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FFD773"/>
      </patternFill>
    </fill>
    <fill>
      <patternFill patternType="solid">
        <fgColor rgb="FFFFE5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B2FF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C073"/>
      </patternFill>
    </fill>
    <fill>
      <patternFill patternType="solid">
        <fgColor rgb="FFFF7A73"/>
      </patternFill>
    </fill>
    <fill>
      <patternFill patternType="solid">
        <fgColor rgb="FFFF7873"/>
      </patternFill>
    </fill>
    <fill>
      <patternFill patternType="solid">
        <fgColor rgb="FFF6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D073"/>
      </patternFill>
    </fill>
    <fill>
      <patternFill patternType="solid">
        <fgColor rgb="FF73FFEF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73FFE1"/>
      </patternFill>
    </fill>
    <fill>
      <patternFill patternType="solid">
        <fgColor rgb="FF73FFD5"/>
      </patternFill>
    </fill>
    <fill>
      <patternFill patternType="solid">
        <fgColor rgb="FF7AFF73"/>
      </patternFill>
    </fill>
    <fill>
      <patternFill patternType="solid">
        <fgColor rgb="FF73FFB7"/>
      </patternFill>
    </fill>
    <fill>
      <patternFill patternType="solid">
        <fgColor rgb="FFFFB973"/>
      </patternFill>
    </fill>
    <fill>
      <patternFill patternType="solid">
        <fgColor rgb="FFFF8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9D"/>
      </patternFill>
    </fill>
    <fill>
      <patternFill patternType="solid">
        <fgColor rgb="FF98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73FFC2"/>
      </patternFill>
    </fill>
    <fill>
      <patternFill patternType="solid">
        <fgColor rgb="FF73FF96"/>
      </patternFill>
    </fill>
    <fill>
      <patternFill patternType="solid">
        <fgColor rgb="FFFFE873"/>
      </patternFill>
    </fill>
    <fill>
      <patternFill patternType="solid">
        <fgColor rgb="FF73FFA4"/>
      </patternFill>
    </fill>
    <fill>
      <patternFill patternType="solid">
        <fgColor rgb="FFFF7C73"/>
      </patternFill>
    </fill>
    <fill>
      <patternFill patternType="solid">
        <fgColor rgb="FF73FFDE"/>
      </patternFill>
    </fill>
    <fill>
      <patternFill patternType="solid">
        <fgColor rgb="FFFFDC73"/>
      </patternFill>
    </fill>
    <fill>
      <patternFill patternType="solid">
        <fgColor rgb="FFEA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FF73"/>
      </patternFill>
    </fill>
    <fill>
      <patternFill patternType="solid">
        <fgColor rgb="FFFFDA73"/>
      </patternFill>
    </fill>
    <fill>
      <patternFill patternType="solid">
        <fgColor rgb="FFDEFF73"/>
      </patternFill>
    </fill>
    <fill>
      <patternFill patternType="solid">
        <fgColor rgb="FFD0FF73"/>
      </patternFill>
    </fill>
    <fill>
      <patternFill patternType="solid">
        <fgColor rgb="FFFFA273"/>
      </patternFill>
    </fill>
    <fill>
      <patternFill patternType="solid">
        <fgColor rgb="FFEFFF73"/>
      </patternFill>
    </fill>
    <fill>
      <patternFill patternType="solid">
        <fgColor rgb="FF9BFF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3FF73"/>
      </patternFill>
    </fill>
    <fill>
      <patternFill patternType="solid">
        <fgColor rgb="FFABFF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<sst xmlns="http://schemas.openxmlformats.org/spreadsheetml/2006/main" count="63911" uniqueCount="1867">
  <si>
    <t>CS2</t>
  </si>
  <si>
    <t>a0000</t>
  </si>
  <si>
    <t>FUNCTION</t>
  </si>
  <si>
    <t/>
  </si>
  <si>
    <t>Location</t>
  </si>
  <si>
    <t>OP Code</t>
  </si>
  <si>
    <t>string</t>
  </si>
  <si>
    <t>br0620</t>
  </si>
  <si>
    <t>fill</t>
  </si>
  <si>
    <t>int</t>
  </si>
  <si>
    <t>short</t>
  </si>
  <si>
    <t>mon004</t>
  </si>
  <si>
    <t/>
  </si>
  <si>
    <t>byte</t>
  </si>
  <si>
    <t>bytearray</t>
  </si>
  <si>
    <t>mon988</t>
  </si>
  <si>
    <t>mon997</t>
  </si>
  <si>
    <t>br0100</t>
  </si>
  <si>
    <t>mon989</t>
  </si>
  <si>
    <t>be5210</t>
  </si>
  <si>
    <t>npc389</t>
  </si>
  <si>
    <t>be5220</t>
  </si>
  <si>
    <t>bm1240</t>
  </si>
  <si>
    <t>br0621</t>
  </si>
  <si>
    <t>npc601</t>
  </si>
  <si>
    <t>npc608</t>
  </si>
  <si>
    <t>npc608_c00</t>
  </si>
  <si>
    <t>npc607</t>
  </si>
  <si>
    <t>npc607_c01</t>
  </si>
  <si>
    <t>npc607_c00</t>
  </si>
  <si>
    <t>npc610</t>
  </si>
  <si>
    <t>npc631</t>
  </si>
  <si>
    <t>npc620</t>
  </si>
  <si>
    <t>npc620_c00</t>
  </si>
  <si>
    <t>npc615</t>
  </si>
  <si>
    <t>npc615_c00</t>
  </si>
  <si>
    <t>br0510</t>
  </si>
  <si>
    <t>mon207_0</t>
  </si>
  <si>
    <t>bt5501</t>
  </si>
  <si>
    <t>bt4701</t>
  </si>
  <si>
    <t>npc607_0</t>
  </si>
  <si>
    <t>npc607_c00_0</t>
  </si>
  <si>
    <t>npc630</t>
  </si>
  <si>
    <t>br0201</t>
  </si>
  <si>
    <t>bt4001</t>
  </si>
  <si>
    <t>bt6000</t>
  </si>
  <si>
    <t>npc610_0</t>
  </si>
  <si>
    <t>bt6500</t>
  </si>
  <si>
    <t>bt5000</t>
  </si>
  <si>
    <t>bm4560</t>
  </si>
  <si>
    <t>npc601_0</t>
  </si>
  <si>
    <t>bm4571</t>
  </si>
  <si>
    <t>mon228_c00_0</t>
  </si>
  <si>
    <t>bt6100</t>
  </si>
  <si>
    <t>npc608_c05</t>
  </si>
  <si>
    <t>ba0001</t>
  </si>
  <si>
    <t>mon200</t>
  </si>
  <si>
    <t>bm4570</t>
  </si>
  <si>
    <t>mon228</t>
  </si>
  <si>
    <t>bm4572</t>
  </si>
  <si>
    <t>mon228_c00</t>
  </si>
  <si>
    <t>bm3510</t>
  </si>
  <si>
    <t>mon169_c00</t>
  </si>
  <si>
    <t>mon041_c00</t>
  </si>
  <si>
    <t>mon999</t>
  </si>
  <si>
    <t>PreInit</t>
  </si>
  <si>
    <t>Init</t>
  </si>
  <si>
    <t>C_NPC997</t>
  </si>
  <si>
    <t>Battle Test Guy</t>
  </si>
  <si>
    <t>float</t>
  </si>
  <si>
    <t>npc997</t>
  </si>
  <si>
    <t>TK_Battle_Debug</t>
  </si>
  <si>
    <t>Event Jump Guy</t>
  </si>
  <si>
    <t>TK_EV_Jump</t>
  </si>
  <si>
    <t>Quest Guy</t>
  </si>
  <si>
    <t>TK_QuestJump</t>
  </si>
  <si>
    <t>C_NPC180</t>
  </si>
  <si>
    <t>System Test</t>
  </si>
  <si>
    <t>TK_System_Debug</t>
  </si>
  <si>
    <t>C_NPC175</t>
  </si>
  <si>
    <t>Test Guy 1</t>
  </si>
  <si>
    <t>miyata_test</t>
  </si>
  <si>
    <t>Test Guy 2</t>
  </si>
  <si>
    <t>EraseEquip</t>
  </si>
  <si>
    <t>pointer</t>
  </si>
  <si>
    <t>Reinit</t>
  </si>
  <si>
    <t>TK_Battle_Debug</t>
  </si>
  <si>
    <t>Generic enemy battle</t>
  </si>
  <si>
    <t>8 generic enemies</t>
  </si>
  <si>
    <t>1 generic enemy</t>
  </si>
  <si>
    <t>Obtaining crafts test</t>
  </si>
  <si>
    <t>Battle map</t>
  </si>
  <si>
    <t>Map edge switch test (1)</t>
  </si>
  <si>
    <t>Map edge switch test (2)</t>
  </si>
  <si>
    <t>Map edge switch test (3)</t>
  </si>
  <si>
    <t>Chain battle test (2 battles)</t>
  </si>
  <si>
    <t>Chain battle test (3 battles)</t>
  </si>
  <si>
    <t>Training battle test</t>
  </si>
  <si>
    <t>Divine Knight battle</t>
  </si>
  <si>
    <t>Cryptid battle</t>
  </si>
  <si>
    <t>Last Boss (first fight)</t>
  </si>
  <si>
    <t>Last Boss (second fight)</t>
  </si>
  <si>
    <t>Loa Luciferia</t>
  </si>
  <si>
    <t>Victory animation check</t>
  </si>
  <si>
    <t>Victory - animation switch</t>
  </si>
  <si>
    <t>Claire: Bonding event 1 (Auto-battle)</t>
  </si>
  <si>
    <t>Link EXP</t>
  </si>
  <si>
    <t>Partner Selection</t>
  </si>
  <si>
    <t>EV_DebugKisinBattle</t>
  </si>
  <si>
    <t>EV_DebugBattleMapTest</t>
  </si>
  <si>
    <t>lastBattleSetup</t>
  </si>
  <si>
    <t>dialog</t>
  </si>
  <si>
    <t>Normal</t>
  </si>
  <si>
    <t>Camera animation</t>
  </si>
  <si>
    <t>Start</t>
  </si>
  <si>
    <t>End</t>
  </si>
  <si>
    <t>EV_DebugBattleMapTest</t>
  </si>
  <si>
    <t>bt0000：Academy field</t>
  </si>
  <si>
    <t>bt0001：Academy front gate</t>
  </si>
  <si>
    <t>bt0070：Academy gymnasium</t>
  </si>
  <si>
    <t>bt3050：Training hall</t>
  </si>
  <si>
    <t>bt3520：RF Building: Chairman's office</t>
  </si>
  <si>
    <t>bt3800：RF Building: Freight platform</t>
  </si>
  <si>
    <t>bt3810：RF Building: Dungeon area</t>
  </si>
  <si>
    <t>bt4000：Ymir</t>
  </si>
  <si>
    <t>bt4001：Ymir slope</t>
  </si>
  <si>
    <t>bt4300：Snowboard minigame end point - night</t>
  </si>
  <si>
    <t>bt4500：Nomadic settlement site</t>
  </si>
  <si>
    <t>bt4700：Watchtower rooftop</t>
  </si>
  <si>
    <t>bt4701：Watchtower parking area</t>
  </si>
  <si>
    <t>bt4710：Watchtower inside</t>
  </si>
  <si>
    <t>bt5000：Aurochs Fort outside area</t>
  </si>
  <si>
    <t>bt5020：Aurochs Fort inside area</t>
  </si>
  <si>
    <t>bt5030：Aurochs Fort inside area (boss map)</t>
  </si>
  <si>
    <t>bt5501：Garrelia Fortress outside (destroyed)</t>
  </si>
  <si>
    <t>bt6000：Twin Dragons Bridge - outside (Celdic side)</t>
  </si>
  <si>
    <t>bt6030：Twin Dragons Bridge - inside</t>
  </si>
  <si>
    <t>bt6060：Twin Dragons Bridge - inside (boss map)</t>
  </si>
  <si>
    <t>bt6100：Twin Dragons Bridge - outside (Garrelia side)</t>
  </si>
  <si>
    <t>bt6500：Schwarz Drache Barrier - outside</t>
  </si>
  <si>
    <t>━━━━━━━━━━━━━━━━━━━━━━━	</t>
  </si>
  <si>
    <t>bc1000：Karel Imperial Villa - outside</t>
  </si>
  <si>
    <t>bc1010：Karel Imperial Villa - inside</t>
  </si>
  <si>
    <t>bc1020：Karel Imperial Villa - inside (boss map)</t>
  </si>
  <si>
    <t>br0000：West Celdic Highway</t>
  </si>
  <si>
    <t>br0100：North Kreuzen Highway</t>
  </si>
  <si>
    <t>br0200：Aurochs Canyon Path</t>
  </si>
  <si>
    <t>br0201：Aurochs Canyon Path</t>
  </si>
  <si>
    <t>br0300：Ebel Highway</t>
  </si>
  <si>
    <t>br0400：Nortia Highway - Spina Byroad</t>
  </si>
  <si>
    <t>br0410：Sachsen Mountain Path</t>
  </si>
  <si>
    <t>br0440：Nortia Highway</t>
  </si>
  <si>
    <t>br0500：Ymir Valley Path - Generic</t>
  </si>
  <si>
    <t>br0510：Ymir Valley Path - boss</t>
  </si>
  <si>
    <t>br0620：East Trista Highway</t>
  </si>
  <si>
    <t>br0621：East Trista Highway</t>
  </si>
  <si>
    <t>br0800：Nord Highlands</t>
  </si>
  <si>
    <t>br0900：Eisengard Range</t>
  </si>
  <si>
    <t>br0910：Eisengard Range (Magic Knight)</t>
  </si>
  <si>
    <t>br1000：Garrelia Byroad</t>
  </si>
  <si>
    <t>bm0000：Lunaria Nature Park - No roof</t>
  </si>
  <si>
    <t>bm0010：Lunaria Nature Park - roof</t>
  </si>
  <si>
    <t>bm0500：Bareahard Waterway</t>
  </si>
  <si>
    <t>bm1000：Lohengrin Castle</t>
  </si>
  <si>
    <t>bm1020：Lohengrin Castle - Divine Knight door</t>
  </si>
  <si>
    <t>bm1200：Sachsen - Mainly nature</t>
  </si>
  <si>
    <t>bm1220：Sachsen - Wire netting, nature</t>
  </si>
  <si>
    <t>bm1230：Sachsen - Boss</t>
  </si>
  <si>
    <t>bm1210：Sachsen - Entrance</t>
  </si>
  <si>
    <t>bm1240：Sachsen - Platform</t>
  </si>
  <si>
    <t>bm1500：Ancient Quarry</t>
  </si>
  <si>
    <t>bm1510：Ancient Quarry (Boss)</t>
  </si>
  <si>
    <t>bm3500：Random Dungeon - Regular battle (earth)</t>
  </si>
  <si>
    <t>bm3501：Random Dungeon - Regular battle (water)</t>
  </si>
  <si>
    <t>bm3502：Random Dungeon - Regular battle (fire)</t>
  </si>
  <si>
    <t>bm3503：Random Dungeon - Regular battle (wind)</t>
  </si>
  <si>
    <t>bm3510：Random Dungeon - Last boss</t>
  </si>
  <si>
    <t>bm3520：Random Dungeon - Mid-boss (earth)</t>
  </si>
  <si>
    <t>bm3521：Random Dungeon - Mid-boss (water)</t>
  </si>
  <si>
    <t>bm3522：Random Dungeon - Mid-boss (fire)</t>
  </si>
  <si>
    <t>bm3523：Random Dungeon - Mid-boss (wind)</t>
  </si>
  <si>
    <t>bm4001：Terra Shrine - Inside (First Half)</t>
  </si>
  <si>
    <t>bm4002：Terra Shrine - Inside (Second Half)</t>
  </si>
  <si>
    <t>bm4009：Terra Shrine - Depths</t>
  </si>
  <si>
    <t>bm4011：Aria Shrine - Inside (First Half)</t>
  </si>
  <si>
    <t>bm4012：Aria Shrine - Inside (Second Half)</t>
  </si>
  <si>
    <t>bm4019：Aria Shrine - Depths</t>
  </si>
  <si>
    <t>bm4021：Aqua Shrine - Inside (First Half)</t>
  </si>
  <si>
    <t>bm4022：Aqua Shrine - Inside (Second Half)</t>
  </si>
  <si>
    <t>bm4029：Aqua Shrine - Depths</t>
  </si>
  <si>
    <t>bm4032：Ignis Shrine - Inside (First Half)</t>
  </si>
  <si>
    <t>bm4039：Ignis Shrine - Inside (Second Half)</t>
  </si>
  <si>
    <t>bm4049：Ignis Shrine - Depths</t>
  </si>
  <si>
    <t>bm4510：Infernal Castle - Inside</t>
  </si>
  <si>
    <t>bm4520：Infernal Castle - Inside (Provisional)</t>
  </si>
  <si>
    <t>bm4540：Infernal Castle - Inside (Provisional)</t>
  </si>
  <si>
    <t>bm4550：Infernal Castle - Inside (Provisional)</t>
  </si>
  <si>
    <t>bm4530：Infernal Castle - Elevator Area (all floors)</t>
  </si>
  <si>
    <t>bm4560：Infernal Castle - Before Last Boss (Azure Knight &amp; Crow/Crow)</t>
  </si>
  <si>
    <t>bm4570：Infernal Castle - Last Boss (Crimson Demon)</t>
  </si>
  <si>
    <t>bm4571：Infernal Castle - Last Boss (Divine Knight)</t>
  </si>
  <si>
    <t>bm5000：Geofront E - Inside</t>
  </si>
  <si>
    <t>bm5040：Geofront E - Central Terminal Room (Boss)</t>
  </si>
  <si>
    <t>be5210：Eisengraf - Inside (1)</t>
  </si>
  <si>
    <t>be5220：Eisengraf - Inside (2)</t>
  </si>
  <si>
    <t>be7030：Courageous - Training Room</t>
  </si>
  <si>
    <t>be7101：Pantagruel - Deck</t>
  </si>
  <si>
    <t>be7120：Pantagruel - Inside</t>
  </si>
  <si>
    <t>be7121：Pantagruel - Inside (Boss)</t>
  </si>
  <si>
    <t>be7610：Airliner - Hold</t>
  </si>
  <si>
    <t>be7611：Airliner - Passenger Room</t>
  </si>
  <si>
    <t>ba0001：Test</t>
  </si>
  <si>
    <t>0000</t>
  </si>
  <si>
    <t>0001</t>
  </si>
  <si>
    <t>0070</t>
  </si>
  <si>
    <t>3050</t>
  </si>
  <si>
    <t>3520</t>
  </si>
  <si>
    <t>3800</t>
  </si>
  <si>
    <t>3810</t>
  </si>
  <si>
    <t>4000</t>
  </si>
  <si>
    <t>4001</t>
  </si>
  <si>
    <t>4300</t>
  </si>
  <si>
    <t>4500</t>
  </si>
  <si>
    <t>4700</t>
  </si>
  <si>
    <t>4701</t>
  </si>
  <si>
    <t>4710</t>
  </si>
  <si>
    <t>5000</t>
  </si>
  <si>
    <t>5020</t>
  </si>
  <si>
    <t>5030</t>
  </si>
  <si>
    <t>5501</t>
  </si>
  <si>
    <t>6000</t>
  </si>
  <si>
    <t>6030</t>
  </si>
  <si>
    <t>6060</t>
  </si>
  <si>
    <t>6100</t>
  </si>
  <si>
    <t>6500</t>
  </si>
  <si>
    <t>1000</t>
  </si>
  <si>
    <t>1010</t>
  </si>
  <si>
    <t>1020</t>
  </si>
  <si>
    <t>0100</t>
  </si>
  <si>
    <t>0110</t>
  </si>
  <si>
    <t>0120</t>
  </si>
  <si>
    <t>0200</t>
  </si>
  <si>
    <t>0201</t>
  </si>
  <si>
    <t>0300</t>
  </si>
  <si>
    <t>0400</t>
  </si>
  <si>
    <t>0410</t>
  </si>
  <si>
    <t>0440</t>
  </si>
  <si>
    <t>0500</t>
  </si>
  <si>
    <t>0510</t>
  </si>
  <si>
    <t>0620</t>
  </si>
  <si>
    <t>0621</t>
  </si>
  <si>
    <t>0800</t>
  </si>
  <si>
    <t>0900</t>
  </si>
  <si>
    <t>0910</t>
  </si>
  <si>
    <t>0010</t>
  </si>
  <si>
    <t>1200</t>
  </si>
  <si>
    <t>1220</t>
  </si>
  <si>
    <t>1230</t>
  </si>
  <si>
    <t>1210</t>
  </si>
  <si>
    <t>1240</t>
  </si>
  <si>
    <t>1500</t>
  </si>
  <si>
    <t>1510</t>
  </si>
  <si>
    <t>3500</t>
  </si>
  <si>
    <t>3501</t>
  </si>
  <si>
    <t>3502</t>
  </si>
  <si>
    <t>3503</t>
  </si>
  <si>
    <t>3510</t>
  </si>
  <si>
    <t>3521</t>
  </si>
  <si>
    <t>3522</t>
  </si>
  <si>
    <t>3523</t>
  </si>
  <si>
    <t>4002</t>
  </si>
  <si>
    <t>4009</t>
  </si>
  <si>
    <t>4011</t>
  </si>
  <si>
    <t>4012</t>
  </si>
  <si>
    <t>4019</t>
  </si>
  <si>
    <t>4021</t>
  </si>
  <si>
    <t>4022</t>
  </si>
  <si>
    <t>4029</t>
  </si>
  <si>
    <t>4032</t>
  </si>
  <si>
    <t>4039</t>
  </si>
  <si>
    <t>4049</t>
  </si>
  <si>
    <t>4510</t>
  </si>
  <si>
    <t>4520</t>
  </si>
  <si>
    <t>4540</t>
  </si>
  <si>
    <t>4550</t>
  </si>
  <si>
    <t>4530</t>
  </si>
  <si>
    <t>4560</t>
  </si>
  <si>
    <t>4570</t>
  </si>
  <si>
    <t>4571</t>
  </si>
  <si>
    <t>5040</t>
  </si>
  <si>
    <t>5210</t>
  </si>
  <si>
    <t>5220</t>
  </si>
  <si>
    <t>7030</t>
  </si>
  <si>
    <t>7101</t>
  </si>
  <si>
    <t>7120</t>
  </si>
  <si>
    <t>7121</t>
  </si>
  <si>
    <t>7610</t>
  </si>
  <si>
    <t>7611</t>
  </si>
  <si>
    <t>lastBattleSetup</t>
  </si>
  <si>
    <t>sys_overrise3</t>
  </si>
  <si>
    <t>kisinSetup</t>
  </si>
  <si>
    <t>EV_DebugKisinBattle</t>
  </si>
  <si>
    <t>Prologue: Ymir Valley Path: Magic Knight</t>
  </si>
  <si>
    <t>1: Garrelia 1: Drakkhen B/Drakkhen B</t>
  </si>
  <si>
    <t>1: Garrelia 2: Drakkhen B/Drakkhen R</t>
  </si>
  <si>
    <t>1: Watchtower: Spiegel/Drakkhen HR</t>
  </si>
  <si>
    <t>1: Aurochs Canyon Path: Hector/Armored Car</t>
  </si>
  <si>
    <t>1: Ymir: Azure Knight</t>
  </si>
  <si>
    <t>2: Twin Dragons Bridge: Spiegel/Hector</t>
  </si>
  <si>
    <t>2: Schwarz Drache Barrier: Goliath D</t>
  </si>
  <si>
    <t>2: Aurochs Fort: Kestrel R</t>
  </si>
  <si>
    <t>1: East Trista Highway: Goliath/Kestrel</t>
  </si>
  <si>
    <t>Finale: Infernal Castle 1: Azure Knight</t>
  </si>
  <si>
    <t>Finale: Infernal Castle 2: Last Boss</t>
  </si>
  <si>
    <t>2: Quest: Spiegel</t>
  </si>
  <si>
    <t>●Ordine</t>
  </si>
  <si>
    <t>●Spiegel Blade</t>
  </si>
  <si>
    <t>●Spiegel Lance</t>
  </si>
  <si>
    <t>●Drakkhen Blade</t>
  </si>
  <si>
    <t>●Drakkhen Hammer</t>
  </si>
  <si>
    <t>●Drakkhen Rifle</t>
  </si>
  <si>
    <t>●Hector</t>
  </si>
  <si>
    <t>●Armored Car</t>
  </si>
  <si>
    <t>●Goliath D</t>
  </si>
  <si>
    <t>●Goliath B</t>
  </si>
  <si>
    <t>●Kestrel R</t>
  </si>
  <si>
    <t>●Kestrel B</t>
  </si>
  <si>
    <t>Customize</t>
  </si>
  <si>
    <t>kisinSetup</t>
  </si>
  <si>
    <t>ResetKisinWeapon</t>
  </si>
  <si>
    <t>SetKisinWeapon0</t>
  </si>
  <si>
    <t>SetKisinWeapon1</t>
  </si>
  <si>
    <t>SetKisinWeapon2</t>
  </si>
  <si>
    <t>SetKisinWeapon3</t>
  </si>
  <si>
    <t>SetKisinWeapon4</t>
  </si>
  <si>
    <t>sys_kisinpartner</t>
  </si>
  <si>
    <t>EV_DebugEquip</t>
  </si>
  <si>
    <t>EV_Flag_Reset</t>
  </si>
  <si>
    <t>EV_Flag_Set_00_All</t>
  </si>
  <si>
    <t>EV_Flag_Set_01_All</t>
  </si>
  <si>
    <t>EV_Flag_Set_02_All</t>
  </si>
  <si>
    <t>EV_Flag_Set_03_All</t>
  </si>
  <si>
    <t>EV_Flag_Set_04_All</t>
  </si>
  <si>
    <t>EV_Flag_Set_05_All</t>
  </si>
  <si>
    <t>EV_Flag_Set_06_All</t>
  </si>
  <si>
    <t>EV_SetRedArmband</t>
  </si>
  <si>
    <t>EV_ResetRedArmband</t>
  </si>
  <si>
    <t>TK_EV_Jump</t>
  </si>
  <si>
    <t xml:space="preserve"> ⇒Act 1 - Side Story</t>
  </si>
  <si>
    <t>[00_00] Prologue - (1) Prologue</t>
  </si>
  <si>
    <t>[00_04] Prologue 2 - Ymir 1</t>
  </si>
  <si>
    <t>[00_17] Prologue 3 - Ymir 2</t>
  </si>
  <si>
    <t>[01_00] Act 1 - (1) Prologue</t>
  </si>
  <si>
    <t>[01_02] Act 1-2 - Celdic 1</t>
  </si>
  <si>
    <t>[01_18] Act 1-2 - Celdic 2</t>
  </si>
  <si>
    <t>[01_28] Act 1-3 - Ymir Free Day 1 ~ Departure</t>
  </si>
  <si>
    <t>[01_33] Act 1-4 - Nord Highlands 1</t>
  </si>
  <si>
    <t>[01_44] Act 1-4 - Nord Highlands 2</t>
  </si>
  <si>
    <t>[01_48] Act 1-5 - Ymir Free Day 2 ~ Departure</t>
  </si>
  <si>
    <t>[01_53] Act 1-6 - Legram ~ Bareahard 1</t>
  </si>
  <si>
    <t>[01_64] Act 1-6 - Legram ~ Bareahard 2</t>
  </si>
  <si>
    <t>[01_73] Act 1-6 - Legram ~ Bareahard 3</t>
  </si>
  <si>
    <t>[01_75] Act 1-7 - Ymir Free Day ~ Pantagruel Attacks</t>
  </si>
  <si>
    <t>[02_00] Intermission 1 - Prologue</t>
  </si>
  <si>
    <t xml:space="preserve"> ⇒First Game Flag Operation</t>
  </si>
  <si>
    <t xml:space="preserve"> ⇒Prologue - Intermission</t>
  </si>
  <si>
    <t>[03_00] Act 2-1 - Prologue</t>
  </si>
  <si>
    <t>[03_02] Act 2-2 - Twin Dragons Bridge ~ Liberation of Celdic</t>
  </si>
  <si>
    <t>[03_10] Act 2-3 - Roer Infiltration ~ Schwarz Drache Barrier 1</t>
  </si>
  <si>
    <t>[03_18] Act 2-3 - Roer Infiltration ~ Schwarz Drache Barrier 2</t>
  </si>
  <si>
    <t>[03_24] Act 2-4 - Spirit Shrine 1</t>
  </si>
  <si>
    <t>[03_29] Act 2-5 - Celdic ~ Aurochs Fort 1</t>
  </si>
  <si>
    <t>[03_31] Act 2-5 - Celdic ~ Aurochs Fort 2</t>
  </si>
  <si>
    <t>[03_35] Act 2-6 - Spirit Shrines 2-1</t>
  </si>
  <si>
    <t>[03_39] Act 2-6 - Spirit Shrines 2-2</t>
  </si>
  <si>
    <t>[03_42] Act 2-6 - Spirit Shrines 2-3</t>
  </si>
  <si>
    <t>[03_46] Act 2-7 - Trista Liberation ~ Thors Liberation</t>
  </si>
  <si>
    <t>[04_00] Finale 1 - Prologue</t>
  </si>
  <si>
    <t>[04_03] Finale 2 - Operation Heimdallr ~ Karel 1</t>
  </si>
  <si>
    <t>[04_11] Finale 2 - Operation Heimdallr ~ Karel 2</t>
  </si>
  <si>
    <t>[04_12] Finale 3 - Infernal Castle ~ Final Battle ~ Ending 1</t>
  </si>
  <si>
    <t>[04_20] Finale 3 - Infernal Castle ~ Final Battle ~ Ending 2</t>
  </si>
  <si>
    <t>[05_00] Side Story</t>
  </si>
  <si>
    <t>[06_00] Epilogue 1 - Prologue</t>
  </si>
  <si>
    <t>[06_06] Epilogue 2 - Final Free Day ~ True Ending</t>
  </si>
  <si>
    <t>EV_EditBindFlag1</t>
  </si>
  <si>
    <t>EV_Jump_00_0</t>
  </si>
  <si>
    <t>EV_Jump_00_1</t>
  </si>
  <si>
    <t>EV_Jump_00_2</t>
  </si>
  <si>
    <t>EV_Jump_01_0</t>
  </si>
  <si>
    <t>EV_Jump_01_1</t>
  </si>
  <si>
    <t>EV_Jump_01_2</t>
  </si>
  <si>
    <t>EV_Jump_01_3</t>
  </si>
  <si>
    <t>EV_Jump_01_4</t>
  </si>
  <si>
    <t>EV_Jump_01_5</t>
  </si>
  <si>
    <t>EV_Jump_01_6</t>
  </si>
  <si>
    <t>EV_Jump_01_7</t>
  </si>
  <si>
    <t>EV_Jump_01_8</t>
  </si>
  <si>
    <t>EV_Jump_01_9</t>
  </si>
  <si>
    <t>EV_Jump_01_10</t>
  </si>
  <si>
    <t>EV_Jump_02_0</t>
  </si>
  <si>
    <t>EV_Jump_03_0</t>
  </si>
  <si>
    <t>EV_Jump_03_1</t>
  </si>
  <si>
    <t>EV_Jump_03_2</t>
  </si>
  <si>
    <t>EV_Jump_03_3</t>
  </si>
  <si>
    <t>EV_Jump_03_4</t>
  </si>
  <si>
    <t>EV_Jump_03_5</t>
  </si>
  <si>
    <t>EV_Jump_03_6</t>
  </si>
  <si>
    <t>EV_Jump_03_7</t>
  </si>
  <si>
    <t>EV_Jump_03_8</t>
  </si>
  <si>
    <t>EV_Jump_03_9</t>
  </si>
  <si>
    <t>EV_Jump_03_10</t>
  </si>
  <si>
    <t>EV_Jump_04_0</t>
  </si>
  <si>
    <t>EV_Jump_04_1</t>
  </si>
  <si>
    <t>EV_Jump_04_2</t>
  </si>
  <si>
    <t>EV_Jump_04_3</t>
  </si>
  <si>
    <t>EV_Jump_04_4</t>
  </si>
  <si>
    <t>EV_Jump_05_0</t>
  </si>
  <si>
    <t>EV_Jump_06_0</t>
  </si>
  <si>
    <t>EV_Jump_06_1</t>
  </si>
  <si>
    <t>EV_DebguSetKizuna_Pre</t>
  </si>
  <si>
    <t>[Final Bonding Event Condition] Alisa</t>
  </si>
  <si>
    <t>[Final Bonding Event Condition] Elliot</t>
  </si>
  <si>
    <t>[Final Bonding Event Condition] Laura</t>
  </si>
  <si>
    <t>[Final Bonding Event Condition] Machias</t>
  </si>
  <si>
    <t>[Final Bonding Event Condition] Emma</t>
  </si>
  <si>
    <t>[Final Bonding Event Condition] Jusis</t>
  </si>
  <si>
    <t>[Final Bonding Event Condition] Fie</t>
  </si>
  <si>
    <t>[Final Bonding Event Condition] Gaius</t>
  </si>
  <si>
    <t>[Final Bonding Event Condition] Millium</t>
  </si>
  <si>
    <t>[Final Bonding Event Condition] Sara</t>
  </si>
  <si>
    <t>[Final Bonding Event Condition] Towa</t>
  </si>
  <si>
    <t>[Final Bonding Event Condition] Alfin</t>
  </si>
  <si>
    <t>[Final Bonding Event Condition] All</t>
  </si>
  <si>
    <t>[Final Bonding Event Condition] None</t>
  </si>
  <si>
    <t>EV_DebguSetKizuna</t>
  </si>
  <si>
    <t>[Final Bonding Event] Alisa</t>
  </si>
  <si>
    <t>[Final Bonding Event] Elliot</t>
  </si>
  <si>
    <t>[Final Bonding Event] Laura</t>
  </si>
  <si>
    <t>[Final Bonding Event] Machias</t>
  </si>
  <si>
    <t>[Final Bonding Event] Emma</t>
  </si>
  <si>
    <t>[Final Bonding Event] Jusis</t>
  </si>
  <si>
    <t>[Final Bonding Event] Fie</t>
  </si>
  <si>
    <t>[Final Bonding Event] Gaius</t>
  </si>
  <si>
    <t>[Final Bonding Event] Millium</t>
  </si>
  <si>
    <t>[Final Bonding Event] Sara</t>
  </si>
  <si>
    <t>[Final Bonding Event] Towa</t>
  </si>
  <si>
    <t>[Final Bonding Event] Alfin</t>
  </si>
  <si>
    <t>[Final Bonding Event] Rean Alone</t>
  </si>
  <si>
    <t>[Final Bonding Event] ☆No Change</t>
  </si>
  <si>
    <t>EV_DebguSetKizunaLoop</t>
  </si>
  <si>
    <t>■[Final Bonding Event] Alisa</t>
  </si>
  <si>
    <t>□[Final Bonding Event] Alisa</t>
  </si>
  <si>
    <t>■[Final Bonding Event] Elliot</t>
  </si>
  <si>
    <t>□[Final Bonding Event] Elliot</t>
  </si>
  <si>
    <t>■[Final Bonding Event] Laura</t>
  </si>
  <si>
    <t>□[Final Bonding Event] Laura</t>
  </si>
  <si>
    <t>■[Final Bonding Event] Machias</t>
  </si>
  <si>
    <t>□[Final Bonding Event] Machias</t>
  </si>
  <si>
    <t>■[Final Bonding Event] Emma</t>
  </si>
  <si>
    <t>□[Final Bonding Event] Emma</t>
  </si>
  <si>
    <t>■[Final Bonding Event] Jusis</t>
  </si>
  <si>
    <t>□[Final Bonding Event] Jusis</t>
  </si>
  <si>
    <t>■[Final Bonding Event] Fie</t>
  </si>
  <si>
    <t>□[Final Bonding Event] Fie</t>
  </si>
  <si>
    <t>■[Final Bonding Event] Gaius</t>
  </si>
  <si>
    <t>□[Final Bonding Event] Gaius</t>
  </si>
  <si>
    <t>■[Final Bonding Event] Millium</t>
  </si>
  <si>
    <t>□[Final Bonding Event] Millium</t>
  </si>
  <si>
    <t>■[Final Bonding Event] Sara</t>
  </si>
  <si>
    <t>□[Final Bonding Event] Sara</t>
  </si>
  <si>
    <t>■[Final Bonding Event] Towa</t>
  </si>
  <si>
    <t>□[Final Bonding Event] Towa</t>
  </si>
  <si>
    <t>■[Final Bonding Event] Alfin</t>
  </si>
  <si>
    <t>□[Final Bonding Event] Alfin</t>
  </si>
  <si>
    <t>■[Final Bonding Event] Rean</t>
  </si>
  <si>
    <t>□[Final Bonding Event] Rean</t>
  </si>
  <si>
    <t>EV_EditBindFlag1</t>
  </si>
  <si>
    <t>[Close][Final Event]　All Off]</t>
  </si>
  <si>
    <t>[Close]　　　　　All On　]</t>
  </si>
  <si>
    <t>[Final Event] Alisa　　　■●</t>
  </si>
  <si>
    <t>[Final Event] Alisa　　　□●</t>
  </si>
  <si>
    <t>[Final Event] Alisa　　　■○</t>
  </si>
  <si>
    <t>[Final Event] Alisa　　　□○</t>
  </si>
  <si>
    <t>[Final Event] Elliot　■●</t>
  </si>
  <si>
    <t>[Final Event] Elliot　□●</t>
  </si>
  <si>
    <t>[Final Event] Elliot　■○</t>
  </si>
  <si>
    <t>[Final Event] Elliot　□○</t>
  </si>
  <si>
    <t>[Final Event] Laura　　　■●</t>
  </si>
  <si>
    <t>[Final Event] Laura　　　□●</t>
  </si>
  <si>
    <t>[Final Event] Laura　　　■○</t>
  </si>
  <si>
    <t>[Final Event] Laura　　　□○</t>
  </si>
  <si>
    <t>[Final Event] Machias　　■●</t>
  </si>
  <si>
    <t>[Final Event] Machias　　□●</t>
  </si>
  <si>
    <t>[Final Event] Machias　　■○</t>
  </si>
  <si>
    <t>[Final Event] Machias　　□○</t>
  </si>
  <si>
    <t>[Final Event] Emma　　　　■●</t>
  </si>
  <si>
    <t>[Final Event] Emma　　　　□●</t>
  </si>
  <si>
    <t>[Final Event] Emma　　　　■○</t>
  </si>
  <si>
    <t>[Final Event] Emma　　　　□○</t>
  </si>
  <si>
    <t>[Final Event] Jusis　　■●</t>
  </si>
  <si>
    <t>[Final Event] Jusis　　□●</t>
  </si>
  <si>
    <t>[Final Event] Jusis　　■○</t>
  </si>
  <si>
    <t>[Final Event] Jusis　　□○</t>
  </si>
  <si>
    <t>[Final Event] Fie　　　■●</t>
  </si>
  <si>
    <t>[Final Event] Fie　　　□●</t>
  </si>
  <si>
    <t>[Final Event] Fie　　　■○</t>
  </si>
  <si>
    <t>[Final Event] Fie　　　□○</t>
  </si>
  <si>
    <t>[Final Event] Gaius　　■●</t>
  </si>
  <si>
    <t>[Final Event] Gaius　　□●</t>
  </si>
  <si>
    <t>[Final Event] Gaius　　■○</t>
  </si>
  <si>
    <t>[Final Event] Gaius　　□○</t>
  </si>
  <si>
    <t>[Final Event] Millium　　■●</t>
  </si>
  <si>
    <t>[Final Event] Millium　　□●</t>
  </si>
  <si>
    <t>[Final Event] Millium　　■○</t>
  </si>
  <si>
    <t>[Final Event] Millium　　□○</t>
  </si>
  <si>
    <t>[Final Event] Crow　　　■●</t>
  </si>
  <si>
    <t>[Final Event] Crow　　　□●</t>
  </si>
  <si>
    <t>[Final Event] Crow　　　■○</t>
  </si>
  <si>
    <t>[Final Event] Crow　　　□○</t>
  </si>
  <si>
    <t>[Final Event] Sara　　　　■●</t>
  </si>
  <si>
    <t>[Final Event] Sara　　　　□●</t>
  </si>
  <si>
    <t>[Final Event] Sara　　　　■○</t>
  </si>
  <si>
    <t>[Final Event] Sara　　　　□○</t>
  </si>
  <si>
    <t>[Final Event] Towa　　　　■●</t>
  </si>
  <si>
    <t>[Final Event] Towa　　　　□●</t>
  </si>
  <si>
    <t>[Final Event] Towa　　　　■○</t>
  </si>
  <si>
    <t>[Final Event] Towa　　　　□○</t>
  </si>
  <si>
    <t>EV_Jump_00_0</t>
  </si>
  <si>
    <t>[00_00_00] [Prologue - Rean awakens]</t>
  </si>
  <si>
    <t>[00_00_01] [Assessing situation]</t>
  </si>
  <si>
    <t>[00_01_00] [One month has passed]</t>
  </si>
  <si>
    <t>[00_02_00] [Learning Emma and Celine's identity]</t>
  </si>
  <si>
    <t>[00_03_00] [Encountering the Magic Knight]</t>
  </si>
  <si>
    <t>[00_03_01] [Reuniting with Toval etc.]</t>
  </si>
  <si>
    <t>EV_DoJump_00</t>
  </si>
  <si>
    <t>EV_Jump_00_1</t>
  </si>
  <si>
    <t>[00_04_00] [Awakening in baron's mansion]</t>
  </si>
  <si>
    <t>[00_04_01] [View of Ymir outdoors]</t>
  </si>
  <si>
    <t>[00_04_02] [Discussing the current situation together]</t>
  </si>
  <si>
    <t>[00_05_00] [Speaking to Baron Schwarzer]</t>
  </si>
  <si>
    <t>[00_06_00] [Speaking to Lady Schwarzer]</t>
  </si>
  <si>
    <t>[00_07_00] [Speaking to Elise and Celine]</t>
  </si>
  <si>
    <t>[00_08_00] [Speaking to Princess Alfin]</t>
  </si>
  <si>
    <t>[00_09_00] [Speaking to Toval]</t>
  </si>
  <si>
    <t>[00_10_00] [Speaking to Baggins]</t>
  </si>
  <si>
    <t>[00_11_00] [Entering the bath]</t>
  </si>
  <si>
    <t>[00_11_02] [Cheered up by Elise]</t>
  </si>
  <si>
    <t>[00_11_03] [Heading out to beat the Magic Knight]</t>
  </si>
  <si>
    <t>[00_12_00] [Stepping onto the valley path]</t>
  </si>
  <si>
    <t>[00_13_00] [Half way up the valley path]</t>
  </si>
  <si>
    <t>[00_14_00] [Reaching the top point of the valley path]</t>
  </si>
  <si>
    <t>[00_14_01] [Calling Valimar]</t>
  </si>
  <si>
    <t>[00_14_02] [Valimar flies down]</t>
  </si>
  <si>
    <t>[00_14_03] [First Divine Knight battle]</t>
  </si>
  <si>
    <t>[00_14_04] [Magic Knight disappears]</t>
  </si>
  <si>
    <t>[00_15_00] [Speaking with Vita]</t>
  </si>
  <si>
    <t>[00_16_00] [Ymir is attacked]</t>
  </si>
  <si>
    <t>EV_Jump_00_2</t>
  </si>
  <si>
    <t>[00_17_00] [Air over Kreuzen]</t>
  </si>
  <si>
    <t>[00_17_01] [Pantagruel Bridge]</t>
  </si>
  <si>
    <t>EV_DoJump_00</t>
  </si>
  <si>
    <t>EV_Flag_Reset</t>
  </si>
  <si>
    <t>EV_ResetRedArmband</t>
  </si>
  <si>
    <t>EV_Jump_01_0</t>
  </si>
  <si>
    <t>[01_00_00] [Morning after attack]</t>
  </si>
  <si>
    <t>[01_00_01] [Seen off by Lady Schwarzer]</t>
  </si>
  <si>
    <t>[01_00_02] [Leaving Ymir]</t>
  </si>
  <si>
    <t>[01_01_00] [Reaching end of valley path]</t>
  </si>
  <si>
    <t>[01_01_01] [Opening the Spirit Path (to Celdic)]</t>
  </si>
  <si>
    <t>[01_01_02] [Flying through strange space (to Celdic)]</t>
  </si>
  <si>
    <t>EV_DoJump_01</t>
  </si>
  <si>
    <t>EV_Jump_01_1</t>
  </si>
  <si>
    <t>[01_02_00] [Reaching Lunaria Nature Park]</t>
  </si>
  <si>
    <t>[01_03_00] [Sensing the higher elements]</t>
  </si>
  <si>
    <t>[01_04_00] [Leaving the park]</t>
  </si>
  <si>
    <t>[01_05_00] [Stopping by at farmhouse]</t>
  </si>
  <si>
    <t>[01_06_00] [Heading towards Trista]</t>
  </si>
  <si>
    <t>[01_07_00] [Noticing checkpoint]</t>
  </si>
  <si>
    <t>[01_08_00] [Arriving at Celdic]</t>
  </si>
  <si>
    <t>[01_09_00] [Reuniting with Becky]</t>
  </si>
  <si>
    <t>[01_10_00] [Reuniting with Margot]</t>
  </si>
  <si>
    <t>[01_11_00] [Running into trouble]</t>
  </si>
  <si>
    <t>[01_11_01] [Reuniting with Rosine]</t>
  </si>
  <si>
    <t>[01_12_00] [Forced to buy Imperial Chronicle]</t>
  </si>
  <si>
    <t>[01_13_00] [Obtaining key]</t>
  </si>
  <si>
    <t>[01_14_00] [Unlocking windmill hut]</t>
  </si>
  <si>
    <t>[01_14_01] [Reuniting with Machias]</t>
  </si>
  <si>
    <t>[01_15_00] [Waiting to be contacted]</t>
  </si>
  <si>
    <t>[01_15_01] [Contacted by Elliot &amp; Fie]</t>
  </si>
  <si>
    <t>[01_15_02] [On top of hill over Twin Dragons Bridge]</t>
  </si>
  <si>
    <t>[01_15_03] [Heading for Point D]</t>
  </si>
  <si>
    <t>[01_16_00] [Reuniting with Elliot &amp; Fie]</t>
  </si>
  <si>
    <t>[01_17_00] [Reaching Twin Dragons Bridge]</t>
  </si>
  <si>
    <t>EV_Jump_01_2</t>
  </si>
  <si>
    <t>[01_18_00] [Spoken to by mysterious man]</t>
  </si>
  <si>
    <t>[01_19_00] [Stepping onto the Transcontinental Railroad]</t>
  </si>
  <si>
    <t>[01_20_00] [Infiltrating the fortress]</t>
  </si>
  <si>
    <t>[01_20_01] [Noticing Soldats]</t>
  </si>
  <si>
    <t>[01_21_00] [Stepping onto Garrelia Byroad]</t>
  </si>
  <si>
    <t>[01_22_00] [Spotting Spirit Shrine 1]</t>
  </si>
  <si>
    <t>[01_23_00] [Spirit Shrine 1's mid-boss fight]</t>
  </si>
  <si>
    <t>[01_23_01] [Viewing Dreichels memory 1]</t>
  </si>
  <si>
    <t>[01_24_00] [Xeno &amp; Leonidas battle]</t>
  </si>
  <si>
    <t>[01_24_01] [Soldats appear]</t>
  </si>
  <si>
    <t>[01_24_02] [Divine Knight flies over the bridge]</t>
  </si>
  <si>
    <t>[01_24_03] [Battle with two Soldats]</t>
  </si>
  <si>
    <t>[01_24_05] [Stealing blade]</t>
  </si>
  <si>
    <t>[01_24_04] [Soldats retreat]</t>
  </si>
  <si>
    <t>[01_25_00] [Garrelia proving ground - outside]</t>
  </si>
  <si>
    <t>[01_25_01] [Reuniting with Captain Claire]</t>
  </si>
  <si>
    <t>[01_25_02] [Going around the proving ground]</t>
  </si>
  <si>
    <t>[01_26_00] [Waiting for Captain Claire]</t>
  </si>
  <si>
    <t>[01_26_01] [Leaving the proving ground]</t>
  </si>
  <si>
    <t>[01_27_00] [Returning to the valley path]</t>
  </si>
  <si>
    <t>[01_27_01] [Ymir at night]</t>
  </si>
  <si>
    <t>[01_27_02] [Visiting Baron Schwarzer]</t>
  </si>
  <si>
    <t>EV_Jump_01_3</t>
  </si>
  <si>
    <t>[01_28_00] [Outside Ymir on rest day]</t>
  </si>
  <si>
    <t>[01_28_01] [Rest day begins]</t>
  </si>
  <si>
    <t>[01_29_00] [Rest day ends]</t>
  </si>
  <si>
    <t>[01_30_00] [Ymir in morning]</t>
  </si>
  <si>
    <t>[01_30_01] [Leaving Ymir]</t>
  </si>
  <si>
    <t>[01_31_00] [Heading to end of valley path]</t>
  </si>
  <si>
    <t>[01_31_01] [Selecting members to go to Nord]</t>
  </si>
  <si>
    <t>[01_32_01] [Opening Spirit Path (to Nord)]</t>
  </si>
  <si>
    <t>[01_32_02] [Flying through strange space (to Nord)]</t>
  </si>
  <si>
    <t>EV_Jump_01_4</t>
  </si>
  <si>
    <t>[01_33_00] [Reaching stone circle]</t>
  </si>
  <si>
    <t>[01_34_00] [Encountering tanks]</t>
  </si>
  <si>
    <t>[01_35_00] [Reuniting with Zechs]</t>
  </si>
  <si>
    <t>[01_35_01] [Borrowing horses]</t>
  </si>
  <si>
    <t>[01_36_00] [Fighting jaegers]</t>
  </si>
  <si>
    <t>[01_36_01] [Reuniting with Gaius]</t>
  </si>
  <si>
    <t>[01_37_00] [Reaching Lake Lacrima]</t>
  </si>
  <si>
    <t>[01_37_01] [Speaking with Gaius' parents]</t>
  </si>
  <si>
    <t>[01_38_00] [Stepping onto north-east highlands]</t>
  </si>
  <si>
    <t>[01_41_00] [Battle with Cryptid]</t>
  </si>
  <si>
    <t>[01_41_01] [Reuniting with Alisa &amp; Millium]</t>
  </si>
  <si>
    <t>[01_41_02] [Lake Lacrima outside]</t>
  </si>
  <si>
    <t>[01_41_03] [Discussing situation]</t>
  </si>
  <si>
    <t>[01_41_04] [Confirming requests]</t>
  </si>
  <si>
    <t>[01_39_00] [Discovering Spirit Shrine 2]</t>
  </si>
  <si>
    <t>[01_40_00] [Fighting Spirit Shrine 2's mid-boss]</t>
  </si>
  <si>
    <t>[01_40_01] [See Dreichels memory 2]</t>
  </si>
  <si>
    <t>[01_42_00] [Lowering rope ladder]</t>
  </si>
  <si>
    <t>[01_43_00] [Infiltrating watchtower]</t>
  </si>
  <si>
    <t>[01_43_01] [Beginning operation]</t>
  </si>
  <si>
    <t>[01_43_02] [Battle with provincial army soldiers]</t>
  </si>
  <si>
    <t>[01_43_03] [Soldiers defeated]</t>
  </si>
  <si>
    <t>EV_Jump_01_5</t>
  </si>
  <si>
    <t>[01_44_00] [Fighting jaegers 1]</t>
  </si>
  <si>
    <t>[01_44_01] [Defeated jaegers 1]</t>
  </si>
  <si>
    <t>[01_45_00] [Fighting jaegers 2]</t>
  </si>
  <si>
    <t>[01_45_01] [Defeated jaegers 2]</t>
  </si>
  <si>
    <t>[01_46_00] [Fighting Bleublanc/Altina]</t>
  </si>
  <si>
    <t>[01_46_01] [Sharon appears]</t>
  </si>
  <si>
    <t>[01_46_03] [Climbing into Valimar]</t>
  </si>
  <si>
    <t>[01_46_04] [Provincial army retreats]</t>
  </si>
  <si>
    <t>[01_47_00] [Parting with Gaius' family]</t>
  </si>
  <si>
    <t>[01_47_01] [Returning to valley path]</t>
  </si>
  <si>
    <t>[01_47_02] [Returning to Ymir]</t>
  </si>
  <si>
    <t>[01_47_03] [Visiting Baron Schwarzer]</t>
  </si>
  <si>
    <t>EV_Jump_01_6</t>
  </si>
  <si>
    <t>[01_48_00] [Ymir in morning]</t>
  </si>
  <si>
    <t>[01_48_01] [Rest day begins]</t>
  </si>
  <si>
    <t>[01_49_00] [Rest day ends]</t>
  </si>
  <si>
    <t>[01_50_00] [Ymir in morning]</t>
  </si>
  <si>
    <t>[01_50_01] [Seen off by Baron Schwarzer]</t>
  </si>
  <si>
    <t>[01_50_02] [Departing Ymir]</t>
  </si>
  <si>
    <t>[01_51_00] [Heading to end of valley path]</t>
  </si>
  <si>
    <t>[01_51_01] [Choosing members to go to Legram]</t>
  </si>
  <si>
    <t>[01_52_01] [Opening Spirit Path (to Legram)]</t>
  </si>
  <si>
    <t>[01_52_02] [Flying through strange space (to Legram)]</t>
  </si>
  <si>
    <t>EV_Jump_01_7</t>
  </si>
  <si>
    <t>[01_53_00] [Arriving at Ebel Highway]</t>
  </si>
  <si>
    <t>[01_54_00] [Arriving at Legram]</t>
  </si>
  <si>
    <t>[01_54_01] [Reuniting with Klaus]</t>
  </si>
  <si>
    <t>[01_55_00] [Entering boat]</t>
  </si>
  <si>
    <t>[01_55_01] [On top of Lake Ebel]</t>
  </si>
  <si>
    <t>[01_55_02] [Arrive at castle]</t>
  </si>
  <si>
    <t>[01_56_00] [Arrive in front of door]</t>
  </si>
  <si>
    <t>[01_57_00] [Battle with Cryptid]</t>
  </si>
  <si>
    <t>[01_57_01] [Reunite with Laura and Emma]</t>
  </si>
  <si>
    <t>[01_57_02] [Emma explains stuff]</t>
  </si>
  <si>
    <t>[01_57_03] [Airship arrives in Legram]</t>
  </si>
  <si>
    <t>[01_58_00] [Two boats are present]</t>
  </si>
  <si>
    <t>[01_58_01] [Aurelia and Wallace appear]</t>
  </si>
  <si>
    <t>[01_58_02] [Leaving Legram]</t>
  </si>
  <si>
    <t>[01_60_00] [Step onto highway with improved visibility]</t>
  </si>
  <si>
    <t>[01_61_00] [Discover Spirit Shrine 3]</t>
  </si>
  <si>
    <t>[01_62_00] [Fight Spirit Shrine 3's mid-boss]</t>
  </si>
  <si>
    <t>[01_62_01] [See Dreichels memory 3]</t>
  </si>
  <si>
    <t>[01_63_00] [Step out onto South Kreuzen Highway]</t>
  </si>
  <si>
    <t>[01_64_00] [Hypnotize soldiers]</t>
  </si>
  <si>
    <t>[01_64_01] [Enter Bareahard]</t>
  </si>
  <si>
    <t>EV_Jump_01_8</t>
  </si>
  <si>
    <t>[01_64_02] [Noble District outside]</t>
  </si>
  <si>
    <t>[01_64_03] [Angry Duke Albarea]</t>
  </si>
  <si>
    <t>[01_65_00] [Asking Colette]</t>
  </si>
  <si>
    <t>[01_66_00] [Inspecting near duke mansion]</t>
  </si>
  <si>
    <t>[01_67_00] [Asking Theresia]</t>
  </si>
  <si>
    <t>[01_68_00] [Receive message from kids]</t>
  </si>
  <si>
    <t>[01_69_00] [Receive message from Hammond]</t>
  </si>
  <si>
    <t>[01_70_00] [Entering airport]</t>
  </si>
  <si>
    <t>[01_70_01] [Entering airliner]</t>
  </si>
  <si>
    <t>[01_77_00] [Stepping inside airliner]</t>
  </si>
  <si>
    <t>[01_71_00] [Inspecting door on 3F]</t>
  </si>
  <si>
    <t>[01_71_01] [Reuniting with Jusis]</t>
  </si>
  <si>
    <t>[01_71_02] [Watched by Duvalie/McBurn]</t>
  </si>
  <si>
    <t>[01_71_03] [Before canyon path race]</t>
  </si>
  <si>
    <t>[01_73_00] [Battle with Jusis (won)]</t>
  </si>
  <si>
    <t>[01_73_01] [Battle with Jusis (lost)]</t>
  </si>
  <si>
    <t>[01_73_02] [Battle with Duvalie/McBurn]</t>
  </si>
  <si>
    <t>[01_73_03] [Heavily-armored Soldat appears]</t>
  </si>
  <si>
    <t>[01_73_05] [Entering Valimar]</t>
  </si>
  <si>
    <t>EV_Jump_01_9</t>
  </si>
  <si>
    <t>[01_73_06] [Warp using Spirit Path]</t>
  </si>
  <si>
    <t>[01_74_00] [Return to Ymir valley path]</t>
  </si>
  <si>
    <t>[01_74_01] [Ymir outside]</t>
  </si>
  <si>
    <t>[01_74_02] [Reunite with stand-by members]</t>
  </si>
  <si>
    <t>[01_74_03] [Outside Phoenix Wings at night]</t>
  </si>
  <si>
    <t>[01_74_05] [Strengthen resolve in the bath]</t>
  </si>
  <si>
    <t>[01_74_06] [Night hot spring event - Alisa]</t>
  </si>
  <si>
    <t>[01_74_07] [Night hot spring event - Elliot]</t>
  </si>
  <si>
    <t>[01_74_08] [Night hot spring event - Laura] </t>
  </si>
  <si>
    <t>[01_74_09] [Night hot spring event - Machias]</t>
  </si>
  <si>
    <t>[01_74_10] [Night hot spring event - Emma]</t>
  </si>
  <si>
    <t>[01_74_11] [Night hot spring event - Jusis]</t>
  </si>
  <si>
    <t>[01_74_12] [Night hot spring event - Fie]</t>
  </si>
  <si>
    <t>[01_74_13] [Night hot spring event - Gaius]</t>
  </si>
  <si>
    <t>[01_74_14] [Night hot spring event - Millium]</t>
  </si>
  <si>
    <t>[01_74_15] [Night hot spring event - Toval]</t>
  </si>
  <si>
    <t>[01_74_16] [Night hot spring event - Claire]</t>
  </si>
  <si>
    <t>[01_74_17] [Night hot spring event - Sharon]</t>
  </si>
  <si>
    <t>[01_74_18] [Night hot spring event - Sara]</t>
  </si>
  <si>
    <t>EV_Jump_01_10</t>
  </si>
  <si>
    <t>[01_75_00] [Ymir in morning]</t>
  </si>
  <si>
    <t>[01_75_01] [Free day begins]</t>
  </si>
  <si>
    <t>[01_76_00] [Free day ends]</t>
  </si>
  <si>
    <t>[01_76_01] [Discussing the future]</t>
  </si>
  <si>
    <t>[01_76_02] [Pantagruel appears]</t>
  </si>
  <si>
    <t>[01_76_04] [Rufus battle]</t>
  </si>
  <si>
    <t>[01_76_05] [Ordine battle]</t>
  </si>
  <si>
    <t>[01_76_06] [Pantagruel withdraws]</t>
  </si>
  <si>
    <t>EV_DoJump_01</t>
  </si>
  <si>
    <t>EV_Flag_Set_00_All</t>
  </si>
  <si>
    <t>EV_SelectParty01</t>
  </si>
  <si>
    <t>r0820</t>
  </si>
  <si>
    <t>[Bath] Alisa</t>
  </si>
  <si>
    <t>[Bath] Elliot</t>
  </si>
  <si>
    <t>[Bath] Laura</t>
  </si>
  <si>
    <t>[Bath] Machias</t>
  </si>
  <si>
    <t>[Bath] Emma</t>
  </si>
  <si>
    <t>[Bath] Jusis</t>
  </si>
  <si>
    <t>[Bath] Fie</t>
  </si>
  <si>
    <t>[Bath] Gaius</t>
  </si>
  <si>
    <t>[Bath] Millium</t>
  </si>
  <si>
    <t>[Bath] Sara</t>
  </si>
  <si>
    <t>[Bath] Toval</t>
  </si>
  <si>
    <t>[Bath] Claire</t>
  </si>
  <si>
    <t>[Bath] Sharon</t>
  </si>
  <si>
    <t>EV_SelectParty01</t>
  </si>
  <si>
    <t>Random</t>
  </si>
  <si>
    <t>Party Selection</t>
  </si>
  <si>
    <t>EV_Jump_02_0</t>
  </si>
  <si>
    <t>[02_00_00] [Pantagruel at night]</t>
  </si>
  <si>
    <t>[02_00_01] [Cayenne's invitation]</t>
  </si>
  <si>
    <t>[02_01_00] [Crow's visit]</t>
  </si>
  <si>
    <t>[02_01_01] [Rufus' private ship departs for Heimdallr]</t>
  </si>
  <si>
    <t>[02_01_02] [Crow leaves]</t>
  </si>
  <si>
    <t>[02_02_00] [Visiting honored guest's room]</t>
  </si>
  <si>
    <t>[02_02_01] [Speaking with Bleublanc]</t>
  </si>
  <si>
    <t>[02_02_02] [Visiting Duvalie's room]</t>
  </si>
  <si>
    <t>[02_02_03] [Visiting Altina's room]</t>
  </si>
  <si>
    <t>[02_02_04] [Speaking with Xeno &amp; Leonidas]</t>
  </si>
  <si>
    <t>[02_02_05] [Visiting McBurn's room]</t>
  </si>
  <si>
    <t>[02_02_06] [Reuniting with Alfin]</t>
  </si>
  <si>
    <t>[02_03_00] [Finding vent]</t>
  </si>
  <si>
    <t>[02_04_00] [Leaving vent]</t>
  </si>
  <si>
    <t>[02_04_01] [Beginning escape]</t>
  </si>
  <si>
    <t>[02_05_00] [Encountering soldiers]</t>
  </si>
  <si>
    <t>[02_06_00] [Bleublanc &amp; Duvalie battle]</t>
  </si>
  <si>
    <t>[02_06_01] [After Bleublanc &amp; Duvalie battle]</t>
  </si>
  <si>
    <t>[02_07_00] [Getting past Zephyr and Altina]</t>
  </si>
  <si>
    <t>[02_08_00] [One-on-one with Crow]</t>
  </si>
  <si>
    <t>[02_08_01] [Escaped from Pantagruel]</t>
  </si>
  <si>
    <t>EV_DoJump_02</t>
  </si>
  <si>
    <t>EV_DoJump_02</t>
  </si>
  <si>
    <t>EV_Flag_Set_01_All</t>
  </si>
  <si>
    <t>EV_Jump_03_0</t>
  </si>
  <si>
    <t>[03_00_00] [In air above Kreuzen]</t>
  </si>
  <si>
    <t>[03_00_01] [Reuniting with Towa etc.]</t>
  </si>
  <si>
    <t>[03_00_02] [Being entrusted with the Courageous]</t>
  </si>
  <si>
    <t>[03_00_03] [Descending over Ebel Highway]</t>
  </si>
  <si>
    <t>[03_00_04] [Parting at bridge]</t>
  </si>
  <si>
    <t>[03_00_05] [Learning corpse vanished]</t>
  </si>
  <si>
    <t>[03_01_00] [Courageous flies]</t>
  </si>
  <si>
    <t>[03_01_01] [Watching Towa work]</t>
  </si>
  <si>
    <t>[03_01_02] [Memories of previous night]</t>
  </si>
  <si>
    <t>[03_01_03] [Checking requests]</t>
  </si>
  <si>
    <t>EV_DoJump_03</t>
  </si>
  <si>
    <t>EV_Jump_03_1</t>
  </si>
  <si>
    <t>[03_02_00] [Contacted by Towa]</t>
  </si>
  <si>
    <t>[03_03_00] [Discover Fiona's whereabouts]</t>
  </si>
  <si>
    <t>[03_04_00] [Twin Dragons Bridge selection]</t>
  </si>
  <si>
    <t>[03_04_01] [Briefing]</t>
  </si>
  <si>
    <t>[03_04_02] [Courageous heads to Twin Dragons Bridge]</t>
  </si>
  <si>
    <t>[03_04_03] [Courageous flies]</t>
  </si>
  <si>
    <t>[03_04_04] [Interfering in battle]</t>
  </si>
  <si>
    <t>[03_04_05] [Infiltrating fortress]</t>
  </si>
  <si>
    <t>[03_04_06] [Beginning search for Fiona]</t>
  </si>
  <si>
    <t>[03_05_00] [Battle with large armored beasts]</t>
  </si>
  <si>
    <t>[03_05_01] [Neithardt appears]</t>
  </si>
  <si>
    <t>[03_05_02] [Twin Dragons Bridge - inside]</t>
  </si>
  <si>
    <t>[03_05_03] [Bidding farewell to Craig in Twin Dragons Bridge]</t>
  </si>
  <si>
    <t>[03_05_04] [Celdic Stopover Day]</t>
  </si>
  <si>
    <t>[03_07_00] [Celdic stopover day ends]</t>
  </si>
  <si>
    <t>[03_08_00] [Courageous flies]</t>
  </si>
  <si>
    <t>[03_08_01] [Checking requests]</t>
  </si>
  <si>
    <t>[03_49_00] [Contacted by Towa]</t>
  </si>
  <si>
    <t>[03_09_00] [Contacted by Angelica]</t>
  </si>
  <si>
    <t>EV_Jump_03_2</t>
  </si>
  <si>
    <t>[03_10_00] [Roer selection]</t>
  </si>
  <si>
    <t>[03_10_01] [Briefing]</t>
  </si>
  <si>
    <t>[03_10_02] [Courageous heads to foot of Ymir mountains]</t>
  </si>
  <si>
    <t>[03_10_03] [Reaching Spina Byroad]</t>
  </si>
  <si>
    <t>[03_11_00] [Suspected by guards]</t>
  </si>
  <si>
    <t>[03_11_01] [Sneaking into city]</t>
  </si>
  <si>
    <t>[03_12_00] [Spot Heidel Rogner]</t>
  </si>
  <si>
    <t>[03_13_00] [Contacted by Yuuna]</t>
  </si>
  <si>
    <t>[03_14_00] [Inspecting diner door]</t>
  </si>
  <si>
    <t>[03_14_01] [Reunited with Angelica]</t>
  </si>
  <si>
    <t>[03_15_00] [Step onto Sachsen Mt. Path]</t>
  </si>
  <si>
    <t>[03_16_00] [Arrive at iron mine]</t>
  </si>
  <si>
    <t>[03_50_00] [Enter iron mine]</t>
  </si>
  <si>
    <t>[03_50_01] [Reunited with miners]</t>
  </si>
  <si>
    <t>[03_51_00] [Eisengraf found]</t>
  </si>
  <si>
    <t>[03_51_01] [Jumping onto moving train]</t>
  </si>
  <si>
    <t>[03_51_02] [Eisengraf travels along freight line]</t>
  </si>
  <si>
    <t>[03_51_03] [Commencing searching carriages]</t>
  </si>
  <si>
    <t>[03_17_00] [Battle with jaegers in carriage]</t>
  </si>
  <si>
    <t>[03_17_01] [Jaegers are unconscious]</t>
  </si>
  <si>
    <t>[03_5x_00] [Battles 2-4 with jaegers]</t>
  </si>
  <si>
    <t>[03_57_00] [Battle 2 with jaegers]</t>
  </si>
  <si>
    <t>[03_58_00] [Battle 3 with jaegers]</t>
  </si>
  <si>
    <t>[03_59_00] [Battle 4 with jaegers]</t>
  </si>
  <si>
    <t>EV_Jump_03_3</t>
  </si>
  <si>
    <t>[03_18_00] [Releasing Irina]</t>
  </si>
  <si>
    <t>[03_18_01] [Reaching RF platform]</t>
  </si>
  <si>
    <t>[03_18_02] [Irina leaves]</t>
  </si>
  <si>
    <t>[03_18_03] [Heidel panics]</t>
  </si>
  <si>
    <t>[03_19_00] [Battle with Regenenkopf]</t>
  </si>
  <si>
    <t>[03_19_01] [Heidel unconscious]</t>
  </si>
  <si>
    <t>[03_19_02] [Courageous descends in front of building]</t>
  </si>
  <si>
    <t>[03_20_00] [Reuniting with supporters]</t>
  </si>
  <si>
    <t>[03_20_01] [Marquis Rogner receives a report]</t>
  </si>
  <si>
    <t>[03_20_02] [One-on-one between Marquis Rogner and Angelica]</t>
  </si>
  <si>
    <t>[03_20_03] [Goliath explodes]</t>
  </si>
  <si>
    <t>[03_21_00] [Rogner admits defeat]</t>
  </si>
  <si>
    <t>[03_21_01] [Irina works]</t>
  </si>
  <si>
    <t>[03_21_02] [Courageous lands at airport]</t>
  </si>
  <si>
    <t>[03_21_03] [Roer stopover day begins]</t>
  </si>
  <si>
    <t>[03_22_00] [Roer stopover day ends]</t>
  </si>
  <si>
    <t>[03_23_00] [Contacted by George]</t>
  </si>
  <si>
    <t>[03_23_01] [Outside tech institute]</t>
  </si>
  <si>
    <t>[03_23_02] [Meeting Professor Schmidt]</t>
  </si>
  <si>
    <t>EV_Jump_03_4</t>
  </si>
  <si>
    <t>[03_24_00] [Courageous flies]</t>
  </si>
  <si>
    <t>[03_24_01] [Confirming requests]</t>
  </si>
  <si>
    <t>[03_25_xx] [Entering first Spirit Shrine]</t>
  </si>
  <si>
    <t>[03_26_xx] [Opening door at first shrine]</t>
  </si>
  <si>
    <t>[03_27_xx] [Battle at end of first shrine]</t>
  </si>
  <si>
    <t>[03_27_xx] [After boss at end of first shrine]</t>
  </si>
  <si>
    <t>[03_27_xx] [First Zemurian Ore crystal obtained]</t>
  </si>
  <si>
    <t>[03_28_00] [Taking Zemurian Ore home]</t>
  </si>
  <si>
    <t>[03_52_00] [Work area finished]</t>
  </si>
  <si>
    <t>[03_52_01] [Courageous flies]</t>
  </si>
  <si>
    <t>[03_52_02] [Blade reinforcing finished]</t>
  </si>
  <si>
    <t>[03_25_00] [Entering first Spirit Shrine (Garrelia)]</t>
  </si>
  <si>
    <t>[03_25_01] [Entering first Spirit Shrine (Nord)]</t>
  </si>
  <si>
    <t>[03_25_02] [Entering first Spirit Shrine (Legram)]</t>
  </si>
  <si>
    <t>[03_25_03] [Entering first Spirit Shrine (Roer)]</t>
  </si>
  <si>
    <t>[03_26_00] [Opening door at first shrine (Garrelia)]</t>
  </si>
  <si>
    <t>[03_26_01] [Opening door at first shrine (Nord)]</t>
  </si>
  <si>
    <t>[03_26_02] [Opening door at first shrine (Legram)]</t>
  </si>
  <si>
    <t>[03_26_03] [Opening door at first shrine (Roer)]</t>
  </si>
  <si>
    <t>[03_27_00] [Battle at end of first shrine (Garrelia)]</t>
  </si>
  <si>
    <t>[03_27_01] [Battle at end of first shrine (Nord)]</t>
  </si>
  <si>
    <t>[03_27_02] [Battle at end of first shrine (Legram)]</t>
  </si>
  <si>
    <t>[03_27_03] [Battle at end of first shrine (Roer)]</t>
  </si>
  <si>
    <t>[03_27_08] [After boss at end of first shrine (Garrelia)]</t>
  </si>
  <si>
    <t>[03_27_09] [After boss at end of first shrine (Nord)]</t>
  </si>
  <si>
    <t>[03_27_10] [After boss at end of first shrine (Legram)]</t>
  </si>
  <si>
    <t>[03_27_11] [After boss at end of first shrine (Roer)]</t>
  </si>
  <si>
    <t>[03_27_04] [First Zemurian Ore crystal obtained (Garrelia)]</t>
  </si>
  <si>
    <t>[03_27_05] [First Zemurian Ore crystal obtained (Nord)]</t>
  </si>
  <si>
    <t>[03_27_06] [First Zemurian Ore crystal obtained (Legram)]</t>
  </si>
  <si>
    <t>[03_27_07] [First Zemurian Ore crystal obtained (Roer)]</t>
  </si>
  <si>
    <t>EV_Jump_03_5</t>
  </si>
  <si>
    <t>[03_29_00] [Celdic burned]</t>
  </si>
  <si>
    <t>[03_53_00] [Speaking with soldiers in Celdic]</t>
  </si>
  <si>
    <t>[03_54_00] [Returning to the Courageous]</t>
  </si>
  <si>
    <t>[03_55_00] [The Courageous flies]</t>
  </si>
  <si>
    <t>[03_55_01] [Briefing]</t>
  </si>
  <si>
    <t>[03_55_02] [Briefing in conference room]</t>
  </si>
  <si>
    <t>[03_55_03] [Trial blade finished]</t>
  </si>
  <si>
    <t>[03_55_04] [Checking equipment before moving out]</t>
  </si>
  <si>
    <t>[03_30_00] [Preparations for operation complete]</t>
  </si>
  <si>
    <t>[03_30_01] [Courageous heads for the fort]</t>
  </si>
  <si>
    <t>[03_30_02] [Battle around Bareahard (north)]</t>
  </si>
  <si>
    <t>[03_30_03] [Battle around Bareahard (south)]</t>
  </si>
  <si>
    <t>[03_30_04] [Reinforcements pass by Bareahard station]</t>
  </si>
  <si>
    <t>[03_30_05] [Duke Albarea flustered]</t>
  </si>
  <si>
    <t>[03_30_06] [Courageous flies across the canyon path]</t>
  </si>
  <si>
    <t>[03_30_07] [Battle with Kestrel]</t>
  </si>
  <si>
    <t>[03_30_08] [Rescuing Scarlet]</t>
  </si>
  <si>
    <t>EV_Jump_03_6</t>
  </si>
  <si>
    <t>[03_31_00] [Battle with the Northern Jaegers]</t>
  </si>
  <si>
    <t>[03_31_01] [Sara leaves the party]</t>
  </si>
  <si>
    <t>[03_32_00] [Cornering Duke Albarea]</t>
  </si>
  <si>
    <t>[03_32_01] [Arresting Duke Albarea]</t>
  </si>
  <si>
    <t>[03_32_02] [RMP in front of Bareahard Station]</t>
  </si>
  <si>
    <t>[03_32_03] [RMP in Bareahard's noble district]</t>
  </si>
  <si>
    <t>[03_32_04] [Bareahard stopover day begins]</t>
  </si>
  <si>
    <t>[03_33_00] [Bareahard stopover day ends]</t>
  </si>
  <si>
    <t>[03_33_01] [Courageous heads to Garrelia Fortress]</t>
  </si>
  <si>
    <t>[03_33_02] [Bridge while heading to Garrelia Fortress]</t>
  </si>
  <si>
    <t>[03_33_03] [Looking at Azure Tree (Courageous)]</t>
  </si>
  <si>
    <t>[03_33_04] [Looking at Azure Tree (Pantagruel)]</t>
  </si>
  <si>
    <t>[03_34_00] [Dreichels Plaza]</t>
  </si>
  <si>
    <t>[03_34_01] [Inside former chancellor's office]</t>
  </si>
  <si>
    <t>[03_34_02] [Vermillion Knight's first appearance]</t>
  </si>
  <si>
    <t>EV_Jump_03_7</t>
  </si>
  <si>
    <t>[03_35_00] [The Courageous flies]</t>
  </si>
  <si>
    <t>[03_35_01] [Checking requests]</t>
  </si>
  <si>
    <t>[03_36_xx] [Enter Spirit Shrine 2]</t>
  </si>
  <si>
    <t>[03_37_xx] [Open door in Spirit Shrine 2]</t>
  </si>
  <si>
    <t>[03_38_xx] [Battle boss of Spirit Shrine 2]</t>
  </si>
  <si>
    <t>[03_38_xx] [After boss battle in Spirit Shrine 2]</t>
  </si>
  <si>
    <t>[03_38_xx] [Obtain second Zemurian Ore crystal]</t>
  </si>
  <si>
    <t>[03_36_00] [Enter Spirit Shrine 2 (Garrelia)]</t>
  </si>
  <si>
    <t>[03_36_01] [Enter Spirit Shrine 2 (Nord)]</t>
  </si>
  <si>
    <t>[03_36_02] [Enter Spirit Shrine 2 (Legram)]</t>
  </si>
  <si>
    <t>[03_36_03] [Enter Spirit Shrine 2 (Roer)]</t>
  </si>
  <si>
    <t>[03_37_00] [Open door in Spirit Shrine 2 (Garrelia)]</t>
  </si>
  <si>
    <t>[03_37_01] [Open door in Spirit Shrine 2 (Nord)]</t>
  </si>
  <si>
    <t>[03_37_02] [Open door in Spirit Shrine 2 (Legram)]</t>
  </si>
  <si>
    <t>[03_37_03] [Open door in Spirit Shrine 2 (Roer)]</t>
  </si>
  <si>
    <t>[03_38_00] [Battle boss of Spirit Shrine 2 (Garrelia)]</t>
  </si>
  <si>
    <t>[03_38_01] [Battle boss of Spirit Shrine 2 (Nord)]</t>
  </si>
  <si>
    <t>[03_38_02] [Battle boss of Spirit Shrine 2 (Legram)]</t>
  </si>
  <si>
    <t>[03_38_03] [Battle boss of Spirit Shrine 2 (Roer)]</t>
  </si>
  <si>
    <t>[03_38_08] [After boss battle in Spirit Shrine 2 (Garrelia)]</t>
  </si>
  <si>
    <t>[03_38_09] [After boss battle in Spirit Shrine 2 (Nord)]</t>
  </si>
  <si>
    <t>[03_38_10] [After boss battle in Spirit Shrine 2 (Legram)]</t>
  </si>
  <si>
    <t>[03_38_11] [After boss battle in Spirit Shrine2 (Roer)]</t>
  </si>
  <si>
    <t>[03_38_04] [Obtain second Zemurian Ore crystal (Garrelia)]</t>
  </si>
  <si>
    <t>[03_38_05] [Obtain second Zemurian Ore crystal (Nord)]</t>
  </si>
  <si>
    <t>[03_38_06] [Obtain second Zemurian Ore crystal (Legram)]</t>
  </si>
  <si>
    <t>[03_38_07] [Obtain second Zemurian Ore crystal (Roer)]</t>
  </si>
  <si>
    <t>EV_Jump_03_8</t>
  </si>
  <si>
    <t>[03_39_xx] [Enter Spirit Shrine 3]</t>
  </si>
  <si>
    <t>[03_40_xx] [Open door in Spirit Shrine 3]</t>
  </si>
  <si>
    <t>[03_41_xx] [Battle boss of Spirit Shrine 3]</t>
  </si>
  <si>
    <t>[03_41_xx] [After boss battle in Spirit Shrine 3]</t>
  </si>
  <si>
    <t>[03_41_xx] [Obtain third Zemurian Ore crystal]</t>
  </si>
  <si>
    <t>[03_39_00] [Enter Spirit Shrine 3 (Garrelia)]</t>
  </si>
  <si>
    <t>[03_39_01] [Enter Spirit Shrine 3 (Nord)]</t>
  </si>
  <si>
    <t>[03_39_02] [Enter Spirit Shrine 3 (Legram)]</t>
  </si>
  <si>
    <t>[03_39_03] [Enter Spirit Shrine 3 (Roer)]</t>
  </si>
  <si>
    <t>[03_40_00] [Open door in Spirit Shrine 3 (Garrelia)]</t>
  </si>
  <si>
    <t>[03_40_01] [Open door in Spirit Shrine 3 (Nord)]</t>
  </si>
  <si>
    <t>[03_40_02] [Open door in Spirit Shrine 3 (Legram)]</t>
  </si>
  <si>
    <t>[03_40_03] [Open door in Spirit Shrine 3 (Roer)]</t>
  </si>
  <si>
    <t>[03_41_00] [Battle boss of Spirit Shrine 3 (Garrelia)]</t>
  </si>
  <si>
    <t>[03_41_01] [Battle boss of Spirit Shrine 3 (Nord)]</t>
  </si>
  <si>
    <t>[03_41_02] [Battle boss of Spirit Shrine 3 (Legram)]</t>
  </si>
  <si>
    <t>[03_41_03] [Battle boss of Spirit Shrine 3 (Roer)]</t>
  </si>
  <si>
    <t>[03_41_08] [After boss battle in Spirit Shrine 3 (Garrelia)]</t>
  </si>
  <si>
    <t>[03_41_09] [After boss battle in Spirit Shrine 3 (Nord)]</t>
  </si>
  <si>
    <t>[03_41_10] [After boss battle in Spirit Shrine 3 (Legram)]</t>
  </si>
  <si>
    <t>[03_41_11] [After boss battle in Spirit Shrine 3 (Roer)]</t>
  </si>
  <si>
    <t>[03_41_04] [Obtain third Zemurian Ore crystal (Garrelia)]</t>
  </si>
  <si>
    <t>[03_41_05] [Obtain third Zemurian Ore crystal (Nord)]</t>
  </si>
  <si>
    <t>[03_41_06] [Obtain third Zemurian Ore crystal (Legram)]</t>
  </si>
  <si>
    <t>[03_41_07] [Obtain third Zemurian Ore crystal (Roer)]</t>
  </si>
  <si>
    <t>EV_Jump_03_9</t>
  </si>
  <si>
    <t>[03_42_xx] [Enter Spirit Shrine 4]</t>
  </si>
  <si>
    <t>[03_43_xx] [Open door in Spirit Shrine 4]</t>
  </si>
  <si>
    <t>[03_44_xx] [Battle boss of Spirit Shrine 4]</t>
  </si>
  <si>
    <t>[03_44_xx] [After boss battle in Spirit Shrine 4]</t>
  </si>
  <si>
    <t>[03_44_xx] [Obtain fourth Zemurian Ore crystal]</t>
  </si>
  <si>
    <t>[03_45_00] [Gathered materials for Valimar's blade]</t>
  </si>
  <si>
    <t>[03_56_00] [Begin helping with work]</t>
  </si>
  <si>
    <t>[03_56_01] [The Courageous takes flight]</t>
  </si>
  <si>
    <t>[03_56_02] [Begin weapon work]</t>
  </si>
  <si>
    <t>[03_56_03] [Agree to liberate academy]</t>
  </si>
  <si>
    <t>[03_42_00] [Enter Spirit Shrine 4 (Garrelia)]</t>
  </si>
  <si>
    <t>[03_42_01] [Enter Spirit Shrine 4 (Nord)]</t>
  </si>
  <si>
    <t>[03_42_02] [Enter Spirit Shrine 4 (Legram)]</t>
  </si>
  <si>
    <t>[03_42_03] [Enter Spirit Shrine 4 (Roer)]</t>
  </si>
  <si>
    <t>[03_43_00] [Open door in Spirit Shrine 4 (Garrelia)]</t>
  </si>
  <si>
    <t>[03_43_01] [Open door in Spirit Shrine 4 (Nord)]</t>
  </si>
  <si>
    <t>[03_43_02] [Open door in Spirit Shrine 4 (Legram)]</t>
  </si>
  <si>
    <t>[03_43_03] [Open door in Spirit Shrine 4 (Roer)]</t>
  </si>
  <si>
    <t>[03_44_00] [Battle boss of Spirit Shrine 4 (Garrelia)]</t>
  </si>
  <si>
    <t>[03_44_01] [Battle boss of Spirit Shrine 4 (Nord)]</t>
  </si>
  <si>
    <t>[03_44_02] [Battle boss of Spirit Shrine 4 (Legram)]</t>
  </si>
  <si>
    <t>[03_44_03] [Battle boss of Spirit Shrine 4 (Roer)]</t>
  </si>
  <si>
    <t>[03_44_08] [After boss battle in Spirit Shrine 4 (Garrelia)]</t>
  </si>
  <si>
    <t>[03_44_09] [After boss battle in Spirit Shrine 4 (Nord)]</t>
  </si>
  <si>
    <t>[03_44_10] [After boss battle in Spirit Shrine 4 (Legram)]</t>
  </si>
  <si>
    <t>[03_44_11] [After boss battle in Spirit Shrine 4 (Roer)]</t>
  </si>
  <si>
    <t>[03_44_04] [Obtain fourth Zemurian Ore crystal (Garrelia)]</t>
  </si>
  <si>
    <t>[03_44_05] [Obtain fourth Zemurian Ore crystal (Nord)]</t>
  </si>
  <si>
    <t>[03_44_06] [Obtain fourth Zemurian Ore crystal (Legram)]</t>
  </si>
  <si>
    <t>[03_44_07] [Obtain fourth Zemurian Ore crystal (Roer)]</t>
  </si>
  <si>
    <t>EV_Jump_03_10</t>
  </si>
  <si>
    <t>[03_46_00] [The Courageous flies]</t>
  </si>
  <si>
    <t>[03_46_01] [Day of the operation]</t>
  </si>
  <si>
    <t>[03_47_00] [Operation preparations done]</t>
  </si>
  <si>
    <t>[03_47_01] [Briefing]</t>
  </si>
  <si>
    <t>[03_47_02] [Courageous travels to the academy]</t>
  </si>
  <si>
    <t>[03_47_03] [Fight with Goliath &amp; Kestrel]</t>
  </si>
  <si>
    <t>[03_47_04] [Goliath and Kestrel incapacitated]</t>
  </si>
  <si>
    <t>[03_47_05] [Returning to Trista]</t>
  </si>
  <si>
    <t>[03_48_00] [Entering the academy]</t>
  </si>
  <si>
    <t>[03_48_01] [Battle against upper class students]</t>
  </si>
  <si>
    <t>[03_48_02] [Liberating the academy]</t>
  </si>
  <si>
    <t>EV_DoJump_03</t>
  </si>
  <si>
    <t>EV_SelectParty03</t>
  </si>
  <si>
    <t>EV_Flag_Set_02_All</t>
  </si>
  <si>
    <t>Bond: Toval</t>
  </si>
  <si>
    <t>Bond: Claire</t>
  </si>
  <si>
    <t>Bond: Sharon</t>
  </si>
  <si>
    <t>Bond: None</t>
  </si>
  <si>
    <t>Accept tutorial, right flow</t>
  </si>
  <si>
    <t>Skip ship's tutorial</t>
  </si>
  <si>
    <t>Found all three Spirit Shrines</t>
  </si>
  <si>
    <t>Found Spirit Shrines 1&amp;2</t>
  </si>
  <si>
    <t>Found Spirit Shrines 1&amp;3</t>
  </si>
  <si>
    <t>Found Spirit Shrines 2&amp;3</t>
  </si>
  <si>
    <t>Found Spirit Shrine 1</t>
  </si>
  <si>
    <t>Found Spirit Shrine 2</t>
  </si>
  <si>
    <t>Found Spirit Shrine 3</t>
  </si>
  <si>
    <t>Haven't found any shrines</t>
  </si>
  <si>
    <t>m4001</t>
  </si>
  <si>
    <t>m4011</t>
  </si>
  <si>
    <t>m4021</t>
  </si>
  <si>
    <t>m4030</t>
  </si>
  <si>
    <t>EV_SelectParty03</t>
  </si>
  <si>
    <t>Insert Emma into the party</t>
  </si>
  <si>
    <t>EV_Jump_04_0</t>
  </si>
  <si>
    <t>[04_00_00] [Academy at night]</t>
  </si>
  <si>
    <t>[04_00_01] [Trista at night]</t>
  </si>
  <si>
    <t>[04_00_02] [Rean deep in thought]</t>
  </si>
  <si>
    <t>[04_00_03] [Academy in evening]</t>
  </si>
  <si>
    <t>[04_00_04] [Agreeing to liberate Karel]</t>
  </si>
  <si>
    <t>[04_00_05] [Rean deep in thought 2]</t>
  </si>
  <si>
    <t>[04_01_00] [Speaking with Valimar]</t>
  </si>
  <si>
    <t>[XX_XX_XX] [Class VII dorm at night (final bonding event)]</t>
  </si>
  <si>
    <t>[04_02_00] [Snowy Trista at early morning]</t>
  </si>
  <si>
    <t>[04_02_01] [Divine Knight blade is complete]</t>
  </si>
  <si>
    <t>[04_02_02] [The students gather]</t>
  </si>
  <si>
    <t>[04_02_03] [Courageous takes off]</t>
  </si>
  <si>
    <t>[04_02_04] [Checking requests]</t>
  </si>
  <si>
    <t>EV_DoJump_04</t>
  </si>
  <si>
    <t>EV_Jump_04_1</t>
  </si>
  <si>
    <t>[04_03_00] [Tanks on east side of Heimdallr]</t>
  </si>
  <si>
    <t>[04_03_01] [Tanks on north side of Heimdallr]</t>
  </si>
  <si>
    <t>[04_03_02] [Switching to high-speed mode]</t>
  </si>
  <si>
    <t>[04_03_03] [Towa's orders]</t>
  </si>
  <si>
    <t>[04_03_04] [Second-years arm in the hold]</t>
  </si>
  <si>
    <t>[04_03_05] [Class VII splits into two groups]</t>
  </si>
  <si>
    <t>[04_03_06] [Tanks vs Soldats (East)]</t>
  </si>
  <si>
    <t>[04_03_07] [Tanks vs Soldats (North)]</t>
  </si>
  <si>
    <t>[04_03_08] [Courageous goes in]</t>
  </si>
  <si>
    <t>[04_03_09] [Courageous flies off to NW]</t>
  </si>
  <si>
    <t>[04_04_00] [Arriving at Karel]</t>
  </si>
  <si>
    <t>[04_05_00] [Battle in front of Karel 1]</t>
  </si>
  <si>
    <t>[04_06_00] [Battle in front of Karel 2]</t>
  </si>
  <si>
    <t>[04_07_00] [Entering Karel]</t>
  </si>
  <si>
    <t>[04_07_01] [Beginning exploration of Karel]</t>
  </si>
  <si>
    <t>[04_08_00] [Battle in Karel 1]</t>
  </si>
  <si>
    <t>[04_09_00] [Battle in Karel 2]</t>
  </si>
  <si>
    <t>[04_10_00] [Battle in Karel 3]</t>
  </si>
  <si>
    <t>[04_11_00] [Mid-boss fight with Altina]</t>
  </si>
  <si>
    <t>[04_11_01] [Karel secured]</t>
  </si>
  <si>
    <t>[04_11_02] [Vita begins to sing]</t>
  </si>
  <si>
    <t>[04_11_03] [Vermillion Knight awakens]</t>
  </si>
  <si>
    <t>EV_Jump_04_2</t>
  </si>
  <si>
    <t>[04_11_04] [Valflame turns into Infernal Castle]</t>
  </si>
  <si>
    <t>[04_11_05] [Infernal Castle from east of Heimdallr]</t>
  </si>
  <si>
    <t>[04_11_06] [Infernal Castle from north of Heimdallr]</t>
  </si>
  <si>
    <t>[04_11_07] [Jade airship flies off to east]</t>
  </si>
  <si>
    <t>[04_11_08] [Altina escapes]</t>
  </si>
  <si>
    <t>EV_Jump_04_3</t>
  </si>
  <si>
    <t>[04_12_00] [Flying strangely colored sky]</t>
  </si>
  <si>
    <t>[04_12_01] [Speaking with members on bridge]</t>
  </si>
  <si>
    <t>[04_12_02] [Reaching sky above Heimdallr]</t>
  </si>
  <si>
    <t>[04_12_03] [Preparing on the bridge]</t>
  </si>
  <si>
    <t>[04_12_04] [Avoiding missiles]</t>
  </si>
  <si>
    <t>[04_12_05] [Moving on Heimdallr]</t>
  </si>
  <si>
    <t>[04_12_06] [Battle over Heimdallr]</t>
  </si>
  <si>
    <t>[04_12_07] [Confusion and nerves on the bridge]</t>
  </si>
  <si>
    <t>[04_13_00] [Beginning to work way up castle]</t>
  </si>
  <si>
    <t>[04_14_00] [Battle in castle]</t>
  </si>
  <si>
    <t>[04_14_01] [Celine explains about castle]</t>
  </si>
  <si>
    <t>[04_15_00] [Battle with Bleublanc/Duvalie]</t>
  </si>
  <si>
    <t>[04_15_01] [Olivier and Toval save the day]</t>
  </si>
  <si>
    <t>[04_15_02] [Neithardt arrives]</t>
  </si>
  <si>
    <t>[04_15_03] [Off to the second stratum]</t>
  </si>
  <si>
    <t>[04_16_00] [Elevator to second stratum]</t>
  </si>
  <si>
    <t>[04_16_01] [Beginning to explore second stratum]</t>
  </si>
  <si>
    <t>[04_17_00] [Find Zephyr's mark]</t>
  </si>
  <si>
    <t>[04_18_00] [Battle with Xeno and Leonidas]</t>
  </si>
  <si>
    <t>[04_18_01] [Sharon and Claire come to rescue]</t>
  </si>
  <si>
    <t>[04_19_00] [Riding elevator to third stratum]</t>
  </si>
  <si>
    <t>[04_19_01] [Beginning to explore third stratum]</t>
  </si>
  <si>
    <t>EV_Jump_04_4</t>
  </si>
  <si>
    <t>[04_20_00] [Battle with McBurn]</t>
  </si>
  <si>
    <t>[04_20_01] [Viscount Arseid saves the day]</t>
  </si>
  <si>
    <t>[04_21_00] [Riding lift to highest stratum]</t>
  </si>
  <si>
    <t>[04_21_01] [Beginning exploring highest stratum]</t>
  </si>
  <si>
    <t>[04_22_00] [Reaching final elevator]</t>
  </si>
  <si>
    <t>[04_23_00] [Stepping on to final elevator]</t>
  </si>
  <si>
    <t>[04_23_01] [Path to Vermillion Throne]</t>
  </si>
  <si>
    <t>[04_23_02] [Battle with Crow &amp; Vita]</t>
  </si>
  <si>
    <t>[04_23_03] [Calling Valimar]</t>
  </si>
  <si>
    <t>[04_23_04] [Valimar flies]</t>
  </si>
  <si>
    <t>[04_23_05] [Battle with Ordine]</t>
  </si>
  <si>
    <t>[04_23_06] [Cedric drawn into Vermillion Knight's core]</t>
  </si>
  <si>
    <t>[04_23_07] [Red spirit veins spread from castle]</t>
  </si>
  <si>
    <t>[04_23_08] [Spirit veins draw in soldiers]</t>
  </si>
  <si>
    <t>[04_23_09] [Spirit veins draw in Magic Knights]</t>
  </si>
  <si>
    <t>[04_23_10] [Giant red wings spread out]</t>
  </si>
  <si>
    <t>[04_23_11] [Everyone on bridge shocked]</t>
  </si>
  <si>
    <t>[04_23_12] [Red wings viewed from highway]</t>
  </si>
  <si>
    <t>[04_23_13] [Battle with Vermillion Apocalypse]</t>
  </si>
  <si>
    <t>[04_23_14] [Valimar/Ordine vs Vermillion Apocalypse]</t>
  </si>
  <si>
    <t>[04_23_16] [Taking out exposed core]</t>
  </si>
  <si>
    <t>[04_23_17] [Osborne lives again]</t>
  </si>
  <si>
    <t>[04_23_18] [Battle with Vermillion Apocalypse - Part 2]</t>
  </si>
  <si>
    <t>[04_23_19] [Battle with Vermillion Apocalypse - Part 1]</t>
  </si>
  <si>
    <t>EV_DoJump_04</t>
  </si>
  <si>
    <t>EV_Flag_Set_03_All</t>
  </si>
  <si>
    <t>EV_DebguSetKizuna_Pre</t>
  </si>
  <si>
    <t>EV_DebguSetKizuna</t>
  </si>
  <si>
    <t>EV_SelectParty04</t>
  </si>
  <si>
    <t>EV_SetRedArmband</t>
  </si>
  <si>
    <t>t1000</t>
  </si>
  <si>
    <t>EV_SelectParty04</t>
  </si>
  <si>
    <t>EV_Jump_05_0</t>
  </si>
  <si>
    <t>[05_00_00] [Republican Army invades]</t>
  </si>
  <si>
    <t>[05_01_00] [Crossbell occupied]</t>
  </si>
  <si>
    <t>[05_01_01] [Rufus speaks]</t>
  </si>
  <si>
    <t>[05_01_02] [At the Crossbell News Service]</t>
  </si>
  <si>
    <t>[05_02_00] [Begin exploring Geofront]</t>
  </si>
  <si>
    <t>[05_03_00] [Mandatory event battle 1]</t>
  </si>
  <si>
    <t>[05_03_01] [Post-battle conversation 1]</t>
  </si>
  <si>
    <t>[05_04_00] [Mandatory event battle 2]</t>
  </si>
  <si>
    <t>[05_04_01] [Post-battle conversation 2]</t>
  </si>
  <si>
    <t>[05_05_00] [Mandatory event battle 3]</t>
  </si>
  <si>
    <t>[05_05_01] [Post-battle conversation 3]</t>
  </si>
  <si>
    <t>[05_06_00] [Battling pursuers]</t>
  </si>
  <si>
    <t>[05_06_01] [Terminals are destroyed]</t>
  </si>
  <si>
    <t>EV_DoJump_05</t>
  </si>
  <si>
    <t>EV_DoJump_05</t>
  </si>
  <si>
    <t>EV_Flag_Set_04_All</t>
  </si>
  <si>
    <t>EV_Jump_06_0</t>
  </si>
  <si>
    <t>[06_00_00] [Transcontinental Railroad - Twin Dragons Bridge]</t>
  </si>
  <si>
    <t>[06_00_01] [Transcontinental Railroad - East Trista]</t>
  </si>
  <si>
    <t>[06_00_02] [Arriving in Trista Station]</t>
  </si>
  <si>
    <t>[06_00_03] [Greeted by everyone]</t>
  </si>
  <si>
    <t>[06_00_04] [Final days of lessons]</t>
  </si>
  <si>
    <t>[06_01_00] [Speaking to George etc.]</t>
  </si>
  <si>
    <t>[06_02_00] [Speaking to Valimar]</t>
  </si>
  <si>
    <t>[06_03_00] [Visiting Student Council room]</t>
  </si>
  <si>
    <t>[06_03_01] [Speaking to Towa]</t>
  </si>
  <si>
    <t>[06_03_02] [Leaving academy]</t>
  </si>
  <si>
    <t>[06_03_03] [Walking back to dorm with everyone]</t>
  </si>
  <si>
    <t>[06_04_00] [Trista at night]</t>
  </si>
  <si>
    <t>[06_04_01] [Walking dorm at night]</t>
  </si>
  <si>
    <t>[06_05_00] [Called by Elise]</t>
  </si>
  <si>
    <t>EV_DoJump_06</t>
  </si>
  <si>
    <t>EV_Jump_06_1</t>
  </si>
  <si>
    <t>[06_06_00] [Trista in the morning]</t>
  </si>
  <si>
    <t>[06_06_01] [Final free day]</t>
  </si>
  <si>
    <t>[06_07_00] [Sense something from old schoolhouse (engineering)]</t>
  </si>
  <si>
    <t>[06_07_01] [Sense something from old schoolhouse (field)]</t>
  </si>
  <si>
    <t>[06_08_00] [Trouble happens]</t>
  </si>
  <si>
    <t>[06_08_01] [Beginning Reverie Corridor dungeon]</t>
  </si>
  <si>
    <t>[06_09_00] [Reach end of corridor]</t>
  </si>
  <si>
    <t>[06_10_00] [Enter Loa Luciferia's room]</t>
  </si>
  <si>
    <t>[06_10_01] [Battle with Loa Luciferia]</t>
  </si>
  <si>
    <t>[06_10_02] [Defeated Loa Luciferia]</t>
  </si>
  <si>
    <t>[06_11_00] [Parting with everyone]</t>
  </si>
  <si>
    <t>EV_DoJump_06</t>
  </si>
  <si>
    <t>EV_Flag_Set_05_All</t>
  </si>
  <si>
    <t>EV_QuestJump_00</t>
  </si>
  <si>
    <t>[Act 1 Quests]</t>
  </si>
  <si>
    <t>[Act 2/Finale Quests]</t>
  </si>
  <si>
    <t>[Act 2/Finale Monster Quests]</t>
  </si>
  <si>
    <t>[Epilogue Quests]</t>
  </si>
  <si>
    <t>EV_QuestJump_00_01</t>
  </si>
  <si>
    <t>EV_QuestJump_00_02</t>
  </si>
  <si>
    <t>EV_QuestJump_00_03</t>
  </si>
  <si>
    <t>EV_QuestJump_00_04</t>
  </si>
  <si>
    <t>EV_QuestJump_00_01</t>
  </si>
  <si>
    <t>[QS1101] [Herbal Remedies (Req.)]</t>
  </si>
  <si>
    <t>[QS1102] [East Celdic Highway Monster]</t>
  </si>
  <si>
    <t>[QS1103] [A Surprise Rescue (Hidden)]</t>
  </si>
  <si>
    <t>[QS1104] [Prayer Cranes (Hidden)]</t>
  </si>
  <si>
    <t>[QS1201] [Monsters on the Highlands]</t>
  </si>
  <si>
    <t>[QS1202] [Foaling Around]</t>
  </si>
  <si>
    <t>[QS1203] [A Priceless Memento (Hidden)]</t>
  </si>
  <si>
    <t>[QS1204] [Azuki Adventure (Hidden)]</t>
  </si>
  <si>
    <t>[QS1301] [Arseid School Training Bout 2]</t>
  </si>
  <si>
    <t>[QS1302] [Ebel Highway Monster]</t>
  </si>
  <si>
    <t>[QS1303] [St. Veronica's Tears]</t>
  </si>
  <si>
    <t>[QS1304] [Missing Kitten (Hidden)]</t>
  </si>
  <si>
    <t>[QS1305] [The Lost Lady (Hidden)]</t>
  </si>
  <si>
    <t>EV_DoQuestJump_00</t>
  </si>
  <si>
    <t>EV_QuestJump_00_02</t>
  </si>
  <si>
    <t>[QS2101] [Mysterious Monster (Req.)]</t>
  </si>
  <si>
    <t>[QS2102] [Missing Delinquent]</t>
  </si>
  <si>
    <t>[QS2103] [Missing Civilian]</t>
  </si>
  <si>
    <t>[QS2202] [Valimar's Aptitude Test]</t>
  </si>
  <si>
    <t>[QS2203] [Bath-Time Trouble]</t>
  </si>
  <si>
    <t>[QS2301] [The Missing Airliner]</t>
  </si>
  <si>
    <t>[QS2302] [The Sweetest of Challenges]</t>
  </si>
  <si>
    <t>[QS2401] [Lohengrin Castle Investigation]</t>
  </si>
  <si>
    <t>[QS2402] [Healing Hearts]</t>
  </si>
  <si>
    <t>[QS2404] [Father's Pocket Watch (Hidden)]</t>
  </si>
  <si>
    <t>[QS3105] [Father Paulo's Request (Hidden)]</t>
  </si>
  <si>
    <t>EV_QuestJump_00_03</t>
  </si>
  <si>
    <t>[QS2201] [Garrelia Byroad Monster]</t>
  </si>
  <si>
    <t>[QS2303] [North Kreuzen Highway Monster]</t>
  </si>
  <si>
    <t>[QS2403] [Aurochs Canyon Path Monster]</t>
  </si>
  <si>
    <t>[QS3101] [East Celdic Highway Monster 2]</t>
  </si>
  <si>
    <t>[QS3102] [Sachsen Mountain Path Monster]</t>
  </si>
  <si>
    <t>[QS3103] [Nord Highlands - NE Monster]</t>
  </si>
  <si>
    <t>[QS3104] [Ymir Valley Path Monster]</t>
  </si>
  <si>
    <t>EV_QuestJump_00_04</t>
  </si>
  <si>
    <t>[QS5101] [The Race to End All Races (Req.)]</t>
  </si>
  <si>
    <t>[QS5102] [Final Practical Exam (Req.)]</t>
  </si>
  <si>
    <t>[QS5103] [The Flea Market]</t>
  </si>
  <si>
    <t>[QS5104] [A New Radio Show]</t>
  </si>
  <si>
    <t>[QS5105] [Angler vs Angler]</t>
  </si>
  <si>
    <t>[QS5106] [Swimming Lessons: The Return]</t>
  </si>
  <si>
    <t>[QS5201] [To Sharon, With Love (Hidden)]</t>
  </si>
  <si>
    <t>EV_DoQuestJump_00</t>
  </si>
  <si>
    <t>t1560</t>
  </si>
  <si>
    <t>r0030</t>
  </si>
  <si>
    <t>r0040</t>
  </si>
  <si>
    <t>go_t6000a</t>
  </si>
  <si>
    <t>t4000</t>
  </si>
  <si>
    <t>r0810</t>
  </si>
  <si>
    <t>t4601</t>
  </si>
  <si>
    <t>t4810</t>
  </si>
  <si>
    <t>t4020</t>
  </si>
  <si>
    <t>t3050</t>
  </si>
  <si>
    <t>r0310</t>
  </si>
  <si>
    <t>t2130</t>
  </si>
  <si>
    <t>t2100</t>
  </si>
  <si>
    <t>t4030</t>
  </si>
  <si>
    <t>t4610</t>
  </si>
  <si>
    <t>t3100</t>
  </si>
  <si>
    <t>t5710</t>
  </si>
  <si>
    <t>t6020</t>
  </si>
  <si>
    <t>t4060</t>
  </si>
  <si>
    <t>e7020</t>
  </si>
  <si>
    <t>e7050</t>
  </si>
  <si>
    <t>t3010</t>
  </si>
  <si>
    <t>t3730</t>
  </si>
  <si>
    <t>t1110</t>
  </si>
  <si>
    <t>r1000</t>
  </si>
  <si>
    <t>r0120</t>
  </si>
  <si>
    <t>r0220</t>
  </si>
  <si>
    <t>r0430</t>
  </si>
  <si>
    <t>r0520</t>
  </si>
  <si>
    <t>t0090</t>
  </si>
  <si>
    <t>t0001</t>
  </si>
  <si>
    <t>t1020</t>
  </si>
  <si>
    <t>t1120</t>
  </si>
  <si>
    <t>t1001</t>
  </si>
  <si>
    <t>EV_QuestJump_01_01</t>
  </si>
  <si>
    <t>[KZ0101] [Bonding Event - Alisa 1]</t>
  </si>
  <si>
    <t>[KZ0102] [Bonding Event - Alisa 2]</t>
  </si>
  <si>
    <t>[KZ0103] [Bonding Event - Alisa 3]</t>
  </si>
  <si>
    <t>[KZ0104] [Bonding Event - Alisa 4]</t>
  </si>
  <si>
    <t>[KZ0105] [Bonding Event - Alisa 5]</t>
  </si>
  <si>
    <t>[KZ01ED] [Final Bonding Event - Alisa]</t>
  </si>
  <si>
    <t>EV_DoQuestJump_01</t>
  </si>
  <si>
    <t>EV_QuestJump_01_02</t>
  </si>
  <si>
    <t>[KZ0201] [Bonding Event - Elliot 1]</t>
  </si>
  <si>
    <t>[KZ0202] [Bonding Event - Elliot 2]</t>
  </si>
  <si>
    <t>[KZ0203] [Bonding Event - Elliot 3]</t>
  </si>
  <si>
    <t>[KZ0204] [Bonding Event - Elliot 4]</t>
  </si>
  <si>
    <t>[KZ0205] [Bonding Event - Elliot 5]</t>
  </si>
  <si>
    <t>[KZ02ED] [Final Bonding Event - Elliot]</t>
  </si>
  <si>
    <t>EV_QuestJump_01_03</t>
  </si>
  <si>
    <t>[KZ0301] [Bonding Event - Laura 1]</t>
  </si>
  <si>
    <t>[KZ0302] [Bonding Event - Laura 2]</t>
  </si>
  <si>
    <t>[KZ0303] [Bonding Event - Laura 3]</t>
  </si>
  <si>
    <t>[KZ0304] [Bonding Event - Laura 4]</t>
  </si>
  <si>
    <t>[KZ0305] [Bonding Event - Laura 5]</t>
  </si>
  <si>
    <t>[KZ03ED] [Final Bonding Event - Laura]</t>
  </si>
  <si>
    <t>EV_QuestJump_01_04</t>
  </si>
  <si>
    <t>[KZ0401] [Bonding Event - Machias 1]</t>
  </si>
  <si>
    <t>[KZ0402] [Bonding Event - Machias 2]</t>
  </si>
  <si>
    <t>[KZ0403] [Bonding Event - Machias 3]</t>
  </si>
  <si>
    <t>[KZ0404] [Bonding Event - Machias 4]</t>
  </si>
  <si>
    <t>[KZ0405] [Bonding Event - Machias 5]</t>
  </si>
  <si>
    <t>[KZ04ED] [Final Bonding Event - Machias]</t>
  </si>
  <si>
    <t>EV_QuestJump_01_05</t>
  </si>
  <si>
    <t>[KZ0501] [Bonding Event - Emma 1]</t>
  </si>
  <si>
    <t>[KZ0502] [Bonding Event - Emma 2]</t>
  </si>
  <si>
    <t>[KZ0503] [Bonding Event - Emma 3]</t>
  </si>
  <si>
    <t>[KZ0504] [Bonding Event - Emma 4]</t>
  </si>
  <si>
    <t>[KZ0505] [Bonding Event - Emma 5]</t>
  </si>
  <si>
    <t>[KZ05ED] [Final Bonding Event - Emma]</t>
  </si>
  <si>
    <t>EV_QuestJump_01_06</t>
  </si>
  <si>
    <t>[KZ0601] [Bonding Event - Jusis 1]</t>
  </si>
  <si>
    <t>[KZ0602] [Bonding Event - Jusis 2]</t>
  </si>
  <si>
    <t>[KZ0603] [Bonding Event - Jusis 3]</t>
  </si>
  <si>
    <t>[KZ0604] [Bonding Event - Jusis 4]</t>
  </si>
  <si>
    <t>[KZ0605] [Bonding Event - Jusis 5]</t>
  </si>
  <si>
    <t>[KZ06ED] [Final Bonding Event - Jusis]</t>
  </si>
  <si>
    <t>EV_QuestJump_01_07</t>
  </si>
  <si>
    <t>[KZ0701] [Bonding Event - Fie 1]</t>
  </si>
  <si>
    <t>[KZ0702] [Bonding Event - Fie 2]</t>
  </si>
  <si>
    <t>[KZ0703] [Bonding Event - Fie 3]</t>
  </si>
  <si>
    <t>[KZ0704] [Bonding Event - Fie 4]</t>
  </si>
  <si>
    <t>[KZ0705] [Bonding Event - Fie 5]</t>
  </si>
  <si>
    <t>[KZ07ED] [Final Bonding Event - Fie]</t>
  </si>
  <si>
    <t>EV_QuestJump_01_08</t>
  </si>
  <si>
    <t>[KZ0801] [Bonding Event - Gaius 1]</t>
  </si>
  <si>
    <t>[KZ0802] [Bonding Event - Gaius 2]</t>
  </si>
  <si>
    <t>[KZ0803] [Bonding Event - Gaius 3]</t>
  </si>
  <si>
    <t>[KZ0804] [Bonding Event - Gaius 4]</t>
  </si>
  <si>
    <t>[KZ0805] [Bonding Event - Gaius 5]</t>
  </si>
  <si>
    <t>[KZ08ED] [Final Bonding Event - Gaius]</t>
  </si>
  <si>
    <t>EV_QuestJump_01_09</t>
  </si>
  <si>
    <t>[KZ0901] [Bonding Event - Millium 1]</t>
  </si>
  <si>
    <t>[KZ0902] [Bonding Event - Millium 2]</t>
  </si>
  <si>
    <t>[KZ0903] [Bonding Event - Millium 3]</t>
  </si>
  <si>
    <t>[KZ0904] [Bonding Event - Millium 4]</t>
  </si>
  <si>
    <t>[KZ0905] [Bonding Event - Millium 5]</t>
  </si>
  <si>
    <t>[KZ09ED] [Final Bonding Event - Millium]</t>
  </si>
  <si>
    <t>EV_QuestJump_01_10</t>
  </si>
  <si>
    <t>[KZ1001] [Bonding Event - Sara 1]</t>
  </si>
  <si>
    <t>[KZ1002] [Bonding Event - Sara 2]</t>
  </si>
  <si>
    <t>[KZ1003] [Bonding Event - Sara 3]</t>
  </si>
  <si>
    <t>[KZ1004] [Bonding Event - Sara 4]</t>
  </si>
  <si>
    <t>[KZ1005] [Bonding Event - Sara 5]</t>
  </si>
  <si>
    <t>[KZ10ED] [Final Bonding Event - Sara]</t>
  </si>
  <si>
    <t>EV_QuestJump_01_11</t>
  </si>
  <si>
    <t>[KZ1101] [Bonding Event - Towa 1]</t>
  </si>
  <si>
    <t>[KZ1102] [Bonding Event - Towa 2]</t>
  </si>
  <si>
    <t>[KZ1103] [Bonding Event - Towa 3]</t>
  </si>
  <si>
    <t>[KZ11ED] [Final Bonding Event - Towa]</t>
  </si>
  <si>
    <t>EV_QuestJump_01_12</t>
  </si>
  <si>
    <t>[KZ1201] [Bonding Event - Alfin 1]</t>
  </si>
  <si>
    <t>[KZ1202] [Bonding Event - Alfin 2]</t>
  </si>
  <si>
    <t>[KZ1203] [Bonding Event - Alfin 3]</t>
  </si>
  <si>
    <t>[KZ12ED] [Final Bonding Event - Alfin]</t>
  </si>
  <si>
    <t>EV_QuestJump_01_13</t>
  </si>
  <si>
    <t>[KZ1301] [Bonding Event - Toval 1]</t>
  </si>
  <si>
    <t>[KZ1302] [Bonding Event - Toval 2]</t>
  </si>
  <si>
    <t>[KZ1401] [Bonding Event - Claire 1]</t>
  </si>
  <si>
    <t>[KZ1402] [Bonding Event - Claire 2]</t>
  </si>
  <si>
    <t>[KZ1501] [Bonding Event - Sharon 1]</t>
  </si>
  <si>
    <t>[KZ1502] [Bonding Event - Sharon 2]</t>
  </si>
  <si>
    <t>EV_DoQuestJump_01</t>
  </si>
  <si>
    <t>t4040</t>
  </si>
  <si>
    <t>t1500</t>
  </si>
  <si>
    <t>t3530</t>
  </si>
  <si>
    <t>t3500</t>
  </si>
  <si>
    <t>t2000</t>
  </si>
  <si>
    <t>t1510</t>
  </si>
  <si>
    <t>t3560</t>
  </si>
  <si>
    <t>t1550</t>
  </si>
  <si>
    <t>t2020</t>
  </si>
  <si>
    <t>t2200</t>
  </si>
  <si>
    <t>t2230</t>
  </si>
  <si>
    <t>t3900</t>
  </si>
  <si>
    <t>t2300</t>
  </si>
  <si>
    <t>t4090</t>
  </si>
  <si>
    <t>t2320</t>
  </si>
  <si>
    <t>t3710</t>
  </si>
  <si>
    <t>t1530</t>
  </si>
  <si>
    <t>t2400</t>
  </si>
  <si>
    <t>!?</t>
  </si>
  <si>
    <t>EV_QuestJump_01</t>
  </si>
  <si>
    <t>[Bonding Event - Alisa]</t>
  </si>
  <si>
    <t>[Bonding Event - Elliot]</t>
  </si>
  <si>
    <t>[Bonding Event - Laura]</t>
  </si>
  <si>
    <t>[Bonding Event - Machias]</t>
  </si>
  <si>
    <t>[Bonding Event - Emma]</t>
  </si>
  <si>
    <t>[Bonding Event - Jusis]</t>
  </si>
  <si>
    <t>[Bonding Event - Fie]</t>
  </si>
  <si>
    <t>[Bonding Event - Gaius]</t>
  </si>
  <si>
    <t>[Bonding Event - Millium]</t>
  </si>
  <si>
    <t>[Bonding Event - Sara]</t>
  </si>
  <si>
    <t>[Bonding Event - Towa]</t>
  </si>
  <si>
    <t>[Bonding Event - Princess Alfin]</t>
  </si>
  <si>
    <t>[Bonding Event - Toval/Claire/Sharon]</t>
  </si>
  <si>
    <t>EV_QuestJump_01_01</t>
  </si>
  <si>
    <t>EV_QuestJump_01_02</t>
  </si>
  <si>
    <t>EV_QuestJump_01_03</t>
  </si>
  <si>
    <t>EV_QuestJump_01_04</t>
  </si>
  <si>
    <t>EV_QuestJump_01_05</t>
  </si>
  <si>
    <t>EV_QuestJump_01_06</t>
  </si>
  <si>
    <t>EV_QuestJump_01_07</t>
  </si>
  <si>
    <t>EV_QuestJump_01_08</t>
  </si>
  <si>
    <t>EV_QuestJump_01_09</t>
  </si>
  <si>
    <t>EV_QuestJump_01_10</t>
  </si>
  <si>
    <t>EV_QuestJump_01_11</t>
  </si>
  <si>
    <t>EV_QuestJump_01_12</t>
  </si>
  <si>
    <t>EV_QuestJump_01_13</t>
  </si>
  <si>
    <t>EV_QuestJump_02</t>
  </si>
  <si>
    <t>▼Act 1 - Machias Disguise/Quest Start (Celdic)</t>
  </si>
  <si>
    <t>▼Act 1 - Terra Shrine First Visit [m4001]</t>
  </si>
  <si>
    <t>▼Act 1 - Onto the Highlands</t>
  </si>
  <si>
    <t>▼Act 1 - Quest Start (Nord)</t>
  </si>
  <si>
    <t>▼Act 1 - Quest Start (Legram)</t>
  </si>
  <si>
    <t>▼Intermission - Stopped by the Provincial Army</t>
  </si>
  <si>
    <t>▼Intermission - Talking to the Maids</t>
  </si>
  <si>
    <t>▼Act 2 - Contacted by Olivert</t>
  </si>
  <si>
    <t>▼Act 2 - Talking to Millium About the Black Workshop</t>
  </si>
  <si>
    <t>▼Act 2 - Bond Blade/Gazing at Prototype Tachi</t>
  </si>
  <si>
    <t>▼Act 2 - Roer Airport/Passing Angelica</t>
  </si>
  <si>
    <t>▼Act 2 - Visiting the Albarea Mansion/Speaking to Scarlet 1</t>
  </si>
  <si>
    <t>▼Act 2 - After Celdic's Burning - Otto/Louise</t>
  </si>
  <si>
    <t>▼Act 2 - Onto Nortia Highway/Ignis Shrine [r0450]/Schwarz Drache Barrier [t6500]</t>
  </si>
  <si>
    <t>▼Act 2 - At Radio Trista</t>
  </si>
  <si>
    <t>▼Finale - Walter Lives</t>
  </si>
  <si>
    <t>▼Finale - Speaking to Albarea/Speaking to Scarlet 2</t>
  </si>
  <si>
    <t>▼Finale - Speaking to Teo/Lucia (NG+)</t>
  </si>
  <si>
    <t>▼Finale - Speaking to Towa on the Roof/Returning to Class VII Dorm</t>
  </si>
  <si>
    <t>▼Finale - Hearing Battle Soundms at Karel Pavilion</t>
  </si>
  <si>
    <t>▼Finale - Revising Infernal Castle 1/2/3</t>
  </si>
  <si>
    <t>▼Epilogue - Talking to Everyone at the Dorm at Night</t>
  </si>
  <si>
    <t>▼Epilogue - Talking to Everyone at the Dorm at Night (Bonds Maxed)</t>
  </si>
  <si>
    <t>▼Epilogue - Vandyck/Jusis/Thomas Events [▼Epilogue 1] (NG+)</t>
  </si>
  <si>
    <t>▼Epilogue - Thomas Event [▼Epilogue 3] (First Run)</t>
  </si>
  <si>
    <t>▼Epilogue - Library Normal [▼Epilogue 3] (NG+ and Black Records)</t>
  </si>
  <si>
    <t>▼Epilogue - Library Normal [▼Epilogue 3] (First Run)</t>
  </si>
  <si>
    <t>▼Epilogue - Thomas Outs Himself [▼Epilogue 4] (NG+ and Black Records)</t>
  </si>
  <si>
    <t>▼Epilogue - Toval/Claire/Alfin's Talk Events [▼Epilogue 4]</t>
  </si>
  <si>
    <t>▽Bonding Judgment Test (Teo/Lucia Event)</t>
  </si>
  <si>
    <t>#E_0#M_0</t>
  </si>
  <si>
    <t>Elliot 2000, Machias 5000 (Final Bonding), Alisa 6000, Sara 6000/(Outside Party) Gaius 6500, Towa 6000</t>
  </si>
  <si>
    <t>①Inside Party, Final Bonding Prioritize, If Nothing, Bonding Event</t>
  </si>
  <si>
    <t>#KRean...!</t>
  </si>
  <si>
    <t>#KRean...?</t>
  </si>
  <si>
    <t>#KOther?</t>
  </si>
  <si>
    <t>②Final Bonding Event was with Gaius</t>
  </si>
  <si>
    <t>③Final Bonding Event was with Rean</t>
  </si>
  <si>
    <t>EV_Note_OpenPerson</t>
  </si>
  <si>
    <t>EV_QuestJump_03A</t>
  </si>
  <si>
    <t>▼02 Fresh Vegetable Juice</t>
  </si>
  <si>
    <t>▼03 Cheese Omelet</t>
  </si>
  <si>
    <t>▼04 Tomato Jelly (Book)</t>
  </si>
  <si>
    <t>▼05 Potato Croquette</t>
  </si>
  <si>
    <t>▼06 Hot Milk Tea</t>
  </si>
  <si>
    <t>▼07 Onion Soup (Book)</t>
  </si>
  <si>
    <t>▼08 Seafood Pilaf</t>
  </si>
  <si>
    <t>▼09 Fluffy Pancake</t>
  </si>
  <si>
    <t>▼10 Crunchy Rice Cracker (Book)</t>
  </si>
  <si>
    <t>▼11 Hearty Milk Hotpot</t>
  </si>
  <si>
    <t>▼12 Tomato Burger</t>
  </si>
  <si>
    <t>▼13 Cheese Fondue</t>
  </si>
  <si>
    <t>▼14 Comforting Cappuccino</t>
  </si>
  <si>
    <t>▼15 Seafood Salad</t>
  </si>
  <si>
    <t>▼16 Rich Carbonara (Book)</t>
  </si>
  <si>
    <t>▼17 Tomato Stew</t>
  </si>
  <si>
    <t>▼18 Sweet Blue</t>
  </si>
  <si>
    <t>▼19 Spicy Curry</t>
  </si>
  <si>
    <t>▼20 Fruit Parfait</t>
  </si>
  <si>
    <t>▼21 Mixed Grill</t>
  </si>
  <si>
    <t>▼22 Tomato Hotpot</t>
  </si>
  <si>
    <t>t6010</t>
  </si>
  <si>
    <t>t4530</t>
  </si>
  <si>
    <t>t3000</t>
  </si>
  <si>
    <t>t2120</t>
  </si>
  <si>
    <t>t5701</t>
  </si>
  <si>
    <t>t6060</t>
  </si>
  <si>
    <t>t6510</t>
  </si>
  <si>
    <t>t3580</t>
  </si>
  <si>
    <t>t3060</t>
  </si>
  <si>
    <t xml:space="preserve"> was obtained.</t>
  </si>
  <si>
    <t>EV_QuestJump_04B</t>
  </si>
  <si>
    <t>▼Gambler Jack II Vol. 1 - Lio</t>
  </si>
  <si>
    <t>▼Gambler Jack II Vol. 2 - Tarim</t>
  </si>
  <si>
    <t>▼Gambler Jack II Vol. 3 - Arbekker</t>
  </si>
  <si>
    <t>▼Gambler Jack II Vol. 4 - Sun</t>
  </si>
  <si>
    <t>▼Gambler Jack II Vol. 5 - Masha</t>
  </si>
  <si>
    <t>▼Gambler Jack II Vol. 6 - Weiber</t>
  </si>
  <si>
    <t>▼Gambler Jack II Vol. 7 - Saffron</t>
  </si>
  <si>
    <t>▼Gambler Jack II Vol. 8 - Hoover</t>
  </si>
  <si>
    <t>▼Gambler Jack II Vol. 9 - Marco</t>
  </si>
  <si>
    <t>▼Gambler Jack II Vol. 10 - Log</t>
  </si>
  <si>
    <t>▼Gambler Jack II Vol. 11 - Rex</t>
  </si>
  <si>
    <t>▼Gambler Jack II Vol. 12 - Maicel</t>
  </si>
  <si>
    <t>▼Gambler Jack II Vol. 13 - Tarim</t>
  </si>
  <si>
    <t>▼Gambler Jack II Vol. 14 - Karol</t>
  </si>
  <si>
    <t>▼Gambler Jack II delivered to Heinrich</t>
  </si>
  <si>
    <t>t1050</t>
  </si>
  <si>
    <t>t0060</t>
  </si>
  <si>
    <t>r0020</t>
  </si>
  <si>
    <t>t6500</t>
  </si>
  <si>
    <t>t4100</t>
  </si>
  <si>
    <t>t4550</t>
  </si>
  <si>
    <t>t5730</t>
  </si>
  <si>
    <t>EV_KEEP_KUROBOOK</t>
  </si>
  <si>
    <t>EV_QuestJump_03B</t>
  </si>
  <si>
    <t>●Black Records Test - All volumes obtained!</t>
  </si>
  <si>
    <t>●Black Records Test - Some volumes partially decoded!</t>
  </si>
  <si>
    <t>●Black Records Test - All volumes fully decoded!</t>
  </si>
  <si>
    <t>●Black Records Test - One (fully decoded) volume fully read?</t>
  </si>
  <si>
    <t>●Black Records Test - Volume 1's book list check</t>
  </si>
  <si>
    <t>●Black Records Test - Maintain notebook updated state 1</t>
  </si>
  <si>
    <t>●Black Records Test - Maintain notebook updated state 2</t>
  </si>
  <si>
    <t>▼Black Records 2 discovered [Grand Market - Colnette's Store]</t>
  </si>
  <si>
    <t>▼Black Records 3 discovered [Underground Waterway LP]</t>
  </si>
  <si>
    <t>▼Black Records 1 discovered [Ancient Quarry Depth LP]</t>
  </si>
  <si>
    <t>▼Black Records 4 discovered [Airliner quest -&gt; Norton]</t>
  </si>
  <si>
    <t>▼Black Records 5 discovered [Lohengrin Castle Left Side LP]</t>
  </si>
  <si>
    <t>▼Act 2/Finale - Handed to Thomas (※Need: Records)</t>
  </si>
  <si>
    <t>▼Epilogue - Receive fully decoded version</t>
  </si>
  <si>
    <t>●Rean party lock test</t>
  </si>
  <si>
    <t>EV_KeepNote_BlackBook</t>
  </si>
  <si>
    <t>#E[1]#M_4</t>
  </si>
  <si>
    <t>#KRean is locked so there is no problem.</t>
  </si>
  <si>
    <t>#E[C]#M[3]</t>
  </si>
  <si>
    <t>#KRean is unlocked?! Oh, NO!</t>
  </si>
  <si>
    <t>C_NPC422</t>
  </si>
  <si>
    <t>Annabelle</t>
  </si>
  <si>
    <t>#E_0#M_0#H[1]</t>
  </si>
  <si>
    <t>#0T#KBlush　＃H[1]</t>
  </si>
  <si>
    <t>#E_0#M_0#H[2]</t>
  </si>
  <si>
    <t>#0T#KBlush　＃H[2]</t>
  </si>
  <si>
    <t>t0010</t>
  </si>
  <si>
    <t>m1010</t>
  </si>
  <si>
    <t>m1540</t>
  </si>
  <si>
    <t>m0510</t>
  </si>
  <si>
    <t>Vol 1 (Unread)→●Own</t>
  </si>
  <si>
    <t>Vol 1 (Unread)→×Don't own</t>
  </si>
  <si>
    <t>Vol 1 (Part Decoded)→●Own</t>
  </si>
  <si>
    <t>Vol 1 (Part Decoded)→×Don't own</t>
  </si>
  <si>
    <t>Vol 1 (All Decoded)→●Own</t>
  </si>
  <si>
    <t>Vol 1 (All Decoded)→×Don't own</t>
  </si>
  <si>
    <t>Vol 1 (Unread)→●In list</t>
  </si>
  <si>
    <t>Vol 1 (Unread)→×Not in list</t>
  </si>
  <si>
    <t>Vol 1 (Part Decoded)→●In list</t>
  </si>
  <si>
    <t>Vol 1 (Part Decoded)→×Not in list</t>
  </si>
  <si>
    <t>Vol 1 (All Decoded)→●In list</t>
  </si>
  <si>
    <t>Vol 1 (All Decoded)→×Not in list</t>
  </si>
  <si>
    <t>→Read it</t>
  </si>
  <si>
    <t>→Haven't read it</t>
  </si>
  <si>
    <t>→Don't even have it</t>
  </si>
  <si>
    <t>All updated!</t>
  </si>
  <si>
    <t>The Black Records 2 entry in Book Notes
was updated.</t>
  </si>
  <si>
    <t>The Black Records 3 entry in Book Notes
was updated.</t>
  </si>
  <si>
    <t>EV_QuestJump_03</t>
  </si>
  <si>
    <t>▼Snowboarding tutorial</t>
  </si>
  <si>
    <t>▼Snowboard (all courses unlocked)</t>
  </si>
  <si>
    <t>▼Fishing tutorial</t>
  </si>
  <si>
    <t>▼Platinum Angler report</t>
  </si>
  <si>
    <t>▼Gold Angler &amp; Guardian caught (※Needs notebook complete)</t>
  </si>
  <si>
    <t>▼Kenneth's shop unlocked</t>
  </si>
  <si>
    <t>▼Told Kenneth Guardian is caught</t>
  </si>
  <si>
    <t>▼Cooking tutorial</t>
  </si>
  <si>
    <t>▼Cooking recipe gathering journey (No. 2-22)</t>
  </si>
  <si>
    <t>▼Handing over food (superb)</t>
  </si>
  <si>
    <t>▼Handing over food (peculiar)</t>
  </si>
  <si>
    <t>▼Handing over food (unique)</t>
  </si>
  <si>
    <t>▼Cooking book complete</t>
  </si>
  <si>
    <t>▼Cryptid A Nereid</t>
  </si>
  <si>
    <t>▼Cryptid B Volglyph</t>
  </si>
  <si>
    <t>▼Cryptid C Heidrun</t>
  </si>
  <si>
    <t>▼Cryptid D Angagarn</t>
  </si>
  <si>
    <t>▼Cryptid E Lindbaum</t>
  </si>
  <si>
    <t>▼Glacia Shrine Entrance</t>
  </si>
  <si>
    <t>▼Glacia Shrine Magic Knight Ice Asura</t>
  </si>
  <si>
    <t>▼Reporting Monster Guide to Stefan</t>
  </si>
  <si>
    <t>▼Blade/Beryl Fortune Telling (Act 2/First Time)</t>
  </si>
  <si>
    <t>▼Blade/Beryl Fortune Telling (Finale)</t>
  </si>
  <si>
    <t>▼Munk's Radio Postcards</t>
  </si>
  <si>
    <t>▼Training (Arts/Close/Ranged) LV1/2/3</t>
  </si>
  <si>
    <t>▼Training (Arts/Close/Ranged) LV4/5</t>
  </si>
  <si>
    <t>▼Medals Tutorial</t>
  </si>
  <si>
    <t>▼Medals Complete</t>
  </si>
  <si>
    <t>▼Strongest Weapon Made</t>
  </si>
  <si>
    <t>▼All Students Recruited</t>
  </si>
  <si>
    <t>▼Black Records</t>
  </si>
  <si>
    <t>▼Gambler Jack II</t>
  </si>
  <si>
    <t>r0800</t>
  </si>
  <si>
    <t>t5501</t>
  </si>
  <si>
    <t>m0040</t>
  </si>
  <si>
    <t>r0440</t>
  </si>
  <si>
    <t>r0900</t>
  </si>
  <si>
    <t>r0500</t>
  </si>
  <si>
    <t>m4049</t>
  </si>
  <si>
    <t>e7030</t>
  </si>
  <si>
    <t>e7040</t>
  </si>
  <si>
    <t>EV_QuestJump_03A</t>
  </si>
  <si>
    <t>EV_Note_OpenPerson</t>
  </si>
  <si>
    <t>t0000</t>
  </si>
  <si>
    <t>e7060</t>
  </si>
  <si>
    <t>EV_QuestJump_03B</t>
  </si>
  <si>
    <t>EV_QuestJump_04B</t>
  </si>
  <si>
    <t>EV_QuestJump_04</t>
  </si>
  <si>
    <t>＊Monica is ally</t>
  </si>
  <si>
    <t>Monica is not ally</t>
  </si>
  <si>
    <t>＊Clara is ally</t>
  </si>
  <si>
    <t>Clara is not ally</t>
  </si>
  <si>
    <t>＊Mint is ally</t>
  </si>
  <si>
    <t>Mint is not ally</t>
  </si>
  <si>
    <t>＊Casper is ally</t>
  </si>
  <si>
    <t>Casper is not ally</t>
  </si>
  <si>
    <t>＊Vivi is ally</t>
  </si>
  <si>
    <t>Vivi is not ally</t>
  </si>
  <si>
    <t>＊Emily &amp; Nicholas are allies</t>
  </si>
  <si>
    <t>Emily &amp; Nicholas aren't allies</t>
  </si>
  <si>
    <t>＊Becky is ally</t>
  </si>
  <si>
    <t>Becky is not ally</t>
  </si>
  <si>
    <t>＊Paula is ally</t>
  </si>
  <si>
    <t>Paula is not ally</t>
  </si>
  <si>
    <t>＊Munk is ally</t>
  </si>
  <si>
    <t>Munk is ally</t>
  </si>
  <si>
    <t>＊Loggins &amp; Alan are allies</t>
  </si>
  <si>
    <t>Loggins &amp; Alan aren't allies</t>
  </si>
  <si>
    <t>＊Fidelio &amp; Dorothee are allies</t>
  </si>
  <si>
    <t>Fidelio &amp; Dorothee aren't allies</t>
  </si>
  <si>
    <t>＊Linde is ally</t>
  </si>
  <si>
    <t>Linde is not ally</t>
  </si>
  <si>
    <t>＊Hugo is ally</t>
  </si>
  <si>
    <t>Hugo is not ally</t>
  </si>
  <si>
    <t>＊Stefan is ally</t>
  </si>
  <si>
    <t>Stefan is not ally</t>
  </si>
  <si>
    <t>＊Margarita is ally</t>
  </si>
  <si>
    <t>Margarita is not ally</t>
  </si>
  <si>
    <t>＊Kenneth is ally</t>
  </si>
  <si>
    <t>Kenneth is not ally</t>
  </si>
  <si>
    <t>＊Klein &amp; Hibelle are allies</t>
  </si>
  <si>
    <t>Klein &amp; Hibelle are not allies</t>
  </si>
  <si>
    <t>＊Theresia is ally</t>
  </si>
  <si>
    <t>Theresia is not ally</t>
  </si>
  <si>
    <t>＊Bridget is ally</t>
  </si>
  <si>
    <t>Bridget is not ally</t>
  </si>
  <si>
    <t>＊Colette is ally</t>
  </si>
  <si>
    <t>Colette is not ally</t>
  </si>
  <si>
    <t>＊Rex is ally</t>
  </si>
  <si>
    <t>Rex is not ally</t>
  </si>
  <si>
    <t>＊Beryl is ally</t>
  </si>
  <si>
    <t>Beryl is not ally</t>
  </si>
  <si>
    <t>＊Rosine is ally</t>
  </si>
  <si>
    <t>Rosine is not ally</t>
  </si>
  <si>
    <t>○All student flags on</t>
  </si>
  <si>
    <t>◎All student flags off</t>
  </si>
  <si>
    <t>EV_GQ_AllFlagSet</t>
  </si>
  <si>
    <t>EV_GQ_AllFlagReset</t>
  </si>
  <si>
    <t>EV_GQ_AllFlagSet</t>
  </si>
  <si>
    <t>EV_GQ_AllFlagReset</t>
  </si>
  <si>
    <t>TK_QuestJump</t>
  </si>
  <si>
    <t>▼Quest</t>
  </si>
  <si>
    <t>▼Bonding event</t>
  </si>
  <si>
    <t>▼Sub event</t>
  </si>
  <si>
    <t>▼Bonus content</t>
  </si>
  <si>
    <t>▼Student flag</t>
  </si>
  <si>
    <t>EV_QuestJump_00</t>
  </si>
  <si>
    <t>EV_QuestJump_01</t>
  </si>
  <si>
    <t>EV_QuestJump_02</t>
  </si>
  <si>
    <t>EV_QuestJump_03</t>
  </si>
  <si>
    <t>EV_QuestJump_04</t>
  </si>
  <si>
    <t>TK_System_Debug</t>
  </si>
  <si>
    <t>Emotion test</t>
  </si>
  <si>
    <t>Pop up test</t>
  </si>
  <si>
    <t>Bike customize</t>
  </si>
  <si>
    <t>Face up test</t>
  </si>
  <si>
    <t>Place name, person name display test</t>
  </si>
  <si>
    <t>Text test</t>
  </si>
  <si>
    <t>General test</t>
  </si>
  <si>
    <t>Minigame test</t>
  </si>
  <si>
    <t>To Reverie Corridor base</t>
  </si>
  <si>
    <t>Reverie Corridor - Elements fixed order</t>
  </si>
  <si>
    <t>EV_EmotionTest</t>
  </si>
  <si>
    <t>test_popup_pos</t>
  </si>
  <si>
    <t>EV_BikeTest</t>
  </si>
  <si>
    <t>EV_PlaceNameTest</t>
  </si>
  <si>
    <t>EV_StringsTest</t>
  </si>
  <si>
    <t>test_face_window</t>
  </si>
  <si>
    <t>miyata_test2</t>
  </si>
  <si>
    <t>EV_InfinityTest</t>
  </si>
  <si>
    <t>EV_MinigameTest</t>
  </si>
  <si>
    <t>EV_InfinityAttrib</t>
  </si>
  <si>
    <t>EV_InfinityAttrib</t>
  </si>
  <si>
    <t>■Unspecified</t>
  </si>
  <si>
    <t>□Unspecified</t>
  </si>
  <si>
    <t>■Earth Water Fire Wind</t>
  </si>
  <si>
    <t>□Earth Water Fire Wind</t>
  </si>
  <si>
    <t>■Water Fire Wind Earth</t>
  </si>
  <si>
    <t>□Water Fire Wind Earth</t>
  </si>
  <si>
    <t>■Fire Wind Earth Water</t>
  </si>
  <si>
    <t>□Fire Wind Earth Water</t>
  </si>
  <si>
    <t>■Wind Earth Water Fire</t>
  </si>
  <si>
    <t>□Wind Earth Water Fire</t>
  </si>
  <si>
    <t>EV_InfinityTest</t>
  </si>
  <si>
    <t>InfinityTest</t>
  </si>
  <si>
    <t>m3500</t>
  </si>
  <si>
    <t>EV_EmotionTest</t>
  </si>
  <si>
    <t>Standard emotion</t>
  </si>
  <si>
    <t>Bust shot emotion face right</t>
  </si>
  <si>
    <t>Bust shot emotion face left</t>
  </si>
  <si>
    <t>Inside window</t>
  </si>
  <si>
    <t>Body - face back</t>
  </si>
  <si>
    <t>Body - face right</t>
  </si>
  <si>
    <t>Body - face left</t>
  </si>
  <si>
    <t>Body - face forwards</t>
  </si>
  <si>
    <t>Neck - face right</t>
  </si>
  <si>
    <t>Neck - face left</t>
  </si>
  <si>
    <t>Neck - face up left</t>
  </si>
  <si>
    <t>Neck - face forwards</t>
  </si>
  <si>
    <t>SUB_EmotionTest</t>
  </si>
  <si>
    <t>#KAIUEO</t>
  </si>
  <si>
    <t>SUB_EmotionTest</t>
  </si>
  <si>
    <t>?</t>
  </si>
  <si>
    <t>!</t>
  </si>
  <si>
    <t>!?</t>
  </si>
  <si>
    <t>!!</t>
  </si>
  <si>
    <t>♪(Happy)</t>
  </si>
  <si>
    <t>LOVE</t>
  </si>
  <si>
    <t>ANGER</t>
  </si>
  <si>
    <t>Unsure</t>
  </si>
  <si>
    <t>Cold sweat</t>
  </si>
  <si>
    <t>Go pale</t>
  </si>
  <si>
    <t>... (Loop)</t>
  </si>
  <si>
    <t>...</t>
  </si>
  <si>
    <t>Zzz (Loop)</t>
  </si>
  <si>
    <t>Enlightenment</t>
  </si>
  <si>
    <t>Excitable</t>
  </si>
  <si>
    <t>PA</t>
  </si>
  <si>
    <t>Sweat</t>
  </si>
  <si>
    <t>Sweat sweat (loop)</t>
  </si>
  <si>
    <t>Chirp (loop)</t>
  </si>
  <si>
    <t>Spin (Loop)</t>
  </si>
  <si>
    <t>Shiny (loop)</t>
  </si>
  <si>
    <t>EV_BikeTest</t>
  </si>
  <si>
    <t>Texture change I_BIKE_P001</t>
  </si>
  <si>
    <t>Texture change I_BIKE_P002</t>
  </si>
  <si>
    <t>Texture change I_BIKE_P003</t>
  </si>
  <si>
    <t>Texture change I_BIKE_P000 Restore</t>
  </si>
  <si>
    <t>Attach sidecar</t>
  </si>
  <si>
    <t>I_BIKE_P001</t>
  </si>
  <si>
    <t>I_BIKE_P000_MARK</t>
  </si>
  <si>
    <t>I_BIKE_P000_SPE</t>
  </si>
  <si>
    <t>I_BIKE_P002</t>
  </si>
  <si>
    <t>I_BIKE_P001_MARK</t>
  </si>
  <si>
    <t>I_BIKE_P003</t>
  </si>
  <si>
    <t>I_BIKE_P000</t>
  </si>
  <si>
    <t>EV_PlaceNameTest</t>
  </si>
  <si>
    <t>I_PLACE999</t>
  </si>
  <si>
    <t>I_NAME999</t>
  </si>
  <si>
    <t>EV_StringsTest</t>
  </si>
  <si>
    <t>㈱㍻㍼㊥───</t>
  </si>
  <si>
    <t>EV_MinigameTest</t>
  </si>
  <si>
    <t>Race vs Jusis horse</t>
  </si>
  <si>
    <t>Race vs Angelica bike r0625</t>
  </si>
  <si>
    <t>r0205</t>
  </si>
  <si>
    <t>r0625</t>
  </si>
  <si>
    <t>TK_EventBattle</t>
  </si>
  <si>
    <t>▼Chapter 1 - Big Boss 2 - Babboon Monster Battle</t>
  </si>
  <si>
    <t>Test settings on</t>
  </si>
  <si>
    <t>Set_PartyStatus_01B1</t>
  </si>
  <si>
    <t>test_popup_pos</t>
  </si>
  <si>
    <t>#K#0TPOPUPPOS_1P1  Upper-Left 1</t>
  </si>
  <si>
    <t>#K#0TPOPUPPOS_1P2  Upper-Left 2</t>
  </si>
  <si>
    <t>#K#0TPOPUPPOS_1P3  Upper-Left 3</t>
  </si>
  <si>
    <t>#K#0TPOPUPPOS_1P4  Upper-Left 4</t>
  </si>
  <si>
    <t>#K#0TPOPUPPOS_2P1  Upper-Right 1</t>
  </si>
  <si>
    <t>#K#0TPOPUPPOS_2P2  Upper-Right 2</t>
  </si>
  <si>
    <t>#K#0TPOPUPPOS_2P3  Upper-Right 3</t>
  </si>
  <si>
    <t>#K#0TPOPUPPOS_2P4  Upper-Right 4</t>
  </si>
  <si>
    <t>#K#0TPOPUPPOS_3P1  Lower-Left 1</t>
  </si>
  <si>
    <t>#K#0TPOPUPPOS_3P2  Lower-Left 2</t>
  </si>
  <si>
    <t>#K#0TPOPUPPOS_3P3  Lower-Left 3</t>
  </si>
  <si>
    <t>#K#0TPOPUPPOS_3P4  Lower-Left 4</t>
  </si>
  <si>
    <t>#K#0TPOPUPPOS_4P1  Lower-Right 1</t>
  </si>
  <si>
    <t>#K#0TPOPUPPOS_4P2  Lower-Right 2</t>
  </si>
  <si>
    <t>#K#0TPOPUPPOS_4P3  Lower-Right 3</t>
  </si>
  <si>
    <t>#K#0TPOPUPPOS_4P4  Lower-Right 4</t>
  </si>
  <si>
    <t>#K#0TPOPUPPOS_C1  Mid-Upper 1</t>
  </si>
  <si>
    <t>#K#0TPOPUPPOS_C2  Mid-Upper 2</t>
  </si>
  <si>
    <t>#K#0TPOPUPPOS_C3  Mid-Lower 1</t>
  </si>
  <si>
    <t>#K#0TPOPUPPOS_C4  Mid-Lower 2</t>
  </si>
  <si>
    <t>test_face_window</t>
  </si>
  <si>
    <t>#KRean left side.</t>
  </si>
  <si>
    <t>#KRean right side.</t>
  </si>
  <si>
    <t>#KAlisa left side.</t>
  </si>
  <si>
    <t>#KAlisa right side.</t>
  </si>
  <si>
    <t>#KElliot left side.</t>
  </si>
  <si>
    <t>#KElliot right side.</t>
  </si>
  <si>
    <t>#KLaura left side.</t>
  </si>
  <si>
    <t>#KLaura right side.</t>
  </si>
  <si>
    <t>#KMachias left side.</t>
  </si>
  <si>
    <t>#KMachias right side.</t>
  </si>
  <si>
    <t>#KEmma left side.</t>
  </si>
  <si>
    <t>#KEmma right side.</t>
  </si>
  <si>
    <t>#KJusis left side.</t>
  </si>
  <si>
    <t>#KJusis right side.</t>
  </si>
  <si>
    <t>#KFie left side.</t>
  </si>
  <si>
    <t>#KFie right side.</t>
  </si>
  <si>
    <t>#KGaius left side.</t>
  </si>
  <si>
    <t>#KGaius right side.</t>
  </si>
  <si>
    <t>#KSara left side.</t>
  </si>
  <si>
    <t>#KSara right side.</t>
  </si>
  <si>
    <t>miyata_test</t>
  </si>
  <si>
    <t>FC_chr_entry_tk</t>
  </si>
  <si>
    <t>#E[5]#M_4#</t>
  </si>
  <si>
    <t>#K#0THey 1</t>
  </si>
  <si>
    <t>#K#0THey 2</t>
  </si>
  <si>
    <t>#E_4#M_4</t>
  </si>
  <si>
    <t>#K#0THey.</t>
  </si>
  <si>
    <t>FC_Party_Face_Reset2</t>
  </si>
  <si>
    <t>miyata_test2</t>
  </si>
  <si>
    <t>No round shadow</t>
  </si>
  <si>
    <t>Round shadow</t>
  </si>
  <si>
    <t>No round shadow?
m_moveFlag&amp;MOVE_FLAG_JUMPING
active results in round shadow disappearing.</t>
  </si>
  <si>
    <t>FC_End_Party</t>
  </si>
  <si>
    <t>Init_Replay</t>
  </si>
  <si>
    <t>Reinit</t>
  </si>
  <si>
    <t>FC_MapJumpState</t>
  </si>
  <si>
    <t>FC_MapJumpState2</t>
  </si>
  <si>
    <t>TS_MoveTest</t>
  </si>
  <si>
    <t>TK_Test_01</t>
  </si>
  <si>
    <t>#4S■aaaaaaaaaaaaaaa</t>
  </si>
  <si>
    <t>#2S■aaaaaaaaaaaaaaa</t>
  </si>
  <si>
    <t>#3S■aaaaaaaaaaaaaaa</t>
  </si>
  <si>
    <t>#5S■aaaaaaaaaaaaaaa</t>
  </si>
  <si>
    <t>#6S■aaaaaaaaaaaaaaa</t>
  </si>
  <si>
    <t>It's me. I will turn to face.</t>
  </si>
  <si>
    <t>TK_Test_02</t>
  </si>
  <si>
    <t>It's me. My neck will turn to face.</t>
  </si>
  <si>
    <t>It's me. I'm not turning to face.</t>
  </si>
  <si>
    <t>AV_Regist_00001</t>
  </si>
  <si>
    <t>AV_Regist_00001</t>
  </si>
  <si>
    <t>AV_Regist_00005</t>
  </si>
  <si>
    <t>AV_Regist_00005</t>
  </si>
  <si>
    <t>AV_Regist_01001</t>
  </si>
  <si>
    <t>AV_Regist_01001</t>
  </si>
  <si>
    <t>AV_Regist_01002</t>
  </si>
  <si>
    <t>AV_Regist_01002</t>
  </si>
  <si>
    <t>AV_Regist_01003</t>
  </si>
  <si>
    <t>AV_Regist_01003</t>
  </si>
  <si>
    <t>InfinityTest</t>
  </si>
  <si>
    <t>_TK_EV_Jump</t>
  </si>
  <si>
    <t>_EV_QuestJump_00</t>
  </si>
  <si>
    <t>_EV_QuestJump_03A</t>
  </si>
  <si>
    <t>_EV_QuestJump_03B</t>
  </si>
  <si>
    <t>_EV_QuestJump_03</t>
  </si>
  <si>
    <t>_TK_QuestJump</t>
  </si>
  <si>
    <t>_TK_System_Debug</t>
  </si>
  <si>
    <t>_EV_PlaceNameTest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</si>
</sst>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FFD773"/>
      </patternFill>
    </fill>
    <fill>
      <patternFill patternType="solid">
        <fgColor rgb="FFFFE5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B2FF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C073"/>
      </patternFill>
    </fill>
    <fill>
      <patternFill patternType="solid">
        <fgColor rgb="FFFF7A73"/>
      </patternFill>
    </fill>
    <fill>
      <patternFill patternType="solid">
        <fgColor rgb="FFFF7873"/>
      </patternFill>
    </fill>
    <fill>
      <patternFill patternType="solid">
        <fgColor rgb="FFF6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D073"/>
      </patternFill>
    </fill>
    <fill>
      <patternFill patternType="solid">
        <fgColor rgb="FF73FFEF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73FFE1"/>
      </patternFill>
    </fill>
    <fill>
      <patternFill patternType="solid">
        <fgColor rgb="FF73FFD5"/>
      </patternFill>
    </fill>
    <fill>
      <patternFill patternType="solid">
        <fgColor rgb="FF7AFF73"/>
      </patternFill>
    </fill>
    <fill>
      <patternFill patternType="solid">
        <fgColor rgb="FF73FFB7"/>
      </patternFill>
    </fill>
    <fill>
      <patternFill patternType="solid">
        <fgColor rgb="FFFFB973"/>
      </patternFill>
    </fill>
    <fill>
      <patternFill patternType="solid">
        <fgColor rgb="FFFF8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9D"/>
      </patternFill>
    </fill>
    <fill>
      <patternFill patternType="solid">
        <fgColor rgb="FF98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73FFC2"/>
      </patternFill>
    </fill>
    <fill>
      <patternFill patternType="solid">
        <fgColor rgb="FF73FF96"/>
      </patternFill>
    </fill>
    <fill>
      <patternFill patternType="solid">
        <fgColor rgb="FFFFE873"/>
      </patternFill>
    </fill>
    <fill>
      <patternFill patternType="solid">
        <fgColor rgb="FF73FFA4"/>
      </patternFill>
    </fill>
    <fill>
      <patternFill patternType="solid">
        <fgColor rgb="FFFF7C73"/>
      </patternFill>
    </fill>
    <fill>
      <patternFill patternType="solid">
        <fgColor rgb="FF73FFDE"/>
      </patternFill>
    </fill>
    <fill>
      <patternFill patternType="solid">
        <fgColor rgb="FFFFDC73"/>
      </patternFill>
    </fill>
    <fill>
      <patternFill patternType="solid">
        <fgColor rgb="FFEA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FF73"/>
      </patternFill>
    </fill>
    <fill>
      <patternFill patternType="solid">
        <fgColor rgb="FFFFDA73"/>
      </patternFill>
    </fill>
    <fill>
      <patternFill patternType="solid">
        <fgColor rgb="FFDEFF73"/>
      </patternFill>
    </fill>
    <fill>
      <patternFill patternType="solid">
        <fgColor rgb="FFD0FF73"/>
      </patternFill>
    </fill>
    <fill>
      <patternFill patternType="solid">
        <fgColor rgb="FFFFA273"/>
      </patternFill>
    </fill>
    <fill>
      <patternFill patternType="solid">
        <fgColor rgb="FFEFFF73"/>
      </patternFill>
    </fill>
    <fill>
      <patternFill patternType="solid">
        <fgColor rgb="FF9BFF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3FF73"/>
      </patternFill>
    </fill>
    <fill>
      <patternFill patternType="solid">
        <fgColor rgb="FFABFF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S2286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3032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3036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12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100</v>
      </c>
      <c r="CS9" s="7" t="n">
        <v>0</v>
      </c>
      <c r="CT9" s="7" t="n">
        <v>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15</v>
      </c>
      <c r="DI9" s="7" t="n">
        <f t="normal" ca="1">16-LENB(INDIRECT(ADDRESS(9,112)))</f>
        <v>0</v>
      </c>
      <c r="DJ9" s="7" t="s">
        <v>15</v>
      </c>
      <c r="DK9" s="7" t="n">
        <f t="normal" ca="1">16-LENB(INDIRECT(ADDRESS(9,114)))</f>
        <v>0</v>
      </c>
      <c r="DL9" s="7" t="s">
        <v>15</v>
      </c>
      <c r="DM9" s="7" t="n">
        <f t="normal" ca="1">16-LENB(INDIRECT(ADDRESS(9,116)))</f>
        <v>0</v>
      </c>
      <c r="DN9" s="7" t="s">
        <v>12</v>
      </c>
      <c r="DO9" s="7" t="n">
        <f t="normal" ca="1">16-LENB(INDIRECT(ADDRESS(9,118)))</f>
        <v>0</v>
      </c>
      <c r="DP9" s="7" t="s">
        <v>12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100</v>
      </c>
      <c r="DZ9" s="7" t="n">
        <v>100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6</v>
      </c>
      <c r="EO9" s="7" t="s">
        <v>16</v>
      </c>
      <c r="EP9" s="7" t="n">
        <f t="normal" ca="1">16-LENB(INDIRECT(ADDRESS(9,145)))</f>
        <v>0</v>
      </c>
      <c r="EQ9" s="7" t="s">
        <v>12</v>
      </c>
      <c r="ER9" s="7" t="n">
        <f t="normal" ca="1">16-LENB(INDIRECT(ADDRESS(9,147)))</f>
        <v>0</v>
      </c>
      <c r="ES9" s="7" t="s">
        <v>12</v>
      </c>
      <c r="ET9" s="7" t="n">
        <f t="normal" ca="1">16-LENB(INDIRECT(ADDRESS(9,149)))</f>
        <v>0</v>
      </c>
      <c r="EU9" s="7" t="s">
        <v>12</v>
      </c>
      <c r="EV9" s="7" t="n">
        <f t="normal" ca="1">16-LENB(INDIRECT(ADDRESS(9,151)))</f>
        <v>0</v>
      </c>
      <c r="EW9" s="7" t="s">
        <v>12</v>
      </c>
      <c r="EX9" s="7" t="n">
        <f t="normal" ca="1">16-LENB(INDIRECT(ADDRESS(9,153)))</f>
        <v>0</v>
      </c>
      <c r="EY9" s="7" t="s">
        <v>12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8</v>
      </c>
      <c r="FV9" s="7" t="s">
        <v>11</v>
      </c>
      <c r="FW9" s="7" t="n">
        <f t="normal" ca="1">16-LENB(INDIRECT(ADDRESS(9,178)))</f>
        <v>0</v>
      </c>
      <c r="FX9" s="7" t="s">
        <v>11</v>
      </c>
      <c r="FY9" s="7" t="n">
        <f t="normal" ca="1">16-LENB(INDIRECT(ADDRESS(9,180)))</f>
        <v>0</v>
      </c>
      <c r="FZ9" s="7" t="s">
        <v>11</v>
      </c>
      <c r="GA9" s="7" t="n">
        <f t="normal" ca="1">16-LENB(INDIRECT(ADDRESS(9,182)))</f>
        <v>0</v>
      </c>
      <c r="GB9" s="7" t="s">
        <v>11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11</v>
      </c>
      <c r="GG9" s="7" t="n">
        <f t="normal" ca="1">16-LENB(INDIRECT(ADDRESS(9,188)))</f>
        <v>0</v>
      </c>
      <c r="GH9" s="7" t="s">
        <v>11</v>
      </c>
      <c r="GI9" s="7" t="n">
        <f t="normal" ca="1">16-LENB(INDIRECT(ADDRESS(9,190)))</f>
        <v>0</v>
      </c>
      <c r="GJ9" s="7" t="s">
        <v>11</v>
      </c>
      <c r="GK9" s="7" t="n">
        <f t="normal" ca="1">16-LENB(INDIRECT(ADDRESS(9,192)))</f>
        <v>0</v>
      </c>
      <c r="GL9" s="7" t="n">
        <v>100</v>
      </c>
      <c r="GM9" s="7" t="n">
        <v>100</v>
      </c>
      <c r="GN9" s="7" t="n">
        <v>100</v>
      </c>
      <c r="GO9" s="7" t="n">
        <v>100</v>
      </c>
      <c r="GP9" s="7" t="n">
        <v>100</v>
      </c>
      <c r="GQ9" s="7" t="n">
        <v>100</v>
      </c>
      <c r="GR9" s="7" t="n">
        <v>100</v>
      </c>
      <c r="GS9" s="7" t="n">
        <v>100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9</v>
      </c>
      <c r="HC9" s="7" t="s">
        <v>15</v>
      </c>
      <c r="HD9" s="7" t="n">
        <f t="normal" ca="1">16-LENB(INDIRECT(ADDRESS(9,211)))</f>
        <v>0</v>
      </c>
      <c r="HE9" s="7" t="s">
        <v>12</v>
      </c>
      <c r="HF9" s="7" t="n">
        <f t="normal" ca="1">16-LENB(INDIRECT(ADDRESS(9,213)))</f>
        <v>0</v>
      </c>
      <c r="HG9" s="7" t="s">
        <v>12</v>
      </c>
      <c r="HH9" s="7" t="n">
        <f t="normal" ca="1">16-LENB(INDIRECT(ADDRESS(9,215)))</f>
        <v>0</v>
      </c>
      <c r="HI9" s="7" t="s">
        <v>12</v>
      </c>
      <c r="HJ9" s="7" t="n">
        <f t="normal" ca="1">16-LENB(INDIRECT(ADDRESS(9,217)))</f>
        <v>0</v>
      </c>
      <c r="HK9" s="7" t="s">
        <v>12</v>
      </c>
      <c r="HL9" s="7" t="n">
        <f t="normal" ca="1">16-LENB(INDIRECT(ADDRESS(9,219)))</f>
        <v>0</v>
      </c>
      <c r="HM9" s="7" t="s">
        <v>12</v>
      </c>
      <c r="HN9" s="7" t="n">
        <f t="normal" ca="1">16-LENB(INDIRECT(ADDRESS(9,221)))</f>
        <v>0</v>
      </c>
      <c r="HO9" s="7" t="s">
        <v>12</v>
      </c>
      <c r="HP9" s="7" t="n">
        <f t="normal" ca="1">16-LENB(INDIRECT(ADDRESS(9,223)))</f>
        <v>0</v>
      </c>
      <c r="HQ9" s="7" t="s">
        <v>12</v>
      </c>
      <c r="HR9" s="7" t="n">
        <f t="normal" ca="1">16-LENB(INDIRECT(ADDRESS(9,225)))</f>
        <v>0</v>
      </c>
      <c r="HS9" s="7" t="n">
        <v>100</v>
      </c>
      <c r="HT9" s="7" t="n">
        <v>0</v>
      </c>
      <c r="HU9" s="7" t="n">
        <v>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4132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4136</v>
      </c>
      <c r="B14" s="6" t="n">
        <v>256</v>
      </c>
      <c r="C14" s="7" t="s">
        <v>17</v>
      </c>
      <c r="D14" s="7" t="n">
        <f t="normal" ca="1">16-LENB(INDIRECT(ADDRESS(14,3)))</f>
        <v>0</v>
      </c>
      <c r="E14" s="7" t="n">
        <v>60</v>
      </c>
      <c r="F14" s="7" t="n">
        <v>420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18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4344</v>
      </c>
      <c r="B16" s="5" t="n">
        <v>1</v>
      </c>
    </row>
    <row r="17" spans="1:270" s="3" customFormat="1" customHeight="0">
      <c r="A17" s="3" t="s">
        <v>2</v>
      </c>
      <c r="B17" s="3" t="s">
        <v>3</v>
      </c>
    </row>
    <row r="18" spans="1:270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70">
      <c r="A19" t="n">
        <v>4348</v>
      </c>
      <c r="B19" s="6" t="n">
        <v>256</v>
      </c>
      <c r="C19" s="7" t="s">
        <v>19</v>
      </c>
      <c r="D19" s="7" t="n">
        <f t="normal" ca="1">16-LENB(INDIRECT(ADDRESS(19,3)))</f>
        <v>0</v>
      </c>
      <c r="E19" s="7" t="n">
        <v>3</v>
      </c>
      <c r="F19" s="7" t="n">
        <v>420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20</v>
      </c>
      <c r="N19" s="7" t="n">
        <f t="normal" ca="1">16-LENB(INDIRECT(ADDRESS(19,13)))</f>
        <v>0</v>
      </c>
      <c r="O19" s="7" t="s">
        <v>20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70">
      <c r="A20" t="s">
        <v>4</v>
      </c>
      <c r="B20" s="4" t="s">
        <v>5</v>
      </c>
    </row>
    <row r="21" spans="1:270">
      <c r="A21" t="n">
        <v>4556</v>
      </c>
      <c r="B21" s="5" t="n">
        <v>1</v>
      </c>
    </row>
    <row r="22" spans="1:270" s="3" customFormat="1" customHeight="0">
      <c r="A22" s="3" t="s">
        <v>2</v>
      </c>
      <c r="B22" s="3" t="s">
        <v>3</v>
      </c>
    </row>
    <row r="23" spans="1:270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270">
      <c r="A24" t="n">
        <v>4560</v>
      </c>
      <c r="B24" s="6" t="n">
        <v>256</v>
      </c>
      <c r="C24" s="7" t="s">
        <v>21</v>
      </c>
      <c r="D24" s="7" t="n">
        <f t="normal" ca="1">16-LENB(INDIRECT(ADDRESS(24,3)))</f>
        <v>0</v>
      </c>
      <c r="E24" s="7" t="n">
        <v>4</v>
      </c>
      <c r="F24" s="7" t="n">
        <v>420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20</v>
      </c>
      <c r="N24" s="7" t="n">
        <f t="normal" ca="1">16-LENB(INDIRECT(ADDRESS(24,13)))</f>
        <v>0</v>
      </c>
      <c r="O24" s="7" t="s">
        <v>20</v>
      </c>
      <c r="P24" s="7" t="n">
        <f t="normal" ca="1">16-LENB(INDIRECT(ADDRESS(24,15)))</f>
        <v>0</v>
      </c>
      <c r="Q24" s="7" t="s">
        <v>12</v>
      </c>
      <c r="R24" s="7" t="n">
        <f t="normal" ca="1">16-LENB(INDIRECT(ADDRESS(24,17)))</f>
        <v>0</v>
      </c>
      <c r="S24" s="7" t="s">
        <v>12</v>
      </c>
      <c r="T24" s="7" t="n">
        <f t="normal" ca="1">16-LENB(INDIRECT(ADDRESS(24,19)))</f>
        <v>0</v>
      </c>
      <c r="U24" s="7" t="s">
        <v>12</v>
      </c>
      <c r="V24" s="7" t="n">
        <f t="normal" ca="1">16-LENB(INDIRECT(ADDRESS(24,21)))</f>
        <v>0</v>
      </c>
      <c r="W24" s="7" t="s">
        <v>12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70">
      <c r="A25" t="s">
        <v>4</v>
      </c>
      <c r="B25" s="4" t="s">
        <v>5</v>
      </c>
    </row>
    <row r="26" spans="1:270">
      <c r="A26" t="n">
        <v>4768</v>
      </c>
      <c r="B26" s="5" t="n">
        <v>1</v>
      </c>
    </row>
    <row r="27" spans="1:270" s="3" customFormat="1" customHeight="0">
      <c r="A27" s="3" t="s">
        <v>2</v>
      </c>
      <c r="B27" s="3" t="s">
        <v>3</v>
      </c>
    </row>
    <row r="28" spans="1:270">
      <c r="A28" t="s">
        <v>4</v>
      </c>
      <c r="B28" s="4" t="s">
        <v>5</v>
      </c>
      <c r="C28" s="4" t="s">
        <v>6</v>
      </c>
      <c r="D28" s="4" t="s">
        <v>8</v>
      </c>
      <c r="E28" s="4" t="s">
        <v>9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  <c r="K28" s="4" t="s">
        <v>10</v>
      </c>
      <c r="L28" s="4" t="s">
        <v>9</v>
      </c>
      <c r="M28" s="4" t="s">
        <v>6</v>
      </c>
      <c r="N28" s="4" t="s">
        <v>8</v>
      </c>
      <c r="O28" s="4" t="s">
        <v>6</v>
      </c>
      <c r="P28" s="4" t="s">
        <v>8</v>
      </c>
      <c r="Q28" s="4" t="s">
        <v>6</v>
      </c>
      <c r="R28" s="4" t="s">
        <v>8</v>
      </c>
      <c r="S28" s="4" t="s">
        <v>6</v>
      </c>
      <c r="T28" s="4" t="s">
        <v>8</v>
      </c>
      <c r="U28" s="4" t="s">
        <v>6</v>
      </c>
      <c r="V28" s="4" t="s">
        <v>8</v>
      </c>
      <c r="W28" s="4" t="s">
        <v>6</v>
      </c>
      <c r="X28" s="4" t="s">
        <v>8</v>
      </c>
      <c r="Y28" s="4" t="s">
        <v>6</v>
      </c>
      <c r="Z28" s="4" t="s">
        <v>8</v>
      </c>
      <c r="AA28" s="4" t="s">
        <v>6</v>
      </c>
      <c r="AB28" s="4" t="s">
        <v>8</v>
      </c>
      <c r="AC28" s="4" t="s">
        <v>13</v>
      </c>
      <c r="AD28" s="4" t="s">
        <v>13</v>
      </c>
      <c r="AE28" s="4" t="s">
        <v>13</v>
      </c>
      <c r="AF28" s="4" t="s">
        <v>13</v>
      </c>
      <c r="AG28" s="4" t="s">
        <v>13</v>
      </c>
      <c r="AH28" s="4" t="s">
        <v>13</v>
      </c>
      <c r="AI28" s="4" t="s">
        <v>13</v>
      </c>
      <c r="AJ28" s="4" t="s">
        <v>13</v>
      </c>
      <c r="AK28" s="4" t="s">
        <v>14</v>
      </c>
      <c r="AL28" s="4" t="s">
        <v>14</v>
      </c>
      <c r="AM28" s="4" t="s">
        <v>14</v>
      </c>
      <c r="AN28" s="4" t="s">
        <v>14</v>
      </c>
      <c r="AO28" s="4" t="s">
        <v>14</v>
      </c>
      <c r="AP28" s="4" t="s">
        <v>14</v>
      </c>
      <c r="AQ28" s="4" t="s">
        <v>14</v>
      </c>
      <c r="AR28" s="4" t="s">
        <v>14</v>
      </c>
      <c r="AS28" s="4" t="s">
        <v>14</v>
      </c>
      <c r="AT28" s="4" t="s">
        <v>14</v>
      </c>
      <c r="AU28" s="4" t="s">
        <v>14</v>
      </c>
      <c r="AV28" s="4" t="s">
        <v>14</v>
      </c>
      <c r="AW28" s="4" t="s">
        <v>14</v>
      </c>
      <c r="AX28" s="4" t="s">
        <v>14</v>
      </c>
      <c r="AY28" s="4" t="s">
        <v>14</v>
      </c>
      <c r="AZ28" s="4" t="s">
        <v>14</v>
      </c>
      <c r="BA28" s="4" t="s">
        <v>14</v>
      </c>
      <c r="BB28" s="4" t="s">
        <v>14</v>
      </c>
      <c r="BC28" s="4" t="s">
        <v>14</v>
      </c>
      <c r="BD28" s="4" t="s">
        <v>14</v>
      </c>
      <c r="BE28" s="4" t="s">
        <v>14</v>
      </c>
      <c r="BF28" s="4" t="s">
        <v>14</v>
      </c>
      <c r="BG28" s="4" t="s">
        <v>14</v>
      </c>
      <c r="BH28" s="4" t="s">
        <v>14</v>
      </c>
      <c r="BI28" s="4" t="s">
        <v>14</v>
      </c>
      <c r="BJ28" s="4" t="s">
        <v>14</v>
      </c>
      <c r="BK28" s="4" t="s">
        <v>14</v>
      </c>
      <c r="BL28" s="4" t="s">
        <v>14</v>
      </c>
      <c r="BM28" s="4" t="s">
        <v>14</v>
      </c>
      <c r="BN28" s="4" t="s">
        <v>14</v>
      </c>
      <c r="BO28" s="4" t="s">
        <v>14</v>
      </c>
      <c r="BP28" s="4" t="s">
        <v>14</v>
      </c>
      <c r="BQ28" s="4" t="s">
        <v>14</v>
      </c>
      <c r="BR28" s="4" t="s">
        <v>14</v>
      </c>
      <c r="BS28" s="4" t="s">
        <v>14</v>
      </c>
      <c r="BT28" s="4" t="s">
        <v>14</v>
      </c>
    </row>
    <row r="29" spans="1:270">
      <c r="A29" t="n">
        <v>4772</v>
      </c>
      <c r="B29" s="6" t="n">
        <v>256</v>
      </c>
      <c r="C29" s="7" t="s">
        <v>22</v>
      </c>
      <c r="D29" s="7" t="n">
        <f t="normal" ca="1">16-LENB(INDIRECT(ADDRESS(29,3)))</f>
        <v>0</v>
      </c>
      <c r="E29" s="7" t="n">
        <v>7</v>
      </c>
      <c r="F29" s="7" t="n">
        <v>420</v>
      </c>
      <c r="G29" s="7" t="n">
        <v>423</v>
      </c>
      <c r="H29" s="7" t="n">
        <v>0</v>
      </c>
      <c r="I29" s="7" t="n">
        <v>0</v>
      </c>
      <c r="J29" s="7" t="n">
        <v>1</v>
      </c>
      <c r="K29" s="7" t="n">
        <v>0</v>
      </c>
      <c r="L29" s="7" t="n">
        <v>0</v>
      </c>
      <c r="M29" s="7" t="s">
        <v>20</v>
      </c>
      <c r="N29" s="7" t="n">
        <f t="normal" ca="1">16-LENB(INDIRECT(ADDRESS(29,13)))</f>
        <v>0</v>
      </c>
      <c r="O29" s="7" t="s">
        <v>20</v>
      </c>
      <c r="P29" s="7" t="n">
        <f t="normal" ca="1">16-LENB(INDIRECT(ADDRESS(29,15)))</f>
        <v>0</v>
      </c>
      <c r="Q29" s="7" t="s">
        <v>12</v>
      </c>
      <c r="R29" s="7" t="n">
        <f t="normal" ca="1">16-LENB(INDIRECT(ADDRESS(29,17)))</f>
        <v>0</v>
      </c>
      <c r="S29" s="7" t="s">
        <v>12</v>
      </c>
      <c r="T29" s="7" t="n">
        <f t="normal" ca="1">16-LENB(INDIRECT(ADDRESS(29,19)))</f>
        <v>0</v>
      </c>
      <c r="U29" s="7" t="s">
        <v>12</v>
      </c>
      <c r="V29" s="7" t="n">
        <f t="normal" ca="1">16-LENB(INDIRECT(ADDRESS(29,21)))</f>
        <v>0</v>
      </c>
      <c r="W29" s="7" t="s">
        <v>12</v>
      </c>
      <c r="X29" s="7" t="n">
        <f t="normal" ca="1">16-LENB(INDIRECT(ADDRESS(29,23)))</f>
        <v>0</v>
      </c>
      <c r="Y29" s="7" t="s">
        <v>12</v>
      </c>
      <c r="Z29" s="7" t="n">
        <f t="normal" ca="1">16-LENB(INDIRECT(ADDRESS(29,25)))</f>
        <v>0</v>
      </c>
      <c r="AA29" s="7" t="s">
        <v>12</v>
      </c>
      <c r="AB29" s="7" t="n">
        <f t="normal" ca="1">16-LENB(INDIRECT(ADDRESS(29,27)))</f>
        <v>0</v>
      </c>
      <c r="AC29" s="7" t="n">
        <v>100</v>
      </c>
      <c r="AD29" s="7" t="n">
        <v>100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255</v>
      </c>
      <c r="AT29" s="7" t="n">
        <v>255</v>
      </c>
      <c r="AU29" s="7" t="n">
        <v>255</v>
      </c>
      <c r="AV29" s="7" t="n">
        <v>255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</row>
    <row r="30" spans="1:270">
      <c r="A30" t="s">
        <v>4</v>
      </c>
      <c r="B30" s="4" t="s">
        <v>5</v>
      </c>
    </row>
    <row r="31" spans="1:270">
      <c r="A31" t="n">
        <v>4980</v>
      </c>
      <c r="B31" s="5" t="n">
        <v>1</v>
      </c>
    </row>
    <row r="32" spans="1:270" s="3" customFormat="1" customHeight="0">
      <c r="A32" s="3" t="s">
        <v>2</v>
      </c>
      <c r="B32" s="3" t="s">
        <v>3</v>
      </c>
    </row>
    <row r="33" spans="1:72">
      <c r="A33" t="s">
        <v>4</v>
      </c>
      <c r="B33" s="4" t="s">
        <v>5</v>
      </c>
      <c r="C33" s="4" t="s">
        <v>6</v>
      </c>
      <c r="D33" s="4" t="s">
        <v>8</v>
      </c>
      <c r="E33" s="4" t="s">
        <v>9</v>
      </c>
      <c r="F33" s="4" t="s">
        <v>10</v>
      </c>
      <c r="G33" s="4" t="s">
        <v>10</v>
      </c>
      <c r="H33" s="4" t="s">
        <v>10</v>
      </c>
      <c r="I33" s="4" t="s">
        <v>10</v>
      </c>
      <c r="J33" s="4" t="s">
        <v>10</v>
      </c>
      <c r="K33" s="4" t="s">
        <v>10</v>
      </c>
      <c r="L33" s="4" t="s">
        <v>9</v>
      </c>
      <c r="M33" s="4" t="s">
        <v>6</v>
      </c>
      <c r="N33" s="4" t="s">
        <v>8</v>
      </c>
      <c r="O33" s="4" t="s">
        <v>6</v>
      </c>
      <c r="P33" s="4" t="s">
        <v>8</v>
      </c>
      <c r="Q33" s="4" t="s">
        <v>6</v>
      </c>
      <c r="R33" s="4" t="s">
        <v>8</v>
      </c>
      <c r="S33" s="4" t="s">
        <v>6</v>
      </c>
      <c r="T33" s="4" t="s">
        <v>8</v>
      </c>
      <c r="U33" s="4" t="s">
        <v>6</v>
      </c>
      <c r="V33" s="4" t="s">
        <v>8</v>
      </c>
      <c r="W33" s="4" t="s">
        <v>6</v>
      </c>
      <c r="X33" s="4" t="s">
        <v>8</v>
      </c>
      <c r="Y33" s="4" t="s">
        <v>6</v>
      </c>
      <c r="Z33" s="4" t="s">
        <v>8</v>
      </c>
      <c r="AA33" s="4" t="s">
        <v>6</v>
      </c>
      <c r="AB33" s="4" t="s">
        <v>8</v>
      </c>
      <c r="AC33" s="4" t="s">
        <v>13</v>
      </c>
      <c r="AD33" s="4" t="s">
        <v>13</v>
      </c>
      <c r="AE33" s="4" t="s">
        <v>13</v>
      </c>
      <c r="AF33" s="4" t="s">
        <v>13</v>
      </c>
      <c r="AG33" s="4" t="s">
        <v>13</v>
      </c>
      <c r="AH33" s="4" t="s">
        <v>13</v>
      </c>
      <c r="AI33" s="4" t="s">
        <v>13</v>
      </c>
      <c r="AJ33" s="4" t="s">
        <v>13</v>
      </c>
      <c r="AK33" s="4" t="s">
        <v>14</v>
      </c>
      <c r="AL33" s="4" t="s">
        <v>14</v>
      </c>
      <c r="AM33" s="4" t="s">
        <v>14</v>
      </c>
      <c r="AN33" s="4" t="s">
        <v>14</v>
      </c>
      <c r="AO33" s="4" t="s">
        <v>14</v>
      </c>
      <c r="AP33" s="4" t="s">
        <v>14</v>
      </c>
      <c r="AQ33" s="4" t="s">
        <v>14</v>
      </c>
      <c r="AR33" s="4" t="s">
        <v>14</v>
      </c>
      <c r="AS33" s="4" t="s">
        <v>9</v>
      </c>
      <c r="AT33" s="4" t="s">
        <v>6</v>
      </c>
      <c r="AU33" s="4" t="s">
        <v>8</v>
      </c>
      <c r="AV33" s="4" t="s">
        <v>6</v>
      </c>
      <c r="AW33" s="4" t="s">
        <v>8</v>
      </c>
      <c r="AX33" s="4" t="s">
        <v>6</v>
      </c>
      <c r="AY33" s="4" t="s">
        <v>8</v>
      </c>
      <c r="AZ33" s="4" t="s">
        <v>6</v>
      </c>
      <c r="BA33" s="4" t="s">
        <v>8</v>
      </c>
      <c r="BB33" s="4" t="s">
        <v>6</v>
      </c>
      <c r="BC33" s="4" t="s">
        <v>8</v>
      </c>
      <c r="BD33" s="4" t="s">
        <v>6</v>
      </c>
      <c r="BE33" s="4" t="s">
        <v>8</v>
      </c>
      <c r="BF33" s="4" t="s">
        <v>6</v>
      </c>
      <c r="BG33" s="4" t="s">
        <v>8</v>
      </c>
      <c r="BH33" s="4" t="s">
        <v>6</v>
      </c>
      <c r="BI33" s="4" t="s">
        <v>8</v>
      </c>
      <c r="BJ33" s="4" t="s">
        <v>13</v>
      </c>
      <c r="BK33" s="4" t="s">
        <v>13</v>
      </c>
      <c r="BL33" s="4" t="s">
        <v>13</v>
      </c>
      <c r="BM33" s="4" t="s">
        <v>13</v>
      </c>
      <c r="BN33" s="4" t="s">
        <v>13</v>
      </c>
      <c r="BO33" s="4" t="s">
        <v>13</v>
      </c>
      <c r="BP33" s="4" t="s">
        <v>13</v>
      </c>
      <c r="BQ33" s="4" t="s">
        <v>13</v>
      </c>
      <c r="BR33" s="4" t="s">
        <v>14</v>
      </c>
      <c r="BS33" s="4" t="s">
        <v>14</v>
      </c>
      <c r="BT33" s="4" t="s">
        <v>14</v>
      </c>
      <c r="BU33" s="4" t="s">
        <v>14</v>
      </c>
      <c r="BV33" s="4" t="s">
        <v>14</v>
      </c>
      <c r="BW33" s="4" t="s">
        <v>14</v>
      </c>
      <c r="BX33" s="4" t="s">
        <v>14</v>
      </c>
      <c r="BY33" s="4" t="s">
        <v>14</v>
      </c>
      <c r="BZ33" s="4" t="s">
        <v>9</v>
      </c>
      <c r="CA33" s="4" t="s">
        <v>6</v>
      </c>
      <c r="CB33" s="4" t="s">
        <v>8</v>
      </c>
      <c r="CC33" s="4" t="s">
        <v>6</v>
      </c>
      <c r="CD33" s="4" t="s">
        <v>8</v>
      </c>
      <c r="CE33" s="4" t="s">
        <v>6</v>
      </c>
      <c r="CF33" s="4" t="s">
        <v>8</v>
      </c>
      <c r="CG33" s="4" t="s">
        <v>6</v>
      </c>
      <c r="CH33" s="4" t="s">
        <v>8</v>
      </c>
      <c r="CI33" s="4" t="s">
        <v>6</v>
      </c>
      <c r="CJ33" s="4" t="s">
        <v>8</v>
      </c>
      <c r="CK33" s="4" t="s">
        <v>6</v>
      </c>
      <c r="CL33" s="4" t="s">
        <v>8</v>
      </c>
      <c r="CM33" s="4" t="s">
        <v>6</v>
      </c>
      <c r="CN33" s="4" t="s">
        <v>8</v>
      </c>
      <c r="CO33" s="4" t="s">
        <v>6</v>
      </c>
      <c r="CP33" s="4" t="s">
        <v>8</v>
      </c>
      <c r="CQ33" s="4" t="s">
        <v>13</v>
      </c>
      <c r="CR33" s="4" t="s">
        <v>13</v>
      </c>
      <c r="CS33" s="4" t="s">
        <v>13</v>
      </c>
      <c r="CT33" s="4" t="s">
        <v>13</v>
      </c>
      <c r="CU33" s="4" t="s">
        <v>13</v>
      </c>
      <c r="CV33" s="4" t="s">
        <v>13</v>
      </c>
      <c r="CW33" s="4" t="s">
        <v>13</v>
      </c>
      <c r="CX33" s="4" t="s">
        <v>13</v>
      </c>
      <c r="CY33" s="4" t="s">
        <v>14</v>
      </c>
      <c r="CZ33" s="4" t="s">
        <v>14</v>
      </c>
      <c r="DA33" s="4" t="s">
        <v>14</v>
      </c>
      <c r="DB33" s="4" t="s">
        <v>14</v>
      </c>
      <c r="DC33" s="4" t="s">
        <v>14</v>
      </c>
      <c r="DD33" s="4" t="s">
        <v>14</v>
      </c>
      <c r="DE33" s="4" t="s">
        <v>14</v>
      </c>
      <c r="DF33" s="4" t="s">
        <v>14</v>
      </c>
      <c r="DG33" s="4" t="s">
        <v>9</v>
      </c>
      <c r="DH33" s="4" t="s">
        <v>6</v>
      </c>
      <c r="DI33" s="4" t="s">
        <v>8</v>
      </c>
      <c r="DJ33" s="4" t="s">
        <v>6</v>
      </c>
      <c r="DK33" s="4" t="s">
        <v>8</v>
      </c>
      <c r="DL33" s="4" t="s">
        <v>6</v>
      </c>
      <c r="DM33" s="4" t="s">
        <v>8</v>
      </c>
      <c r="DN33" s="4" t="s">
        <v>6</v>
      </c>
      <c r="DO33" s="4" t="s">
        <v>8</v>
      </c>
      <c r="DP33" s="4" t="s">
        <v>6</v>
      </c>
      <c r="DQ33" s="4" t="s">
        <v>8</v>
      </c>
      <c r="DR33" s="4" t="s">
        <v>6</v>
      </c>
      <c r="DS33" s="4" t="s">
        <v>8</v>
      </c>
      <c r="DT33" s="4" t="s">
        <v>6</v>
      </c>
      <c r="DU33" s="4" t="s">
        <v>8</v>
      </c>
      <c r="DV33" s="4" t="s">
        <v>6</v>
      </c>
      <c r="DW33" s="4" t="s">
        <v>8</v>
      </c>
      <c r="DX33" s="4" t="s">
        <v>13</v>
      </c>
      <c r="DY33" s="4" t="s">
        <v>13</v>
      </c>
      <c r="DZ33" s="4" t="s">
        <v>13</v>
      </c>
      <c r="EA33" s="4" t="s">
        <v>13</v>
      </c>
      <c r="EB33" s="4" t="s">
        <v>13</v>
      </c>
      <c r="EC33" s="4" t="s">
        <v>13</v>
      </c>
      <c r="ED33" s="4" t="s">
        <v>13</v>
      </c>
      <c r="EE33" s="4" t="s">
        <v>13</v>
      </c>
      <c r="EF33" s="4" t="s">
        <v>14</v>
      </c>
      <c r="EG33" s="4" t="s">
        <v>14</v>
      </c>
      <c r="EH33" s="4" t="s">
        <v>14</v>
      </c>
      <c r="EI33" s="4" t="s">
        <v>14</v>
      </c>
      <c r="EJ33" s="4" t="s">
        <v>14</v>
      </c>
      <c r="EK33" s="4" t="s">
        <v>14</v>
      </c>
      <c r="EL33" s="4" t="s">
        <v>14</v>
      </c>
      <c r="EM33" s="4" t="s">
        <v>14</v>
      </c>
      <c r="EN33" s="4" t="s">
        <v>9</v>
      </c>
      <c r="EO33" s="4" t="s">
        <v>6</v>
      </c>
      <c r="EP33" s="4" t="s">
        <v>8</v>
      </c>
      <c r="EQ33" s="4" t="s">
        <v>6</v>
      </c>
      <c r="ER33" s="4" t="s">
        <v>8</v>
      </c>
      <c r="ES33" s="4" t="s">
        <v>6</v>
      </c>
      <c r="ET33" s="4" t="s">
        <v>8</v>
      </c>
      <c r="EU33" s="4" t="s">
        <v>6</v>
      </c>
      <c r="EV33" s="4" t="s">
        <v>8</v>
      </c>
      <c r="EW33" s="4" t="s">
        <v>6</v>
      </c>
      <c r="EX33" s="4" t="s">
        <v>8</v>
      </c>
      <c r="EY33" s="4" t="s">
        <v>6</v>
      </c>
      <c r="EZ33" s="4" t="s">
        <v>8</v>
      </c>
      <c r="FA33" s="4" t="s">
        <v>6</v>
      </c>
      <c r="FB33" s="4" t="s">
        <v>8</v>
      </c>
      <c r="FC33" s="4" t="s">
        <v>6</v>
      </c>
      <c r="FD33" s="4" t="s">
        <v>8</v>
      </c>
      <c r="FE33" s="4" t="s">
        <v>13</v>
      </c>
      <c r="FF33" s="4" t="s">
        <v>13</v>
      </c>
      <c r="FG33" s="4" t="s">
        <v>13</v>
      </c>
      <c r="FH33" s="4" t="s">
        <v>13</v>
      </c>
      <c r="FI33" s="4" t="s">
        <v>13</v>
      </c>
      <c r="FJ33" s="4" t="s">
        <v>13</v>
      </c>
      <c r="FK33" s="4" t="s">
        <v>13</v>
      </c>
      <c r="FL33" s="4" t="s">
        <v>13</v>
      </c>
      <c r="FM33" s="4" t="s">
        <v>14</v>
      </c>
      <c r="FN33" s="4" t="s">
        <v>14</v>
      </c>
      <c r="FO33" s="4" t="s">
        <v>14</v>
      </c>
      <c r="FP33" s="4" t="s">
        <v>14</v>
      </c>
      <c r="FQ33" s="4" t="s">
        <v>14</v>
      </c>
      <c r="FR33" s="4" t="s">
        <v>14</v>
      </c>
      <c r="FS33" s="4" t="s">
        <v>14</v>
      </c>
      <c r="FT33" s="4" t="s">
        <v>14</v>
      </c>
      <c r="FU33" s="4" t="s">
        <v>9</v>
      </c>
      <c r="FV33" s="4" t="s">
        <v>6</v>
      </c>
      <c r="FW33" s="4" t="s">
        <v>8</v>
      </c>
      <c r="FX33" s="4" t="s">
        <v>6</v>
      </c>
      <c r="FY33" s="4" t="s">
        <v>8</v>
      </c>
      <c r="FZ33" s="4" t="s">
        <v>6</v>
      </c>
      <c r="GA33" s="4" t="s">
        <v>8</v>
      </c>
      <c r="GB33" s="4" t="s">
        <v>6</v>
      </c>
      <c r="GC33" s="4" t="s">
        <v>8</v>
      </c>
      <c r="GD33" s="4" t="s">
        <v>6</v>
      </c>
      <c r="GE33" s="4" t="s">
        <v>8</v>
      </c>
      <c r="GF33" s="4" t="s">
        <v>6</v>
      </c>
      <c r="GG33" s="4" t="s">
        <v>8</v>
      </c>
      <c r="GH33" s="4" t="s">
        <v>6</v>
      </c>
      <c r="GI33" s="4" t="s">
        <v>8</v>
      </c>
      <c r="GJ33" s="4" t="s">
        <v>6</v>
      </c>
      <c r="GK33" s="4" t="s">
        <v>8</v>
      </c>
      <c r="GL33" s="4" t="s">
        <v>13</v>
      </c>
      <c r="GM33" s="4" t="s">
        <v>13</v>
      </c>
      <c r="GN33" s="4" t="s">
        <v>13</v>
      </c>
      <c r="GO33" s="4" t="s">
        <v>13</v>
      </c>
      <c r="GP33" s="4" t="s">
        <v>13</v>
      </c>
      <c r="GQ33" s="4" t="s">
        <v>13</v>
      </c>
      <c r="GR33" s="4" t="s">
        <v>13</v>
      </c>
      <c r="GS33" s="4" t="s">
        <v>13</v>
      </c>
      <c r="GT33" s="4" t="s">
        <v>14</v>
      </c>
      <c r="GU33" s="4" t="s">
        <v>14</v>
      </c>
      <c r="GV33" s="4" t="s">
        <v>14</v>
      </c>
      <c r="GW33" s="4" t="s">
        <v>14</v>
      </c>
      <c r="GX33" s="4" t="s">
        <v>14</v>
      </c>
      <c r="GY33" s="4" t="s">
        <v>14</v>
      </c>
      <c r="GZ33" s="4" t="s">
        <v>14</v>
      </c>
      <c r="HA33" s="4" t="s">
        <v>14</v>
      </c>
      <c r="HB33" s="4" t="s">
        <v>9</v>
      </c>
      <c r="HC33" s="4" t="s">
        <v>6</v>
      </c>
      <c r="HD33" s="4" t="s">
        <v>8</v>
      </c>
      <c r="HE33" s="4" t="s">
        <v>6</v>
      </c>
      <c r="HF33" s="4" t="s">
        <v>8</v>
      </c>
      <c r="HG33" s="4" t="s">
        <v>6</v>
      </c>
      <c r="HH33" s="4" t="s">
        <v>8</v>
      </c>
      <c r="HI33" s="4" t="s">
        <v>6</v>
      </c>
      <c r="HJ33" s="4" t="s">
        <v>8</v>
      </c>
      <c r="HK33" s="4" t="s">
        <v>6</v>
      </c>
      <c r="HL33" s="4" t="s">
        <v>8</v>
      </c>
      <c r="HM33" s="4" t="s">
        <v>6</v>
      </c>
      <c r="HN33" s="4" t="s">
        <v>8</v>
      </c>
      <c r="HO33" s="4" t="s">
        <v>6</v>
      </c>
      <c r="HP33" s="4" t="s">
        <v>8</v>
      </c>
      <c r="HQ33" s="4" t="s">
        <v>6</v>
      </c>
      <c r="HR33" s="4" t="s">
        <v>8</v>
      </c>
      <c r="HS33" s="4" t="s">
        <v>13</v>
      </c>
      <c r="HT33" s="4" t="s">
        <v>13</v>
      </c>
      <c r="HU33" s="4" t="s">
        <v>13</v>
      </c>
      <c r="HV33" s="4" t="s">
        <v>13</v>
      </c>
      <c r="HW33" s="4" t="s">
        <v>13</v>
      </c>
      <c r="HX33" s="4" t="s">
        <v>13</v>
      </c>
      <c r="HY33" s="4" t="s">
        <v>13</v>
      </c>
      <c r="HZ33" s="4" t="s">
        <v>13</v>
      </c>
      <c r="IA33" s="4" t="s">
        <v>14</v>
      </c>
      <c r="IB33" s="4" t="s">
        <v>14</v>
      </c>
      <c r="IC33" s="4" t="s">
        <v>14</v>
      </c>
      <c r="ID33" s="4" t="s">
        <v>14</v>
      </c>
      <c r="IE33" s="4" t="s">
        <v>14</v>
      </c>
      <c r="IF33" s="4" t="s">
        <v>14</v>
      </c>
      <c r="IG33" s="4" t="s">
        <v>14</v>
      </c>
      <c r="IH33" s="4" t="s">
        <v>14</v>
      </c>
      <c r="II33" s="4" t="s">
        <v>9</v>
      </c>
      <c r="IJ33" s="4" t="s">
        <v>6</v>
      </c>
      <c r="IK33" s="4" t="s">
        <v>8</v>
      </c>
      <c r="IL33" s="4" t="s">
        <v>6</v>
      </c>
      <c r="IM33" s="4" t="s">
        <v>8</v>
      </c>
      <c r="IN33" s="4" t="s">
        <v>6</v>
      </c>
      <c r="IO33" s="4" t="s">
        <v>8</v>
      </c>
      <c r="IP33" s="4" t="s">
        <v>6</v>
      </c>
      <c r="IQ33" s="4" t="s">
        <v>8</v>
      </c>
      <c r="IR33" s="4" t="s">
        <v>6</v>
      </c>
      <c r="IS33" s="4" t="s">
        <v>8</v>
      </c>
      <c r="IT33" s="4" t="s">
        <v>6</v>
      </c>
      <c r="IU33" s="4" t="s">
        <v>8</v>
      </c>
      <c r="IV33" s="4" t="s">
        <v>6</v>
      </c>
      <c r="IW33" s="4" t="s">
        <v>8</v>
      </c>
      <c r="IX33" s="4" t="s">
        <v>6</v>
      </c>
      <c r="IY33" s="4" t="s">
        <v>8</v>
      </c>
      <c r="IZ33" s="4" t="s">
        <v>13</v>
      </c>
      <c r="JA33" s="4" t="s">
        <v>13</v>
      </c>
      <c r="JB33" s="4" t="s">
        <v>13</v>
      </c>
      <c r="JC33" s="4" t="s">
        <v>13</v>
      </c>
      <c r="JD33" s="4" t="s">
        <v>13</v>
      </c>
      <c r="JE33" s="4" t="s">
        <v>13</v>
      </c>
      <c r="JF33" s="4" t="s">
        <v>13</v>
      </c>
      <c r="JG33" s="4" t="s">
        <v>13</v>
      </c>
      <c r="JH33" s="4" t="s">
        <v>14</v>
      </c>
      <c r="JI33" s="4" t="s">
        <v>14</v>
      </c>
      <c r="JJ33" s="4" t="s">
        <v>14</v>
      </c>
      <c r="JK33" s="4" t="s">
        <v>14</v>
      </c>
      <c r="JL33" s="4" t="s">
        <v>14</v>
      </c>
      <c r="JM33" s="4" t="s">
        <v>14</v>
      </c>
      <c r="JN33" s="4" t="s">
        <v>14</v>
      </c>
      <c r="JO33" s="4" t="s">
        <v>14</v>
      </c>
      <c r="JP33" s="4" t="s">
        <v>9</v>
      </c>
      <c r="JQ33" s="4" t="s">
        <v>6</v>
      </c>
      <c r="JR33" s="4" t="s">
        <v>8</v>
      </c>
      <c r="JS33" s="4" t="s">
        <v>6</v>
      </c>
      <c r="JT33" s="4" t="s">
        <v>8</v>
      </c>
      <c r="JU33" s="4" t="s">
        <v>6</v>
      </c>
      <c r="JV33" s="4" t="s">
        <v>8</v>
      </c>
      <c r="JW33" s="4" t="s">
        <v>6</v>
      </c>
      <c r="JX33" s="4" t="s">
        <v>8</v>
      </c>
      <c r="JY33" s="4" t="s">
        <v>6</v>
      </c>
      <c r="JZ33" s="4" t="s">
        <v>8</v>
      </c>
      <c r="KA33" s="4" t="s">
        <v>6</v>
      </c>
      <c r="KB33" s="4" t="s">
        <v>8</v>
      </c>
      <c r="KC33" s="4" t="s">
        <v>6</v>
      </c>
      <c r="KD33" s="4" t="s">
        <v>8</v>
      </c>
      <c r="KE33" s="4" t="s">
        <v>6</v>
      </c>
      <c r="KF33" s="4" t="s">
        <v>8</v>
      </c>
      <c r="KG33" s="4" t="s">
        <v>13</v>
      </c>
      <c r="KH33" s="4" t="s">
        <v>13</v>
      </c>
      <c r="KI33" s="4" t="s">
        <v>13</v>
      </c>
      <c r="KJ33" s="4" t="s">
        <v>13</v>
      </c>
      <c r="KK33" s="4" t="s">
        <v>13</v>
      </c>
      <c r="KL33" s="4" t="s">
        <v>13</v>
      </c>
      <c r="KM33" s="4" t="s">
        <v>13</v>
      </c>
      <c r="KN33" s="4" t="s">
        <v>13</v>
      </c>
      <c r="KO33" s="4" t="s">
        <v>14</v>
      </c>
      <c r="KP33" s="4" t="s">
        <v>14</v>
      </c>
      <c r="KQ33" s="4" t="s">
        <v>14</v>
      </c>
      <c r="KR33" s="4" t="s">
        <v>14</v>
      </c>
      <c r="KS33" s="4" t="s">
        <v>14</v>
      </c>
      <c r="KT33" s="4" t="s">
        <v>14</v>
      </c>
      <c r="KU33" s="4" t="s">
        <v>14</v>
      </c>
      <c r="KV33" s="4" t="s">
        <v>14</v>
      </c>
      <c r="KW33" s="4" t="s">
        <v>9</v>
      </c>
      <c r="KX33" s="4" t="s">
        <v>6</v>
      </c>
      <c r="KY33" s="4" t="s">
        <v>8</v>
      </c>
      <c r="KZ33" s="4" t="s">
        <v>6</v>
      </c>
      <c r="LA33" s="4" t="s">
        <v>8</v>
      </c>
      <c r="LB33" s="4" t="s">
        <v>6</v>
      </c>
      <c r="LC33" s="4" t="s">
        <v>8</v>
      </c>
      <c r="LD33" s="4" t="s">
        <v>6</v>
      </c>
      <c r="LE33" s="4" t="s">
        <v>8</v>
      </c>
      <c r="LF33" s="4" t="s">
        <v>6</v>
      </c>
      <c r="LG33" s="4" t="s">
        <v>8</v>
      </c>
      <c r="LH33" s="4" t="s">
        <v>6</v>
      </c>
      <c r="LI33" s="4" t="s">
        <v>8</v>
      </c>
      <c r="LJ33" s="4" t="s">
        <v>6</v>
      </c>
      <c r="LK33" s="4" t="s">
        <v>8</v>
      </c>
      <c r="LL33" s="4" t="s">
        <v>6</v>
      </c>
      <c r="LM33" s="4" t="s">
        <v>8</v>
      </c>
      <c r="LN33" s="4" t="s">
        <v>13</v>
      </c>
      <c r="LO33" s="4" t="s">
        <v>13</v>
      </c>
      <c r="LP33" s="4" t="s">
        <v>13</v>
      </c>
      <c r="LQ33" s="4" t="s">
        <v>13</v>
      </c>
      <c r="LR33" s="4" t="s">
        <v>13</v>
      </c>
      <c r="LS33" s="4" t="s">
        <v>13</v>
      </c>
      <c r="LT33" s="4" t="s">
        <v>13</v>
      </c>
      <c r="LU33" s="4" t="s">
        <v>13</v>
      </c>
      <c r="LV33" s="4" t="s">
        <v>14</v>
      </c>
      <c r="LW33" s="4" t="s">
        <v>14</v>
      </c>
      <c r="LX33" s="4" t="s">
        <v>14</v>
      </c>
      <c r="LY33" s="4" t="s">
        <v>14</v>
      </c>
      <c r="LZ33" s="4" t="s">
        <v>14</v>
      </c>
      <c r="MA33" s="4" t="s">
        <v>14</v>
      </c>
      <c r="MB33" s="4" t="s">
        <v>14</v>
      </c>
      <c r="MC33" s="4" t="s">
        <v>14</v>
      </c>
      <c r="MD33" s="4" t="s">
        <v>9</v>
      </c>
      <c r="ME33" s="4" t="s">
        <v>6</v>
      </c>
      <c r="MF33" s="4" t="s">
        <v>8</v>
      </c>
      <c r="MG33" s="4" t="s">
        <v>6</v>
      </c>
      <c r="MH33" s="4" t="s">
        <v>8</v>
      </c>
      <c r="MI33" s="4" t="s">
        <v>6</v>
      </c>
      <c r="MJ33" s="4" t="s">
        <v>8</v>
      </c>
      <c r="MK33" s="4" t="s">
        <v>6</v>
      </c>
      <c r="ML33" s="4" t="s">
        <v>8</v>
      </c>
      <c r="MM33" s="4" t="s">
        <v>6</v>
      </c>
      <c r="MN33" s="4" t="s">
        <v>8</v>
      </c>
      <c r="MO33" s="4" t="s">
        <v>6</v>
      </c>
      <c r="MP33" s="4" t="s">
        <v>8</v>
      </c>
      <c r="MQ33" s="4" t="s">
        <v>6</v>
      </c>
      <c r="MR33" s="4" t="s">
        <v>8</v>
      </c>
      <c r="MS33" s="4" t="s">
        <v>6</v>
      </c>
      <c r="MT33" s="4" t="s">
        <v>8</v>
      </c>
      <c r="MU33" s="4" t="s">
        <v>13</v>
      </c>
      <c r="MV33" s="4" t="s">
        <v>13</v>
      </c>
      <c r="MW33" s="4" t="s">
        <v>13</v>
      </c>
      <c r="MX33" s="4" t="s">
        <v>13</v>
      </c>
      <c r="MY33" s="4" t="s">
        <v>13</v>
      </c>
      <c r="MZ33" s="4" t="s">
        <v>13</v>
      </c>
      <c r="NA33" s="4" t="s">
        <v>13</v>
      </c>
      <c r="NB33" s="4" t="s">
        <v>13</v>
      </c>
      <c r="NC33" s="4" t="s">
        <v>14</v>
      </c>
      <c r="ND33" s="4" t="s">
        <v>14</v>
      </c>
      <c r="NE33" s="4" t="s">
        <v>14</v>
      </c>
      <c r="NF33" s="4" t="s">
        <v>14</v>
      </c>
      <c r="NG33" s="4" t="s">
        <v>14</v>
      </c>
      <c r="NH33" s="4" t="s">
        <v>14</v>
      </c>
      <c r="NI33" s="4" t="s">
        <v>14</v>
      </c>
      <c r="NJ33" s="4" t="s">
        <v>14</v>
      </c>
      <c r="NK33" s="4" t="s">
        <v>9</v>
      </c>
      <c r="NL33" s="4" t="s">
        <v>6</v>
      </c>
      <c r="NM33" s="4" t="s">
        <v>8</v>
      </c>
      <c r="NN33" s="4" t="s">
        <v>6</v>
      </c>
      <c r="NO33" s="4" t="s">
        <v>8</v>
      </c>
      <c r="NP33" s="4" t="s">
        <v>6</v>
      </c>
      <c r="NQ33" s="4" t="s">
        <v>8</v>
      </c>
      <c r="NR33" s="4" t="s">
        <v>6</v>
      </c>
      <c r="NS33" s="4" t="s">
        <v>8</v>
      </c>
      <c r="NT33" s="4" t="s">
        <v>6</v>
      </c>
      <c r="NU33" s="4" t="s">
        <v>8</v>
      </c>
      <c r="NV33" s="4" t="s">
        <v>6</v>
      </c>
      <c r="NW33" s="4" t="s">
        <v>8</v>
      </c>
      <c r="NX33" s="4" t="s">
        <v>6</v>
      </c>
      <c r="NY33" s="4" t="s">
        <v>8</v>
      </c>
      <c r="NZ33" s="4" t="s">
        <v>6</v>
      </c>
      <c r="OA33" s="4" t="s">
        <v>8</v>
      </c>
      <c r="OB33" s="4" t="s">
        <v>13</v>
      </c>
      <c r="OC33" s="4" t="s">
        <v>13</v>
      </c>
      <c r="OD33" s="4" t="s">
        <v>13</v>
      </c>
      <c r="OE33" s="4" t="s">
        <v>13</v>
      </c>
      <c r="OF33" s="4" t="s">
        <v>13</v>
      </c>
      <c r="OG33" s="4" t="s">
        <v>13</v>
      </c>
      <c r="OH33" s="4" t="s">
        <v>13</v>
      </c>
      <c r="OI33" s="4" t="s">
        <v>13</v>
      </c>
      <c r="OJ33" s="4" t="s">
        <v>14</v>
      </c>
      <c r="OK33" s="4" t="s">
        <v>14</v>
      </c>
      <c r="OL33" s="4" t="s">
        <v>14</v>
      </c>
      <c r="OM33" s="4" t="s">
        <v>14</v>
      </c>
      <c r="ON33" s="4" t="s">
        <v>14</v>
      </c>
      <c r="OO33" s="4" t="s">
        <v>14</v>
      </c>
      <c r="OP33" s="4" t="s">
        <v>14</v>
      </c>
      <c r="OQ33" s="4" t="s">
        <v>14</v>
      </c>
      <c r="OR33" s="4" t="s">
        <v>14</v>
      </c>
      <c r="OS33" s="4" t="s">
        <v>14</v>
      </c>
      <c r="OT33" s="4" t="s">
        <v>14</v>
      </c>
      <c r="OU33" s="4" t="s">
        <v>14</v>
      </c>
      <c r="OV33" s="4" t="s">
        <v>14</v>
      </c>
      <c r="OW33" s="4" t="s">
        <v>14</v>
      </c>
      <c r="OX33" s="4" t="s">
        <v>14</v>
      </c>
      <c r="OY33" s="4" t="s">
        <v>14</v>
      </c>
      <c r="OZ33" s="4" t="s">
        <v>14</v>
      </c>
      <c r="PA33" s="4" t="s">
        <v>14</v>
      </c>
      <c r="PB33" s="4" t="s">
        <v>14</v>
      </c>
      <c r="PC33" s="4" t="s">
        <v>14</v>
      </c>
      <c r="PD33" s="4" t="s">
        <v>14</v>
      </c>
      <c r="PE33" s="4" t="s">
        <v>14</v>
      </c>
      <c r="PF33" s="4" t="s">
        <v>14</v>
      </c>
      <c r="PG33" s="4" t="s">
        <v>14</v>
      </c>
      <c r="PH33" s="4" t="s">
        <v>14</v>
      </c>
      <c r="PI33" s="4" t="s">
        <v>14</v>
      </c>
      <c r="PJ33" s="4" t="s">
        <v>14</v>
      </c>
      <c r="PK33" s="4" t="s">
        <v>14</v>
      </c>
      <c r="PL33" s="4" t="s">
        <v>14</v>
      </c>
      <c r="PM33" s="4" t="s">
        <v>14</v>
      </c>
      <c r="PN33" s="4" t="s">
        <v>14</v>
      </c>
      <c r="PO33" s="4" t="s">
        <v>14</v>
      </c>
      <c r="PP33" s="4" t="s">
        <v>14</v>
      </c>
      <c r="PQ33" s="4" t="s">
        <v>14</v>
      </c>
      <c r="PR33" s="4" t="s">
        <v>14</v>
      </c>
      <c r="PS33" s="4" t="s">
        <v>14</v>
      </c>
    </row>
    <row r="34" spans="1:72">
      <c r="A34" t="n">
        <v>4984</v>
      </c>
      <c r="B34" s="6" t="n">
        <v>256</v>
      </c>
      <c r="C34" s="7" t="s">
        <v>23</v>
      </c>
      <c r="D34" s="7" t="n">
        <f t="normal" ca="1">16-LENB(INDIRECT(ADDRESS(34,3)))</f>
        <v>0</v>
      </c>
      <c r="E34" s="7" t="n">
        <v>1099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s">
        <v>24</v>
      </c>
      <c r="N34" s="7" t="n">
        <f t="normal" ca="1">16-LENB(INDIRECT(ADDRESS(34,13)))</f>
        <v>0</v>
      </c>
      <c r="O34" s="7" t="s">
        <v>12</v>
      </c>
      <c r="P34" s="7" t="n">
        <f t="normal" ca="1">16-LENB(INDIRECT(ADDRESS(34,15)))</f>
        <v>0</v>
      </c>
      <c r="Q34" s="7" t="s">
        <v>12</v>
      </c>
      <c r="R34" s="7" t="n">
        <f t="normal" ca="1">16-LENB(INDIRECT(ADDRESS(34,17)))</f>
        <v>0</v>
      </c>
      <c r="S34" s="7" t="s">
        <v>12</v>
      </c>
      <c r="T34" s="7" t="n">
        <f t="normal" ca="1">16-LENB(INDIRECT(ADDRESS(34,19)))</f>
        <v>0</v>
      </c>
      <c r="U34" s="7" t="s">
        <v>12</v>
      </c>
      <c r="V34" s="7" t="n">
        <f t="normal" ca="1">16-LENB(INDIRECT(ADDRESS(34,21)))</f>
        <v>0</v>
      </c>
      <c r="W34" s="7" t="s">
        <v>12</v>
      </c>
      <c r="X34" s="7" t="n">
        <f t="normal" ca="1">16-LENB(INDIRECT(ADDRESS(34,23)))</f>
        <v>0</v>
      </c>
      <c r="Y34" s="7" t="s">
        <v>12</v>
      </c>
      <c r="Z34" s="7" t="n">
        <f t="normal" ca="1">16-LENB(INDIRECT(ADDRESS(34,25)))</f>
        <v>0</v>
      </c>
      <c r="AA34" s="7" t="s">
        <v>12</v>
      </c>
      <c r="AB34" s="7" t="n">
        <f t="normal" ca="1">16-LENB(INDIRECT(ADDRESS(34,27)))</f>
        <v>0</v>
      </c>
      <c r="AC34" s="7" t="n">
        <v>100</v>
      </c>
      <c r="AD34" s="7" t="n">
        <v>0</v>
      </c>
      <c r="AE34" s="7" t="n">
        <v>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1</v>
      </c>
      <c r="AT34" s="7" t="s">
        <v>25</v>
      </c>
      <c r="AU34" s="7" t="n">
        <f t="normal" ca="1">16-LENB(INDIRECT(ADDRESS(34,46)))</f>
        <v>0</v>
      </c>
      <c r="AV34" s="7" t="s">
        <v>12</v>
      </c>
      <c r="AW34" s="7" t="n">
        <f t="normal" ca="1">16-LENB(INDIRECT(ADDRESS(34,48)))</f>
        <v>0</v>
      </c>
      <c r="AX34" s="7" t="s">
        <v>12</v>
      </c>
      <c r="AY34" s="7" t="n">
        <f t="normal" ca="1">16-LENB(INDIRECT(ADDRESS(34,50)))</f>
        <v>0</v>
      </c>
      <c r="AZ34" s="7" t="s">
        <v>12</v>
      </c>
      <c r="BA34" s="7" t="n">
        <f t="normal" ca="1">16-LENB(INDIRECT(ADDRESS(34,52)))</f>
        <v>0</v>
      </c>
      <c r="BB34" s="7" t="s">
        <v>12</v>
      </c>
      <c r="BC34" s="7" t="n">
        <f t="normal" ca="1">16-LENB(INDIRECT(ADDRESS(34,54)))</f>
        <v>0</v>
      </c>
      <c r="BD34" s="7" t="s">
        <v>12</v>
      </c>
      <c r="BE34" s="7" t="n">
        <f t="normal" ca="1">16-LENB(INDIRECT(ADDRESS(34,56)))</f>
        <v>0</v>
      </c>
      <c r="BF34" s="7" t="s">
        <v>12</v>
      </c>
      <c r="BG34" s="7" t="n">
        <f t="normal" ca="1">16-LENB(INDIRECT(ADDRESS(34,58)))</f>
        <v>0</v>
      </c>
      <c r="BH34" s="7" t="s">
        <v>12</v>
      </c>
      <c r="BI34" s="7" t="n">
        <f t="normal" ca="1">16-LENB(INDIRECT(ADDRESS(34,60)))</f>
        <v>0</v>
      </c>
      <c r="BJ34" s="7" t="n">
        <v>100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0</v>
      </c>
      <c r="BT34" s="7" t="n">
        <v>0</v>
      </c>
      <c r="BU34" s="7" t="n">
        <v>0</v>
      </c>
      <c r="BV34" s="7" t="n">
        <v>0</v>
      </c>
      <c r="BW34" s="7" t="n">
        <v>0</v>
      </c>
      <c r="BX34" s="7" t="n">
        <v>0</v>
      </c>
      <c r="BY34" s="7" t="n">
        <v>0</v>
      </c>
      <c r="BZ34" s="7" t="n">
        <v>2</v>
      </c>
      <c r="CA34" s="7" t="s">
        <v>26</v>
      </c>
      <c r="CB34" s="7" t="n">
        <f t="normal" ca="1">16-LENB(INDIRECT(ADDRESS(34,79)))</f>
        <v>0</v>
      </c>
      <c r="CC34" s="7" t="s">
        <v>12</v>
      </c>
      <c r="CD34" s="7" t="n">
        <f t="normal" ca="1">16-LENB(INDIRECT(ADDRESS(34,81)))</f>
        <v>0</v>
      </c>
      <c r="CE34" s="7" t="s">
        <v>12</v>
      </c>
      <c r="CF34" s="7" t="n">
        <f t="normal" ca="1">16-LENB(INDIRECT(ADDRESS(34,83)))</f>
        <v>0</v>
      </c>
      <c r="CG34" s="7" t="s">
        <v>12</v>
      </c>
      <c r="CH34" s="7" t="n">
        <f t="normal" ca="1">16-LENB(INDIRECT(ADDRESS(34,85)))</f>
        <v>0</v>
      </c>
      <c r="CI34" s="7" t="s">
        <v>12</v>
      </c>
      <c r="CJ34" s="7" t="n">
        <f t="normal" ca="1">16-LENB(INDIRECT(ADDRESS(34,87)))</f>
        <v>0</v>
      </c>
      <c r="CK34" s="7" t="s">
        <v>12</v>
      </c>
      <c r="CL34" s="7" t="n">
        <f t="normal" ca="1">16-LENB(INDIRECT(ADDRESS(34,89)))</f>
        <v>0</v>
      </c>
      <c r="CM34" s="7" t="s">
        <v>12</v>
      </c>
      <c r="CN34" s="7" t="n">
        <f t="normal" ca="1">16-LENB(INDIRECT(ADDRESS(34,91)))</f>
        <v>0</v>
      </c>
      <c r="CO34" s="7" t="s">
        <v>12</v>
      </c>
      <c r="CP34" s="7" t="n">
        <f t="normal" ca="1">16-LENB(INDIRECT(ADDRESS(34,93)))</f>
        <v>0</v>
      </c>
      <c r="CQ34" s="7" t="n">
        <v>100</v>
      </c>
      <c r="CR34" s="7" t="n">
        <v>0</v>
      </c>
      <c r="CS34" s="7" t="n">
        <v>0</v>
      </c>
      <c r="CT34" s="7" t="n">
        <v>0</v>
      </c>
      <c r="CU34" s="7" t="n">
        <v>0</v>
      </c>
      <c r="CV34" s="7" t="n">
        <v>0</v>
      </c>
      <c r="CW34" s="7" t="n">
        <v>0</v>
      </c>
      <c r="CX34" s="7" t="n">
        <v>0</v>
      </c>
      <c r="CY34" s="7" t="n">
        <v>0</v>
      </c>
      <c r="CZ34" s="7" t="n">
        <v>0</v>
      </c>
      <c r="DA34" s="7" t="n">
        <v>0</v>
      </c>
      <c r="DB34" s="7" t="n">
        <v>0</v>
      </c>
      <c r="DC34" s="7" t="n">
        <v>0</v>
      </c>
      <c r="DD34" s="7" t="n">
        <v>0</v>
      </c>
      <c r="DE34" s="7" t="n">
        <v>0</v>
      </c>
      <c r="DF34" s="7" t="n">
        <v>0</v>
      </c>
      <c r="DG34" s="7" t="n">
        <v>3</v>
      </c>
      <c r="DH34" s="7" t="s">
        <v>27</v>
      </c>
      <c r="DI34" s="7" t="n">
        <f t="normal" ca="1">16-LENB(INDIRECT(ADDRESS(34,112)))</f>
        <v>0</v>
      </c>
      <c r="DJ34" s="7" t="s">
        <v>12</v>
      </c>
      <c r="DK34" s="7" t="n">
        <f t="normal" ca="1">16-LENB(INDIRECT(ADDRESS(34,114)))</f>
        <v>0</v>
      </c>
      <c r="DL34" s="7" t="s">
        <v>12</v>
      </c>
      <c r="DM34" s="7" t="n">
        <f t="normal" ca="1">16-LENB(INDIRECT(ADDRESS(34,116)))</f>
        <v>0</v>
      </c>
      <c r="DN34" s="7" t="s">
        <v>12</v>
      </c>
      <c r="DO34" s="7" t="n">
        <f t="normal" ca="1">16-LENB(INDIRECT(ADDRESS(34,118)))</f>
        <v>0</v>
      </c>
      <c r="DP34" s="7" t="s">
        <v>12</v>
      </c>
      <c r="DQ34" s="7" t="n">
        <f t="normal" ca="1">16-LENB(INDIRECT(ADDRESS(34,120)))</f>
        <v>0</v>
      </c>
      <c r="DR34" s="7" t="s">
        <v>12</v>
      </c>
      <c r="DS34" s="7" t="n">
        <f t="normal" ca="1">16-LENB(INDIRECT(ADDRESS(34,122)))</f>
        <v>0</v>
      </c>
      <c r="DT34" s="7" t="s">
        <v>12</v>
      </c>
      <c r="DU34" s="7" t="n">
        <f t="normal" ca="1">16-LENB(INDIRECT(ADDRESS(34,124)))</f>
        <v>0</v>
      </c>
      <c r="DV34" s="7" t="s">
        <v>12</v>
      </c>
      <c r="DW34" s="7" t="n">
        <f t="normal" ca="1">16-LENB(INDIRECT(ADDRESS(34,126)))</f>
        <v>0</v>
      </c>
      <c r="DX34" s="7" t="n">
        <v>100</v>
      </c>
      <c r="DY34" s="7" t="n">
        <v>0</v>
      </c>
      <c r="DZ34" s="7" t="n">
        <v>0</v>
      </c>
      <c r="EA34" s="7" t="n">
        <v>0</v>
      </c>
      <c r="EB34" s="7" t="n">
        <v>0</v>
      </c>
      <c r="EC34" s="7" t="n">
        <v>0</v>
      </c>
      <c r="ED34" s="7" t="n">
        <v>0</v>
      </c>
      <c r="EE34" s="7" t="n">
        <v>0</v>
      </c>
      <c r="EF34" s="7" t="n">
        <v>0</v>
      </c>
      <c r="EG34" s="7" t="n">
        <v>0</v>
      </c>
      <c r="EH34" s="7" t="n">
        <v>0</v>
      </c>
      <c r="EI34" s="7" t="n">
        <v>0</v>
      </c>
      <c r="EJ34" s="7" t="n">
        <v>0</v>
      </c>
      <c r="EK34" s="7" t="n">
        <v>0</v>
      </c>
      <c r="EL34" s="7" t="n">
        <v>0</v>
      </c>
      <c r="EM34" s="7" t="n">
        <v>0</v>
      </c>
      <c r="EN34" s="7" t="n">
        <v>4</v>
      </c>
      <c r="EO34" s="7" t="s">
        <v>28</v>
      </c>
      <c r="EP34" s="7" t="n">
        <f t="normal" ca="1">16-LENB(INDIRECT(ADDRESS(34,145)))</f>
        <v>0</v>
      </c>
      <c r="EQ34" s="7" t="s">
        <v>12</v>
      </c>
      <c r="ER34" s="7" t="n">
        <f t="normal" ca="1">16-LENB(INDIRECT(ADDRESS(34,147)))</f>
        <v>0</v>
      </c>
      <c r="ES34" s="7" t="s">
        <v>12</v>
      </c>
      <c r="ET34" s="7" t="n">
        <f t="normal" ca="1">16-LENB(INDIRECT(ADDRESS(34,149)))</f>
        <v>0</v>
      </c>
      <c r="EU34" s="7" t="s">
        <v>12</v>
      </c>
      <c r="EV34" s="7" t="n">
        <f t="normal" ca="1">16-LENB(INDIRECT(ADDRESS(34,151)))</f>
        <v>0</v>
      </c>
      <c r="EW34" s="7" t="s">
        <v>12</v>
      </c>
      <c r="EX34" s="7" t="n">
        <f t="normal" ca="1">16-LENB(INDIRECT(ADDRESS(34,153)))</f>
        <v>0</v>
      </c>
      <c r="EY34" s="7" t="s">
        <v>12</v>
      </c>
      <c r="EZ34" s="7" t="n">
        <f t="normal" ca="1">16-LENB(INDIRECT(ADDRESS(34,155)))</f>
        <v>0</v>
      </c>
      <c r="FA34" s="7" t="s">
        <v>12</v>
      </c>
      <c r="FB34" s="7" t="n">
        <f t="normal" ca="1">16-LENB(INDIRECT(ADDRESS(34,157)))</f>
        <v>0</v>
      </c>
      <c r="FC34" s="7" t="s">
        <v>12</v>
      </c>
      <c r="FD34" s="7" t="n">
        <f t="normal" ca="1">16-LENB(INDIRECT(ADDRESS(34,159)))</f>
        <v>0</v>
      </c>
      <c r="FE34" s="7" t="n">
        <v>100</v>
      </c>
      <c r="FF34" s="7" t="n">
        <v>0</v>
      </c>
      <c r="FG34" s="7" t="n">
        <v>0</v>
      </c>
      <c r="FH34" s="7" t="n">
        <v>0</v>
      </c>
      <c r="FI34" s="7" t="n">
        <v>0</v>
      </c>
      <c r="FJ34" s="7" t="n">
        <v>0</v>
      </c>
      <c r="FK34" s="7" t="n">
        <v>0</v>
      </c>
      <c r="FL34" s="7" t="n">
        <v>0</v>
      </c>
      <c r="FM34" s="7" t="n">
        <v>0</v>
      </c>
      <c r="FN34" s="7" t="n">
        <v>0</v>
      </c>
      <c r="FO34" s="7" t="n">
        <v>0</v>
      </c>
      <c r="FP34" s="7" t="n">
        <v>0</v>
      </c>
      <c r="FQ34" s="7" t="n">
        <v>0</v>
      </c>
      <c r="FR34" s="7" t="n">
        <v>0</v>
      </c>
      <c r="FS34" s="7" t="n">
        <v>0</v>
      </c>
      <c r="FT34" s="7" t="n">
        <v>0</v>
      </c>
      <c r="FU34" s="7" t="n">
        <v>5</v>
      </c>
      <c r="FV34" s="7" t="s">
        <v>29</v>
      </c>
      <c r="FW34" s="7" t="n">
        <f t="normal" ca="1">16-LENB(INDIRECT(ADDRESS(34,178)))</f>
        <v>0</v>
      </c>
      <c r="FX34" s="7" t="s">
        <v>12</v>
      </c>
      <c r="FY34" s="7" t="n">
        <f t="normal" ca="1">16-LENB(INDIRECT(ADDRESS(34,180)))</f>
        <v>0</v>
      </c>
      <c r="FZ34" s="7" t="s">
        <v>12</v>
      </c>
      <c r="GA34" s="7" t="n">
        <f t="normal" ca="1">16-LENB(INDIRECT(ADDRESS(34,182)))</f>
        <v>0</v>
      </c>
      <c r="GB34" s="7" t="s">
        <v>12</v>
      </c>
      <c r="GC34" s="7" t="n">
        <f t="normal" ca="1">16-LENB(INDIRECT(ADDRESS(34,184)))</f>
        <v>0</v>
      </c>
      <c r="GD34" s="7" t="s">
        <v>12</v>
      </c>
      <c r="GE34" s="7" t="n">
        <f t="normal" ca="1">16-LENB(INDIRECT(ADDRESS(34,186)))</f>
        <v>0</v>
      </c>
      <c r="GF34" s="7" t="s">
        <v>12</v>
      </c>
      <c r="GG34" s="7" t="n">
        <f t="normal" ca="1">16-LENB(INDIRECT(ADDRESS(34,188)))</f>
        <v>0</v>
      </c>
      <c r="GH34" s="7" t="s">
        <v>12</v>
      </c>
      <c r="GI34" s="7" t="n">
        <f t="normal" ca="1">16-LENB(INDIRECT(ADDRESS(34,190)))</f>
        <v>0</v>
      </c>
      <c r="GJ34" s="7" t="s">
        <v>12</v>
      </c>
      <c r="GK34" s="7" t="n">
        <f t="normal" ca="1">16-LENB(INDIRECT(ADDRESS(34,192)))</f>
        <v>0</v>
      </c>
      <c r="GL34" s="7" t="n">
        <v>100</v>
      </c>
      <c r="GM34" s="7" t="n">
        <v>0</v>
      </c>
      <c r="GN34" s="7" t="n">
        <v>0</v>
      </c>
      <c r="GO34" s="7" t="n">
        <v>0</v>
      </c>
      <c r="GP34" s="7" t="n">
        <v>0</v>
      </c>
      <c r="GQ34" s="7" t="n">
        <v>0</v>
      </c>
      <c r="GR34" s="7" t="n">
        <v>0</v>
      </c>
      <c r="GS34" s="7" t="n">
        <v>0</v>
      </c>
      <c r="GT34" s="7" t="n">
        <v>0</v>
      </c>
      <c r="GU34" s="7" t="n">
        <v>0</v>
      </c>
      <c r="GV34" s="7" t="n">
        <v>0</v>
      </c>
      <c r="GW34" s="7" t="n">
        <v>0</v>
      </c>
      <c r="GX34" s="7" t="n">
        <v>0</v>
      </c>
      <c r="GY34" s="7" t="n">
        <v>0</v>
      </c>
      <c r="GZ34" s="7" t="n">
        <v>0</v>
      </c>
      <c r="HA34" s="7" t="n">
        <v>0</v>
      </c>
      <c r="HB34" s="7" t="n">
        <v>6</v>
      </c>
      <c r="HC34" s="7" t="s">
        <v>30</v>
      </c>
      <c r="HD34" s="7" t="n">
        <f t="normal" ca="1">16-LENB(INDIRECT(ADDRESS(34,211)))</f>
        <v>0</v>
      </c>
      <c r="HE34" s="7" t="s">
        <v>12</v>
      </c>
      <c r="HF34" s="7" t="n">
        <f t="normal" ca="1">16-LENB(INDIRECT(ADDRESS(34,213)))</f>
        <v>0</v>
      </c>
      <c r="HG34" s="7" t="s">
        <v>12</v>
      </c>
      <c r="HH34" s="7" t="n">
        <f t="normal" ca="1">16-LENB(INDIRECT(ADDRESS(34,215)))</f>
        <v>0</v>
      </c>
      <c r="HI34" s="7" t="s">
        <v>12</v>
      </c>
      <c r="HJ34" s="7" t="n">
        <f t="normal" ca="1">16-LENB(INDIRECT(ADDRESS(34,217)))</f>
        <v>0</v>
      </c>
      <c r="HK34" s="7" t="s">
        <v>12</v>
      </c>
      <c r="HL34" s="7" t="n">
        <f t="normal" ca="1">16-LENB(INDIRECT(ADDRESS(34,219)))</f>
        <v>0</v>
      </c>
      <c r="HM34" s="7" t="s">
        <v>12</v>
      </c>
      <c r="HN34" s="7" t="n">
        <f t="normal" ca="1">16-LENB(INDIRECT(ADDRESS(34,221)))</f>
        <v>0</v>
      </c>
      <c r="HO34" s="7" t="s">
        <v>12</v>
      </c>
      <c r="HP34" s="7" t="n">
        <f t="normal" ca="1">16-LENB(INDIRECT(ADDRESS(34,223)))</f>
        <v>0</v>
      </c>
      <c r="HQ34" s="7" t="s">
        <v>12</v>
      </c>
      <c r="HR34" s="7" t="n">
        <f t="normal" ca="1">16-LENB(INDIRECT(ADDRESS(34,225)))</f>
        <v>0</v>
      </c>
      <c r="HS34" s="7" t="n">
        <v>100</v>
      </c>
      <c r="HT34" s="7" t="n">
        <v>0</v>
      </c>
      <c r="HU34" s="7" t="n">
        <v>0</v>
      </c>
      <c r="HV34" s="7" t="n">
        <v>0</v>
      </c>
      <c r="HW34" s="7" t="n">
        <v>0</v>
      </c>
      <c r="HX34" s="7" t="n">
        <v>0</v>
      </c>
      <c r="HY34" s="7" t="n">
        <v>0</v>
      </c>
      <c r="HZ34" s="7" t="n">
        <v>0</v>
      </c>
      <c r="IA34" s="7" t="n">
        <v>0</v>
      </c>
      <c r="IB34" s="7" t="n">
        <v>0</v>
      </c>
      <c r="IC34" s="7" t="n">
        <v>0</v>
      </c>
      <c r="ID34" s="7" t="n">
        <v>0</v>
      </c>
      <c r="IE34" s="7" t="n">
        <v>0</v>
      </c>
      <c r="IF34" s="7" t="n">
        <v>0</v>
      </c>
      <c r="IG34" s="7" t="n">
        <v>0</v>
      </c>
      <c r="IH34" s="7" t="n">
        <v>0</v>
      </c>
      <c r="II34" s="7" t="n">
        <v>7</v>
      </c>
      <c r="IJ34" s="7" t="s">
        <v>31</v>
      </c>
      <c r="IK34" s="7" t="n">
        <f t="normal" ca="1">16-LENB(INDIRECT(ADDRESS(34,244)))</f>
        <v>0</v>
      </c>
      <c r="IL34" s="7" t="s">
        <v>12</v>
      </c>
      <c r="IM34" s="7" t="n">
        <f t="normal" ca="1">16-LENB(INDIRECT(ADDRESS(34,246)))</f>
        <v>0</v>
      </c>
      <c r="IN34" s="7" t="s">
        <v>12</v>
      </c>
      <c r="IO34" s="7" t="n">
        <f t="normal" ca="1">16-LENB(INDIRECT(ADDRESS(34,248)))</f>
        <v>0</v>
      </c>
      <c r="IP34" s="7" t="s">
        <v>12</v>
      </c>
      <c r="IQ34" s="7" t="n">
        <f t="normal" ca="1">16-LENB(INDIRECT(ADDRESS(34,250)))</f>
        <v>0</v>
      </c>
      <c r="IR34" s="7" t="s">
        <v>12</v>
      </c>
      <c r="IS34" s="7" t="n">
        <f t="normal" ca="1">16-LENB(INDIRECT(ADDRESS(34,252)))</f>
        <v>0</v>
      </c>
      <c r="IT34" s="7" t="s">
        <v>12</v>
      </c>
      <c r="IU34" s="7" t="n">
        <f t="normal" ca="1">16-LENB(INDIRECT(ADDRESS(34,254)))</f>
        <v>0</v>
      </c>
      <c r="IV34" s="7" t="s">
        <v>12</v>
      </c>
      <c r="IW34" s="7" t="n">
        <f t="normal" ca="1">16-LENB(INDIRECT(ADDRESS(34,256)))</f>
        <v>0</v>
      </c>
      <c r="IX34" s="7" t="s">
        <v>12</v>
      </c>
      <c r="IY34" s="7" t="n">
        <f t="normal" ca="1">16-LENB(INDIRECT(ADDRESS(34,258)))</f>
        <v>0</v>
      </c>
      <c r="IZ34" s="7" t="n">
        <v>100</v>
      </c>
      <c r="JA34" s="7" t="n">
        <v>0</v>
      </c>
      <c r="JB34" s="7" t="n">
        <v>0</v>
      </c>
      <c r="JC34" s="7" t="n">
        <v>0</v>
      </c>
      <c r="JD34" s="7" t="n">
        <v>0</v>
      </c>
      <c r="JE34" s="7" t="n">
        <v>0</v>
      </c>
      <c r="JF34" s="7" t="n">
        <v>0</v>
      </c>
      <c r="JG34" s="7" t="n">
        <v>0</v>
      </c>
      <c r="JH34" s="7" t="n">
        <v>0</v>
      </c>
      <c r="JI34" s="7" t="n">
        <v>0</v>
      </c>
      <c r="JJ34" s="7" t="n">
        <v>0</v>
      </c>
      <c r="JK34" s="7" t="n">
        <v>0</v>
      </c>
      <c r="JL34" s="7" t="n">
        <v>0</v>
      </c>
      <c r="JM34" s="7" t="n">
        <v>0</v>
      </c>
      <c r="JN34" s="7" t="n">
        <v>0</v>
      </c>
      <c r="JO34" s="7" t="n">
        <v>0</v>
      </c>
      <c r="JP34" s="7" t="n">
        <v>8</v>
      </c>
      <c r="JQ34" s="7" t="s">
        <v>32</v>
      </c>
      <c r="JR34" s="7" t="n">
        <f t="normal" ca="1">16-LENB(INDIRECT(ADDRESS(34,277)))</f>
        <v>0</v>
      </c>
      <c r="JS34" s="7" t="s">
        <v>12</v>
      </c>
      <c r="JT34" s="7" t="n">
        <f t="normal" ca="1">16-LENB(INDIRECT(ADDRESS(34,279)))</f>
        <v>0</v>
      </c>
      <c r="JU34" s="7" t="s">
        <v>12</v>
      </c>
      <c r="JV34" s="7" t="n">
        <f t="normal" ca="1">16-LENB(INDIRECT(ADDRESS(34,281)))</f>
        <v>0</v>
      </c>
      <c r="JW34" s="7" t="s">
        <v>12</v>
      </c>
      <c r="JX34" s="7" t="n">
        <f t="normal" ca="1">16-LENB(INDIRECT(ADDRESS(34,283)))</f>
        <v>0</v>
      </c>
      <c r="JY34" s="7" t="s">
        <v>12</v>
      </c>
      <c r="JZ34" s="7" t="n">
        <f t="normal" ca="1">16-LENB(INDIRECT(ADDRESS(34,285)))</f>
        <v>0</v>
      </c>
      <c r="KA34" s="7" t="s">
        <v>12</v>
      </c>
      <c r="KB34" s="7" t="n">
        <f t="normal" ca="1">16-LENB(INDIRECT(ADDRESS(34,287)))</f>
        <v>0</v>
      </c>
      <c r="KC34" s="7" t="s">
        <v>12</v>
      </c>
      <c r="KD34" s="7" t="n">
        <f t="normal" ca="1">16-LENB(INDIRECT(ADDRESS(34,289)))</f>
        <v>0</v>
      </c>
      <c r="KE34" s="7" t="s">
        <v>12</v>
      </c>
      <c r="KF34" s="7" t="n">
        <f t="normal" ca="1">16-LENB(INDIRECT(ADDRESS(34,291)))</f>
        <v>0</v>
      </c>
      <c r="KG34" s="7" t="n">
        <v>100</v>
      </c>
      <c r="KH34" s="7" t="n">
        <v>0</v>
      </c>
      <c r="KI34" s="7" t="n">
        <v>0</v>
      </c>
      <c r="KJ34" s="7" t="n">
        <v>0</v>
      </c>
      <c r="KK34" s="7" t="n">
        <v>0</v>
      </c>
      <c r="KL34" s="7" t="n">
        <v>0</v>
      </c>
      <c r="KM34" s="7" t="n">
        <v>0</v>
      </c>
      <c r="KN34" s="7" t="n">
        <v>0</v>
      </c>
      <c r="KO34" s="7" t="n">
        <v>0</v>
      </c>
      <c r="KP34" s="7" t="n">
        <v>0</v>
      </c>
      <c r="KQ34" s="7" t="n">
        <v>0</v>
      </c>
      <c r="KR34" s="7" t="n">
        <v>0</v>
      </c>
      <c r="KS34" s="7" t="n">
        <v>0</v>
      </c>
      <c r="KT34" s="7" t="n">
        <v>0</v>
      </c>
      <c r="KU34" s="7" t="n">
        <v>0</v>
      </c>
      <c r="KV34" s="7" t="n">
        <v>0</v>
      </c>
      <c r="KW34" s="7" t="n">
        <v>9</v>
      </c>
      <c r="KX34" s="7" t="s">
        <v>33</v>
      </c>
      <c r="KY34" s="7" t="n">
        <f t="normal" ca="1">16-LENB(INDIRECT(ADDRESS(34,310)))</f>
        <v>0</v>
      </c>
      <c r="KZ34" s="7" t="s">
        <v>12</v>
      </c>
      <c r="LA34" s="7" t="n">
        <f t="normal" ca="1">16-LENB(INDIRECT(ADDRESS(34,312)))</f>
        <v>0</v>
      </c>
      <c r="LB34" s="7" t="s">
        <v>12</v>
      </c>
      <c r="LC34" s="7" t="n">
        <f t="normal" ca="1">16-LENB(INDIRECT(ADDRESS(34,314)))</f>
        <v>0</v>
      </c>
      <c r="LD34" s="7" t="s">
        <v>12</v>
      </c>
      <c r="LE34" s="7" t="n">
        <f t="normal" ca="1">16-LENB(INDIRECT(ADDRESS(34,316)))</f>
        <v>0</v>
      </c>
      <c r="LF34" s="7" t="s">
        <v>12</v>
      </c>
      <c r="LG34" s="7" t="n">
        <f t="normal" ca="1">16-LENB(INDIRECT(ADDRESS(34,318)))</f>
        <v>0</v>
      </c>
      <c r="LH34" s="7" t="s">
        <v>12</v>
      </c>
      <c r="LI34" s="7" t="n">
        <f t="normal" ca="1">16-LENB(INDIRECT(ADDRESS(34,320)))</f>
        <v>0</v>
      </c>
      <c r="LJ34" s="7" t="s">
        <v>12</v>
      </c>
      <c r="LK34" s="7" t="n">
        <f t="normal" ca="1">16-LENB(INDIRECT(ADDRESS(34,322)))</f>
        <v>0</v>
      </c>
      <c r="LL34" s="7" t="s">
        <v>12</v>
      </c>
      <c r="LM34" s="7" t="n">
        <f t="normal" ca="1">16-LENB(INDIRECT(ADDRESS(34,324)))</f>
        <v>0</v>
      </c>
      <c r="LN34" s="7" t="n">
        <v>100</v>
      </c>
      <c r="LO34" s="7" t="n">
        <v>0</v>
      </c>
      <c r="LP34" s="7" t="n">
        <v>0</v>
      </c>
      <c r="LQ34" s="7" t="n">
        <v>0</v>
      </c>
      <c r="LR34" s="7" t="n">
        <v>0</v>
      </c>
      <c r="LS34" s="7" t="n">
        <v>0</v>
      </c>
      <c r="LT34" s="7" t="n">
        <v>0</v>
      </c>
      <c r="LU34" s="7" t="n">
        <v>0</v>
      </c>
      <c r="LV34" s="7" t="n">
        <v>0</v>
      </c>
      <c r="LW34" s="7" t="n">
        <v>0</v>
      </c>
      <c r="LX34" s="7" t="n">
        <v>0</v>
      </c>
      <c r="LY34" s="7" t="n">
        <v>0</v>
      </c>
      <c r="LZ34" s="7" t="n">
        <v>0</v>
      </c>
      <c r="MA34" s="7" t="n">
        <v>0</v>
      </c>
      <c r="MB34" s="7" t="n">
        <v>0</v>
      </c>
      <c r="MC34" s="7" t="n">
        <v>0</v>
      </c>
      <c r="MD34" s="7" t="n">
        <v>10</v>
      </c>
      <c r="ME34" s="7" t="s">
        <v>34</v>
      </c>
      <c r="MF34" s="7" t="n">
        <f t="normal" ca="1">16-LENB(INDIRECT(ADDRESS(34,343)))</f>
        <v>0</v>
      </c>
      <c r="MG34" s="7" t="s">
        <v>12</v>
      </c>
      <c r="MH34" s="7" t="n">
        <f t="normal" ca="1">16-LENB(INDIRECT(ADDRESS(34,345)))</f>
        <v>0</v>
      </c>
      <c r="MI34" s="7" t="s">
        <v>12</v>
      </c>
      <c r="MJ34" s="7" t="n">
        <f t="normal" ca="1">16-LENB(INDIRECT(ADDRESS(34,347)))</f>
        <v>0</v>
      </c>
      <c r="MK34" s="7" t="s">
        <v>12</v>
      </c>
      <c r="ML34" s="7" t="n">
        <f t="normal" ca="1">16-LENB(INDIRECT(ADDRESS(34,349)))</f>
        <v>0</v>
      </c>
      <c r="MM34" s="7" t="s">
        <v>12</v>
      </c>
      <c r="MN34" s="7" t="n">
        <f t="normal" ca="1">16-LENB(INDIRECT(ADDRESS(34,351)))</f>
        <v>0</v>
      </c>
      <c r="MO34" s="7" t="s">
        <v>12</v>
      </c>
      <c r="MP34" s="7" t="n">
        <f t="normal" ca="1">16-LENB(INDIRECT(ADDRESS(34,353)))</f>
        <v>0</v>
      </c>
      <c r="MQ34" s="7" t="s">
        <v>12</v>
      </c>
      <c r="MR34" s="7" t="n">
        <f t="normal" ca="1">16-LENB(INDIRECT(ADDRESS(34,355)))</f>
        <v>0</v>
      </c>
      <c r="MS34" s="7" t="s">
        <v>12</v>
      </c>
      <c r="MT34" s="7" t="n">
        <f t="normal" ca="1">16-LENB(INDIRECT(ADDRESS(34,357)))</f>
        <v>0</v>
      </c>
      <c r="MU34" s="7" t="n">
        <v>100</v>
      </c>
      <c r="MV34" s="7" t="n">
        <v>0</v>
      </c>
      <c r="MW34" s="7" t="n">
        <v>0</v>
      </c>
      <c r="MX34" s="7" t="n">
        <v>0</v>
      </c>
      <c r="MY34" s="7" t="n">
        <v>0</v>
      </c>
      <c r="MZ34" s="7" t="n">
        <v>0</v>
      </c>
      <c r="NA34" s="7" t="n">
        <v>0</v>
      </c>
      <c r="NB34" s="7" t="n">
        <v>0</v>
      </c>
      <c r="NC34" s="7" t="n">
        <v>0</v>
      </c>
      <c r="ND34" s="7" t="n">
        <v>0</v>
      </c>
      <c r="NE34" s="7" t="n">
        <v>0</v>
      </c>
      <c r="NF34" s="7" t="n">
        <v>0</v>
      </c>
      <c r="NG34" s="7" t="n">
        <v>0</v>
      </c>
      <c r="NH34" s="7" t="n">
        <v>0</v>
      </c>
      <c r="NI34" s="7" t="n">
        <v>0</v>
      </c>
      <c r="NJ34" s="7" t="n">
        <v>0</v>
      </c>
      <c r="NK34" s="7" t="n">
        <v>11</v>
      </c>
      <c r="NL34" s="7" t="s">
        <v>35</v>
      </c>
      <c r="NM34" s="7" t="n">
        <f t="normal" ca="1">16-LENB(INDIRECT(ADDRESS(34,376)))</f>
        <v>0</v>
      </c>
      <c r="NN34" s="7" t="s">
        <v>12</v>
      </c>
      <c r="NO34" s="7" t="n">
        <f t="normal" ca="1">16-LENB(INDIRECT(ADDRESS(34,378)))</f>
        <v>0</v>
      </c>
      <c r="NP34" s="7" t="s">
        <v>12</v>
      </c>
      <c r="NQ34" s="7" t="n">
        <f t="normal" ca="1">16-LENB(INDIRECT(ADDRESS(34,380)))</f>
        <v>0</v>
      </c>
      <c r="NR34" s="7" t="s">
        <v>12</v>
      </c>
      <c r="NS34" s="7" t="n">
        <f t="normal" ca="1">16-LENB(INDIRECT(ADDRESS(34,382)))</f>
        <v>0</v>
      </c>
      <c r="NT34" s="7" t="s">
        <v>12</v>
      </c>
      <c r="NU34" s="7" t="n">
        <f t="normal" ca="1">16-LENB(INDIRECT(ADDRESS(34,384)))</f>
        <v>0</v>
      </c>
      <c r="NV34" s="7" t="s">
        <v>12</v>
      </c>
      <c r="NW34" s="7" t="n">
        <f t="normal" ca="1">16-LENB(INDIRECT(ADDRESS(34,386)))</f>
        <v>0</v>
      </c>
      <c r="NX34" s="7" t="s">
        <v>12</v>
      </c>
      <c r="NY34" s="7" t="n">
        <f t="normal" ca="1">16-LENB(INDIRECT(ADDRESS(34,388)))</f>
        <v>0</v>
      </c>
      <c r="NZ34" s="7" t="s">
        <v>12</v>
      </c>
      <c r="OA34" s="7" t="n">
        <f t="normal" ca="1">16-LENB(INDIRECT(ADDRESS(34,390)))</f>
        <v>0</v>
      </c>
      <c r="OB34" s="7" t="n">
        <v>100</v>
      </c>
      <c r="OC34" s="7" t="n">
        <v>0</v>
      </c>
      <c r="OD34" s="7" t="n">
        <v>0</v>
      </c>
      <c r="OE34" s="7" t="n">
        <v>0</v>
      </c>
      <c r="OF34" s="7" t="n">
        <v>0</v>
      </c>
      <c r="OG34" s="7" t="n">
        <v>0</v>
      </c>
      <c r="OH34" s="7" t="n">
        <v>0</v>
      </c>
      <c r="OI34" s="7" t="n">
        <v>0</v>
      </c>
      <c r="OJ34" s="7" t="n">
        <v>0</v>
      </c>
      <c r="OK34" s="7" t="n">
        <v>0</v>
      </c>
      <c r="OL34" s="7" t="n">
        <v>0</v>
      </c>
      <c r="OM34" s="7" t="n">
        <v>0</v>
      </c>
      <c r="ON34" s="7" t="n">
        <v>0</v>
      </c>
      <c r="OO34" s="7" t="n">
        <v>0</v>
      </c>
      <c r="OP34" s="7" t="n">
        <v>0</v>
      </c>
      <c r="OQ34" s="7" t="n">
        <v>0</v>
      </c>
      <c r="OR34" s="7" t="n">
        <v>255</v>
      </c>
      <c r="OS34" s="7" t="n">
        <v>255</v>
      </c>
      <c r="OT34" s="7" t="n">
        <v>255</v>
      </c>
      <c r="OU34" s="7" t="n">
        <v>255</v>
      </c>
      <c r="OV34" s="7" t="n">
        <v>0</v>
      </c>
      <c r="OW34" s="7" t="n">
        <v>0</v>
      </c>
      <c r="OX34" s="7" t="n">
        <v>0</v>
      </c>
      <c r="OY34" s="7" t="n">
        <v>0</v>
      </c>
      <c r="OZ34" s="7" t="n">
        <v>0</v>
      </c>
      <c r="PA34" s="7" t="n">
        <v>0</v>
      </c>
      <c r="PB34" s="7" t="n">
        <v>0</v>
      </c>
      <c r="PC34" s="7" t="n">
        <v>0</v>
      </c>
      <c r="PD34" s="7" t="n">
        <v>0</v>
      </c>
      <c r="PE34" s="7" t="n">
        <v>0</v>
      </c>
      <c r="PF34" s="7" t="n">
        <v>0</v>
      </c>
      <c r="PG34" s="7" t="n">
        <v>0</v>
      </c>
      <c r="PH34" s="7" t="n">
        <v>0</v>
      </c>
      <c r="PI34" s="7" t="n">
        <v>0</v>
      </c>
      <c r="PJ34" s="7" t="n">
        <v>0</v>
      </c>
      <c r="PK34" s="7" t="n">
        <v>0</v>
      </c>
      <c r="PL34" s="7" t="n">
        <v>0</v>
      </c>
      <c r="PM34" s="7" t="n">
        <v>0</v>
      </c>
      <c r="PN34" s="7" t="n">
        <v>0</v>
      </c>
      <c r="PO34" s="7" t="n">
        <v>0</v>
      </c>
      <c r="PP34" s="7" t="n">
        <v>0</v>
      </c>
      <c r="PQ34" s="7" t="n">
        <v>0</v>
      </c>
      <c r="PR34" s="7" t="n">
        <v>0</v>
      </c>
      <c r="PS34" s="7" t="n">
        <v>0</v>
      </c>
    </row>
    <row r="35" spans="1:72">
      <c r="A35" t="s">
        <v>4</v>
      </c>
      <c r="B35" s="4" t="s">
        <v>5</v>
      </c>
    </row>
    <row r="36" spans="1:72">
      <c r="A36" t="n">
        <v>6820</v>
      </c>
      <c r="B36" s="5" t="n">
        <v>1</v>
      </c>
    </row>
    <row r="37" spans="1:72" s="3" customFormat="1" customHeight="0">
      <c r="A37" s="3" t="s">
        <v>2</v>
      </c>
      <c r="B37" s="3" t="s">
        <v>3</v>
      </c>
    </row>
    <row r="38" spans="1:72">
      <c r="A38" t="s">
        <v>4</v>
      </c>
      <c r="B38" s="4" t="s">
        <v>5</v>
      </c>
      <c r="C38" s="4" t="s">
        <v>6</v>
      </c>
      <c r="D38" s="4" t="s">
        <v>8</v>
      </c>
      <c r="E38" s="4" t="s">
        <v>9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  <c r="K38" s="4" t="s">
        <v>10</v>
      </c>
      <c r="L38" s="4" t="s">
        <v>9</v>
      </c>
      <c r="M38" s="4" t="s">
        <v>6</v>
      </c>
      <c r="N38" s="4" t="s">
        <v>8</v>
      </c>
      <c r="O38" s="4" t="s">
        <v>6</v>
      </c>
      <c r="P38" s="4" t="s">
        <v>8</v>
      </c>
      <c r="Q38" s="4" t="s">
        <v>6</v>
      </c>
      <c r="R38" s="4" t="s">
        <v>8</v>
      </c>
      <c r="S38" s="4" t="s">
        <v>6</v>
      </c>
      <c r="T38" s="4" t="s">
        <v>8</v>
      </c>
      <c r="U38" s="4" t="s">
        <v>6</v>
      </c>
      <c r="V38" s="4" t="s">
        <v>8</v>
      </c>
      <c r="W38" s="4" t="s">
        <v>6</v>
      </c>
      <c r="X38" s="4" t="s">
        <v>8</v>
      </c>
      <c r="Y38" s="4" t="s">
        <v>6</v>
      </c>
      <c r="Z38" s="4" t="s">
        <v>8</v>
      </c>
      <c r="AA38" s="4" t="s">
        <v>6</v>
      </c>
      <c r="AB38" s="4" t="s">
        <v>8</v>
      </c>
      <c r="AC38" s="4" t="s">
        <v>13</v>
      </c>
      <c r="AD38" s="4" t="s">
        <v>13</v>
      </c>
      <c r="AE38" s="4" t="s">
        <v>13</v>
      </c>
      <c r="AF38" s="4" t="s">
        <v>13</v>
      </c>
      <c r="AG38" s="4" t="s">
        <v>13</v>
      </c>
      <c r="AH38" s="4" t="s">
        <v>13</v>
      </c>
      <c r="AI38" s="4" t="s">
        <v>13</v>
      </c>
      <c r="AJ38" s="4" t="s">
        <v>13</v>
      </c>
      <c r="AK38" s="4" t="s">
        <v>14</v>
      </c>
      <c r="AL38" s="4" t="s">
        <v>14</v>
      </c>
      <c r="AM38" s="4" t="s">
        <v>14</v>
      </c>
      <c r="AN38" s="4" t="s">
        <v>14</v>
      </c>
      <c r="AO38" s="4" t="s">
        <v>14</v>
      </c>
      <c r="AP38" s="4" t="s">
        <v>14</v>
      </c>
      <c r="AQ38" s="4" t="s">
        <v>14</v>
      </c>
      <c r="AR38" s="4" t="s">
        <v>14</v>
      </c>
      <c r="AS38" s="4" t="s">
        <v>14</v>
      </c>
      <c r="AT38" s="4" t="s">
        <v>14</v>
      </c>
      <c r="AU38" s="4" t="s">
        <v>14</v>
      </c>
      <c r="AV38" s="4" t="s">
        <v>14</v>
      </c>
      <c r="AW38" s="4" t="s">
        <v>14</v>
      </c>
      <c r="AX38" s="4" t="s">
        <v>14</v>
      </c>
      <c r="AY38" s="4" t="s">
        <v>14</v>
      </c>
      <c r="AZ38" s="4" t="s">
        <v>14</v>
      </c>
      <c r="BA38" s="4" t="s">
        <v>14</v>
      </c>
      <c r="BB38" s="4" t="s">
        <v>14</v>
      </c>
      <c r="BC38" s="4" t="s">
        <v>14</v>
      </c>
      <c r="BD38" s="4" t="s">
        <v>14</v>
      </c>
      <c r="BE38" s="4" t="s">
        <v>14</v>
      </c>
      <c r="BF38" s="4" t="s">
        <v>14</v>
      </c>
      <c r="BG38" s="4" t="s">
        <v>14</v>
      </c>
      <c r="BH38" s="4" t="s">
        <v>14</v>
      </c>
      <c r="BI38" s="4" t="s">
        <v>14</v>
      </c>
      <c r="BJ38" s="4" t="s">
        <v>14</v>
      </c>
      <c r="BK38" s="4" t="s">
        <v>14</v>
      </c>
      <c r="BL38" s="4" t="s">
        <v>14</v>
      </c>
      <c r="BM38" s="4" t="s">
        <v>14</v>
      </c>
      <c r="BN38" s="4" t="s">
        <v>14</v>
      </c>
      <c r="BO38" s="4" t="s">
        <v>14</v>
      </c>
      <c r="BP38" s="4" t="s">
        <v>14</v>
      </c>
      <c r="BQ38" s="4" t="s">
        <v>14</v>
      </c>
      <c r="BR38" s="4" t="s">
        <v>14</v>
      </c>
      <c r="BS38" s="4" t="s">
        <v>14</v>
      </c>
      <c r="BT38" s="4" t="s">
        <v>14</v>
      </c>
    </row>
    <row r="39" spans="1:72">
      <c r="A39" t="n">
        <v>6824</v>
      </c>
      <c r="B39" s="6" t="n">
        <v>256</v>
      </c>
      <c r="C39" s="7" t="s">
        <v>36</v>
      </c>
      <c r="D39" s="7" t="n">
        <f t="normal" ca="1">16-LENB(INDIRECT(ADDRESS(39,3)))</f>
        <v>0</v>
      </c>
      <c r="E39" s="7" t="n">
        <v>33555432</v>
      </c>
      <c r="F39" s="7" t="n">
        <v>426</v>
      </c>
      <c r="G39" s="7" t="n">
        <v>426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s">
        <v>37</v>
      </c>
      <c r="N39" s="7" t="n">
        <f t="normal" ca="1">16-LENB(INDIRECT(ADDRESS(39,13)))</f>
        <v>0</v>
      </c>
      <c r="O39" s="7" t="s">
        <v>12</v>
      </c>
      <c r="P39" s="7" t="n">
        <f t="normal" ca="1">16-LENB(INDIRECT(ADDRESS(39,15)))</f>
        <v>0</v>
      </c>
      <c r="Q39" s="7" t="s">
        <v>12</v>
      </c>
      <c r="R39" s="7" t="n">
        <f t="normal" ca="1">16-LENB(INDIRECT(ADDRESS(39,17)))</f>
        <v>0</v>
      </c>
      <c r="S39" s="7" t="s">
        <v>12</v>
      </c>
      <c r="T39" s="7" t="n">
        <f t="normal" ca="1">16-LENB(INDIRECT(ADDRESS(39,19)))</f>
        <v>0</v>
      </c>
      <c r="U39" s="7" t="s">
        <v>12</v>
      </c>
      <c r="V39" s="7" t="n">
        <f t="normal" ca="1">16-LENB(INDIRECT(ADDRESS(39,21)))</f>
        <v>0</v>
      </c>
      <c r="W39" s="7" t="s">
        <v>12</v>
      </c>
      <c r="X39" s="7" t="n">
        <f t="normal" ca="1">16-LENB(INDIRECT(ADDRESS(39,23)))</f>
        <v>0</v>
      </c>
      <c r="Y39" s="7" t="s">
        <v>12</v>
      </c>
      <c r="Z39" s="7" t="n">
        <f t="normal" ca="1">16-LENB(INDIRECT(ADDRESS(39,25)))</f>
        <v>0</v>
      </c>
      <c r="AA39" s="7" t="s">
        <v>12</v>
      </c>
      <c r="AB39" s="7" t="n">
        <f t="normal" ca="1">16-LENB(INDIRECT(ADDRESS(39,27)))</f>
        <v>0</v>
      </c>
      <c r="AC39" s="7" t="n">
        <v>100</v>
      </c>
      <c r="AD39" s="7" t="n">
        <v>0</v>
      </c>
      <c r="AE39" s="7" t="n">
        <v>0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  <c r="AL39" s="7" t="n">
        <v>0</v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255</v>
      </c>
      <c r="AT39" s="7" t="n">
        <v>255</v>
      </c>
      <c r="AU39" s="7" t="n">
        <v>255</v>
      </c>
      <c r="AV39" s="7" t="n">
        <v>255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0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</row>
    <row r="40" spans="1:72">
      <c r="A40" t="s">
        <v>4</v>
      </c>
      <c r="B40" s="4" t="s">
        <v>5</v>
      </c>
    </row>
    <row r="41" spans="1:72">
      <c r="A41" t="n">
        <v>7032</v>
      </c>
      <c r="B41" s="5" t="n">
        <v>1</v>
      </c>
    </row>
    <row r="42" spans="1:72" s="3" customFormat="1" customHeight="0">
      <c r="A42" s="3" t="s">
        <v>2</v>
      </c>
      <c r="B42" s="3" t="s">
        <v>3</v>
      </c>
    </row>
    <row r="43" spans="1:72">
      <c r="A43" t="s">
        <v>4</v>
      </c>
      <c r="B43" s="4" t="s">
        <v>5</v>
      </c>
      <c r="C43" s="4" t="s">
        <v>6</v>
      </c>
      <c r="D43" s="4" t="s">
        <v>8</v>
      </c>
      <c r="E43" s="4" t="s">
        <v>9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  <c r="K43" s="4" t="s">
        <v>10</v>
      </c>
      <c r="L43" s="4" t="s">
        <v>9</v>
      </c>
      <c r="M43" s="4" t="s">
        <v>6</v>
      </c>
      <c r="N43" s="4" t="s">
        <v>8</v>
      </c>
      <c r="O43" s="4" t="s">
        <v>6</v>
      </c>
      <c r="P43" s="4" t="s">
        <v>8</v>
      </c>
      <c r="Q43" s="4" t="s">
        <v>6</v>
      </c>
      <c r="R43" s="4" t="s">
        <v>8</v>
      </c>
      <c r="S43" s="4" t="s">
        <v>6</v>
      </c>
      <c r="T43" s="4" t="s">
        <v>8</v>
      </c>
      <c r="U43" s="4" t="s">
        <v>6</v>
      </c>
      <c r="V43" s="4" t="s">
        <v>8</v>
      </c>
      <c r="W43" s="4" t="s">
        <v>6</v>
      </c>
      <c r="X43" s="4" t="s">
        <v>8</v>
      </c>
      <c r="Y43" s="4" t="s">
        <v>6</v>
      </c>
      <c r="Z43" s="4" t="s">
        <v>8</v>
      </c>
      <c r="AA43" s="4" t="s">
        <v>6</v>
      </c>
      <c r="AB43" s="4" t="s">
        <v>8</v>
      </c>
      <c r="AC43" s="4" t="s">
        <v>13</v>
      </c>
      <c r="AD43" s="4" t="s">
        <v>13</v>
      </c>
      <c r="AE43" s="4" t="s">
        <v>13</v>
      </c>
      <c r="AF43" s="4" t="s">
        <v>13</v>
      </c>
      <c r="AG43" s="4" t="s">
        <v>13</v>
      </c>
      <c r="AH43" s="4" t="s">
        <v>13</v>
      </c>
      <c r="AI43" s="4" t="s">
        <v>13</v>
      </c>
      <c r="AJ43" s="4" t="s">
        <v>13</v>
      </c>
      <c r="AK43" s="4" t="s">
        <v>14</v>
      </c>
      <c r="AL43" s="4" t="s">
        <v>14</v>
      </c>
      <c r="AM43" s="4" t="s">
        <v>14</v>
      </c>
      <c r="AN43" s="4" t="s">
        <v>14</v>
      </c>
      <c r="AO43" s="4" t="s">
        <v>14</v>
      </c>
      <c r="AP43" s="4" t="s">
        <v>14</v>
      </c>
      <c r="AQ43" s="4" t="s">
        <v>14</v>
      </c>
      <c r="AR43" s="4" t="s">
        <v>14</v>
      </c>
      <c r="AS43" s="4" t="s">
        <v>14</v>
      </c>
      <c r="AT43" s="4" t="s">
        <v>14</v>
      </c>
      <c r="AU43" s="4" t="s">
        <v>14</v>
      </c>
      <c r="AV43" s="4" t="s">
        <v>14</v>
      </c>
      <c r="AW43" s="4" t="s">
        <v>14</v>
      </c>
      <c r="AX43" s="4" t="s">
        <v>14</v>
      </c>
      <c r="AY43" s="4" t="s">
        <v>14</v>
      </c>
      <c r="AZ43" s="4" t="s">
        <v>14</v>
      </c>
      <c r="BA43" s="4" t="s">
        <v>14</v>
      </c>
      <c r="BB43" s="4" t="s">
        <v>14</v>
      </c>
      <c r="BC43" s="4" t="s">
        <v>14</v>
      </c>
      <c r="BD43" s="4" t="s">
        <v>14</v>
      </c>
      <c r="BE43" s="4" t="s">
        <v>14</v>
      </c>
      <c r="BF43" s="4" t="s">
        <v>14</v>
      </c>
      <c r="BG43" s="4" t="s">
        <v>14</v>
      </c>
      <c r="BH43" s="4" t="s">
        <v>14</v>
      </c>
      <c r="BI43" s="4" t="s">
        <v>14</v>
      </c>
      <c r="BJ43" s="4" t="s">
        <v>14</v>
      </c>
      <c r="BK43" s="4" t="s">
        <v>14</v>
      </c>
      <c r="BL43" s="4" t="s">
        <v>14</v>
      </c>
      <c r="BM43" s="4" t="s">
        <v>14</v>
      </c>
      <c r="BN43" s="4" t="s">
        <v>14</v>
      </c>
      <c r="BO43" s="4" t="s">
        <v>14</v>
      </c>
      <c r="BP43" s="4" t="s">
        <v>14</v>
      </c>
      <c r="BQ43" s="4" t="s">
        <v>14</v>
      </c>
      <c r="BR43" s="4" t="s">
        <v>14</v>
      </c>
      <c r="BS43" s="4" t="s">
        <v>14</v>
      </c>
      <c r="BT43" s="4" t="s">
        <v>14</v>
      </c>
    </row>
    <row r="44" spans="1:72">
      <c r="A44" t="n">
        <v>7036</v>
      </c>
      <c r="B44" s="6" t="n">
        <v>256</v>
      </c>
      <c r="C44" s="7" t="s">
        <v>38</v>
      </c>
      <c r="D44" s="7" t="n">
        <f t="normal" ca="1">16-LENB(INDIRECT(ADDRESS(44,3)))</f>
        <v>0</v>
      </c>
      <c r="E44" s="7" t="n">
        <v>1010</v>
      </c>
      <c r="F44" s="7" t="n">
        <v>426</v>
      </c>
      <c r="G44" s="7" t="n">
        <v>426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s">
        <v>27</v>
      </c>
      <c r="N44" s="7" t="n">
        <f t="normal" ca="1">16-LENB(INDIRECT(ADDRESS(44,13)))</f>
        <v>0</v>
      </c>
      <c r="O44" s="7" t="s">
        <v>27</v>
      </c>
      <c r="P44" s="7" t="n">
        <f t="normal" ca="1">16-LENB(INDIRECT(ADDRESS(44,15)))</f>
        <v>0</v>
      </c>
      <c r="Q44" s="7" t="s">
        <v>12</v>
      </c>
      <c r="R44" s="7" t="n">
        <f t="normal" ca="1">16-LENB(INDIRECT(ADDRESS(44,17)))</f>
        <v>0</v>
      </c>
      <c r="S44" s="7" t="s">
        <v>12</v>
      </c>
      <c r="T44" s="7" t="n">
        <f t="normal" ca="1">16-LENB(INDIRECT(ADDRESS(44,19)))</f>
        <v>0</v>
      </c>
      <c r="U44" s="7" t="s">
        <v>12</v>
      </c>
      <c r="V44" s="7" t="n">
        <f t="normal" ca="1">16-LENB(INDIRECT(ADDRESS(44,21)))</f>
        <v>0</v>
      </c>
      <c r="W44" s="7" t="s">
        <v>12</v>
      </c>
      <c r="X44" s="7" t="n">
        <f t="normal" ca="1">16-LENB(INDIRECT(ADDRESS(44,23)))</f>
        <v>0</v>
      </c>
      <c r="Y44" s="7" t="s">
        <v>12</v>
      </c>
      <c r="Z44" s="7" t="n">
        <f t="normal" ca="1">16-LENB(INDIRECT(ADDRESS(44,25)))</f>
        <v>0</v>
      </c>
      <c r="AA44" s="7" t="s">
        <v>12</v>
      </c>
      <c r="AB44" s="7" t="n">
        <f t="normal" ca="1">16-LENB(INDIRECT(ADDRESS(44,27)))</f>
        <v>0</v>
      </c>
      <c r="AC44" s="7" t="n">
        <v>100</v>
      </c>
      <c r="AD44" s="7" t="n">
        <v>100</v>
      </c>
      <c r="AE44" s="7" t="n">
        <v>0</v>
      </c>
      <c r="AF44" s="7" t="n">
        <v>0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  <c r="AL44" s="7" t="n">
        <v>0</v>
      </c>
      <c r="AM44" s="7" t="n">
        <v>0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255</v>
      </c>
      <c r="AT44" s="7" t="n">
        <v>255</v>
      </c>
      <c r="AU44" s="7" t="n">
        <v>255</v>
      </c>
      <c r="AV44" s="7" t="n">
        <v>255</v>
      </c>
      <c r="AW44" s="7" t="n">
        <v>0</v>
      </c>
      <c r="AX44" s="7" t="n">
        <v>0</v>
      </c>
      <c r="AY44" s="7" t="n">
        <v>0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0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0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</row>
    <row r="45" spans="1:72">
      <c r="A45" t="s">
        <v>4</v>
      </c>
      <c r="B45" s="4" t="s">
        <v>5</v>
      </c>
    </row>
    <row r="46" spans="1:72">
      <c r="A46" t="n">
        <v>7244</v>
      </c>
      <c r="B46" s="5" t="n">
        <v>1</v>
      </c>
    </row>
    <row r="47" spans="1:72" s="3" customFormat="1" customHeight="0">
      <c r="A47" s="3" t="s">
        <v>2</v>
      </c>
      <c r="B47" s="3" t="s">
        <v>3</v>
      </c>
    </row>
    <row r="48" spans="1:72">
      <c r="A48" t="s">
        <v>4</v>
      </c>
      <c r="B48" s="4" t="s">
        <v>5</v>
      </c>
      <c r="C48" s="4" t="s">
        <v>6</v>
      </c>
      <c r="D48" s="4" t="s">
        <v>8</v>
      </c>
      <c r="E48" s="4" t="s">
        <v>9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  <c r="K48" s="4" t="s">
        <v>10</v>
      </c>
      <c r="L48" s="4" t="s">
        <v>9</v>
      </c>
      <c r="M48" s="4" t="s">
        <v>6</v>
      </c>
      <c r="N48" s="4" t="s">
        <v>8</v>
      </c>
      <c r="O48" s="4" t="s">
        <v>6</v>
      </c>
      <c r="P48" s="4" t="s">
        <v>8</v>
      </c>
      <c r="Q48" s="4" t="s">
        <v>6</v>
      </c>
      <c r="R48" s="4" t="s">
        <v>8</v>
      </c>
      <c r="S48" s="4" t="s">
        <v>6</v>
      </c>
      <c r="T48" s="4" t="s">
        <v>8</v>
      </c>
      <c r="U48" s="4" t="s">
        <v>6</v>
      </c>
      <c r="V48" s="4" t="s">
        <v>8</v>
      </c>
      <c r="W48" s="4" t="s">
        <v>6</v>
      </c>
      <c r="X48" s="4" t="s">
        <v>8</v>
      </c>
      <c r="Y48" s="4" t="s">
        <v>6</v>
      </c>
      <c r="Z48" s="4" t="s">
        <v>8</v>
      </c>
      <c r="AA48" s="4" t="s">
        <v>6</v>
      </c>
      <c r="AB48" s="4" t="s">
        <v>8</v>
      </c>
      <c r="AC48" s="4" t="s">
        <v>13</v>
      </c>
      <c r="AD48" s="4" t="s">
        <v>13</v>
      </c>
      <c r="AE48" s="4" t="s">
        <v>13</v>
      </c>
      <c r="AF48" s="4" t="s">
        <v>13</v>
      </c>
      <c r="AG48" s="4" t="s">
        <v>13</v>
      </c>
      <c r="AH48" s="4" t="s">
        <v>13</v>
      </c>
      <c r="AI48" s="4" t="s">
        <v>13</v>
      </c>
      <c r="AJ48" s="4" t="s">
        <v>13</v>
      </c>
      <c r="AK48" s="4" t="s">
        <v>14</v>
      </c>
      <c r="AL48" s="4" t="s">
        <v>14</v>
      </c>
      <c r="AM48" s="4" t="s">
        <v>14</v>
      </c>
      <c r="AN48" s="4" t="s">
        <v>14</v>
      </c>
      <c r="AO48" s="4" t="s">
        <v>14</v>
      </c>
      <c r="AP48" s="4" t="s">
        <v>14</v>
      </c>
      <c r="AQ48" s="4" t="s">
        <v>14</v>
      </c>
      <c r="AR48" s="4" t="s">
        <v>14</v>
      </c>
      <c r="AS48" s="4" t="s">
        <v>14</v>
      </c>
      <c r="AT48" s="4" t="s">
        <v>14</v>
      </c>
      <c r="AU48" s="4" t="s">
        <v>14</v>
      </c>
      <c r="AV48" s="4" t="s">
        <v>14</v>
      </c>
      <c r="AW48" s="4" t="s">
        <v>14</v>
      </c>
      <c r="AX48" s="4" t="s">
        <v>14</v>
      </c>
      <c r="AY48" s="4" t="s">
        <v>14</v>
      </c>
      <c r="AZ48" s="4" t="s">
        <v>14</v>
      </c>
      <c r="BA48" s="4" t="s">
        <v>14</v>
      </c>
      <c r="BB48" s="4" t="s">
        <v>14</v>
      </c>
      <c r="BC48" s="4" t="s">
        <v>14</v>
      </c>
      <c r="BD48" s="4" t="s">
        <v>14</v>
      </c>
      <c r="BE48" s="4" t="s">
        <v>14</v>
      </c>
      <c r="BF48" s="4" t="s">
        <v>14</v>
      </c>
      <c r="BG48" s="4" t="s">
        <v>14</v>
      </c>
      <c r="BH48" s="4" t="s">
        <v>14</v>
      </c>
      <c r="BI48" s="4" t="s">
        <v>14</v>
      </c>
      <c r="BJ48" s="4" t="s">
        <v>14</v>
      </c>
      <c r="BK48" s="4" t="s">
        <v>14</v>
      </c>
      <c r="BL48" s="4" t="s">
        <v>14</v>
      </c>
      <c r="BM48" s="4" t="s">
        <v>14</v>
      </c>
      <c r="BN48" s="4" t="s">
        <v>14</v>
      </c>
      <c r="BO48" s="4" t="s">
        <v>14</v>
      </c>
      <c r="BP48" s="4" t="s">
        <v>14</v>
      </c>
      <c r="BQ48" s="4" t="s">
        <v>14</v>
      </c>
      <c r="BR48" s="4" t="s">
        <v>14</v>
      </c>
      <c r="BS48" s="4" t="s">
        <v>14</v>
      </c>
      <c r="BT48" s="4" t="s">
        <v>14</v>
      </c>
    </row>
    <row r="49" spans="1:435">
      <c r="A49" t="n">
        <v>7248</v>
      </c>
      <c r="B49" s="6" t="n">
        <v>256</v>
      </c>
      <c r="C49" s="7" t="s">
        <v>38</v>
      </c>
      <c r="D49" s="7" t="n">
        <f t="normal" ca="1">16-LENB(INDIRECT(ADDRESS(49,3)))</f>
        <v>0</v>
      </c>
      <c r="E49" s="7" t="n">
        <v>1011</v>
      </c>
      <c r="F49" s="7" t="n">
        <v>426</v>
      </c>
      <c r="G49" s="7" t="n">
        <v>426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s">
        <v>27</v>
      </c>
      <c r="N49" s="7" t="n">
        <f t="normal" ca="1">16-LENB(INDIRECT(ADDRESS(49,13)))</f>
        <v>0</v>
      </c>
      <c r="O49" s="7" t="s">
        <v>29</v>
      </c>
      <c r="P49" s="7" t="n">
        <f t="normal" ca="1">16-LENB(INDIRECT(ADDRESS(49,15)))</f>
        <v>0</v>
      </c>
      <c r="Q49" s="7" t="s">
        <v>12</v>
      </c>
      <c r="R49" s="7" t="n">
        <f t="normal" ca="1">16-LENB(INDIRECT(ADDRESS(49,17)))</f>
        <v>0</v>
      </c>
      <c r="S49" s="7" t="s">
        <v>12</v>
      </c>
      <c r="T49" s="7" t="n">
        <f t="normal" ca="1">16-LENB(INDIRECT(ADDRESS(49,19)))</f>
        <v>0</v>
      </c>
      <c r="U49" s="7" t="s">
        <v>12</v>
      </c>
      <c r="V49" s="7" t="n">
        <f t="normal" ca="1">16-LENB(INDIRECT(ADDRESS(49,21)))</f>
        <v>0</v>
      </c>
      <c r="W49" s="7" t="s">
        <v>12</v>
      </c>
      <c r="X49" s="7" t="n">
        <f t="normal" ca="1">16-LENB(INDIRECT(ADDRESS(49,23)))</f>
        <v>0</v>
      </c>
      <c r="Y49" s="7" t="s">
        <v>12</v>
      </c>
      <c r="Z49" s="7" t="n">
        <f t="normal" ca="1">16-LENB(INDIRECT(ADDRESS(49,25)))</f>
        <v>0</v>
      </c>
      <c r="AA49" s="7" t="s">
        <v>12</v>
      </c>
      <c r="AB49" s="7" t="n">
        <f t="normal" ca="1">16-LENB(INDIRECT(ADDRESS(49,27)))</f>
        <v>0</v>
      </c>
      <c r="AC49" s="7" t="n">
        <v>100</v>
      </c>
      <c r="AD49" s="7" t="n">
        <v>100</v>
      </c>
      <c r="AE49" s="7" t="n">
        <v>0</v>
      </c>
      <c r="AF49" s="7" t="n">
        <v>0</v>
      </c>
      <c r="AG49" s="7" t="n">
        <v>0</v>
      </c>
      <c r="AH49" s="7" t="n">
        <v>0</v>
      </c>
      <c r="AI49" s="7" t="n">
        <v>0</v>
      </c>
      <c r="AJ49" s="7" t="n">
        <v>0</v>
      </c>
      <c r="AK49" s="7" t="n">
        <v>0</v>
      </c>
      <c r="AL49" s="7" t="n">
        <v>0</v>
      </c>
      <c r="AM49" s="7" t="n">
        <v>0</v>
      </c>
      <c r="AN49" s="7" t="n">
        <v>0</v>
      </c>
      <c r="AO49" s="7" t="n">
        <v>0</v>
      </c>
      <c r="AP49" s="7" t="n">
        <v>0</v>
      </c>
      <c r="AQ49" s="7" t="n">
        <v>0</v>
      </c>
      <c r="AR49" s="7" t="n">
        <v>0</v>
      </c>
      <c r="AS49" s="7" t="n">
        <v>255</v>
      </c>
      <c r="AT49" s="7" t="n">
        <v>255</v>
      </c>
      <c r="AU49" s="7" t="n">
        <v>255</v>
      </c>
      <c r="AV49" s="7" t="n">
        <v>255</v>
      </c>
      <c r="AW49" s="7" t="n">
        <v>0</v>
      </c>
      <c r="AX49" s="7" t="n">
        <v>0</v>
      </c>
      <c r="AY49" s="7" t="n">
        <v>0</v>
      </c>
      <c r="AZ49" s="7" t="n">
        <v>0</v>
      </c>
      <c r="BA49" s="7" t="n">
        <v>0</v>
      </c>
      <c r="BB49" s="7" t="n">
        <v>0</v>
      </c>
      <c r="BC49" s="7" t="n">
        <v>0</v>
      </c>
      <c r="BD49" s="7" t="n">
        <v>0</v>
      </c>
      <c r="BE49" s="7" t="n">
        <v>0</v>
      </c>
      <c r="BF49" s="7" t="n">
        <v>0</v>
      </c>
      <c r="BG49" s="7" t="n">
        <v>0</v>
      </c>
      <c r="BH49" s="7" t="n">
        <v>0</v>
      </c>
      <c r="BI49" s="7" t="n">
        <v>0</v>
      </c>
      <c r="BJ49" s="7" t="n">
        <v>0</v>
      </c>
      <c r="BK49" s="7" t="n">
        <v>0</v>
      </c>
      <c r="BL49" s="7" t="n">
        <v>0</v>
      </c>
      <c r="BM49" s="7" t="n">
        <v>0</v>
      </c>
      <c r="BN49" s="7" t="n">
        <v>0</v>
      </c>
      <c r="BO49" s="7" t="n">
        <v>0</v>
      </c>
      <c r="BP49" s="7" t="n">
        <v>0</v>
      </c>
      <c r="BQ49" s="7" t="n">
        <v>0</v>
      </c>
      <c r="BR49" s="7" t="n">
        <v>0</v>
      </c>
      <c r="BS49" s="7" t="n">
        <v>0</v>
      </c>
      <c r="BT49" s="7" t="n">
        <v>0</v>
      </c>
    </row>
    <row r="50" spans="1:435">
      <c r="A50" t="s">
        <v>4</v>
      </c>
      <c r="B50" s="4" t="s">
        <v>5</v>
      </c>
    </row>
    <row r="51" spans="1:435">
      <c r="A51" t="n">
        <v>7456</v>
      </c>
      <c r="B51" s="5" t="n">
        <v>1</v>
      </c>
    </row>
    <row r="52" spans="1:435" s="3" customFormat="1" customHeight="0">
      <c r="A52" s="3" t="s">
        <v>2</v>
      </c>
      <c r="B52" s="3" t="s">
        <v>3</v>
      </c>
    </row>
    <row r="53" spans="1:435">
      <c r="A53" t="s">
        <v>4</v>
      </c>
      <c r="B53" s="4" t="s">
        <v>5</v>
      </c>
      <c r="C53" s="4" t="s">
        <v>6</v>
      </c>
      <c r="D53" s="4" t="s">
        <v>8</v>
      </c>
      <c r="E53" s="4" t="s">
        <v>9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  <c r="K53" s="4" t="s">
        <v>10</v>
      </c>
      <c r="L53" s="4" t="s">
        <v>9</v>
      </c>
      <c r="M53" s="4" t="s">
        <v>6</v>
      </c>
      <c r="N53" s="4" t="s">
        <v>8</v>
      </c>
      <c r="O53" s="4" t="s">
        <v>6</v>
      </c>
      <c r="P53" s="4" t="s">
        <v>8</v>
      </c>
      <c r="Q53" s="4" t="s">
        <v>6</v>
      </c>
      <c r="R53" s="4" t="s">
        <v>8</v>
      </c>
      <c r="S53" s="4" t="s">
        <v>6</v>
      </c>
      <c r="T53" s="4" t="s">
        <v>8</v>
      </c>
      <c r="U53" s="4" t="s">
        <v>6</v>
      </c>
      <c r="V53" s="4" t="s">
        <v>8</v>
      </c>
      <c r="W53" s="4" t="s">
        <v>6</v>
      </c>
      <c r="X53" s="4" t="s">
        <v>8</v>
      </c>
      <c r="Y53" s="4" t="s">
        <v>6</v>
      </c>
      <c r="Z53" s="4" t="s">
        <v>8</v>
      </c>
      <c r="AA53" s="4" t="s">
        <v>6</v>
      </c>
      <c r="AB53" s="4" t="s">
        <v>8</v>
      </c>
      <c r="AC53" s="4" t="s">
        <v>13</v>
      </c>
      <c r="AD53" s="4" t="s">
        <v>13</v>
      </c>
      <c r="AE53" s="4" t="s">
        <v>13</v>
      </c>
      <c r="AF53" s="4" t="s">
        <v>13</v>
      </c>
      <c r="AG53" s="4" t="s">
        <v>13</v>
      </c>
      <c r="AH53" s="4" t="s">
        <v>13</v>
      </c>
      <c r="AI53" s="4" t="s">
        <v>13</v>
      </c>
      <c r="AJ53" s="4" t="s">
        <v>13</v>
      </c>
      <c r="AK53" s="4" t="s">
        <v>14</v>
      </c>
      <c r="AL53" s="4" t="s">
        <v>14</v>
      </c>
      <c r="AM53" s="4" t="s">
        <v>14</v>
      </c>
      <c r="AN53" s="4" t="s">
        <v>14</v>
      </c>
      <c r="AO53" s="4" t="s">
        <v>14</v>
      </c>
      <c r="AP53" s="4" t="s">
        <v>14</v>
      </c>
      <c r="AQ53" s="4" t="s">
        <v>14</v>
      </c>
      <c r="AR53" s="4" t="s">
        <v>14</v>
      </c>
      <c r="AS53" s="4" t="s">
        <v>14</v>
      </c>
      <c r="AT53" s="4" t="s">
        <v>14</v>
      </c>
      <c r="AU53" s="4" t="s">
        <v>14</v>
      </c>
      <c r="AV53" s="4" t="s">
        <v>14</v>
      </c>
      <c r="AW53" s="4" t="s">
        <v>14</v>
      </c>
      <c r="AX53" s="4" t="s">
        <v>14</v>
      </c>
      <c r="AY53" s="4" t="s">
        <v>14</v>
      </c>
      <c r="AZ53" s="4" t="s">
        <v>14</v>
      </c>
      <c r="BA53" s="4" t="s">
        <v>14</v>
      </c>
      <c r="BB53" s="4" t="s">
        <v>14</v>
      </c>
      <c r="BC53" s="4" t="s">
        <v>14</v>
      </c>
      <c r="BD53" s="4" t="s">
        <v>14</v>
      </c>
      <c r="BE53" s="4" t="s">
        <v>14</v>
      </c>
      <c r="BF53" s="4" t="s">
        <v>14</v>
      </c>
      <c r="BG53" s="4" t="s">
        <v>14</v>
      </c>
      <c r="BH53" s="4" t="s">
        <v>14</v>
      </c>
      <c r="BI53" s="4" t="s">
        <v>14</v>
      </c>
      <c r="BJ53" s="4" t="s">
        <v>14</v>
      </c>
      <c r="BK53" s="4" t="s">
        <v>14</v>
      </c>
      <c r="BL53" s="4" t="s">
        <v>14</v>
      </c>
      <c r="BM53" s="4" t="s">
        <v>14</v>
      </c>
      <c r="BN53" s="4" t="s">
        <v>14</v>
      </c>
      <c r="BO53" s="4" t="s">
        <v>14</v>
      </c>
      <c r="BP53" s="4" t="s">
        <v>14</v>
      </c>
      <c r="BQ53" s="4" t="s">
        <v>14</v>
      </c>
      <c r="BR53" s="4" t="s">
        <v>14</v>
      </c>
      <c r="BS53" s="4" t="s">
        <v>14</v>
      </c>
      <c r="BT53" s="4" t="s">
        <v>14</v>
      </c>
    </row>
    <row r="54" spans="1:435">
      <c r="A54" t="n">
        <v>7460</v>
      </c>
      <c r="B54" s="6" t="n">
        <v>256</v>
      </c>
      <c r="C54" s="7" t="s">
        <v>39</v>
      </c>
      <c r="D54" s="7" t="n">
        <f t="normal" ca="1">16-LENB(INDIRECT(ADDRESS(54,3)))</f>
        <v>0</v>
      </c>
      <c r="E54" s="7" t="n">
        <v>1012</v>
      </c>
      <c r="F54" s="7" t="n">
        <v>426</v>
      </c>
      <c r="G54" s="7" t="n">
        <v>426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s">
        <v>25</v>
      </c>
      <c r="N54" s="7" t="n">
        <f t="normal" ca="1">16-LENB(INDIRECT(ADDRESS(54,13)))</f>
        <v>0</v>
      </c>
      <c r="O54" s="7" t="s">
        <v>40</v>
      </c>
      <c r="P54" s="7" t="n">
        <f t="normal" ca="1">16-LENB(INDIRECT(ADDRESS(54,15)))</f>
        <v>0</v>
      </c>
      <c r="Q54" s="7" t="s">
        <v>41</v>
      </c>
      <c r="R54" s="7" t="n">
        <f t="normal" ca="1">16-LENB(INDIRECT(ADDRESS(54,17)))</f>
        <v>0</v>
      </c>
      <c r="S54" s="7" t="s">
        <v>42</v>
      </c>
      <c r="T54" s="7" t="n">
        <f t="normal" ca="1">16-LENB(INDIRECT(ADDRESS(54,19)))</f>
        <v>0</v>
      </c>
      <c r="U54" s="7" t="s">
        <v>12</v>
      </c>
      <c r="V54" s="7" t="n">
        <f t="normal" ca="1">16-LENB(INDIRECT(ADDRESS(54,21)))</f>
        <v>0</v>
      </c>
      <c r="W54" s="7" t="s">
        <v>12</v>
      </c>
      <c r="X54" s="7" t="n">
        <f t="normal" ca="1">16-LENB(INDIRECT(ADDRESS(54,23)))</f>
        <v>0</v>
      </c>
      <c r="Y54" s="7" t="s">
        <v>12</v>
      </c>
      <c r="Z54" s="7" t="n">
        <f t="normal" ca="1">16-LENB(INDIRECT(ADDRESS(54,25)))</f>
        <v>0</v>
      </c>
      <c r="AA54" s="7" t="s">
        <v>12</v>
      </c>
      <c r="AB54" s="7" t="n">
        <f t="normal" ca="1">16-LENB(INDIRECT(ADDRESS(54,27)))</f>
        <v>0</v>
      </c>
      <c r="AC54" s="7" t="n">
        <v>100</v>
      </c>
      <c r="AD54" s="7" t="n">
        <v>100</v>
      </c>
      <c r="AE54" s="7" t="n">
        <v>100</v>
      </c>
      <c r="AF54" s="7" t="n">
        <v>100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  <c r="AL54" s="7" t="n">
        <v>0</v>
      </c>
      <c r="AM54" s="7" t="n">
        <v>0</v>
      </c>
      <c r="AN54" s="7" t="n">
        <v>0</v>
      </c>
      <c r="AO54" s="7" t="n">
        <v>0</v>
      </c>
      <c r="AP54" s="7" t="n">
        <v>0</v>
      </c>
      <c r="AQ54" s="7" t="n">
        <v>0</v>
      </c>
      <c r="AR54" s="7" t="n">
        <v>0</v>
      </c>
      <c r="AS54" s="7" t="n">
        <v>255</v>
      </c>
      <c r="AT54" s="7" t="n">
        <v>255</v>
      </c>
      <c r="AU54" s="7" t="n">
        <v>255</v>
      </c>
      <c r="AV54" s="7" t="n">
        <v>255</v>
      </c>
      <c r="AW54" s="7" t="n">
        <v>0</v>
      </c>
      <c r="AX54" s="7" t="n">
        <v>0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0</v>
      </c>
      <c r="BF54" s="7" t="n">
        <v>0</v>
      </c>
      <c r="BG54" s="7" t="n">
        <v>0</v>
      </c>
      <c r="BH54" s="7" t="n">
        <v>0</v>
      </c>
      <c r="BI54" s="7" t="n">
        <v>0</v>
      </c>
      <c r="BJ54" s="7" t="n">
        <v>0</v>
      </c>
      <c r="BK54" s="7" t="n">
        <v>0</v>
      </c>
      <c r="BL54" s="7" t="n">
        <v>0</v>
      </c>
      <c r="BM54" s="7" t="n">
        <v>0</v>
      </c>
      <c r="BN54" s="7" t="n">
        <v>0</v>
      </c>
      <c r="BO54" s="7" t="n">
        <v>0</v>
      </c>
      <c r="BP54" s="7" t="n">
        <v>0</v>
      </c>
      <c r="BQ54" s="7" t="n">
        <v>0</v>
      </c>
      <c r="BR54" s="7" t="n">
        <v>0</v>
      </c>
      <c r="BS54" s="7" t="n">
        <v>0</v>
      </c>
      <c r="BT54" s="7" t="n">
        <v>0</v>
      </c>
    </row>
    <row r="55" spans="1:435">
      <c r="A55" t="s">
        <v>4</v>
      </c>
      <c r="B55" s="4" t="s">
        <v>5</v>
      </c>
    </row>
    <row r="56" spans="1:435">
      <c r="A56" t="n">
        <v>7668</v>
      </c>
      <c r="B56" s="5" t="n">
        <v>1</v>
      </c>
    </row>
    <row r="57" spans="1:435" s="3" customFormat="1" customHeight="0">
      <c r="A57" s="3" t="s">
        <v>2</v>
      </c>
      <c r="B57" s="3" t="s">
        <v>3</v>
      </c>
    </row>
    <row r="58" spans="1:435">
      <c r="A58" t="s">
        <v>4</v>
      </c>
      <c r="B58" s="4" t="s">
        <v>5</v>
      </c>
      <c r="C58" s="4" t="s">
        <v>6</v>
      </c>
      <c r="D58" s="4" t="s">
        <v>8</v>
      </c>
      <c r="E58" s="4" t="s">
        <v>9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  <c r="K58" s="4" t="s">
        <v>10</v>
      </c>
      <c r="L58" s="4" t="s">
        <v>9</v>
      </c>
      <c r="M58" s="4" t="s">
        <v>6</v>
      </c>
      <c r="N58" s="4" t="s">
        <v>8</v>
      </c>
      <c r="O58" s="4" t="s">
        <v>6</v>
      </c>
      <c r="P58" s="4" t="s">
        <v>8</v>
      </c>
      <c r="Q58" s="4" t="s">
        <v>6</v>
      </c>
      <c r="R58" s="4" t="s">
        <v>8</v>
      </c>
      <c r="S58" s="4" t="s">
        <v>6</v>
      </c>
      <c r="T58" s="4" t="s">
        <v>8</v>
      </c>
      <c r="U58" s="4" t="s">
        <v>6</v>
      </c>
      <c r="V58" s="4" t="s">
        <v>8</v>
      </c>
      <c r="W58" s="4" t="s">
        <v>6</v>
      </c>
      <c r="X58" s="4" t="s">
        <v>8</v>
      </c>
      <c r="Y58" s="4" t="s">
        <v>6</v>
      </c>
      <c r="Z58" s="4" t="s">
        <v>8</v>
      </c>
      <c r="AA58" s="4" t="s">
        <v>6</v>
      </c>
      <c r="AB58" s="4" t="s">
        <v>8</v>
      </c>
      <c r="AC58" s="4" t="s">
        <v>13</v>
      </c>
      <c r="AD58" s="4" t="s">
        <v>13</v>
      </c>
      <c r="AE58" s="4" t="s">
        <v>13</v>
      </c>
      <c r="AF58" s="4" t="s">
        <v>13</v>
      </c>
      <c r="AG58" s="4" t="s">
        <v>13</v>
      </c>
      <c r="AH58" s="4" t="s">
        <v>13</v>
      </c>
      <c r="AI58" s="4" t="s">
        <v>13</v>
      </c>
      <c r="AJ58" s="4" t="s">
        <v>13</v>
      </c>
      <c r="AK58" s="4" t="s">
        <v>14</v>
      </c>
      <c r="AL58" s="4" t="s">
        <v>14</v>
      </c>
      <c r="AM58" s="4" t="s">
        <v>14</v>
      </c>
      <c r="AN58" s="4" t="s">
        <v>14</v>
      </c>
      <c r="AO58" s="4" t="s">
        <v>14</v>
      </c>
      <c r="AP58" s="4" t="s">
        <v>14</v>
      </c>
      <c r="AQ58" s="4" t="s">
        <v>14</v>
      </c>
      <c r="AR58" s="4" t="s">
        <v>14</v>
      </c>
      <c r="AS58" s="4" t="s">
        <v>14</v>
      </c>
      <c r="AT58" s="4" t="s">
        <v>14</v>
      </c>
      <c r="AU58" s="4" t="s">
        <v>14</v>
      </c>
      <c r="AV58" s="4" t="s">
        <v>14</v>
      </c>
      <c r="AW58" s="4" t="s">
        <v>14</v>
      </c>
      <c r="AX58" s="4" t="s">
        <v>14</v>
      </c>
      <c r="AY58" s="4" t="s">
        <v>14</v>
      </c>
      <c r="AZ58" s="4" t="s">
        <v>14</v>
      </c>
      <c r="BA58" s="4" t="s">
        <v>14</v>
      </c>
      <c r="BB58" s="4" t="s">
        <v>14</v>
      </c>
      <c r="BC58" s="4" t="s">
        <v>14</v>
      </c>
      <c r="BD58" s="4" t="s">
        <v>14</v>
      </c>
      <c r="BE58" s="4" t="s">
        <v>14</v>
      </c>
      <c r="BF58" s="4" t="s">
        <v>14</v>
      </c>
      <c r="BG58" s="4" t="s">
        <v>14</v>
      </c>
      <c r="BH58" s="4" t="s">
        <v>14</v>
      </c>
      <c r="BI58" s="4" t="s">
        <v>14</v>
      </c>
      <c r="BJ58" s="4" t="s">
        <v>14</v>
      </c>
      <c r="BK58" s="4" t="s">
        <v>14</v>
      </c>
      <c r="BL58" s="4" t="s">
        <v>14</v>
      </c>
      <c r="BM58" s="4" t="s">
        <v>14</v>
      </c>
      <c r="BN58" s="4" t="s">
        <v>14</v>
      </c>
      <c r="BO58" s="4" t="s">
        <v>14</v>
      </c>
      <c r="BP58" s="4" t="s">
        <v>14</v>
      </c>
      <c r="BQ58" s="4" t="s">
        <v>14</v>
      </c>
      <c r="BR58" s="4" t="s">
        <v>14</v>
      </c>
      <c r="BS58" s="4" t="s">
        <v>14</v>
      </c>
      <c r="BT58" s="4" t="s">
        <v>14</v>
      </c>
    </row>
    <row r="59" spans="1:435">
      <c r="A59" t="n">
        <v>7672</v>
      </c>
      <c r="B59" s="6" t="n">
        <v>256</v>
      </c>
      <c r="C59" s="7" t="s">
        <v>43</v>
      </c>
      <c r="D59" s="7" t="n">
        <f t="normal" ca="1">16-LENB(INDIRECT(ADDRESS(59,3)))</f>
        <v>0</v>
      </c>
      <c r="E59" s="7" t="n">
        <v>1013</v>
      </c>
      <c r="F59" s="7" t="n">
        <v>426</v>
      </c>
      <c r="G59" s="7" t="n">
        <v>426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s">
        <v>30</v>
      </c>
      <c r="N59" s="7" t="n">
        <f t="normal" ca="1">16-LENB(INDIRECT(ADDRESS(59,13)))</f>
        <v>0</v>
      </c>
      <c r="O59" s="7" t="s">
        <v>31</v>
      </c>
      <c r="P59" s="7" t="n">
        <f t="normal" ca="1">16-LENB(INDIRECT(ADDRESS(59,15)))</f>
        <v>0</v>
      </c>
      <c r="Q59" s="7" t="s">
        <v>12</v>
      </c>
      <c r="R59" s="7" t="n">
        <f t="normal" ca="1">16-LENB(INDIRECT(ADDRESS(59,17)))</f>
        <v>0</v>
      </c>
      <c r="S59" s="7" t="s">
        <v>12</v>
      </c>
      <c r="T59" s="7" t="n">
        <f t="normal" ca="1">16-LENB(INDIRECT(ADDRESS(59,19)))</f>
        <v>0</v>
      </c>
      <c r="U59" s="7" t="s">
        <v>12</v>
      </c>
      <c r="V59" s="7" t="n">
        <f t="normal" ca="1">16-LENB(INDIRECT(ADDRESS(59,21)))</f>
        <v>0</v>
      </c>
      <c r="W59" s="7" t="s">
        <v>12</v>
      </c>
      <c r="X59" s="7" t="n">
        <f t="normal" ca="1">16-LENB(INDIRECT(ADDRESS(59,23)))</f>
        <v>0</v>
      </c>
      <c r="Y59" s="7" t="s">
        <v>12</v>
      </c>
      <c r="Z59" s="7" t="n">
        <f t="normal" ca="1">16-LENB(INDIRECT(ADDRESS(59,25)))</f>
        <v>0</v>
      </c>
      <c r="AA59" s="7" t="s">
        <v>12</v>
      </c>
      <c r="AB59" s="7" t="n">
        <f t="normal" ca="1">16-LENB(INDIRECT(ADDRESS(59,27)))</f>
        <v>0</v>
      </c>
      <c r="AC59" s="7" t="n">
        <v>100</v>
      </c>
      <c r="AD59" s="7" t="n">
        <v>100</v>
      </c>
      <c r="AE59" s="7" t="n">
        <v>0</v>
      </c>
      <c r="AF59" s="7" t="n">
        <v>0</v>
      </c>
      <c r="AG59" s="7" t="n">
        <v>0</v>
      </c>
      <c r="AH59" s="7" t="n">
        <v>0</v>
      </c>
      <c r="AI59" s="7" t="n">
        <v>0</v>
      </c>
      <c r="AJ59" s="7" t="n">
        <v>0</v>
      </c>
      <c r="AK59" s="7" t="n">
        <v>0</v>
      </c>
      <c r="AL59" s="7" t="n">
        <v>0</v>
      </c>
      <c r="AM59" s="7" t="n">
        <v>0</v>
      </c>
      <c r="AN59" s="7" t="n">
        <v>0</v>
      </c>
      <c r="AO59" s="7" t="n">
        <v>0</v>
      </c>
      <c r="AP59" s="7" t="n">
        <v>0</v>
      </c>
      <c r="AQ59" s="7" t="n">
        <v>0</v>
      </c>
      <c r="AR59" s="7" t="n">
        <v>0</v>
      </c>
      <c r="AS59" s="7" t="n">
        <v>255</v>
      </c>
      <c r="AT59" s="7" t="n">
        <v>255</v>
      </c>
      <c r="AU59" s="7" t="n">
        <v>255</v>
      </c>
      <c r="AV59" s="7" t="n">
        <v>255</v>
      </c>
      <c r="AW59" s="7" t="n">
        <v>0</v>
      </c>
      <c r="AX59" s="7" t="n">
        <v>0</v>
      </c>
      <c r="AY59" s="7" t="n">
        <v>0</v>
      </c>
      <c r="AZ59" s="7" t="n">
        <v>0</v>
      </c>
      <c r="BA59" s="7" t="n">
        <v>0</v>
      </c>
      <c r="BB59" s="7" t="n">
        <v>0</v>
      </c>
      <c r="BC59" s="7" t="n">
        <v>0</v>
      </c>
      <c r="BD59" s="7" t="n">
        <v>0</v>
      </c>
      <c r="BE59" s="7" t="n">
        <v>0</v>
      </c>
      <c r="BF59" s="7" t="n">
        <v>0</v>
      </c>
      <c r="BG59" s="7" t="n">
        <v>0</v>
      </c>
      <c r="BH59" s="7" t="n">
        <v>0</v>
      </c>
      <c r="BI59" s="7" t="n">
        <v>0</v>
      </c>
      <c r="BJ59" s="7" t="n">
        <v>0</v>
      </c>
      <c r="BK59" s="7" t="n">
        <v>0</v>
      </c>
      <c r="BL59" s="7" t="n">
        <v>0</v>
      </c>
      <c r="BM59" s="7" t="n">
        <v>0</v>
      </c>
      <c r="BN59" s="7" t="n">
        <v>0</v>
      </c>
      <c r="BO59" s="7" t="n">
        <v>0</v>
      </c>
      <c r="BP59" s="7" t="n">
        <v>0</v>
      </c>
      <c r="BQ59" s="7" t="n">
        <v>0</v>
      </c>
      <c r="BR59" s="7" t="n">
        <v>0</v>
      </c>
      <c r="BS59" s="7" t="n">
        <v>0</v>
      </c>
      <c r="BT59" s="7" t="n">
        <v>0</v>
      </c>
    </row>
    <row r="60" spans="1:435">
      <c r="A60" t="s">
        <v>4</v>
      </c>
      <c r="B60" s="4" t="s">
        <v>5</v>
      </c>
    </row>
    <row r="61" spans="1:435">
      <c r="A61" t="n">
        <v>7880</v>
      </c>
      <c r="B61" s="5" t="n">
        <v>1</v>
      </c>
    </row>
    <row r="62" spans="1:435" s="3" customFormat="1" customHeight="0">
      <c r="A62" s="3" t="s">
        <v>2</v>
      </c>
      <c r="B62" s="3" t="s">
        <v>3</v>
      </c>
    </row>
    <row r="63" spans="1:435">
      <c r="A63" t="s">
        <v>4</v>
      </c>
      <c r="B63" s="4" t="s">
        <v>5</v>
      </c>
      <c r="C63" s="4" t="s">
        <v>6</v>
      </c>
      <c r="D63" s="4" t="s">
        <v>8</v>
      </c>
      <c r="E63" s="4" t="s">
        <v>9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  <c r="K63" s="4" t="s">
        <v>10</v>
      </c>
      <c r="L63" s="4" t="s">
        <v>9</v>
      </c>
      <c r="M63" s="4" t="s">
        <v>6</v>
      </c>
      <c r="N63" s="4" t="s">
        <v>8</v>
      </c>
      <c r="O63" s="4" t="s">
        <v>6</v>
      </c>
      <c r="P63" s="4" t="s">
        <v>8</v>
      </c>
      <c r="Q63" s="4" t="s">
        <v>6</v>
      </c>
      <c r="R63" s="4" t="s">
        <v>8</v>
      </c>
      <c r="S63" s="4" t="s">
        <v>6</v>
      </c>
      <c r="T63" s="4" t="s">
        <v>8</v>
      </c>
      <c r="U63" s="4" t="s">
        <v>6</v>
      </c>
      <c r="V63" s="4" t="s">
        <v>8</v>
      </c>
      <c r="W63" s="4" t="s">
        <v>6</v>
      </c>
      <c r="X63" s="4" t="s">
        <v>8</v>
      </c>
      <c r="Y63" s="4" t="s">
        <v>6</v>
      </c>
      <c r="Z63" s="4" t="s">
        <v>8</v>
      </c>
      <c r="AA63" s="4" t="s">
        <v>6</v>
      </c>
      <c r="AB63" s="4" t="s">
        <v>8</v>
      </c>
      <c r="AC63" s="4" t="s">
        <v>13</v>
      </c>
      <c r="AD63" s="4" t="s">
        <v>13</v>
      </c>
      <c r="AE63" s="4" t="s">
        <v>13</v>
      </c>
      <c r="AF63" s="4" t="s">
        <v>13</v>
      </c>
      <c r="AG63" s="4" t="s">
        <v>13</v>
      </c>
      <c r="AH63" s="4" t="s">
        <v>13</v>
      </c>
      <c r="AI63" s="4" t="s">
        <v>13</v>
      </c>
      <c r="AJ63" s="4" t="s">
        <v>13</v>
      </c>
      <c r="AK63" s="4" t="s">
        <v>14</v>
      </c>
      <c r="AL63" s="4" t="s">
        <v>14</v>
      </c>
      <c r="AM63" s="4" t="s">
        <v>14</v>
      </c>
      <c r="AN63" s="4" t="s">
        <v>14</v>
      </c>
      <c r="AO63" s="4" t="s">
        <v>14</v>
      </c>
      <c r="AP63" s="4" t="s">
        <v>14</v>
      </c>
      <c r="AQ63" s="4" t="s">
        <v>14</v>
      </c>
      <c r="AR63" s="4" t="s">
        <v>14</v>
      </c>
      <c r="AS63" s="4" t="s">
        <v>14</v>
      </c>
      <c r="AT63" s="4" t="s">
        <v>14</v>
      </c>
      <c r="AU63" s="4" t="s">
        <v>14</v>
      </c>
      <c r="AV63" s="4" t="s">
        <v>14</v>
      </c>
      <c r="AW63" s="4" t="s">
        <v>14</v>
      </c>
      <c r="AX63" s="4" t="s">
        <v>14</v>
      </c>
      <c r="AY63" s="4" t="s">
        <v>14</v>
      </c>
      <c r="AZ63" s="4" t="s">
        <v>14</v>
      </c>
      <c r="BA63" s="4" t="s">
        <v>14</v>
      </c>
      <c r="BB63" s="4" t="s">
        <v>14</v>
      </c>
      <c r="BC63" s="4" t="s">
        <v>14</v>
      </c>
      <c r="BD63" s="4" t="s">
        <v>14</v>
      </c>
      <c r="BE63" s="4" t="s">
        <v>14</v>
      </c>
      <c r="BF63" s="4" t="s">
        <v>14</v>
      </c>
      <c r="BG63" s="4" t="s">
        <v>14</v>
      </c>
      <c r="BH63" s="4" t="s">
        <v>14</v>
      </c>
      <c r="BI63" s="4" t="s">
        <v>14</v>
      </c>
      <c r="BJ63" s="4" t="s">
        <v>14</v>
      </c>
      <c r="BK63" s="4" t="s">
        <v>14</v>
      </c>
      <c r="BL63" s="4" t="s">
        <v>14</v>
      </c>
      <c r="BM63" s="4" t="s">
        <v>14</v>
      </c>
      <c r="BN63" s="4" t="s">
        <v>14</v>
      </c>
      <c r="BO63" s="4" t="s">
        <v>14</v>
      </c>
      <c r="BP63" s="4" t="s">
        <v>14</v>
      </c>
      <c r="BQ63" s="4" t="s">
        <v>14</v>
      </c>
      <c r="BR63" s="4" t="s">
        <v>14</v>
      </c>
      <c r="BS63" s="4" t="s">
        <v>14</v>
      </c>
      <c r="BT63" s="4" t="s">
        <v>14</v>
      </c>
    </row>
    <row r="64" spans="1:435">
      <c r="A64" t="n">
        <v>7884</v>
      </c>
      <c r="B64" s="6" t="n">
        <v>256</v>
      </c>
      <c r="C64" s="7" t="s">
        <v>44</v>
      </c>
      <c r="D64" s="7" t="n">
        <f t="normal" ca="1">16-LENB(INDIRECT(ADDRESS(64,3)))</f>
        <v>0</v>
      </c>
      <c r="E64" s="7" t="n">
        <v>35783670</v>
      </c>
      <c r="F64" s="7" t="n">
        <v>426</v>
      </c>
      <c r="G64" s="7" t="n">
        <v>426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s">
        <v>24</v>
      </c>
      <c r="N64" s="7" t="n">
        <f t="normal" ca="1">16-LENB(INDIRECT(ADDRESS(64,13)))</f>
        <v>0</v>
      </c>
      <c r="O64" s="7" t="s">
        <v>12</v>
      </c>
      <c r="P64" s="7" t="n">
        <f t="normal" ca="1">16-LENB(INDIRECT(ADDRESS(64,15)))</f>
        <v>0</v>
      </c>
      <c r="Q64" s="7" t="s">
        <v>12</v>
      </c>
      <c r="R64" s="7" t="n">
        <f t="normal" ca="1">16-LENB(INDIRECT(ADDRESS(64,17)))</f>
        <v>0</v>
      </c>
      <c r="S64" s="7" t="s">
        <v>12</v>
      </c>
      <c r="T64" s="7" t="n">
        <f t="normal" ca="1">16-LENB(INDIRECT(ADDRESS(64,19)))</f>
        <v>0</v>
      </c>
      <c r="U64" s="7" t="s">
        <v>12</v>
      </c>
      <c r="V64" s="7" t="n">
        <f t="normal" ca="1">16-LENB(INDIRECT(ADDRESS(64,21)))</f>
        <v>0</v>
      </c>
      <c r="W64" s="7" t="s">
        <v>12</v>
      </c>
      <c r="X64" s="7" t="n">
        <f t="normal" ca="1">16-LENB(INDIRECT(ADDRESS(64,23)))</f>
        <v>0</v>
      </c>
      <c r="Y64" s="7" t="s">
        <v>12</v>
      </c>
      <c r="Z64" s="7" t="n">
        <f t="normal" ca="1">16-LENB(INDIRECT(ADDRESS(64,25)))</f>
        <v>0</v>
      </c>
      <c r="AA64" s="7" t="s">
        <v>12</v>
      </c>
      <c r="AB64" s="7" t="n">
        <f t="normal" ca="1">16-LENB(INDIRECT(ADDRESS(64,27)))</f>
        <v>0</v>
      </c>
      <c r="AC64" s="7" t="n">
        <v>100</v>
      </c>
      <c r="AD64" s="7" t="n">
        <v>0</v>
      </c>
      <c r="AE64" s="7" t="n">
        <v>0</v>
      </c>
      <c r="AF64" s="7" t="n">
        <v>0</v>
      </c>
      <c r="AG64" s="7" t="n">
        <v>0</v>
      </c>
      <c r="AH64" s="7" t="n">
        <v>0</v>
      </c>
      <c r="AI64" s="7" t="n">
        <v>0</v>
      </c>
      <c r="AJ64" s="7" t="n">
        <v>0</v>
      </c>
      <c r="AK64" s="7" t="n">
        <v>0</v>
      </c>
      <c r="AL64" s="7" t="n">
        <v>0</v>
      </c>
      <c r="AM64" s="7" t="n">
        <v>0</v>
      </c>
      <c r="AN64" s="7" t="n">
        <v>0</v>
      </c>
      <c r="AO64" s="7" t="n">
        <v>0</v>
      </c>
      <c r="AP64" s="7" t="n">
        <v>0</v>
      </c>
      <c r="AQ64" s="7" t="n">
        <v>0</v>
      </c>
      <c r="AR64" s="7" t="n">
        <v>0</v>
      </c>
      <c r="AS64" s="7" t="n">
        <v>255</v>
      </c>
      <c r="AT64" s="7" t="n">
        <v>255</v>
      </c>
      <c r="AU64" s="7" t="n">
        <v>255</v>
      </c>
      <c r="AV64" s="7" t="n">
        <v>255</v>
      </c>
      <c r="AW64" s="7" t="n">
        <v>0</v>
      </c>
      <c r="AX64" s="7" t="n">
        <v>0</v>
      </c>
      <c r="AY64" s="7" t="n">
        <v>0</v>
      </c>
      <c r="AZ64" s="7" t="n">
        <v>0</v>
      </c>
      <c r="BA64" s="7" t="n">
        <v>0</v>
      </c>
      <c r="BB64" s="7" t="n">
        <v>0</v>
      </c>
      <c r="BC64" s="7" t="n">
        <v>0</v>
      </c>
      <c r="BD64" s="7" t="n">
        <v>0</v>
      </c>
      <c r="BE64" s="7" t="n">
        <v>0</v>
      </c>
      <c r="BF64" s="7" t="n">
        <v>0</v>
      </c>
      <c r="BG64" s="7" t="n">
        <v>0</v>
      </c>
      <c r="BH64" s="7" t="n">
        <v>0</v>
      </c>
      <c r="BI64" s="7" t="n">
        <v>0</v>
      </c>
      <c r="BJ64" s="7" t="n">
        <v>0</v>
      </c>
      <c r="BK64" s="7" t="n">
        <v>0</v>
      </c>
      <c r="BL64" s="7" t="n">
        <v>0</v>
      </c>
      <c r="BM64" s="7" t="n">
        <v>0</v>
      </c>
      <c r="BN64" s="7" t="n">
        <v>0</v>
      </c>
      <c r="BO64" s="7" t="n">
        <v>0</v>
      </c>
      <c r="BP64" s="7" t="n">
        <v>0</v>
      </c>
      <c r="BQ64" s="7" t="n">
        <v>0</v>
      </c>
      <c r="BR64" s="7" t="n">
        <v>0</v>
      </c>
      <c r="BS64" s="7" t="n">
        <v>0</v>
      </c>
      <c r="BT64" s="7" t="n">
        <v>0</v>
      </c>
    </row>
    <row r="65" spans="1:72">
      <c r="A65" t="s">
        <v>4</v>
      </c>
      <c r="B65" s="4" t="s">
        <v>5</v>
      </c>
    </row>
    <row r="66" spans="1:72">
      <c r="A66" t="n">
        <v>8092</v>
      </c>
      <c r="B66" s="5" t="n">
        <v>1</v>
      </c>
    </row>
    <row r="67" spans="1:72" s="3" customFormat="1" customHeight="0">
      <c r="A67" s="3" t="s">
        <v>2</v>
      </c>
      <c r="B67" s="3" t="s">
        <v>3</v>
      </c>
    </row>
    <row r="68" spans="1:72">
      <c r="A68" t="s">
        <v>4</v>
      </c>
      <c r="B68" s="4" t="s">
        <v>5</v>
      </c>
      <c r="C68" s="4" t="s">
        <v>6</v>
      </c>
      <c r="D68" s="4" t="s">
        <v>8</v>
      </c>
      <c r="E68" s="4" t="s">
        <v>9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  <c r="K68" s="4" t="s">
        <v>10</v>
      </c>
      <c r="L68" s="4" t="s">
        <v>9</v>
      </c>
      <c r="M68" s="4" t="s">
        <v>6</v>
      </c>
      <c r="N68" s="4" t="s">
        <v>8</v>
      </c>
      <c r="O68" s="4" t="s">
        <v>6</v>
      </c>
      <c r="P68" s="4" t="s">
        <v>8</v>
      </c>
      <c r="Q68" s="4" t="s">
        <v>6</v>
      </c>
      <c r="R68" s="4" t="s">
        <v>8</v>
      </c>
      <c r="S68" s="4" t="s">
        <v>6</v>
      </c>
      <c r="T68" s="4" t="s">
        <v>8</v>
      </c>
      <c r="U68" s="4" t="s">
        <v>6</v>
      </c>
      <c r="V68" s="4" t="s">
        <v>8</v>
      </c>
      <c r="W68" s="4" t="s">
        <v>6</v>
      </c>
      <c r="X68" s="4" t="s">
        <v>8</v>
      </c>
      <c r="Y68" s="4" t="s">
        <v>6</v>
      </c>
      <c r="Z68" s="4" t="s">
        <v>8</v>
      </c>
      <c r="AA68" s="4" t="s">
        <v>6</v>
      </c>
      <c r="AB68" s="4" t="s">
        <v>8</v>
      </c>
      <c r="AC68" s="4" t="s">
        <v>13</v>
      </c>
      <c r="AD68" s="4" t="s">
        <v>13</v>
      </c>
      <c r="AE68" s="4" t="s">
        <v>13</v>
      </c>
      <c r="AF68" s="4" t="s">
        <v>13</v>
      </c>
      <c r="AG68" s="4" t="s">
        <v>13</v>
      </c>
      <c r="AH68" s="4" t="s">
        <v>13</v>
      </c>
      <c r="AI68" s="4" t="s">
        <v>13</v>
      </c>
      <c r="AJ68" s="4" t="s">
        <v>13</v>
      </c>
      <c r="AK68" s="4" t="s">
        <v>14</v>
      </c>
      <c r="AL68" s="4" t="s">
        <v>14</v>
      </c>
      <c r="AM68" s="4" t="s">
        <v>14</v>
      </c>
      <c r="AN68" s="4" t="s">
        <v>14</v>
      </c>
      <c r="AO68" s="4" t="s">
        <v>14</v>
      </c>
      <c r="AP68" s="4" t="s">
        <v>14</v>
      </c>
      <c r="AQ68" s="4" t="s">
        <v>14</v>
      </c>
      <c r="AR68" s="4" t="s">
        <v>14</v>
      </c>
      <c r="AS68" s="4" t="s">
        <v>14</v>
      </c>
      <c r="AT68" s="4" t="s">
        <v>14</v>
      </c>
      <c r="AU68" s="4" t="s">
        <v>14</v>
      </c>
      <c r="AV68" s="4" t="s">
        <v>14</v>
      </c>
      <c r="AW68" s="4" t="s">
        <v>14</v>
      </c>
      <c r="AX68" s="4" t="s">
        <v>14</v>
      </c>
      <c r="AY68" s="4" t="s">
        <v>14</v>
      </c>
      <c r="AZ68" s="4" t="s">
        <v>14</v>
      </c>
      <c r="BA68" s="4" t="s">
        <v>14</v>
      </c>
      <c r="BB68" s="4" t="s">
        <v>14</v>
      </c>
      <c r="BC68" s="4" t="s">
        <v>14</v>
      </c>
      <c r="BD68" s="4" t="s">
        <v>14</v>
      </c>
      <c r="BE68" s="4" t="s">
        <v>14</v>
      </c>
      <c r="BF68" s="4" t="s">
        <v>14</v>
      </c>
      <c r="BG68" s="4" t="s">
        <v>14</v>
      </c>
      <c r="BH68" s="4" t="s">
        <v>14</v>
      </c>
      <c r="BI68" s="4" t="s">
        <v>14</v>
      </c>
      <c r="BJ68" s="4" t="s">
        <v>14</v>
      </c>
      <c r="BK68" s="4" t="s">
        <v>14</v>
      </c>
      <c r="BL68" s="4" t="s">
        <v>14</v>
      </c>
      <c r="BM68" s="4" t="s">
        <v>14</v>
      </c>
      <c r="BN68" s="4" t="s">
        <v>14</v>
      </c>
      <c r="BO68" s="4" t="s">
        <v>14</v>
      </c>
      <c r="BP68" s="4" t="s">
        <v>14</v>
      </c>
      <c r="BQ68" s="4" t="s">
        <v>14</v>
      </c>
      <c r="BR68" s="4" t="s">
        <v>14</v>
      </c>
      <c r="BS68" s="4" t="s">
        <v>14</v>
      </c>
      <c r="BT68" s="4" t="s">
        <v>14</v>
      </c>
    </row>
    <row r="69" spans="1:72">
      <c r="A69" t="n">
        <v>8096</v>
      </c>
      <c r="B69" s="6" t="n">
        <v>256</v>
      </c>
      <c r="C69" s="7" t="s">
        <v>45</v>
      </c>
      <c r="D69" s="7" t="n">
        <f t="normal" ca="1">16-LENB(INDIRECT(ADDRESS(69,3)))</f>
        <v>0</v>
      </c>
      <c r="E69" s="7" t="n">
        <v>1030</v>
      </c>
      <c r="F69" s="7" t="n">
        <v>426</v>
      </c>
      <c r="G69" s="7" t="n">
        <v>426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s">
        <v>26</v>
      </c>
      <c r="N69" s="7" t="n">
        <f t="normal" ca="1">16-LENB(INDIRECT(ADDRESS(69,13)))</f>
        <v>0</v>
      </c>
      <c r="O69" s="7" t="s">
        <v>46</v>
      </c>
      <c r="P69" s="7" t="n">
        <f t="normal" ca="1">16-LENB(INDIRECT(ADDRESS(69,15)))</f>
        <v>0</v>
      </c>
      <c r="Q69" s="7" t="s">
        <v>28</v>
      </c>
      <c r="R69" s="7" t="n">
        <f t="normal" ca="1">16-LENB(INDIRECT(ADDRESS(69,17)))</f>
        <v>0</v>
      </c>
      <c r="S69" s="7" t="s">
        <v>12</v>
      </c>
      <c r="T69" s="7" t="n">
        <f t="normal" ca="1">16-LENB(INDIRECT(ADDRESS(69,19)))</f>
        <v>0</v>
      </c>
      <c r="U69" s="7" t="s">
        <v>12</v>
      </c>
      <c r="V69" s="7" t="n">
        <f t="normal" ca="1">16-LENB(INDIRECT(ADDRESS(69,21)))</f>
        <v>0</v>
      </c>
      <c r="W69" s="7" t="s">
        <v>12</v>
      </c>
      <c r="X69" s="7" t="n">
        <f t="normal" ca="1">16-LENB(INDIRECT(ADDRESS(69,23)))</f>
        <v>0</v>
      </c>
      <c r="Y69" s="7" t="s">
        <v>12</v>
      </c>
      <c r="Z69" s="7" t="n">
        <f t="normal" ca="1">16-LENB(INDIRECT(ADDRESS(69,25)))</f>
        <v>0</v>
      </c>
      <c r="AA69" s="7" t="s">
        <v>12</v>
      </c>
      <c r="AB69" s="7" t="n">
        <f t="normal" ca="1">16-LENB(INDIRECT(ADDRESS(69,27)))</f>
        <v>0</v>
      </c>
      <c r="AC69" s="7" t="n">
        <v>100</v>
      </c>
      <c r="AD69" s="7" t="n">
        <v>100</v>
      </c>
      <c r="AE69" s="7" t="n">
        <v>100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0</v>
      </c>
      <c r="AL69" s="7" t="n">
        <v>0</v>
      </c>
      <c r="AM69" s="7" t="n">
        <v>0</v>
      </c>
      <c r="AN69" s="7" t="n">
        <v>0</v>
      </c>
      <c r="AO69" s="7" t="n">
        <v>0</v>
      </c>
      <c r="AP69" s="7" t="n">
        <v>0</v>
      </c>
      <c r="AQ69" s="7" t="n">
        <v>0</v>
      </c>
      <c r="AR69" s="7" t="n">
        <v>0</v>
      </c>
      <c r="AS69" s="7" t="n">
        <v>255</v>
      </c>
      <c r="AT69" s="7" t="n">
        <v>255</v>
      </c>
      <c r="AU69" s="7" t="n">
        <v>255</v>
      </c>
      <c r="AV69" s="7" t="n">
        <v>255</v>
      </c>
      <c r="AW69" s="7" t="n">
        <v>0</v>
      </c>
      <c r="AX69" s="7" t="n">
        <v>0</v>
      </c>
      <c r="AY69" s="7" t="n">
        <v>0</v>
      </c>
      <c r="AZ69" s="7" t="n">
        <v>0</v>
      </c>
      <c r="BA69" s="7" t="n">
        <v>0</v>
      </c>
      <c r="BB69" s="7" t="n">
        <v>0</v>
      </c>
      <c r="BC69" s="7" t="n">
        <v>0</v>
      </c>
      <c r="BD69" s="7" t="n">
        <v>0</v>
      </c>
      <c r="BE69" s="7" t="n">
        <v>0</v>
      </c>
      <c r="BF69" s="7" t="n">
        <v>0</v>
      </c>
      <c r="BG69" s="7" t="n">
        <v>0</v>
      </c>
      <c r="BH69" s="7" t="n">
        <v>0</v>
      </c>
      <c r="BI69" s="7" t="n">
        <v>0</v>
      </c>
      <c r="BJ69" s="7" t="n">
        <v>0</v>
      </c>
      <c r="BK69" s="7" t="n">
        <v>0</v>
      </c>
      <c r="BL69" s="7" t="n">
        <v>0</v>
      </c>
      <c r="BM69" s="7" t="n">
        <v>0</v>
      </c>
      <c r="BN69" s="7" t="n">
        <v>0</v>
      </c>
      <c r="BO69" s="7" t="n">
        <v>0</v>
      </c>
      <c r="BP69" s="7" t="n">
        <v>0</v>
      </c>
      <c r="BQ69" s="7" t="n">
        <v>0</v>
      </c>
      <c r="BR69" s="7" t="n">
        <v>0</v>
      </c>
      <c r="BS69" s="7" t="n">
        <v>0</v>
      </c>
      <c r="BT69" s="7" t="n">
        <v>0</v>
      </c>
    </row>
    <row r="70" spans="1:72">
      <c r="A70" t="s">
        <v>4</v>
      </c>
      <c r="B70" s="4" t="s">
        <v>5</v>
      </c>
    </row>
    <row r="71" spans="1:72">
      <c r="A71" t="n">
        <v>8304</v>
      </c>
      <c r="B71" s="5" t="n">
        <v>1</v>
      </c>
    </row>
    <row r="72" spans="1:72" s="3" customFormat="1" customHeight="0">
      <c r="A72" s="3" t="s">
        <v>2</v>
      </c>
      <c r="B72" s="3" t="s">
        <v>3</v>
      </c>
    </row>
    <row r="73" spans="1:72">
      <c r="A73" t="s">
        <v>4</v>
      </c>
      <c r="B73" s="4" t="s">
        <v>5</v>
      </c>
      <c r="C73" s="4" t="s">
        <v>6</v>
      </c>
      <c r="D73" s="4" t="s">
        <v>8</v>
      </c>
      <c r="E73" s="4" t="s">
        <v>9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  <c r="K73" s="4" t="s">
        <v>10</v>
      </c>
      <c r="L73" s="4" t="s">
        <v>9</v>
      </c>
      <c r="M73" s="4" t="s">
        <v>6</v>
      </c>
      <c r="N73" s="4" t="s">
        <v>8</v>
      </c>
      <c r="O73" s="4" t="s">
        <v>6</v>
      </c>
      <c r="P73" s="4" t="s">
        <v>8</v>
      </c>
      <c r="Q73" s="4" t="s">
        <v>6</v>
      </c>
      <c r="R73" s="4" t="s">
        <v>8</v>
      </c>
      <c r="S73" s="4" t="s">
        <v>6</v>
      </c>
      <c r="T73" s="4" t="s">
        <v>8</v>
      </c>
      <c r="U73" s="4" t="s">
        <v>6</v>
      </c>
      <c r="V73" s="4" t="s">
        <v>8</v>
      </c>
      <c r="W73" s="4" t="s">
        <v>6</v>
      </c>
      <c r="X73" s="4" t="s">
        <v>8</v>
      </c>
      <c r="Y73" s="4" t="s">
        <v>6</v>
      </c>
      <c r="Z73" s="4" t="s">
        <v>8</v>
      </c>
      <c r="AA73" s="4" t="s">
        <v>6</v>
      </c>
      <c r="AB73" s="4" t="s">
        <v>8</v>
      </c>
      <c r="AC73" s="4" t="s">
        <v>13</v>
      </c>
      <c r="AD73" s="4" t="s">
        <v>13</v>
      </c>
      <c r="AE73" s="4" t="s">
        <v>13</v>
      </c>
      <c r="AF73" s="4" t="s">
        <v>13</v>
      </c>
      <c r="AG73" s="4" t="s">
        <v>13</v>
      </c>
      <c r="AH73" s="4" t="s">
        <v>13</v>
      </c>
      <c r="AI73" s="4" t="s">
        <v>13</v>
      </c>
      <c r="AJ73" s="4" t="s">
        <v>13</v>
      </c>
      <c r="AK73" s="4" t="s">
        <v>14</v>
      </c>
      <c r="AL73" s="4" t="s">
        <v>14</v>
      </c>
      <c r="AM73" s="4" t="s">
        <v>14</v>
      </c>
      <c r="AN73" s="4" t="s">
        <v>14</v>
      </c>
      <c r="AO73" s="4" t="s">
        <v>14</v>
      </c>
      <c r="AP73" s="4" t="s">
        <v>14</v>
      </c>
      <c r="AQ73" s="4" t="s">
        <v>14</v>
      </c>
      <c r="AR73" s="4" t="s">
        <v>14</v>
      </c>
      <c r="AS73" s="4" t="s">
        <v>14</v>
      </c>
      <c r="AT73" s="4" t="s">
        <v>14</v>
      </c>
      <c r="AU73" s="4" t="s">
        <v>14</v>
      </c>
      <c r="AV73" s="4" t="s">
        <v>14</v>
      </c>
      <c r="AW73" s="4" t="s">
        <v>14</v>
      </c>
      <c r="AX73" s="4" t="s">
        <v>14</v>
      </c>
      <c r="AY73" s="4" t="s">
        <v>14</v>
      </c>
      <c r="AZ73" s="4" t="s">
        <v>14</v>
      </c>
      <c r="BA73" s="4" t="s">
        <v>14</v>
      </c>
      <c r="BB73" s="4" t="s">
        <v>14</v>
      </c>
      <c r="BC73" s="4" t="s">
        <v>14</v>
      </c>
      <c r="BD73" s="4" t="s">
        <v>14</v>
      </c>
      <c r="BE73" s="4" t="s">
        <v>14</v>
      </c>
      <c r="BF73" s="4" t="s">
        <v>14</v>
      </c>
      <c r="BG73" s="4" t="s">
        <v>14</v>
      </c>
      <c r="BH73" s="4" t="s">
        <v>14</v>
      </c>
      <c r="BI73" s="4" t="s">
        <v>14</v>
      </c>
      <c r="BJ73" s="4" t="s">
        <v>14</v>
      </c>
      <c r="BK73" s="4" t="s">
        <v>14</v>
      </c>
      <c r="BL73" s="4" t="s">
        <v>14</v>
      </c>
      <c r="BM73" s="4" t="s">
        <v>14</v>
      </c>
      <c r="BN73" s="4" t="s">
        <v>14</v>
      </c>
      <c r="BO73" s="4" t="s">
        <v>14</v>
      </c>
      <c r="BP73" s="4" t="s">
        <v>14</v>
      </c>
      <c r="BQ73" s="4" t="s">
        <v>14</v>
      </c>
      <c r="BR73" s="4" t="s">
        <v>14</v>
      </c>
      <c r="BS73" s="4" t="s">
        <v>14</v>
      </c>
      <c r="BT73" s="4" t="s">
        <v>14</v>
      </c>
    </row>
    <row r="74" spans="1:72">
      <c r="A74" t="n">
        <v>8308</v>
      </c>
      <c r="B74" s="6" t="n">
        <v>256</v>
      </c>
      <c r="C74" s="7" t="s">
        <v>47</v>
      </c>
      <c r="D74" s="7" t="n">
        <f t="normal" ca="1">16-LENB(INDIRECT(ADDRESS(74,3)))</f>
        <v>0</v>
      </c>
      <c r="E74" s="7" t="n">
        <v>1031</v>
      </c>
      <c r="F74" s="7" t="n">
        <v>426</v>
      </c>
      <c r="G74" s="7" t="n">
        <v>426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s">
        <v>32</v>
      </c>
      <c r="N74" s="7" t="n">
        <f t="normal" ca="1">16-LENB(INDIRECT(ADDRESS(74,13)))</f>
        <v>0</v>
      </c>
      <c r="O74" s="7" t="s">
        <v>12</v>
      </c>
      <c r="P74" s="7" t="n">
        <f t="normal" ca="1">16-LENB(INDIRECT(ADDRESS(74,15)))</f>
        <v>0</v>
      </c>
      <c r="Q74" s="7" t="s">
        <v>12</v>
      </c>
      <c r="R74" s="7" t="n">
        <f t="normal" ca="1">16-LENB(INDIRECT(ADDRESS(74,17)))</f>
        <v>0</v>
      </c>
      <c r="S74" s="7" t="s">
        <v>12</v>
      </c>
      <c r="T74" s="7" t="n">
        <f t="normal" ca="1">16-LENB(INDIRECT(ADDRESS(74,19)))</f>
        <v>0</v>
      </c>
      <c r="U74" s="7" t="s">
        <v>12</v>
      </c>
      <c r="V74" s="7" t="n">
        <f t="normal" ca="1">16-LENB(INDIRECT(ADDRESS(74,21)))</f>
        <v>0</v>
      </c>
      <c r="W74" s="7" t="s">
        <v>12</v>
      </c>
      <c r="X74" s="7" t="n">
        <f t="normal" ca="1">16-LENB(INDIRECT(ADDRESS(74,23)))</f>
        <v>0</v>
      </c>
      <c r="Y74" s="7" t="s">
        <v>12</v>
      </c>
      <c r="Z74" s="7" t="n">
        <f t="normal" ca="1">16-LENB(INDIRECT(ADDRESS(74,25)))</f>
        <v>0</v>
      </c>
      <c r="AA74" s="7" t="s">
        <v>12</v>
      </c>
      <c r="AB74" s="7" t="n">
        <f t="normal" ca="1">16-LENB(INDIRECT(ADDRESS(74,27)))</f>
        <v>0</v>
      </c>
      <c r="AC74" s="7" t="n">
        <v>100</v>
      </c>
      <c r="AD74" s="7" t="n">
        <v>0</v>
      </c>
      <c r="AE74" s="7" t="n">
        <v>0</v>
      </c>
      <c r="AF74" s="7" t="n">
        <v>0</v>
      </c>
      <c r="AG74" s="7" t="n">
        <v>0</v>
      </c>
      <c r="AH74" s="7" t="n">
        <v>0</v>
      </c>
      <c r="AI74" s="7" t="n">
        <v>0</v>
      </c>
      <c r="AJ74" s="7" t="n">
        <v>0</v>
      </c>
      <c r="AK74" s="7" t="n">
        <v>0</v>
      </c>
      <c r="AL74" s="7" t="n">
        <v>0</v>
      </c>
      <c r="AM74" s="7" t="n">
        <v>0</v>
      </c>
      <c r="AN74" s="7" t="n">
        <v>0</v>
      </c>
      <c r="AO74" s="7" t="n">
        <v>0</v>
      </c>
      <c r="AP74" s="7" t="n">
        <v>0</v>
      </c>
      <c r="AQ74" s="7" t="n">
        <v>0</v>
      </c>
      <c r="AR74" s="7" t="n">
        <v>0</v>
      </c>
      <c r="AS74" s="7" t="n">
        <v>255</v>
      </c>
      <c r="AT74" s="7" t="n">
        <v>255</v>
      </c>
      <c r="AU74" s="7" t="n">
        <v>255</v>
      </c>
      <c r="AV74" s="7" t="n">
        <v>255</v>
      </c>
      <c r="AW74" s="7" t="n">
        <v>0</v>
      </c>
      <c r="AX74" s="7" t="n">
        <v>0</v>
      </c>
      <c r="AY74" s="7" t="n">
        <v>0</v>
      </c>
      <c r="AZ74" s="7" t="n">
        <v>0</v>
      </c>
      <c r="BA74" s="7" t="n">
        <v>0</v>
      </c>
      <c r="BB74" s="7" t="n">
        <v>0</v>
      </c>
      <c r="BC74" s="7" t="n">
        <v>0</v>
      </c>
      <c r="BD74" s="7" t="n">
        <v>0</v>
      </c>
      <c r="BE74" s="7" t="n">
        <v>0</v>
      </c>
      <c r="BF74" s="7" t="n">
        <v>0</v>
      </c>
      <c r="BG74" s="7" t="n">
        <v>0</v>
      </c>
      <c r="BH74" s="7" t="n">
        <v>0</v>
      </c>
      <c r="BI74" s="7" t="n">
        <v>0</v>
      </c>
      <c r="BJ74" s="7" t="n">
        <v>0</v>
      </c>
      <c r="BK74" s="7" t="n">
        <v>0</v>
      </c>
      <c r="BL74" s="7" t="n">
        <v>0</v>
      </c>
      <c r="BM74" s="7" t="n">
        <v>0</v>
      </c>
      <c r="BN74" s="7" t="n">
        <v>0</v>
      </c>
      <c r="BO74" s="7" t="n">
        <v>0</v>
      </c>
      <c r="BP74" s="7" t="n">
        <v>0</v>
      </c>
      <c r="BQ74" s="7" t="n">
        <v>0</v>
      </c>
      <c r="BR74" s="7" t="n">
        <v>0</v>
      </c>
      <c r="BS74" s="7" t="n">
        <v>0</v>
      </c>
      <c r="BT74" s="7" t="n">
        <v>0</v>
      </c>
    </row>
    <row r="75" spans="1:72">
      <c r="A75" t="s">
        <v>4</v>
      </c>
      <c r="B75" s="4" t="s">
        <v>5</v>
      </c>
    </row>
    <row r="76" spans="1:72">
      <c r="A76" t="n">
        <v>8516</v>
      </c>
      <c r="B76" s="5" t="n">
        <v>1</v>
      </c>
    </row>
    <row r="77" spans="1:72" s="3" customFormat="1" customHeight="0">
      <c r="A77" s="3" t="s">
        <v>2</v>
      </c>
      <c r="B77" s="3" t="s">
        <v>3</v>
      </c>
    </row>
    <row r="78" spans="1:72">
      <c r="A78" t="s">
        <v>4</v>
      </c>
      <c r="B78" s="4" t="s">
        <v>5</v>
      </c>
      <c r="C78" s="4" t="s">
        <v>6</v>
      </c>
      <c r="D78" s="4" t="s">
        <v>8</v>
      </c>
      <c r="E78" s="4" t="s">
        <v>9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10</v>
      </c>
      <c r="K78" s="4" t="s">
        <v>10</v>
      </c>
      <c r="L78" s="4" t="s">
        <v>9</v>
      </c>
      <c r="M78" s="4" t="s">
        <v>6</v>
      </c>
      <c r="N78" s="4" t="s">
        <v>8</v>
      </c>
      <c r="O78" s="4" t="s">
        <v>6</v>
      </c>
      <c r="P78" s="4" t="s">
        <v>8</v>
      </c>
      <c r="Q78" s="4" t="s">
        <v>6</v>
      </c>
      <c r="R78" s="4" t="s">
        <v>8</v>
      </c>
      <c r="S78" s="4" t="s">
        <v>6</v>
      </c>
      <c r="T78" s="4" t="s">
        <v>8</v>
      </c>
      <c r="U78" s="4" t="s">
        <v>6</v>
      </c>
      <c r="V78" s="4" t="s">
        <v>8</v>
      </c>
      <c r="W78" s="4" t="s">
        <v>6</v>
      </c>
      <c r="X78" s="4" t="s">
        <v>8</v>
      </c>
      <c r="Y78" s="4" t="s">
        <v>6</v>
      </c>
      <c r="Z78" s="4" t="s">
        <v>8</v>
      </c>
      <c r="AA78" s="4" t="s">
        <v>6</v>
      </c>
      <c r="AB78" s="4" t="s">
        <v>8</v>
      </c>
      <c r="AC78" s="4" t="s">
        <v>13</v>
      </c>
      <c r="AD78" s="4" t="s">
        <v>13</v>
      </c>
      <c r="AE78" s="4" t="s">
        <v>13</v>
      </c>
      <c r="AF78" s="4" t="s">
        <v>13</v>
      </c>
      <c r="AG78" s="4" t="s">
        <v>13</v>
      </c>
      <c r="AH78" s="4" t="s">
        <v>13</v>
      </c>
      <c r="AI78" s="4" t="s">
        <v>13</v>
      </c>
      <c r="AJ78" s="4" t="s">
        <v>13</v>
      </c>
      <c r="AK78" s="4" t="s">
        <v>14</v>
      </c>
      <c r="AL78" s="4" t="s">
        <v>14</v>
      </c>
      <c r="AM78" s="4" t="s">
        <v>14</v>
      </c>
      <c r="AN78" s="4" t="s">
        <v>14</v>
      </c>
      <c r="AO78" s="4" t="s">
        <v>14</v>
      </c>
      <c r="AP78" s="4" t="s">
        <v>14</v>
      </c>
      <c r="AQ78" s="4" t="s">
        <v>14</v>
      </c>
      <c r="AR78" s="4" t="s">
        <v>14</v>
      </c>
      <c r="AS78" s="4" t="s">
        <v>14</v>
      </c>
      <c r="AT78" s="4" t="s">
        <v>14</v>
      </c>
      <c r="AU78" s="4" t="s">
        <v>14</v>
      </c>
      <c r="AV78" s="4" t="s">
        <v>14</v>
      </c>
      <c r="AW78" s="4" t="s">
        <v>14</v>
      </c>
      <c r="AX78" s="4" t="s">
        <v>14</v>
      </c>
      <c r="AY78" s="4" t="s">
        <v>14</v>
      </c>
      <c r="AZ78" s="4" t="s">
        <v>14</v>
      </c>
      <c r="BA78" s="4" t="s">
        <v>14</v>
      </c>
      <c r="BB78" s="4" t="s">
        <v>14</v>
      </c>
      <c r="BC78" s="4" t="s">
        <v>14</v>
      </c>
      <c r="BD78" s="4" t="s">
        <v>14</v>
      </c>
      <c r="BE78" s="4" t="s">
        <v>14</v>
      </c>
      <c r="BF78" s="4" t="s">
        <v>14</v>
      </c>
      <c r="BG78" s="4" t="s">
        <v>14</v>
      </c>
      <c r="BH78" s="4" t="s">
        <v>14</v>
      </c>
      <c r="BI78" s="4" t="s">
        <v>14</v>
      </c>
      <c r="BJ78" s="4" t="s">
        <v>14</v>
      </c>
      <c r="BK78" s="4" t="s">
        <v>14</v>
      </c>
      <c r="BL78" s="4" t="s">
        <v>14</v>
      </c>
      <c r="BM78" s="4" t="s">
        <v>14</v>
      </c>
      <c r="BN78" s="4" t="s">
        <v>14</v>
      </c>
      <c r="BO78" s="4" t="s">
        <v>14</v>
      </c>
      <c r="BP78" s="4" t="s">
        <v>14</v>
      </c>
      <c r="BQ78" s="4" t="s">
        <v>14</v>
      </c>
      <c r="BR78" s="4" t="s">
        <v>14</v>
      </c>
      <c r="BS78" s="4" t="s">
        <v>14</v>
      </c>
      <c r="BT78" s="4" t="s">
        <v>14</v>
      </c>
    </row>
    <row r="79" spans="1:72">
      <c r="A79" t="n">
        <v>8520</v>
      </c>
      <c r="B79" s="6" t="n">
        <v>256</v>
      </c>
      <c r="C79" s="7" t="s">
        <v>48</v>
      </c>
      <c r="D79" s="7" t="n">
        <f t="normal" ca="1">16-LENB(INDIRECT(ADDRESS(79,3)))</f>
        <v>0</v>
      </c>
      <c r="E79" s="7" t="n">
        <v>1032</v>
      </c>
      <c r="F79" s="7" t="n">
        <v>426</v>
      </c>
      <c r="G79" s="7" t="n">
        <v>426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s">
        <v>34</v>
      </c>
      <c r="N79" s="7" t="n">
        <f t="normal" ca="1">16-LENB(INDIRECT(ADDRESS(79,13)))</f>
        <v>0</v>
      </c>
      <c r="O79" s="7" t="s">
        <v>12</v>
      </c>
      <c r="P79" s="7" t="n">
        <f t="normal" ca="1">16-LENB(INDIRECT(ADDRESS(79,15)))</f>
        <v>0</v>
      </c>
      <c r="Q79" s="7" t="s">
        <v>12</v>
      </c>
      <c r="R79" s="7" t="n">
        <f t="normal" ca="1">16-LENB(INDIRECT(ADDRESS(79,17)))</f>
        <v>0</v>
      </c>
      <c r="S79" s="7" t="s">
        <v>12</v>
      </c>
      <c r="T79" s="7" t="n">
        <f t="normal" ca="1">16-LENB(INDIRECT(ADDRESS(79,19)))</f>
        <v>0</v>
      </c>
      <c r="U79" s="7" t="s">
        <v>12</v>
      </c>
      <c r="V79" s="7" t="n">
        <f t="normal" ca="1">16-LENB(INDIRECT(ADDRESS(79,21)))</f>
        <v>0</v>
      </c>
      <c r="W79" s="7" t="s">
        <v>12</v>
      </c>
      <c r="X79" s="7" t="n">
        <f t="normal" ca="1">16-LENB(INDIRECT(ADDRESS(79,23)))</f>
        <v>0</v>
      </c>
      <c r="Y79" s="7" t="s">
        <v>12</v>
      </c>
      <c r="Z79" s="7" t="n">
        <f t="normal" ca="1">16-LENB(INDIRECT(ADDRESS(79,25)))</f>
        <v>0</v>
      </c>
      <c r="AA79" s="7" t="s">
        <v>12</v>
      </c>
      <c r="AB79" s="7" t="n">
        <f t="normal" ca="1">16-LENB(INDIRECT(ADDRESS(79,27)))</f>
        <v>0</v>
      </c>
      <c r="AC79" s="7" t="n">
        <v>100</v>
      </c>
      <c r="AD79" s="7" t="n">
        <v>0</v>
      </c>
      <c r="AE79" s="7" t="n">
        <v>0</v>
      </c>
      <c r="AF79" s="7" t="n">
        <v>0</v>
      </c>
      <c r="AG79" s="7" t="n">
        <v>0</v>
      </c>
      <c r="AH79" s="7" t="n">
        <v>0</v>
      </c>
      <c r="AI79" s="7" t="n">
        <v>0</v>
      </c>
      <c r="AJ79" s="7" t="n">
        <v>0</v>
      </c>
      <c r="AK79" s="7" t="n">
        <v>0</v>
      </c>
      <c r="AL79" s="7" t="n">
        <v>0</v>
      </c>
      <c r="AM79" s="7" t="n">
        <v>0</v>
      </c>
      <c r="AN79" s="7" t="n">
        <v>0</v>
      </c>
      <c r="AO79" s="7" t="n">
        <v>0</v>
      </c>
      <c r="AP79" s="7" t="n">
        <v>0</v>
      </c>
      <c r="AQ79" s="7" t="n">
        <v>0</v>
      </c>
      <c r="AR79" s="7" t="n">
        <v>0</v>
      </c>
      <c r="AS79" s="7" t="n">
        <v>255</v>
      </c>
      <c r="AT79" s="7" t="n">
        <v>255</v>
      </c>
      <c r="AU79" s="7" t="n">
        <v>255</v>
      </c>
      <c r="AV79" s="7" t="n">
        <v>255</v>
      </c>
      <c r="AW79" s="7" t="n">
        <v>0</v>
      </c>
      <c r="AX79" s="7" t="n">
        <v>0</v>
      </c>
      <c r="AY79" s="7" t="n">
        <v>0</v>
      </c>
      <c r="AZ79" s="7" t="n">
        <v>0</v>
      </c>
      <c r="BA79" s="7" t="n">
        <v>0</v>
      </c>
      <c r="BB79" s="7" t="n">
        <v>0</v>
      </c>
      <c r="BC79" s="7" t="n">
        <v>0</v>
      </c>
      <c r="BD79" s="7" t="n">
        <v>0</v>
      </c>
      <c r="BE79" s="7" t="n">
        <v>0</v>
      </c>
      <c r="BF79" s="7" t="n">
        <v>0</v>
      </c>
      <c r="BG79" s="7" t="n">
        <v>0</v>
      </c>
      <c r="BH79" s="7" t="n">
        <v>0</v>
      </c>
      <c r="BI79" s="7" t="n">
        <v>0</v>
      </c>
      <c r="BJ79" s="7" t="n">
        <v>0</v>
      </c>
      <c r="BK79" s="7" t="n">
        <v>0</v>
      </c>
      <c r="BL79" s="7" t="n">
        <v>0</v>
      </c>
      <c r="BM79" s="7" t="n">
        <v>0</v>
      </c>
      <c r="BN79" s="7" t="n">
        <v>0</v>
      </c>
      <c r="BO79" s="7" t="n">
        <v>0</v>
      </c>
      <c r="BP79" s="7" t="n">
        <v>0</v>
      </c>
      <c r="BQ79" s="7" t="n">
        <v>0</v>
      </c>
      <c r="BR79" s="7" t="n">
        <v>0</v>
      </c>
      <c r="BS79" s="7" t="n">
        <v>0</v>
      </c>
      <c r="BT79" s="7" t="n">
        <v>0</v>
      </c>
    </row>
    <row r="80" spans="1:72">
      <c r="A80" t="s">
        <v>4</v>
      </c>
      <c r="B80" s="4" t="s">
        <v>5</v>
      </c>
    </row>
    <row r="81" spans="1:72">
      <c r="A81" t="n">
        <v>8728</v>
      </c>
      <c r="B81" s="5" t="n">
        <v>1</v>
      </c>
    </row>
    <row r="82" spans="1:72" s="3" customFormat="1" customHeight="0">
      <c r="A82" s="3" t="s">
        <v>2</v>
      </c>
      <c r="B82" s="3" t="s">
        <v>3</v>
      </c>
    </row>
    <row r="83" spans="1:72">
      <c r="A83" t="s">
        <v>4</v>
      </c>
      <c r="B83" s="4" t="s">
        <v>5</v>
      </c>
      <c r="C83" s="4" t="s">
        <v>6</v>
      </c>
      <c r="D83" s="4" t="s">
        <v>8</v>
      </c>
      <c r="E83" s="4" t="s">
        <v>9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  <c r="K83" s="4" t="s">
        <v>10</v>
      </c>
      <c r="L83" s="4" t="s">
        <v>9</v>
      </c>
      <c r="M83" s="4" t="s">
        <v>6</v>
      </c>
      <c r="N83" s="4" t="s">
        <v>8</v>
      </c>
      <c r="O83" s="4" t="s">
        <v>6</v>
      </c>
      <c r="P83" s="4" t="s">
        <v>8</v>
      </c>
      <c r="Q83" s="4" t="s">
        <v>6</v>
      </c>
      <c r="R83" s="4" t="s">
        <v>8</v>
      </c>
      <c r="S83" s="4" t="s">
        <v>6</v>
      </c>
      <c r="T83" s="4" t="s">
        <v>8</v>
      </c>
      <c r="U83" s="4" t="s">
        <v>6</v>
      </c>
      <c r="V83" s="4" t="s">
        <v>8</v>
      </c>
      <c r="W83" s="4" t="s">
        <v>6</v>
      </c>
      <c r="X83" s="4" t="s">
        <v>8</v>
      </c>
      <c r="Y83" s="4" t="s">
        <v>6</v>
      </c>
      <c r="Z83" s="4" t="s">
        <v>8</v>
      </c>
      <c r="AA83" s="4" t="s">
        <v>6</v>
      </c>
      <c r="AB83" s="4" t="s">
        <v>8</v>
      </c>
      <c r="AC83" s="4" t="s">
        <v>13</v>
      </c>
      <c r="AD83" s="4" t="s">
        <v>13</v>
      </c>
      <c r="AE83" s="4" t="s">
        <v>13</v>
      </c>
      <c r="AF83" s="4" t="s">
        <v>13</v>
      </c>
      <c r="AG83" s="4" t="s">
        <v>13</v>
      </c>
      <c r="AH83" s="4" t="s">
        <v>13</v>
      </c>
      <c r="AI83" s="4" t="s">
        <v>13</v>
      </c>
      <c r="AJ83" s="4" t="s">
        <v>13</v>
      </c>
      <c r="AK83" s="4" t="s">
        <v>14</v>
      </c>
      <c r="AL83" s="4" t="s">
        <v>14</v>
      </c>
      <c r="AM83" s="4" t="s">
        <v>14</v>
      </c>
      <c r="AN83" s="4" t="s">
        <v>14</v>
      </c>
      <c r="AO83" s="4" t="s">
        <v>14</v>
      </c>
      <c r="AP83" s="4" t="s">
        <v>14</v>
      </c>
      <c r="AQ83" s="4" t="s">
        <v>14</v>
      </c>
      <c r="AR83" s="4" t="s">
        <v>14</v>
      </c>
      <c r="AS83" s="4" t="s">
        <v>14</v>
      </c>
      <c r="AT83" s="4" t="s">
        <v>14</v>
      </c>
      <c r="AU83" s="4" t="s">
        <v>14</v>
      </c>
      <c r="AV83" s="4" t="s">
        <v>14</v>
      </c>
      <c r="AW83" s="4" t="s">
        <v>14</v>
      </c>
      <c r="AX83" s="4" t="s">
        <v>14</v>
      </c>
      <c r="AY83" s="4" t="s">
        <v>14</v>
      </c>
      <c r="AZ83" s="4" t="s">
        <v>14</v>
      </c>
      <c r="BA83" s="4" t="s">
        <v>14</v>
      </c>
      <c r="BB83" s="4" t="s">
        <v>14</v>
      </c>
      <c r="BC83" s="4" t="s">
        <v>14</v>
      </c>
      <c r="BD83" s="4" t="s">
        <v>14</v>
      </c>
      <c r="BE83" s="4" t="s">
        <v>14</v>
      </c>
      <c r="BF83" s="4" t="s">
        <v>14</v>
      </c>
      <c r="BG83" s="4" t="s">
        <v>14</v>
      </c>
      <c r="BH83" s="4" t="s">
        <v>14</v>
      </c>
      <c r="BI83" s="4" t="s">
        <v>14</v>
      </c>
      <c r="BJ83" s="4" t="s">
        <v>14</v>
      </c>
      <c r="BK83" s="4" t="s">
        <v>14</v>
      </c>
      <c r="BL83" s="4" t="s">
        <v>14</v>
      </c>
      <c r="BM83" s="4" t="s">
        <v>14</v>
      </c>
      <c r="BN83" s="4" t="s">
        <v>14</v>
      </c>
      <c r="BO83" s="4" t="s">
        <v>14</v>
      </c>
      <c r="BP83" s="4" t="s">
        <v>14</v>
      </c>
      <c r="BQ83" s="4" t="s">
        <v>14</v>
      </c>
      <c r="BR83" s="4" t="s">
        <v>14</v>
      </c>
      <c r="BS83" s="4" t="s">
        <v>14</v>
      </c>
      <c r="BT83" s="4" t="s">
        <v>14</v>
      </c>
    </row>
    <row r="84" spans="1:72">
      <c r="A84" t="n">
        <v>8732</v>
      </c>
      <c r="B84" s="6" t="n">
        <v>256</v>
      </c>
      <c r="C84" s="7" t="s">
        <v>23</v>
      </c>
      <c r="D84" s="7" t="n">
        <f t="normal" ca="1">16-LENB(INDIRECT(ADDRESS(84,3)))</f>
        <v>0</v>
      </c>
      <c r="E84" s="7" t="n">
        <v>1033</v>
      </c>
      <c r="F84" s="7" t="n">
        <v>426</v>
      </c>
      <c r="G84" s="7" t="n">
        <v>426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s">
        <v>33</v>
      </c>
      <c r="N84" s="7" t="n">
        <f t="normal" ca="1">16-LENB(INDIRECT(ADDRESS(84,13)))</f>
        <v>0</v>
      </c>
      <c r="O84" s="7" t="s">
        <v>35</v>
      </c>
      <c r="P84" s="7" t="n">
        <f t="normal" ca="1">16-LENB(INDIRECT(ADDRESS(84,15)))</f>
        <v>0</v>
      </c>
      <c r="Q84" s="7" t="s">
        <v>12</v>
      </c>
      <c r="R84" s="7" t="n">
        <f t="normal" ca="1">16-LENB(INDIRECT(ADDRESS(84,17)))</f>
        <v>0</v>
      </c>
      <c r="S84" s="7" t="s">
        <v>12</v>
      </c>
      <c r="T84" s="7" t="n">
        <f t="normal" ca="1">16-LENB(INDIRECT(ADDRESS(84,19)))</f>
        <v>0</v>
      </c>
      <c r="U84" s="7" t="s">
        <v>12</v>
      </c>
      <c r="V84" s="7" t="n">
        <f t="normal" ca="1">16-LENB(INDIRECT(ADDRESS(84,21)))</f>
        <v>0</v>
      </c>
      <c r="W84" s="7" t="s">
        <v>12</v>
      </c>
      <c r="X84" s="7" t="n">
        <f t="normal" ca="1">16-LENB(INDIRECT(ADDRESS(84,23)))</f>
        <v>0</v>
      </c>
      <c r="Y84" s="7" t="s">
        <v>12</v>
      </c>
      <c r="Z84" s="7" t="n">
        <f t="normal" ca="1">16-LENB(INDIRECT(ADDRESS(84,25)))</f>
        <v>0</v>
      </c>
      <c r="AA84" s="7" t="s">
        <v>12</v>
      </c>
      <c r="AB84" s="7" t="n">
        <f t="normal" ca="1">16-LENB(INDIRECT(ADDRESS(84,27)))</f>
        <v>0</v>
      </c>
      <c r="AC84" s="7" t="n">
        <v>100</v>
      </c>
      <c r="AD84" s="7" t="n">
        <v>100</v>
      </c>
      <c r="AE84" s="7" t="n">
        <v>0</v>
      </c>
      <c r="AF84" s="7" t="n">
        <v>0</v>
      </c>
      <c r="AG84" s="7" t="n">
        <v>0</v>
      </c>
      <c r="AH84" s="7" t="n">
        <v>0</v>
      </c>
      <c r="AI84" s="7" t="n">
        <v>0</v>
      </c>
      <c r="AJ84" s="7" t="n">
        <v>0</v>
      </c>
      <c r="AK84" s="7" t="n">
        <v>0</v>
      </c>
      <c r="AL84" s="7" t="n">
        <v>0</v>
      </c>
      <c r="AM84" s="7" t="n">
        <v>0</v>
      </c>
      <c r="AN84" s="7" t="n">
        <v>0</v>
      </c>
      <c r="AO84" s="7" t="n">
        <v>0</v>
      </c>
      <c r="AP84" s="7" t="n">
        <v>0</v>
      </c>
      <c r="AQ84" s="7" t="n">
        <v>0</v>
      </c>
      <c r="AR84" s="7" t="n">
        <v>0</v>
      </c>
      <c r="AS84" s="7" t="n">
        <v>255</v>
      </c>
      <c r="AT84" s="7" t="n">
        <v>255</v>
      </c>
      <c r="AU84" s="7" t="n">
        <v>255</v>
      </c>
      <c r="AV84" s="7" t="n">
        <v>255</v>
      </c>
      <c r="AW84" s="7" t="n">
        <v>0</v>
      </c>
      <c r="AX84" s="7" t="n">
        <v>0</v>
      </c>
      <c r="AY84" s="7" t="n">
        <v>0</v>
      </c>
      <c r="AZ84" s="7" t="n">
        <v>0</v>
      </c>
      <c r="BA84" s="7" t="n">
        <v>0</v>
      </c>
      <c r="BB84" s="7" t="n">
        <v>0</v>
      </c>
      <c r="BC84" s="7" t="n">
        <v>0</v>
      </c>
      <c r="BD84" s="7" t="n">
        <v>0</v>
      </c>
      <c r="BE84" s="7" t="n">
        <v>0</v>
      </c>
      <c r="BF84" s="7" t="n">
        <v>0</v>
      </c>
      <c r="BG84" s="7" t="n">
        <v>0</v>
      </c>
      <c r="BH84" s="7" t="n">
        <v>0</v>
      </c>
      <c r="BI84" s="7" t="n">
        <v>0</v>
      </c>
      <c r="BJ84" s="7" t="n">
        <v>0</v>
      </c>
      <c r="BK84" s="7" t="n">
        <v>0</v>
      </c>
      <c r="BL84" s="7" t="n">
        <v>0</v>
      </c>
      <c r="BM84" s="7" t="n">
        <v>0</v>
      </c>
      <c r="BN84" s="7" t="n">
        <v>0</v>
      </c>
      <c r="BO84" s="7" t="n">
        <v>0</v>
      </c>
      <c r="BP84" s="7" t="n">
        <v>0</v>
      </c>
      <c r="BQ84" s="7" t="n">
        <v>0</v>
      </c>
      <c r="BR84" s="7" t="n">
        <v>0</v>
      </c>
      <c r="BS84" s="7" t="n">
        <v>0</v>
      </c>
      <c r="BT84" s="7" t="n">
        <v>0</v>
      </c>
    </row>
    <row r="85" spans="1:72">
      <c r="A85" t="s">
        <v>4</v>
      </c>
      <c r="B85" s="4" t="s">
        <v>5</v>
      </c>
    </row>
    <row r="86" spans="1:72">
      <c r="A86" t="n">
        <v>8940</v>
      </c>
      <c r="B86" s="5" t="n">
        <v>1</v>
      </c>
    </row>
    <row r="87" spans="1:72" s="3" customFormat="1" customHeight="0">
      <c r="A87" s="3" t="s">
        <v>2</v>
      </c>
      <c r="B87" s="3" t="s">
        <v>3</v>
      </c>
    </row>
    <row r="88" spans="1:72">
      <c r="A88" t="s">
        <v>4</v>
      </c>
      <c r="B88" s="4" t="s">
        <v>5</v>
      </c>
      <c r="C88" s="4" t="s">
        <v>6</v>
      </c>
      <c r="D88" s="4" t="s">
        <v>8</v>
      </c>
      <c r="E88" s="4" t="s">
        <v>9</v>
      </c>
      <c r="F88" s="4" t="s">
        <v>10</v>
      </c>
      <c r="G88" s="4" t="s">
        <v>10</v>
      </c>
      <c r="H88" s="4" t="s">
        <v>10</v>
      </c>
      <c r="I88" s="4" t="s">
        <v>10</v>
      </c>
      <c r="J88" s="4" t="s">
        <v>10</v>
      </c>
      <c r="K88" s="4" t="s">
        <v>10</v>
      </c>
      <c r="L88" s="4" t="s">
        <v>9</v>
      </c>
      <c r="M88" s="4" t="s">
        <v>6</v>
      </c>
      <c r="N88" s="4" t="s">
        <v>8</v>
      </c>
      <c r="O88" s="4" t="s">
        <v>6</v>
      </c>
      <c r="P88" s="4" t="s">
        <v>8</v>
      </c>
      <c r="Q88" s="4" t="s">
        <v>6</v>
      </c>
      <c r="R88" s="4" t="s">
        <v>8</v>
      </c>
      <c r="S88" s="4" t="s">
        <v>6</v>
      </c>
      <c r="T88" s="4" t="s">
        <v>8</v>
      </c>
      <c r="U88" s="4" t="s">
        <v>6</v>
      </c>
      <c r="V88" s="4" t="s">
        <v>8</v>
      </c>
      <c r="W88" s="4" t="s">
        <v>6</v>
      </c>
      <c r="X88" s="4" t="s">
        <v>8</v>
      </c>
      <c r="Y88" s="4" t="s">
        <v>6</v>
      </c>
      <c r="Z88" s="4" t="s">
        <v>8</v>
      </c>
      <c r="AA88" s="4" t="s">
        <v>6</v>
      </c>
      <c r="AB88" s="4" t="s">
        <v>8</v>
      </c>
      <c r="AC88" s="4" t="s">
        <v>13</v>
      </c>
      <c r="AD88" s="4" t="s">
        <v>13</v>
      </c>
      <c r="AE88" s="4" t="s">
        <v>13</v>
      </c>
      <c r="AF88" s="4" t="s">
        <v>13</v>
      </c>
      <c r="AG88" s="4" t="s">
        <v>13</v>
      </c>
      <c r="AH88" s="4" t="s">
        <v>13</v>
      </c>
      <c r="AI88" s="4" t="s">
        <v>13</v>
      </c>
      <c r="AJ88" s="4" t="s">
        <v>13</v>
      </c>
      <c r="AK88" s="4" t="s">
        <v>14</v>
      </c>
      <c r="AL88" s="4" t="s">
        <v>14</v>
      </c>
      <c r="AM88" s="4" t="s">
        <v>14</v>
      </c>
      <c r="AN88" s="4" t="s">
        <v>14</v>
      </c>
      <c r="AO88" s="4" t="s">
        <v>14</v>
      </c>
      <c r="AP88" s="4" t="s">
        <v>14</v>
      </c>
      <c r="AQ88" s="4" t="s">
        <v>14</v>
      </c>
      <c r="AR88" s="4" t="s">
        <v>14</v>
      </c>
      <c r="AS88" s="4" t="s">
        <v>14</v>
      </c>
      <c r="AT88" s="4" t="s">
        <v>14</v>
      </c>
      <c r="AU88" s="4" t="s">
        <v>14</v>
      </c>
      <c r="AV88" s="4" t="s">
        <v>14</v>
      </c>
      <c r="AW88" s="4" t="s">
        <v>14</v>
      </c>
      <c r="AX88" s="4" t="s">
        <v>14</v>
      </c>
      <c r="AY88" s="4" t="s">
        <v>14</v>
      </c>
      <c r="AZ88" s="4" t="s">
        <v>14</v>
      </c>
      <c r="BA88" s="4" t="s">
        <v>14</v>
      </c>
      <c r="BB88" s="4" t="s">
        <v>14</v>
      </c>
      <c r="BC88" s="4" t="s">
        <v>14</v>
      </c>
      <c r="BD88" s="4" t="s">
        <v>14</v>
      </c>
      <c r="BE88" s="4" t="s">
        <v>14</v>
      </c>
      <c r="BF88" s="4" t="s">
        <v>14</v>
      </c>
      <c r="BG88" s="4" t="s">
        <v>14</v>
      </c>
      <c r="BH88" s="4" t="s">
        <v>14</v>
      </c>
      <c r="BI88" s="4" t="s">
        <v>14</v>
      </c>
      <c r="BJ88" s="4" t="s">
        <v>14</v>
      </c>
      <c r="BK88" s="4" t="s">
        <v>14</v>
      </c>
      <c r="BL88" s="4" t="s">
        <v>14</v>
      </c>
      <c r="BM88" s="4" t="s">
        <v>14</v>
      </c>
      <c r="BN88" s="4" t="s">
        <v>14</v>
      </c>
      <c r="BO88" s="4" t="s">
        <v>14</v>
      </c>
      <c r="BP88" s="4" t="s">
        <v>14</v>
      </c>
      <c r="BQ88" s="4" t="s">
        <v>14</v>
      </c>
      <c r="BR88" s="4" t="s">
        <v>14</v>
      </c>
      <c r="BS88" s="4" t="s">
        <v>14</v>
      </c>
      <c r="BT88" s="4" t="s">
        <v>14</v>
      </c>
    </row>
    <row r="89" spans="1:72">
      <c r="A89" t="n">
        <v>8944</v>
      </c>
      <c r="B89" s="6" t="n">
        <v>256</v>
      </c>
      <c r="C89" s="7" t="s">
        <v>49</v>
      </c>
      <c r="D89" s="7" t="n">
        <f t="normal" ca="1">16-LENB(INDIRECT(ADDRESS(89,3)))</f>
        <v>0</v>
      </c>
      <c r="E89" s="7" t="n">
        <v>33555472</v>
      </c>
      <c r="F89" s="7" t="n">
        <v>426</v>
      </c>
      <c r="G89" s="7" t="n">
        <v>426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s">
        <v>50</v>
      </c>
      <c r="N89" s="7" t="n">
        <f t="normal" ca="1">16-LENB(INDIRECT(ADDRESS(89,13)))</f>
        <v>0</v>
      </c>
      <c r="O89" s="7" t="s">
        <v>12</v>
      </c>
      <c r="P89" s="7" t="n">
        <f t="normal" ca="1">16-LENB(INDIRECT(ADDRESS(89,15)))</f>
        <v>0</v>
      </c>
      <c r="Q89" s="7" t="s">
        <v>12</v>
      </c>
      <c r="R89" s="7" t="n">
        <f t="normal" ca="1">16-LENB(INDIRECT(ADDRESS(89,17)))</f>
        <v>0</v>
      </c>
      <c r="S89" s="7" t="s">
        <v>12</v>
      </c>
      <c r="T89" s="7" t="n">
        <f t="normal" ca="1">16-LENB(INDIRECT(ADDRESS(89,19)))</f>
        <v>0</v>
      </c>
      <c r="U89" s="7" t="s">
        <v>12</v>
      </c>
      <c r="V89" s="7" t="n">
        <f t="normal" ca="1">16-LENB(INDIRECT(ADDRESS(89,21)))</f>
        <v>0</v>
      </c>
      <c r="W89" s="7" t="s">
        <v>12</v>
      </c>
      <c r="X89" s="7" t="n">
        <f t="normal" ca="1">16-LENB(INDIRECT(ADDRESS(89,23)))</f>
        <v>0</v>
      </c>
      <c r="Y89" s="7" t="s">
        <v>12</v>
      </c>
      <c r="Z89" s="7" t="n">
        <f t="normal" ca="1">16-LENB(INDIRECT(ADDRESS(89,25)))</f>
        <v>0</v>
      </c>
      <c r="AA89" s="7" t="s">
        <v>12</v>
      </c>
      <c r="AB89" s="7" t="n">
        <f t="normal" ca="1">16-LENB(INDIRECT(ADDRESS(89,27)))</f>
        <v>0</v>
      </c>
      <c r="AC89" s="7" t="n">
        <v>100</v>
      </c>
      <c r="AD89" s="7" t="n">
        <v>0</v>
      </c>
      <c r="AE89" s="7" t="n">
        <v>0</v>
      </c>
      <c r="AF89" s="7" t="n">
        <v>0</v>
      </c>
      <c r="AG89" s="7" t="n">
        <v>0</v>
      </c>
      <c r="AH89" s="7" t="n">
        <v>0</v>
      </c>
      <c r="AI89" s="7" t="n">
        <v>0</v>
      </c>
      <c r="AJ89" s="7" t="n">
        <v>0</v>
      </c>
      <c r="AK89" s="7" t="n">
        <v>0</v>
      </c>
      <c r="AL89" s="7" t="n">
        <v>0</v>
      </c>
      <c r="AM89" s="7" t="n">
        <v>0</v>
      </c>
      <c r="AN89" s="7" t="n">
        <v>0</v>
      </c>
      <c r="AO89" s="7" t="n">
        <v>0</v>
      </c>
      <c r="AP89" s="7" t="n">
        <v>0</v>
      </c>
      <c r="AQ89" s="7" t="n">
        <v>0</v>
      </c>
      <c r="AR89" s="7" t="n">
        <v>0</v>
      </c>
      <c r="AS89" s="7" t="n">
        <v>255</v>
      </c>
      <c r="AT89" s="7" t="n">
        <v>255</v>
      </c>
      <c r="AU89" s="7" t="n">
        <v>255</v>
      </c>
      <c r="AV89" s="7" t="n">
        <v>255</v>
      </c>
      <c r="AW89" s="7" t="n">
        <v>0</v>
      </c>
      <c r="AX89" s="7" t="n">
        <v>0</v>
      </c>
      <c r="AY89" s="7" t="n">
        <v>0</v>
      </c>
      <c r="AZ89" s="7" t="n">
        <v>0</v>
      </c>
      <c r="BA89" s="7" t="n">
        <v>0</v>
      </c>
      <c r="BB89" s="7" t="n">
        <v>0</v>
      </c>
      <c r="BC89" s="7" t="n">
        <v>0</v>
      </c>
      <c r="BD89" s="7" t="n">
        <v>0</v>
      </c>
      <c r="BE89" s="7" t="n">
        <v>0</v>
      </c>
      <c r="BF89" s="7" t="n">
        <v>0</v>
      </c>
      <c r="BG89" s="7" t="n">
        <v>0</v>
      </c>
      <c r="BH89" s="7" t="n">
        <v>0</v>
      </c>
      <c r="BI89" s="7" t="n">
        <v>0</v>
      </c>
      <c r="BJ89" s="7" t="n">
        <v>0</v>
      </c>
      <c r="BK89" s="7" t="n">
        <v>0</v>
      </c>
      <c r="BL89" s="7" t="n">
        <v>0</v>
      </c>
      <c r="BM89" s="7" t="n">
        <v>0</v>
      </c>
      <c r="BN89" s="7" t="n">
        <v>0</v>
      </c>
      <c r="BO89" s="7" t="n">
        <v>0</v>
      </c>
      <c r="BP89" s="7" t="n">
        <v>0</v>
      </c>
      <c r="BQ89" s="7" t="n">
        <v>0</v>
      </c>
      <c r="BR89" s="7" t="n">
        <v>0</v>
      </c>
      <c r="BS89" s="7" t="n">
        <v>0</v>
      </c>
      <c r="BT89" s="7" t="n">
        <v>0</v>
      </c>
    </row>
    <row r="90" spans="1:72">
      <c r="A90" t="s">
        <v>4</v>
      </c>
      <c r="B90" s="4" t="s">
        <v>5</v>
      </c>
    </row>
    <row r="91" spans="1:72">
      <c r="A91" t="n">
        <v>9152</v>
      </c>
      <c r="B91" s="5" t="n">
        <v>1</v>
      </c>
    </row>
    <row r="92" spans="1:72" s="3" customFormat="1" customHeight="0">
      <c r="A92" s="3" t="s">
        <v>2</v>
      </c>
      <c r="B92" s="3" t="s">
        <v>3</v>
      </c>
    </row>
    <row r="93" spans="1:72">
      <c r="A93" t="s">
        <v>4</v>
      </c>
      <c r="B93" s="4" t="s">
        <v>5</v>
      </c>
      <c r="C93" s="4" t="s">
        <v>6</v>
      </c>
      <c r="D93" s="4" t="s">
        <v>8</v>
      </c>
      <c r="E93" s="4" t="s">
        <v>9</v>
      </c>
      <c r="F93" s="4" t="s">
        <v>10</v>
      </c>
      <c r="G93" s="4" t="s">
        <v>10</v>
      </c>
      <c r="H93" s="4" t="s">
        <v>10</v>
      </c>
      <c r="I93" s="4" t="s">
        <v>10</v>
      </c>
      <c r="J93" s="4" t="s">
        <v>10</v>
      </c>
      <c r="K93" s="4" t="s">
        <v>10</v>
      </c>
      <c r="L93" s="4" t="s">
        <v>9</v>
      </c>
      <c r="M93" s="4" t="s">
        <v>6</v>
      </c>
      <c r="N93" s="4" t="s">
        <v>8</v>
      </c>
      <c r="O93" s="4" t="s">
        <v>6</v>
      </c>
      <c r="P93" s="4" t="s">
        <v>8</v>
      </c>
      <c r="Q93" s="4" t="s">
        <v>6</v>
      </c>
      <c r="R93" s="4" t="s">
        <v>8</v>
      </c>
      <c r="S93" s="4" t="s">
        <v>6</v>
      </c>
      <c r="T93" s="4" t="s">
        <v>8</v>
      </c>
      <c r="U93" s="4" t="s">
        <v>6</v>
      </c>
      <c r="V93" s="4" t="s">
        <v>8</v>
      </c>
      <c r="W93" s="4" t="s">
        <v>6</v>
      </c>
      <c r="X93" s="4" t="s">
        <v>8</v>
      </c>
      <c r="Y93" s="4" t="s">
        <v>6</v>
      </c>
      <c r="Z93" s="4" t="s">
        <v>8</v>
      </c>
      <c r="AA93" s="4" t="s">
        <v>6</v>
      </c>
      <c r="AB93" s="4" t="s">
        <v>8</v>
      </c>
      <c r="AC93" s="4" t="s">
        <v>13</v>
      </c>
      <c r="AD93" s="4" t="s">
        <v>13</v>
      </c>
      <c r="AE93" s="4" t="s">
        <v>13</v>
      </c>
      <c r="AF93" s="4" t="s">
        <v>13</v>
      </c>
      <c r="AG93" s="4" t="s">
        <v>13</v>
      </c>
      <c r="AH93" s="4" t="s">
        <v>13</v>
      </c>
      <c r="AI93" s="4" t="s">
        <v>13</v>
      </c>
      <c r="AJ93" s="4" t="s">
        <v>13</v>
      </c>
      <c r="AK93" s="4" t="s">
        <v>14</v>
      </c>
      <c r="AL93" s="4" t="s">
        <v>14</v>
      </c>
      <c r="AM93" s="4" t="s">
        <v>14</v>
      </c>
      <c r="AN93" s="4" t="s">
        <v>14</v>
      </c>
      <c r="AO93" s="4" t="s">
        <v>14</v>
      </c>
      <c r="AP93" s="4" t="s">
        <v>14</v>
      </c>
      <c r="AQ93" s="4" t="s">
        <v>14</v>
      </c>
      <c r="AR93" s="4" t="s">
        <v>14</v>
      </c>
      <c r="AS93" s="4" t="s">
        <v>14</v>
      </c>
      <c r="AT93" s="4" t="s">
        <v>14</v>
      </c>
      <c r="AU93" s="4" t="s">
        <v>14</v>
      </c>
      <c r="AV93" s="4" t="s">
        <v>14</v>
      </c>
      <c r="AW93" s="4" t="s">
        <v>14</v>
      </c>
      <c r="AX93" s="4" t="s">
        <v>14</v>
      </c>
      <c r="AY93" s="4" t="s">
        <v>14</v>
      </c>
      <c r="AZ93" s="4" t="s">
        <v>14</v>
      </c>
      <c r="BA93" s="4" t="s">
        <v>14</v>
      </c>
      <c r="BB93" s="4" t="s">
        <v>14</v>
      </c>
      <c r="BC93" s="4" t="s">
        <v>14</v>
      </c>
      <c r="BD93" s="4" t="s">
        <v>14</v>
      </c>
      <c r="BE93" s="4" t="s">
        <v>14</v>
      </c>
      <c r="BF93" s="4" t="s">
        <v>14</v>
      </c>
      <c r="BG93" s="4" t="s">
        <v>14</v>
      </c>
      <c r="BH93" s="4" t="s">
        <v>14</v>
      </c>
      <c r="BI93" s="4" t="s">
        <v>14</v>
      </c>
      <c r="BJ93" s="4" t="s">
        <v>14</v>
      </c>
      <c r="BK93" s="4" t="s">
        <v>14</v>
      </c>
      <c r="BL93" s="4" t="s">
        <v>14</v>
      </c>
      <c r="BM93" s="4" t="s">
        <v>14</v>
      </c>
      <c r="BN93" s="4" t="s">
        <v>14</v>
      </c>
      <c r="BO93" s="4" t="s">
        <v>14</v>
      </c>
      <c r="BP93" s="4" t="s">
        <v>14</v>
      </c>
      <c r="BQ93" s="4" t="s">
        <v>14</v>
      </c>
      <c r="BR93" s="4" t="s">
        <v>14</v>
      </c>
      <c r="BS93" s="4" t="s">
        <v>14</v>
      </c>
      <c r="BT93" s="4" t="s">
        <v>14</v>
      </c>
    </row>
    <row r="94" spans="1:72">
      <c r="A94" t="n">
        <v>9156</v>
      </c>
      <c r="B94" s="6" t="n">
        <v>256</v>
      </c>
      <c r="C94" s="7" t="s">
        <v>51</v>
      </c>
      <c r="D94" s="7" t="n">
        <f t="normal" ca="1">16-LENB(INDIRECT(ADDRESS(94,3)))</f>
        <v>0</v>
      </c>
      <c r="E94" s="7" t="n">
        <v>33555473</v>
      </c>
      <c r="F94" s="7" t="n">
        <v>426</v>
      </c>
      <c r="G94" s="7" t="n">
        <v>426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s">
        <v>52</v>
      </c>
      <c r="N94" s="7" t="n">
        <f t="normal" ca="1">16-LENB(INDIRECT(ADDRESS(94,13)))</f>
        <v>0</v>
      </c>
      <c r="O94" s="7" t="s">
        <v>12</v>
      </c>
      <c r="P94" s="7" t="n">
        <f t="normal" ca="1">16-LENB(INDIRECT(ADDRESS(94,15)))</f>
        <v>0</v>
      </c>
      <c r="Q94" s="7" t="s">
        <v>12</v>
      </c>
      <c r="R94" s="7" t="n">
        <f t="normal" ca="1">16-LENB(INDIRECT(ADDRESS(94,17)))</f>
        <v>0</v>
      </c>
      <c r="S94" s="7" t="s">
        <v>12</v>
      </c>
      <c r="T94" s="7" t="n">
        <f t="normal" ca="1">16-LENB(INDIRECT(ADDRESS(94,19)))</f>
        <v>0</v>
      </c>
      <c r="U94" s="7" t="s">
        <v>12</v>
      </c>
      <c r="V94" s="7" t="n">
        <f t="normal" ca="1">16-LENB(INDIRECT(ADDRESS(94,21)))</f>
        <v>0</v>
      </c>
      <c r="W94" s="7" t="s">
        <v>12</v>
      </c>
      <c r="X94" s="7" t="n">
        <f t="normal" ca="1">16-LENB(INDIRECT(ADDRESS(94,23)))</f>
        <v>0</v>
      </c>
      <c r="Y94" s="7" t="s">
        <v>12</v>
      </c>
      <c r="Z94" s="7" t="n">
        <f t="normal" ca="1">16-LENB(INDIRECT(ADDRESS(94,25)))</f>
        <v>0</v>
      </c>
      <c r="AA94" s="7" t="s">
        <v>12</v>
      </c>
      <c r="AB94" s="7" t="n">
        <f t="normal" ca="1">16-LENB(INDIRECT(ADDRESS(94,27)))</f>
        <v>0</v>
      </c>
      <c r="AC94" s="7" t="n">
        <v>100</v>
      </c>
      <c r="AD94" s="7" t="n">
        <v>0</v>
      </c>
      <c r="AE94" s="7" t="n">
        <v>0</v>
      </c>
      <c r="AF94" s="7" t="n">
        <v>0</v>
      </c>
      <c r="AG94" s="7" t="n">
        <v>0</v>
      </c>
      <c r="AH94" s="7" t="n">
        <v>0</v>
      </c>
      <c r="AI94" s="7" t="n">
        <v>0</v>
      </c>
      <c r="AJ94" s="7" t="n">
        <v>0</v>
      </c>
      <c r="AK94" s="7" t="n">
        <v>0</v>
      </c>
      <c r="AL94" s="7" t="n">
        <v>0</v>
      </c>
      <c r="AM94" s="7" t="n">
        <v>0</v>
      </c>
      <c r="AN94" s="7" t="n">
        <v>0</v>
      </c>
      <c r="AO94" s="7" t="n">
        <v>0</v>
      </c>
      <c r="AP94" s="7" t="n">
        <v>0</v>
      </c>
      <c r="AQ94" s="7" t="n">
        <v>0</v>
      </c>
      <c r="AR94" s="7" t="n">
        <v>0</v>
      </c>
      <c r="AS94" s="7" t="n">
        <v>255</v>
      </c>
      <c r="AT94" s="7" t="n">
        <v>255</v>
      </c>
      <c r="AU94" s="7" t="n">
        <v>255</v>
      </c>
      <c r="AV94" s="7" t="n">
        <v>255</v>
      </c>
      <c r="AW94" s="7" t="n">
        <v>0</v>
      </c>
      <c r="AX94" s="7" t="n">
        <v>0</v>
      </c>
      <c r="AY94" s="7" t="n">
        <v>0</v>
      </c>
      <c r="AZ94" s="7" t="n">
        <v>0</v>
      </c>
      <c r="BA94" s="7" t="n">
        <v>0</v>
      </c>
      <c r="BB94" s="7" t="n">
        <v>0</v>
      </c>
      <c r="BC94" s="7" t="n">
        <v>0</v>
      </c>
      <c r="BD94" s="7" t="n">
        <v>0</v>
      </c>
      <c r="BE94" s="7" t="n">
        <v>0</v>
      </c>
      <c r="BF94" s="7" t="n">
        <v>0</v>
      </c>
      <c r="BG94" s="7" t="n">
        <v>0</v>
      </c>
      <c r="BH94" s="7" t="n">
        <v>0</v>
      </c>
      <c r="BI94" s="7" t="n">
        <v>0</v>
      </c>
      <c r="BJ94" s="7" t="n">
        <v>0</v>
      </c>
      <c r="BK94" s="7" t="n">
        <v>0</v>
      </c>
      <c r="BL94" s="7" t="n">
        <v>0</v>
      </c>
      <c r="BM94" s="7" t="n">
        <v>0</v>
      </c>
      <c r="BN94" s="7" t="n">
        <v>0</v>
      </c>
      <c r="BO94" s="7" t="n">
        <v>0</v>
      </c>
      <c r="BP94" s="7" t="n">
        <v>0</v>
      </c>
      <c r="BQ94" s="7" t="n">
        <v>0</v>
      </c>
      <c r="BR94" s="7" t="n">
        <v>0</v>
      </c>
      <c r="BS94" s="7" t="n">
        <v>0</v>
      </c>
      <c r="BT94" s="7" t="n">
        <v>0</v>
      </c>
    </row>
    <row r="95" spans="1:72">
      <c r="A95" t="s">
        <v>4</v>
      </c>
      <c r="B95" s="4" t="s">
        <v>5</v>
      </c>
    </row>
    <row r="96" spans="1:72">
      <c r="A96" t="n">
        <v>9364</v>
      </c>
      <c r="B96" s="5" t="n">
        <v>1</v>
      </c>
    </row>
    <row r="97" spans="1:72" s="3" customFormat="1" customHeight="0">
      <c r="A97" s="3" t="s">
        <v>2</v>
      </c>
      <c r="B97" s="3" t="s">
        <v>3</v>
      </c>
    </row>
    <row r="98" spans="1:72">
      <c r="A98" t="s">
        <v>4</v>
      </c>
      <c r="B98" s="4" t="s">
        <v>5</v>
      </c>
      <c r="C98" s="4" t="s">
        <v>6</v>
      </c>
      <c r="D98" s="4" t="s">
        <v>8</v>
      </c>
      <c r="E98" s="4" t="s">
        <v>9</v>
      </c>
      <c r="F98" s="4" t="s">
        <v>10</v>
      </c>
      <c r="G98" s="4" t="s">
        <v>10</v>
      </c>
      <c r="H98" s="4" t="s">
        <v>10</v>
      </c>
      <c r="I98" s="4" t="s">
        <v>10</v>
      </c>
      <c r="J98" s="4" t="s">
        <v>10</v>
      </c>
      <c r="K98" s="4" t="s">
        <v>10</v>
      </c>
      <c r="L98" s="4" t="s">
        <v>9</v>
      </c>
      <c r="M98" s="4" t="s">
        <v>6</v>
      </c>
      <c r="N98" s="4" t="s">
        <v>8</v>
      </c>
      <c r="O98" s="4" t="s">
        <v>6</v>
      </c>
      <c r="P98" s="4" t="s">
        <v>8</v>
      </c>
      <c r="Q98" s="4" t="s">
        <v>6</v>
      </c>
      <c r="R98" s="4" t="s">
        <v>8</v>
      </c>
      <c r="S98" s="4" t="s">
        <v>6</v>
      </c>
      <c r="T98" s="4" t="s">
        <v>8</v>
      </c>
      <c r="U98" s="4" t="s">
        <v>6</v>
      </c>
      <c r="V98" s="4" t="s">
        <v>8</v>
      </c>
      <c r="W98" s="4" t="s">
        <v>6</v>
      </c>
      <c r="X98" s="4" t="s">
        <v>8</v>
      </c>
      <c r="Y98" s="4" t="s">
        <v>6</v>
      </c>
      <c r="Z98" s="4" t="s">
        <v>8</v>
      </c>
      <c r="AA98" s="4" t="s">
        <v>6</v>
      </c>
      <c r="AB98" s="4" t="s">
        <v>8</v>
      </c>
      <c r="AC98" s="4" t="s">
        <v>13</v>
      </c>
      <c r="AD98" s="4" t="s">
        <v>13</v>
      </c>
      <c r="AE98" s="4" t="s">
        <v>13</v>
      </c>
      <c r="AF98" s="4" t="s">
        <v>13</v>
      </c>
      <c r="AG98" s="4" t="s">
        <v>13</v>
      </c>
      <c r="AH98" s="4" t="s">
        <v>13</v>
      </c>
      <c r="AI98" s="4" t="s">
        <v>13</v>
      </c>
      <c r="AJ98" s="4" t="s">
        <v>13</v>
      </c>
      <c r="AK98" s="4" t="s">
        <v>14</v>
      </c>
      <c r="AL98" s="4" t="s">
        <v>14</v>
      </c>
      <c r="AM98" s="4" t="s">
        <v>14</v>
      </c>
      <c r="AN98" s="4" t="s">
        <v>14</v>
      </c>
      <c r="AO98" s="4" t="s">
        <v>14</v>
      </c>
      <c r="AP98" s="4" t="s">
        <v>14</v>
      </c>
      <c r="AQ98" s="4" t="s">
        <v>14</v>
      </c>
      <c r="AR98" s="4" t="s">
        <v>14</v>
      </c>
      <c r="AS98" s="4" t="s">
        <v>14</v>
      </c>
      <c r="AT98" s="4" t="s">
        <v>14</v>
      </c>
      <c r="AU98" s="4" t="s">
        <v>14</v>
      </c>
      <c r="AV98" s="4" t="s">
        <v>14</v>
      </c>
      <c r="AW98" s="4" t="s">
        <v>14</v>
      </c>
      <c r="AX98" s="4" t="s">
        <v>14</v>
      </c>
      <c r="AY98" s="4" t="s">
        <v>14</v>
      </c>
      <c r="AZ98" s="4" t="s">
        <v>14</v>
      </c>
      <c r="BA98" s="4" t="s">
        <v>14</v>
      </c>
      <c r="BB98" s="4" t="s">
        <v>14</v>
      </c>
      <c r="BC98" s="4" t="s">
        <v>14</v>
      </c>
      <c r="BD98" s="4" t="s">
        <v>14</v>
      </c>
      <c r="BE98" s="4" t="s">
        <v>14</v>
      </c>
      <c r="BF98" s="4" t="s">
        <v>14</v>
      </c>
      <c r="BG98" s="4" t="s">
        <v>14</v>
      </c>
      <c r="BH98" s="4" t="s">
        <v>14</v>
      </c>
      <c r="BI98" s="4" t="s">
        <v>14</v>
      </c>
      <c r="BJ98" s="4" t="s">
        <v>14</v>
      </c>
      <c r="BK98" s="4" t="s">
        <v>14</v>
      </c>
      <c r="BL98" s="4" t="s">
        <v>14</v>
      </c>
      <c r="BM98" s="4" t="s">
        <v>14</v>
      </c>
      <c r="BN98" s="4" t="s">
        <v>14</v>
      </c>
      <c r="BO98" s="4" t="s">
        <v>14</v>
      </c>
      <c r="BP98" s="4" t="s">
        <v>14</v>
      </c>
      <c r="BQ98" s="4" t="s">
        <v>14</v>
      </c>
      <c r="BR98" s="4" t="s">
        <v>14</v>
      </c>
      <c r="BS98" s="4" t="s">
        <v>14</v>
      </c>
      <c r="BT98" s="4" t="s">
        <v>14</v>
      </c>
    </row>
    <row r="99" spans="1:72">
      <c r="A99" t="n">
        <v>9368</v>
      </c>
      <c r="B99" s="6" t="n">
        <v>256</v>
      </c>
      <c r="C99" s="7" t="s">
        <v>53</v>
      </c>
      <c r="D99" s="7" t="n">
        <f t="normal" ca="1">16-LENB(INDIRECT(ADDRESS(99,3)))</f>
        <v>0</v>
      </c>
      <c r="E99" s="7" t="n">
        <v>1090</v>
      </c>
      <c r="F99" s="7" t="n">
        <v>426</v>
      </c>
      <c r="G99" s="7" t="n">
        <v>426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s">
        <v>54</v>
      </c>
      <c r="N99" s="7" t="n">
        <f t="normal" ca="1">16-LENB(INDIRECT(ADDRESS(99,13)))</f>
        <v>0</v>
      </c>
      <c r="O99" s="7" t="s">
        <v>12</v>
      </c>
      <c r="P99" s="7" t="n">
        <f t="normal" ca="1">16-LENB(INDIRECT(ADDRESS(99,15)))</f>
        <v>0</v>
      </c>
      <c r="Q99" s="7" t="s">
        <v>12</v>
      </c>
      <c r="R99" s="7" t="n">
        <f t="normal" ca="1">16-LENB(INDIRECT(ADDRESS(99,17)))</f>
        <v>0</v>
      </c>
      <c r="S99" s="7" t="s">
        <v>12</v>
      </c>
      <c r="T99" s="7" t="n">
        <f t="normal" ca="1">16-LENB(INDIRECT(ADDRESS(99,19)))</f>
        <v>0</v>
      </c>
      <c r="U99" s="7" t="s">
        <v>12</v>
      </c>
      <c r="V99" s="7" t="n">
        <f t="normal" ca="1">16-LENB(INDIRECT(ADDRESS(99,21)))</f>
        <v>0</v>
      </c>
      <c r="W99" s="7" t="s">
        <v>12</v>
      </c>
      <c r="X99" s="7" t="n">
        <f t="normal" ca="1">16-LENB(INDIRECT(ADDRESS(99,23)))</f>
        <v>0</v>
      </c>
      <c r="Y99" s="7" t="s">
        <v>12</v>
      </c>
      <c r="Z99" s="7" t="n">
        <f t="normal" ca="1">16-LENB(INDIRECT(ADDRESS(99,25)))</f>
        <v>0</v>
      </c>
      <c r="AA99" s="7" t="s">
        <v>12</v>
      </c>
      <c r="AB99" s="7" t="n">
        <f t="normal" ca="1">16-LENB(INDIRECT(ADDRESS(99,27)))</f>
        <v>0</v>
      </c>
      <c r="AC99" s="7" t="n">
        <v>100</v>
      </c>
      <c r="AD99" s="7" t="n">
        <v>0</v>
      </c>
      <c r="AE99" s="7" t="n">
        <v>0</v>
      </c>
      <c r="AF99" s="7" t="n">
        <v>0</v>
      </c>
      <c r="AG99" s="7" t="n">
        <v>0</v>
      </c>
      <c r="AH99" s="7" t="n">
        <v>0</v>
      </c>
      <c r="AI99" s="7" t="n">
        <v>0</v>
      </c>
      <c r="AJ99" s="7" t="n">
        <v>0</v>
      </c>
      <c r="AK99" s="7" t="n">
        <v>0</v>
      </c>
      <c r="AL99" s="7" t="n">
        <v>0</v>
      </c>
      <c r="AM99" s="7" t="n">
        <v>0</v>
      </c>
      <c r="AN99" s="7" t="n">
        <v>0</v>
      </c>
      <c r="AO99" s="7" t="n">
        <v>0</v>
      </c>
      <c r="AP99" s="7" t="n">
        <v>0</v>
      </c>
      <c r="AQ99" s="7" t="n">
        <v>0</v>
      </c>
      <c r="AR99" s="7" t="n">
        <v>0</v>
      </c>
      <c r="AS99" s="7" t="n">
        <v>255</v>
      </c>
      <c r="AT99" s="7" t="n">
        <v>255</v>
      </c>
      <c r="AU99" s="7" t="n">
        <v>255</v>
      </c>
      <c r="AV99" s="7" t="n">
        <v>255</v>
      </c>
      <c r="AW99" s="7" t="n">
        <v>0</v>
      </c>
      <c r="AX99" s="7" t="n">
        <v>0</v>
      </c>
      <c r="AY99" s="7" t="n">
        <v>0</v>
      </c>
      <c r="AZ99" s="7" t="n">
        <v>0</v>
      </c>
      <c r="BA99" s="7" t="n">
        <v>0</v>
      </c>
      <c r="BB99" s="7" t="n">
        <v>0</v>
      </c>
      <c r="BC99" s="7" t="n">
        <v>0</v>
      </c>
      <c r="BD99" s="7" t="n">
        <v>0</v>
      </c>
      <c r="BE99" s="7" t="n">
        <v>0</v>
      </c>
      <c r="BF99" s="7" t="n">
        <v>0</v>
      </c>
      <c r="BG99" s="7" t="n">
        <v>0</v>
      </c>
      <c r="BH99" s="7" t="n">
        <v>0</v>
      </c>
      <c r="BI99" s="7" t="n">
        <v>0</v>
      </c>
      <c r="BJ99" s="7" t="n">
        <v>0</v>
      </c>
      <c r="BK99" s="7" t="n">
        <v>0</v>
      </c>
      <c r="BL99" s="7" t="n">
        <v>0</v>
      </c>
      <c r="BM99" s="7" t="n">
        <v>0</v>
      </c>
      <c r="BN99" s="7" t="n">
        <v>0</v>
      </c>
      <c r="BO99" s="7" t="n">
        <v>0</v>
      </c>
      <c r="BP99" s="7" t="n">
        <v>0</v>
      </c>
      <c r="BQ99" s="7" t="n">
        <v>0</v>
      </c>
      <c r="BR99" s="7" t="n">
        <v>0</v>
      </c>
      <c r="BS99" s="7" t="n">
        <v>0</v>
      </c>
      <c r="BT99" s="7" t="n">
        <v>0</v>
      </c>
    </row>
    <row r="100" spans="1:72">
      <c r="A100" t="s">
        <v>4</v>
      </c>
      <c r="B100" s="4" t="s">
        <v>5</v>
      </c>
    </row>
    <row r="101" spans="1:72">
      <c r="A101" t="n">
        <v>9576</v>
      </c>
      <c r="B101" s="5" t="n">
        <v>1</v>
      </c>
    </row>
    <row r="102" spans="1:72" s="3" customFormat="1" customHeight="0">
      <c r="A102" s="3" t="s">
        <v>2</v>
      </c>
      <c r="B102" s="3" t="s">
        <v>3</v>
      </c>
    </row>
    <row r="103" spans="1:72">
      <c r="A103" t="s">
        <v>4</v>
      </c>
      <c r="B103" s="4" t="s">
        <v>5</v>
      </c>
      <c r="C103" s="4" t="s">
        <v>6</v>
      </c>
      <c r="D103" s="4" t="s">
        <v>8</v>
      </c>
      <c r="E103" s="4" t="s">
        <v>9</v>
      </c>
      <c r="F103" s="4" t="s">
        <v>10</v>
      </c>
      <c r="G103" s="4" t="s">
        <v>10</v>
      </c>
      <c r="H103" s="4" t="s">
        <v>10</v>
      </c>
      <c r="I103" s="4" t="s">
        <v>10</v>
      </c>
      <c r="J103" s="4" t="s">
        <v>10</v>
      </c>
      <c r="K103" s="4" t="s">
        <v>10</v>
      </c>
      <c r="L103" s="4" t="s">
        <v>9</v>
      </c>
      <c r="M103" s="4" t="s">
        <v>6</v>
      </c>
      <c r="N103" s="4" t="s">
        <v>8</v>
      </c>
      <c r="O103" s="4" t="s">
        <v>6</v>
      </c>
      <c r="P103" s="4" t="s">
        <v>8</v>
      </c>
      <c r="Q103" s="4" t="s">
        <v>6</v>
      </c>
      <c r="R103" s="4" t="s">
        <v>8</v>
      </c>
      <c r="S103" s="4" t="s">
        <v>6</v>
      </c>
      <c r="T103" s="4" t="s">
        <v>8</v>
      </c>
      <c r="U103" s="4" t="s">
        <v>6</v>
      </c>
      <c r="V103" s="4" t="s">
        <v>8</v>
      </c>
      <c r="W103" s="4" t="s">
        <v>6</v>
      </c>
      <c r="X103" s="4" t="s">
        <v>8</v>
      </c>
      <c r="Y103" s="4" t="s">
        <v>6</v>
      </c>
      <c r="Z103" s="4" t="s">
        <v>8</v>
      </c>
      <c r="AA103" s="4" t="s">
        <v>6</v>
      </c>
      <c r="AB103" s="4" t="s">
        <v>8</v>
      </c>
      <c r="AC103" s="4" t="s">
        <v>13</v>
      </c>
      <c r="AD103" s="4" t="s">
        <v>13</v>
      </c>
      <c r="AE103" s="4" t="s">
        <v>13</v>
      </c>
      <c r="AF103" s="4" t="s">
        <v>13</v>
      </c>
      <c r="AG103" s="4" t="s">
        <v>13</v>
      </c>
      <c r="AH103" s="4" t="s">
        <v>13</v>
      </c>
      <c r="AI103" s="4" t="s">
        <v>13</v>
      </c>
      <c r="AJ103" s="4" t="s">
        <v>13</v>
      </c>
      <c r="AK103" s="4" t="s">
        <v>14</v>
      </c>
      <c r="AL103" s="4" t="s">
        <v>14</v>
      </c>
      <c r="AM103" s="4" t="s">
        <v>14</v>
      </c>
      <c r="AN103" s="4" t="s">
        <v>14</v>
      </c>
      <c r="AO103" s="4" t="s">
        <v>14</v>
      </c>
      <c r="AP103" s="4" t="s">
        <v>14</v>
      </c>
      <c r="AQ103" s="4" t="s">
        <v>14</v>
      </c>
      <c r="AR103" s="4" t="s">
        <v>14</v>
      </c>
      <c r="AS103" s="4" t="s">
        <v>14</v>
      </c>
      <c r="AT103" s="4" t="s">
        <v>14</v>
      </c>
      <c r="AU103" s="4" t="s">
        <v>14</v>
      </c>
      <c r="AV103" s="4" t="s">
        <v>14</v>
      </c>
      <c r="AW103" s="4" t="s">
        <v>14</v>
      </c>
      <c r="AX103" s="4" t="s">
        <v>14</v>
      </c>
      <c r="AY103" s="4" t="s">
        <v>14</v>
      </c>
      <c r="AZ103" s="4" t="s">
        <v>14</v>
      </c>
      <c r="BA103" s="4" t="s">
        <v>14</v>
      </c>
      <c r="BB103" s="4" t="s">
        <v>14</v>
      </c>
      <c r="BC103" s="4" t="s">
        <v>14</v>
      </c>
      <c r="BD103" s="4" t="s">
        <v>14</v>
      </c>
      <c r="BE103" s="4" t="s">
        <v>14</v>
      </c>
      <c r="BF103" s="4" t="s">
        <v>14</v>
      </c>
      <c r="BG103" s="4" t="s">
        <v>14</v>
      </c>
      <c r="BH103" s="4" t="s">
        <v>14</v>
      </c>
      <c r="BI103" s="4" t="s">
        <v>14</v>
      </c>
      <c r="BJ103" s="4" t="s">
        <v>14</v>
      </c>
      <c r="BK103" s="4" t="s">
        <v>14</v>
      </c>
      <c r="BL103" s="4" t="s">
        <v>14</v>
      </c>
      <c r="BM103" s="4" t="s">
        <v>14</v>
      </c>
      <c r="BN103" s="4" t="s">
        <v>14</v>
      </c>
      <c r="BO103" s="4" t="s">
        <v>14</v>
      </c>
      <c r="BP103" s="4" t="s">
        <v>14</v>
      </c>
      <c r="BQ103" s="4" t="s">
        <v>14</v>
      </c>
      <c r="BR103" s="4" t="s">
        <v>14</v>
      </c>
      <c r="BS103" s="4" t="s">
        <v>14</v>
      </c>
      <c r="BT103" s="4" t="s">
        <v>14</v>
      </c>
    </row>
    <row r="104" spans="1:72">
      <c r="A104" t="n">
        <v>9580</v>
      </c>
      <c r="B104" s="6" t="n">
        <v>256</v>
      </c>
      <c r="C104" s="7" t="s">
        <v>55</v>
      </c>
      <c r="D104" s="7" t="n">
        <f t="normal" ca="1">16-LENB(INDIRECT(ADDRESS(104,3)))</f>
        <v>0</v>
      </c>
      <c r="E104" s="7" t="n">
        <v>8</v>
      </c>
      <c r="F104" s="7" t="n">
        <v>425</v>
      </c>
      <c r="G104" s="7" t="n">
        <v>425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s">
        <v>56</v>
      </c>
      <c r="N104" s="7" t="n">
        <f t="normal" ca="1">16-LENB(INDIRECT(ADDRESS(104,13)))</f>
        <v>0</v>
      </c>
      <c r="O104" s="7" t="s">
        <v>12</v>
      </c>
      <c r="P104" s="7" t="n">
        <f t="normal" ca="1">16-LENB(INDIRECT(ADDRESS(104,15)))</f>
        <v>0</v>
      </c>
      <c r="Q104" s="7" t="s">
        <v>12</v>
      </c>
      <c r="R104" s="7" t="n">
        <f t="normal" ca="1">16-LENB(INDIRECT(ADDRESS(104,17)))</f>
        <v>0</v>
      </c>
      <c r="S104" s="7" t="s">
        <v>12</v>
      </c>
      <c r="T104" s="7" t="n">
        <f t="normal" ca="1">16-LENB(INDIRECT(ADDRESS(104,19)))</f>
        <v>0</v>
      </c>
      <c r="U104" s="7" t="s">
        <v>12</v>
      </c>
      <c r="V104" s="7" t="n">
        <f t="normal" ca="1">16-LENB(INDIRECT(ADDRESS(104,21)))</f>
        <v>0</v>
      </c>
      <c r="W104" s="7" t="s">
        <v>12</v>
      </c>
      <c r="X104" s="7" t="n">
        <f t="normal" ca="1">16-LENB(INDIRECT(ADDRESS(104,23)))</f>
        <v>0</v>
      </c>
      <c r="Y104" s="7" t="s">
        <v>12</v>
      </c>
      <c r="Z104" s="7" t="n">
        <f t="normal" ca="1">16-LENB(INDIRECT(ADDRESS(104,25)))</f>
        <v>0</v>
      </c>
      <c r="AA104" s="7" t="s">
        <v>12</v>
      </c>
      <c r="AB104" s="7" t="n">
        <f t="normal" ca="1">16-LENB(INDIRECT(ADDRESS(104,27)))</f>
        <v>0</v>
      </c>
      <c r="AC104" s="7" t="n">
        <v>100</v>
      </c>
      <c r="AD104" s="7" t="n">
        <v>0</v>
      </c>
      <c r="AE104" s="7" t="n">
        <v>0</v>
      </c>
      <c r="AF104" s="7" t="n">
        <v>0</v>
      </c>
      <c r="AG104" s="7" t="n">
        <v>0</v>
      </c>
      <c r="AH104" s="7" t="n">
        <v>0</v>
      </c>
      <c r="AI104" s="7" t="n">
        <v>0</v>
      </c>
      <c r="AJ104" s="7" t="n">
        <v>0</v>
      </c>
      <c r="AK104" s="7" t="n">
        <v>0</v>
      </c>
      <c r="AL104" s="7" t="n">
        <v>0</v>
      </c>
      <c r="AM104" s="7" t="n">
        <v>0</v>
      </c>
      <c r="AN104" s="7" t="n">
        <v>0</v>
      </c>
      <c r="AO104" s="7" t="n">
        <v>0</v>
      </c>
      <c r="AP104" s="7" t="n">
        <v>0</v>
      </c>
      <c r="AQ104" s="7" t="n">
        <v>0</v>
      </c>
      <c r="AR104" s="7" t="n">
        <v>0</v>
      </c>
      <c r="AS104" s="7" t="n">
        <v>255</v>
      </c>
      <c r="AT104" s="7" t="n">
        <v>255</v>
      </c>
      <c r="AU104" s="7" t="n">
        <v>255</v>
      </c>
      <c r="AV104" s="7" t="n">
        <v>255</v>
      </c>
      <c r="AW104" s="7" t="n">
        <v>0</v>
      </c>
      <c r="AX104" s="7" t="n">
        <v>0</v>
      </c>
      <c r="AY104" s="7" t="n">
        <v>0</v>
      </c>
      <c r="AZ104" s="7" t="n">
        <v>0</v>
      </c>
      <c r="BA104" s="7" t="n">
        <v>0</v>
      </c>
      <c r="BB104" s="7" t="n">
        <v>0</v>
      </c>
      <c r="BC104" s="7" t="n">
        <v>0</v>
      </c>
      <c r="BD104" s="7" t="n">
        <v>0</v>
      </c>
      <c r="BE104" s="7" t="n">
        <v>0</v>
      </c>
      <c r="BF104" s="7" t="n">
        <v>0</v>
      </c>
      <c r="BG104" s="7" t="n">
        <v>0</v>
      </c>
      <c r="BH104" s="7" t="n">
        <v>0</v>
      </c>
      <c r="BI104" s="7" t="n">
        <v>0</v>
      </c>
      <c r="BJ104" s="7" t="n">
        <v>0</v>
      </c>
      <c r="BK104" s="7" t="n">
        <v>0</v>
      </c>
      <c r="BL104" s="7" t="n">
        <v>0</v>
      </c>
      <c r="BM104" s="7" t="n">
        <v>0</v>
      </c>
      <c r="BN104" s="7" t="n">
        <v>0</v>
      </c>
      <c r="BO104" s="7" t="n">
        <v>0</v>
      </c>
      <c r="BP104" s="7" t="n">
        <v>0</v>
      </c>
      <c r="BQ104" s="7" t="n">
        <v>0</v>
      </c>
      <c r="BR104" s="7" t="n">
        <v>0</v>
      </c>
      <c r="BS104" s="7" t="n">
        <v>0</v>
      </c>
      <c r="BT104" s="7" t="n">
        <v>0</v>
      </c>
    </row>
    <row r="105" spans="1:72">
      <c r="A105" t="s">
        <v>4</v>
      </c>
      <c r="B105" s="4" t="s">
        <v>5</v>
      </c>
    </row>
    <row r="106" spans="1:72">
      <c r="A106" t="n">
        <v>9788</v>
      </c>
      <c r="B106" s="5" t="n">
        <v>1</v>
      </c>
    </row>
    <row r="107" spans="1:72" s="3" customFormat="1" customHeight="0">
      <c r="A107" s="3" t="s">
        <v>2</v>
      </c>
      <c r="B107" s="3" t="s">
        <v>3</v>
      </c>
    </row>
    <row r="108" spans="1:72">
      <c r="A108" t="s">
        <v>4</v>
      </c>
      <c r="B108" s="4" t="s">
        <v>5</v>
      </c>
      <c r="C108" s="4" t="s">
        <v>6</v>
      </c>
      <c r="D108" s="4" t="s">
        <v>8</v>
      </c>
      <c r="E108" s="4" t="s">
        <v>9</v>
      </c>
      <c r="F108" s="4" t="s">
        <v>10</v>
      </c>
      <c r="G108" s="4" t="s">
        <v>10</v>
      </c>
      <c r="H108" s="4" t="s">
        <v>10</v>
      </c>
      <c r="I108" s="4" t="s">
        <v>10</v>
      </c>
      <c r="J108" s="4" t="s">
        <v>10</v>
      </c>
      <c r="K108" s="4" t="s">
        <v>10</v>
      </c>
      <c r="L108" s="4" t="s">
        <v>9</v>
      </c>
      <c r="M108" s="4" t="s">
        <v>6</v>
      </c>
      <c r="N108" s="4" t="s">
        <v>8</v>
      </c>
      <c r="O108" s="4" t="s">
        <v>6</v>
      </c>
      <c r="P108" s="4" t="s">
        <v>8</v>
      </c>
      <c r="Q108" s="4" t="s">
        <v>6</v>
      </c>
      <c r="R108" s="4" t="s">
        <v>8</v>
      </c>
      <c r="S108" s="4" t="s">
        <v>6</v>
      </c>
      <c r="T108" s="4" t="s">
        <v>8</v>
      </c>
      <c r="U108" s="4" t="s">
        <v>6</v>
      </c>
      <c r="V108" s="4" t="s">
        <v>8</v>
      </c>
      <c r="W108" s="4" t="s">
        <v>6</v>
      </c>
      <c r="X108" s="4" t="s">
        <v>8</v>
      </c>
      <c r="Y108" s="4" t="s">
        <v>6</v>
      </c>
      <c r="Z108" s="4" t="s">
        <v>8</v>
      </c>
      <c r="AA108" s="4" t="s">
        <v>6</v>
      </c>
      <c r="AB108" s="4" t="s">
        <v>8</v>
      </c>
      <c r="AC108" s="4" t="s">
        <v>13</v>
      </c>
      <c r="AD108" s="4" t="s">
        <v>13</v>
      </c>
      <c r="AE108" s="4" t="s">
        <v>13</v>
      </c>
      <c r="AF108" s="4" t="s">
        <v>13</v>
      </c>
      <c r="AG108" s="4" t="s">
        <v>13</v>
      </c>
      <c r="AH108" s="4" t="s">
        <v>13</v>
      </c>
      <c r="AI108" s="4" t="s">
        <v>13</v>
      </c>
      <c r="AJ108" s="4" t="s">
        <v>13</v>
      </c>
      <c r="AK108" s="4" t="s">
        <v>14</v>
      </c>
      <c r="AL108" s="4" t="s">
        <v>14</v>
      </c>
      <c r="AM108" s="4" t="s">
        <v>14</v>
      </c>
      <c r="AN108" s="4" t="s">
        <v>14</v>
      </c>
      <c r="AO108" s="4" t="s">
        <v>14</v>
      </c>
      <c r="AP108" s="4" t="s">
        <v>14</v>
      </c>
      <c r="AQ108" s="4" t="s">
        <v>14</v>
      </c>
      <c r="AR108" s="4" t="s">
        <v>14</v>
      </c>
      <c r="AS108" s="4" t="s">
        <v>14</v>
      </c>
      <c r="AT108" s="4" t="s">
        <v>14</v>
      </c>
      <c r="AU108" s="4" t="s">
        <v>14</v>
      </c>
      <c r="AV108" s="4" t="s">
        <v>14</v>
      </c>
      <c r="AW108" s="4" t="s">
        <v>14</v>
      </c>
      <c r="AX108" s="4" t="s">
        <v>14</v>
      </c>
      <c r="AY108" s="4" t="s">
        <v>14</v>
      </c>
      <c r="AZ108" s="4" t="s">
        <v>14</v>
      </c>
      <c r="BA108" s="4" t="s">
        <v>14</v>
      </c>
      <c r="BB108" s="4" t="s">
        <v>14</v>
      </c>
      <c r="BC108" s="4" t="s">
        <v>14</v>
      </c>
      <c r="BD108" s="4" t="s">
        <v>14</v>
      </c>
      <c r="BE108" s="4" t="s">
        <v>14</v>
      </c>
      <c r="BF108" s="4" t="s">
        <v>14</v>
      </c>
      <c r="BG108" s="4" t="s">
        <v>14</v>
      </c>
      <c r="BH108" s="4" t="s">
        <v>14</v>
      </c>
      <c r="BI108" s="4" t="s">
        <v>14</v>
      </c>
      <c r="BJ108" s="4" t="s">
        <v>14</v>
      </c>
      <c r="BK108" s="4" t="s">
        <v>14</v>
      </c>
      <c r="BL108" s="4" t="s">
        <v>14</v>
      </c>
      <c r="BM108" s="4" t="s">
        <v>14</v>
      </c>
      <c r="BN108" s="4" t="s">
        <v>14</v>
      </c>
      <c r="BO108" s="4" t="s">
        <v>14</v>
      </c>
      <c r="BP108" s="4" t="s">
        <v>14</v>
      </c>
      <c r="BQ108" s="4" t="s">
        <v>14</v>
      </c>
      <c r="BR108" s="4" t="s">
        <v>14</v>
      </c>
      <c r="BS108" s="4" t="s">
        <v>14</v>
      </c>
      <c r="BT108" s="4" t="s">
        <v>14</v>
      </c>
    </row>
    <row r="109" spans="1:72">
      <c r="A109" t="n">
        <v>9792</v>
      </c>
      <c r="B109" s="6" t="n">
        <v>256</v>
      </c>
      <c r="C109" s="7" t="s">
        <v>57</v>
      </c>
      <c r="D109" s="7" t="n">
        <f t="normal" ca="1">16-LENB(INDIRECT(ADDRESS(109,3)))</f>
        <v>0</v>
      </c>
      <c r="E109" s="7" t="n">
        <v>515</v>
      </c>
      <c r="F109" s="7" t="n">
        <v>430</v>
      </c>
      <c r="G109" s="7" t="n">
        <v>430</v>
      </c>
      <c r="H109" s="7" t="n">
        <v>0</v>
      </c>
      <c r="I109" s="7" t="n">
        <v>0</v>
      </c>
      <c r="J109" s="7" t="n">
        <v>3</v>
      </c>
      <c r="K109" s="7" t="n">
        <v>0</v>
      </c>
      <c r="L109" s="7" t="n">
        <v>0</v>
      </c>
      <c r="M109" s="7" t="s">
        <v>58</v>
      </c>
      <c r="N109" s="7" t="n">
        <f t="normal" ca="1">16-LENB(INDIRECT(ADDRESS(109,13)))</f>
        <v>0</v>
      </c>
      <c r="O109" s="7" t="s">
        <v>12</v>
      </c>
      <c r="P109" s="7" t="n">
        <f t="normal" ca="1">16-LENB(INDIRECT(ADDRESS(109,15)))</f>
        <v>0</v>
      </c>
      <c r="Q109" s="7" t="s">
        <v>12</v>
      </c>
      <c r="R109" s="7" t="n">
        <f t="normal" ca="1">16-LENB(INDIRECT(ADDRESS(109,17)))</f>
        <v>0</v>
      </c>
      <c r="S109" s="7" t="s">
        <v>12</v>
      </c>
      <c r="T109" s="7" t="n">
        <f t="normal" ca="1">16-LENB(INDIRECT(ADDRESS(109,19)))</f>
        <v>0</v>
      </c>
      <c r="U109" s="7" t="s">
        <v>12</v>
      </c>
      <c r="V109" s="7" t="n">
        <f t="normal" ca="1">16-LENB(INDIRECT(ADDRESS(109,21)))</f>
        <v>0</v>
      </c>
      <c r="W109" s="7" t="s">
        <v>12</v>
      </c>
      <c r="X109" s="7" t="n">
        <f t="normal" ca="1">16-LENB(INDIRECT(ADDRESS(109,23)))</f>
        <v>0</v>
      </c>
      <c r="Y109" s="7" t="s">
        <v>12</v>
      </c>
      <c r="Z109" s="7" t="n">
        <f t="normal" ca="1">16-LENB(INDIRECT(ADDRESS(109,25)))</f>
        <v>0</v>
      </c>
      <c r="AA109" s="7" t="s">
        <v>12</v>
      </c>
      <c r="AB109" s="7" t="n">
        <f t="normal" ca="1">16-LENB(INDIRECT(ADDRESS(109,27)))</f>
        <v>0</v>
      </c>
      <c r="AC109" s="7" t="n">
        <v>100</v>
      </c>
      <c r="AD109" s="7" t="n">
        <v>0</v>
      </c>
      <c r="AE109" s="7" t="n">
        <v>0</v>
      </c>
      <c r="AF109" s="7" t="n">
        <v>0</v>
      </c>
      <c r="AG109" s="7" t="n">
        <v>0</v>
      </c>
      <c r="AH109" s="7" t="n">
        <v>0</v>
      </c>
      <c r="AI109" s="7" t="n">
        <v>0</v>
      </c>
      <c r="AJ109" s="7" t="n">
        <v>0</v>
      </c>
      <c r="AK109" s="7" t="n">
        <v>0</v>
      </c>
      <c r="AL109" s="7" t="n">
        <v>0</v>
      </c>
      <c r="AM109" s="7" t="n">
        <v>0</v>
      </c>
      <c r="AN109" s="7" t="n">
        <v>0</v>
      </c>
      <c r="AO109" s="7" t="n">
        <v>0</v>
      </c>
      <c r="AP109" s="7" t="n">
        <v>0</v>
      </c>
      <c r="AQ109" s="7" t="n">
        <v>0</v>
      </c>
      <c r="AR109" s="7" t="n">
        <v>0</v>
      </c>
      <c r="AS109" s="7" t="n">
        <v>255</v>
      </c>
      <c r="AT109" s="7" t="n">
        <v>255</v>
      </c>
      <c r="AU109" s="7" t="n">
        <v>255</v>
      </c>
      <c r="AV109" s="7" t="n">
        <v>255</v>
      </c>
      <c r="AW109" s="7" t="n">
        <v>0</v>
      </c>
      <c r="AX109" s="7" t="n">
        <v>0</v>
      </c>
      <c r="AY109" s="7" t="n">
        <v>0</v>
      </c>
      <c r="AZ109" s="7" t="n">
        <v>0</v>
      </c>
      <c r="BA109" s="7" t="n">
        <v>0</v>
      </c>
      <c r="BB109" s="7" t="n">
        <v>0</v>
      </c>
      <c r="BC109" s="7" t="n">
        <v>0</v>
      </c>
      <c r="BD109" s="7" t="n">
        <v>0</v>
      </c>
      <c r="BE109" s="7" t="n">
        <v>0</v>
      </c>
      <c r="BF109" s="7" t="n">
        <v>0</v>
      </c>
      <c r="BG109" s="7" t="n">
        <v>0</v>
      </c>
      <c r="BH109" s="7" t="n">
        <v>0</v>
      </c>
      <c r="BI109" s="7" t="n">
        <v>0</v>
      </c>
      <c r="BJ109" s="7" t="n">
        <v>0</v>
      </c>
      <c r="BK109" s="7" t="n">
        <v>0</v>
      </c>
      <c r="BL109" s="7" t="n">
        <v>0</v>
      </c>
      <c r="BM109" s="7" t="n">
        <v>0</v>
      </c>
      <c r="BN109" s="7" t="n">
        <v>0</v>
      </c>
      <c r="BO109" s="7" t="n">
        <v>0</v>
      </c>
      <c r="BP109" s="7" t="n">
        <v>0</v>
      </c>
      <c r="BQ109" s="7" t="n">
        <v>0</v>
      </c>
      <c r="BR109" s="7" t="n">
        <v>0</v>
      </c>
      <c r="BS109" s="7" t="n">
        <v>0</v>
      </c>
      <c r="BT109" s="7" t="n">
        <v>0</v>
      </c>
    </row>
    <row r="110" spans="1:72">
      <c r="A110" t="s">
        <v>4</v>
      </c>
      <c r="B110" s="4" t="s">
        <v>5</v>
      </c>
    </row>
    <row r="111" spans="1:72">
      <c r="A111" t="n">
        <v>10000</v>
      </c>
      <c r="B111" s="5" t="n">
        <v>1</v>
      </c>
    </row>
    <row r="112" spans="1:72" s="3" customFormat="1" customHeight="0">
      <c r="A112" s="3" t="s">
        <v>2</v>
      </c>
      <c r="B112" s="3" t="s">
        <v>3</v>
      </c>
    </row>
    <row r="113" spans="1:72">
      <c r="A113" t="s">
        <v>4</v>
      </c>
      <c r="B113" s="4" t="s">
        <v>5</v>
      </c>
      <c r="C113" s="4" t="s">
        <v>6</v>
      </c>
      <c r="D113" s="4" t="s">
        <v>8</v>
      </c>
      <c r="E113" s="4" t="s">
        <v>9</v>
      </c>
      <c r="F113" s="4" t="s">
        <v>10</v>
      </c>
      <c r="G113" s="4" t="s">
        <v>10</v>
      </c>
      <c r="H113" s="4" t="s">
        <v>10</v>
      </c>
      <c r="I113" s="4" t="s">
        <v>10</v>
      </c>
      <c r="J113" s="4" t="s">
        <v>10</v>
      </c>
      <c r="K113" s="4" t="s">
        <v>10</v>
      </c>
      <c r="L113" s="4" t="s">
        <v>9</v>
      </c>
      <c r="M113" s="4" t="s">
        <v>6</v>
      </c>
      <c r="N113" s="4" t="s">
        <v>8</v>
      </c>
      <c r="O113" s="4" t="s">
        <v>6</v>
      </c>
      <c r="P113" s="4" t="s">
        <v>8</v>
      </c>
      <c r="Q113" s="4" t="s">
        <v>6</v>
      </c>
      <c r="R113" s="4" t="s">
        <v>8</v>
      </c>
      <c r="S113" s="4" t="s">
        <v>6</v>
      </c>
      <c r="T113" s="4" t="s">
        <v>8</v>
      </c>
      <c r="U113" s="4" t="s">
        <v>6</v>
      </c>
      <c r="V113" s="4" t="s">
        <v>8</v>
      </c>
      <c r="W113" s="4" t="s">
        <v>6</v>
      </c>
      <c r="X113" s="4" t="s">
        <v>8</v>
      </c>
      <c r="Y113" s="4" t="s">
        <v>6</v>
      </c>
      <c r="Z113" s="4" t="s">
        <v>8</v>
      </c>
      <c r="AA113" s="4" t="s">
        <v>6</v>
      </c>
      <c r="AB113" s="4" t="s">
        <v>8</v>
      </c>
      <c r="AC113" s="4" t="s">
        <v>13</v>
      </c>
      <c r="AD113" s="4" t="s">
        <v>13</v>
      </c>
      <c r="AE113" s="4" t="s">
        <v>13</v>
      </c>
      <c r="AF113" s="4" t="s">
        <v>13</v>
      </c>
      <c r="AG113" s="4" t="s">
        <v>13</v>
      </c>
      <c r="AH113" s="4" t="s">
        <v>13</v>
      </c>
      <c r="AI113" s="4" t="s">
        <v>13</v>
      </c>
      <c r="AJ113" s="4" t="s">
        <v>13</v>
      </c>
      <c r="AK113" s="4" t="s">
        <v>14</v>
      </c>
      <c r="AL113" s="4" t="s">
        <v>14</v>
      </c>
      <c r="AM113" s="4" t="s">
        <v>14</v>
      </c>
      <c r="AN113" s="4" t="s">
        <v>14</v>
      </c>
      <c r="AO113" s="4" t="s">
        <v>14</v>
      </c>
      <c r="AP113" s="4" t="s">
        <v>14</v>
      </c>
      <c r="AQ113" s="4" t="s">
        <v>14</v>
      </c>
      <c r="AR113" s="4" t="s">
        <v>14</v>
      </c>
      <c r="AS113" s="4" t="s">
        <v>14</v>
      </c>
      <c r="AT113" s="4" t="s">
        <v>14</v>
      </c>
      <c r="AU113" s="4" t="s">
        <v>14</v>
      </c>
      <c r="AV113" s="4" t="s">
        <v>14</v>
      </c>
      <c r="AW113" s="4" t="s">
        <v>14</v>
      </c>
      <c r="AX113" s="4" t="s">
        <v>14</v>
      </c>
      <c r="AY113" s="4" t="s">
        <v>14</v>
      </c>
      <c r="AZ113" s="4" t="s">
        <v>14</v>
      </c>
      <c r="BA113" s="4" t="s">
        <v>14</v>
      </c>
      <c r="BB113" s="4" t="s">
        <v>14</v>
      </c>
      <c r="BC113" s="4" t="s">
        <v>14</v>
      </c>
      <c r="BD113" s="4" t="s">
        <v>14</v>
      </c>
      <c r="BE113" s="4" t="s">
        <v>14</v>
      </c>
      <c r="BF113" s="4" t="s">
        <v>14</v>
      </c>
      <c r="BG113" s="4" t="s">
        <v>14</v>
      </c>
      <c r="BH113" s="4" t="s">
        <v>14</v>
      </c>
      <c r="BI113" s="4" t="s">
        <v>14</v>
      </c>
      <c r="BJ113" s="4" t="s">
        <v>14</v>
      </c>
      <c r="BK113" s="4" t="s">
        <v>14</v>
      </c>
      <c r="BL113" s="4" t="s">
        <v>14</v>
      </c>
      <c r="BM113" s="4" t="s">
        <v>14</v>
      </c>
      <c r="BN113" s="4" t="s">
        <v>14</v>
      </c>
      <c r="BO113" s="4" t="s">
        <v>14</v>
      </c>
      <c r="BP113" s="4" t="s">
        <v>14</v>
      </c>
      <c r="BQ113" s="4" t="s">
        <v>14</v>
      </c>
      <c r="BR113" s="4" t="s">
        <v>14</v>
      </c>
      <c r="BS113" s="4" t="s">
        <v>14</v>
      </c>
      <c r="BT113" s="4" t="s">
        <v>14</v>
      </c>
    </row>
    <row r="114" spans="1:72">
      <c r="A114" t="n">
        <v>10004</v>
      </c>
      <c r="B114" s="6" t="n">
        <v>256</v>
      </c>
      <c r="C114" s="7" t="s">
        <v>59</v>
      </c>
      <c r="D114" s="7" t="n">
        <f t="normal" ca="1">16-LENB(INDIRECT(ADDRESS(114,3)))</f>
        <v>0</v>
      </c>
      <c r="E114" s="7" t="n">
        <v>516</v>
      </c>
      <c r="F114" s="7" t="n">
        <v>430</v>
      </c>
      <c r="G114" s="7" t="n">
        <v>430</v>
      </c>
      <c r="H114" s="7" t="n">
        <v>0</v>
      </c>
      <c r="I114" s="7" t="n">
        <v>0</v>
      </c>
      <c r="J114" s="7" t="n">
        <v>3</v>
      </c>
      <c r="K114" s="7" t="n">
        <v>0</v>
      </c>
      <c r="L114" s="7" t="n">
        <v>0</v>
      </c>
      <c r="M114" s="7" t="s">
        <v>60</v>
      </c>
      <c r="N114" s="7" t="n">
        <f t="normal" ca="1">16-LENB(INDIRECT(ADDRESS(114,13)))</f>
        <v>0</v>
      </c>
      <c r="O114" s="7" t="s">
        <v>12</v>
      </c>
      <c r="P114" s="7" t="n">
        <f t="normal" ca="1">16-LENB(INDIRECT(ADDRESS(114,15)))</f>
        <v>0</v>
      </c>
      <c r="Q114" s="7" t="s">
        <v>12</v>
      </c>
      <c r="R114" s="7" t="n">
        <f t="normal" ca="1">16-LENB(INDIRECT(ADDRESS(114,17)))</f>
        <v>0</v>
      </c>
      <c r="S114" s="7" t="s">
        <v>12</v>
      </c>
      <c r="T114" s="7" t="n">
        <f t="normal" ca="1">16-LENB(INDIRECT(ADDRESS(114,19)))</f>
        <v>0</v>
      </c>
      <c r="U114" s="7" t="s">
        <v>12</v>
      </c>
      <c r="V114" s="7" t="n">
        <f t="normal" ca="1">16-LENB(INDIRECT(ADDRESS(114,21)))</f>
        <v>0</v>
      </c>
      <c r="W114" s="7" t="s">
        <v>12</v>
      </c>
      <c r="X114" s="7" t="n">
        <f t="normal" ca="1">16-LENB(INDIRECT(ADDRESS(114,23)))</f>
        <v>0</v>
      </c>
      <c r="Y114" s="7" t="s">
        <v>12</v>
      </c>
      <c r="Z114" s="7" t="n">
        <f t="normal" ca="1">16-LENB(INDIRECT(ADDRESS(114,25)))</f>
        <v>0</v>
      </c>
      <c r="AA114" s="7" t="s">
        <v>12</v>
      </c>
      <c r="AB114" s="7" t="n">
        <f t="normal" ca="1">16-LENB(INDIRECT(ADDRESS(114,27)))</f>
        <v>0</v>
      </c>
      <c r="AC114" s="7" t="n">
        <v>100</v>
      </c>
      <c r="AD114" s="7" t="n">
        <v>0</v>
      </c>
      <c r="AE114" s="7" t="n">
        <v>0</v>
      </c>
      <c r="AF114" s="7" t="n">
        <v>0</v>
      </c>
      <c r="AG114" s="7" t="n">
        <v>0</v>
      </c>
      <c r="AH114" s="7" t="n">
        <v>0</v>
      </c>
      <c r="AI114" s="7" t="n">
        <v>0</v>
      </c>
      <c r="AJ114" s="7" t="n">
        <v>0</v>
      </c>
      <c r="AK114" s="7" t="n">
        <v>0</v>
      </c>
      <c r="AL114" s="7" t="n">
        <v>0</v>
      </c>
      <c r="AM114" s="7" t="n">
        <v>0</v>
      </c>
      <c r="AN114" s="7" t="n">
        <v>0</v>
      </c>
      <c r="AO114" s="7" t="n">
        <v>0</v>
      </c>
      <c r="AP114" s="7" t="n">
        <v>0</v>
      </c>
      <c r="AQ114" s="7" t="n">
        <v>0</v>
      </c>
      <c r="AR114" s="7" t="n">
        <v>0</v>
      </c>
      <c r="AS114" s="7" t="n">
        <v>255</v>
      </c>
      <c r="AT114" s="7" t="n">
        <v>255</v>
      </c>
      <c r="AU114" s="7" t="n">
        <v>255</v>
      </c>
      <c r="AV114" s="7" t="n">
        <v>255</v>
      </c>
      <c r="AW114" s="7" t="n">
        <v>0</v>
      </c>
      <c r="AX114" s="7" t="n">
        <v>0</v>
      </c>
      <c r="AY114" s="7" t="n">
        <v>0</v>
      </c>
      <c r="AZ114" s="7" t="n">
        <v>0</v>
      </c>
      <c r="BA114" s="7" t="n">
        <v>0</v>
      </c>
      <c r="BB114" s="7" t="n">
        <v>0</v>
      </c>
      <c r="BC114" s="7" t="n">
        <v>0</v>
      </c>
      <c r="BD114" s="7" t="n">
        <v>0</v>
      </c>
      <c r="BE114" s="7" t="n">
        <v>0</v>
      </c>
      <c r="BF114" s="7" t="n">
        <v>0</v>
      </c>
      <c r="BG114" s="7" t="n">
        <v>0</v>
      </c>
      <c r="BH114" s="7" t="n">
        <v>0</v>
      </c>
      <c r="BI114" s="7" t="n">
        <v>0</v>
      </c>
      <c r="BJ114" s="7" t="n">
        <v>0</v>
      </c>
      <c r="BK114" s="7" t="n">
        <v>0</v>
      </c>
      <c r="BL114" s="7" t="n">
        <v>0</v>
      </c>
      <c r="BM114" s="7" t="n">
        <v>0</v>
      </c>
      <c r="BN114" s="7" t="n">
        <v>0</v>
      </c>
      <c r="BO114" s="7" t="n">
        <v>0</v>
      </c>
      <c r="BP114" s="7" t="n">
        <v>0</v>
      </c>
      <c r="BQ114" s="7" t="n">
        <v>0</v>
      </c>
      <c r="BR114" s="7" t="n">
        <v>0</v>
      </c>
      <c r="BS114" s="7" t="n">
        <v>0</v>
      </c>
      <c r="BT114" s="7" t="n">
        <v>0</v>
      </c>
    </row>
    <row r="115" spans="1:72">
      <c r="A115" t="s">
        <v>4</v>
      </c>
      <c r="B115" s="4" t="s">
        <v>5</v>
      </c>
    </row>
    <row r="116" spans="1:72">
      <c r="A116" t="n">
        <v>10212</v>
      </c>
      <c r="B116" s="5" t="n">
        <v>1</v>
      </c>
    </row>
    <row r="117" spans="1:72" s="3" customFormat="1" customHeight="0">
      <c r="A117" s="3" t="s">
        <v>2</v>
      </c>
      <c r="B117" s="3" t="s">
        <v>3</v>
      </c>
    </row>
    <row r="118" spans="1:72">
      <c r="A118" t="s">
        <v>4</v>
      </c>
      <c r="B118" s="4" t="s">
        <v>5</v>
      </c>
      <c r="C118" s="4" t="s">
        <v>6</v>
      </c>
      <c r="D118" s="4" t="s">
        <v>8</v>
      </c>
      <c r="E118" s="4" t="s">
        <v>9</v>
      </c>
      <c r="F118" s="4" t="s">
        <v>10</v>
      </c>
      <c r="G118" s="4" t="s">
        <v>10</v>
      </c>
      <c r="H118" s="4" t="s">
        <v>10</v>
      </c>
      <c r="I118" s="4" t="s">
        <v>10</v>
      </c>
      <c r="J118" s="4" t="s">
        <v>10</v>
      </c>
      <c r="K118" s="4" t="s">
        <v>10</v>
      </c>
      <c r="L118" s="4" t="s">
        <v>9</v>
      </c>
      <c r="M118" s="4" t="s">
        <v>6</v>
      </c>
      <c r="N118" s="4" t="s">
        <v>8</v>
      </c>
      <c r="O118" s="4" t="s">
        <v>6</v>
      </c>
      <c r="P118" s="4" t="s">
        <v>8</v>
      </c>
      <c r="Q118" s="4" t="s">
        <v>6</v>
      </c>
      <c r="R118" s="4" t="s">
        <v>8</v>
      </c>
      <c r="S118" s="4" t="s">
        <v>6</v>
      </c>
      <c r="T118" s="4" t="s">
        <v>8</v>
      </c>
      <c r="U118" s="4" t="s">
        <v>6</v>
      </c>
      <c r="V118" s="4" t="s">
        <v>8</v>
      </c>
      <c r="W118" s="4" t="s">
        <v>6</v>
      </c>
      <c r="X118" s="4" t="s">
        <v>8</v>
      </c>
      <c r="Y118" s="4" t="s">
        <v>6</v>
      </c>
      <c r="Z118" s="4" t="s">
        <v>8</v>
      </c>
      <c r="AA118" s="4" t="s">
        <v>6</v>
      </c>
      <c r="AB118" s="4" t="s">
        <v>8</v>
      </c>
      <c r="AC118" s="4" t="s">
        <v>13</v>
      </c>
      <c r="AD118" s="4" t="s">
        <v>13</v>
      </c>
      <c r="AE118" s="4" t="s">
        <v>13</v>
      </c>
      <c r="AF118" s="4" t="s">
        <v>13</v>
      </c>
      <c r="AG118" s="4" t="s">
        <v>13</v>
      </c>
      <c r="AH118" s="4" t="s">
        <v>13</v>
      </c>
      <c r="AI118" s="4" t="s">
        <v>13</v>
      </c>
      <c r="AJ118" s="4" t="s">
        <v>13</v>
      </c>
      <c r="AK118" s="4" t="s">
        <v>14</v>
      </c>
      <c r="AL118" s="4" t="s">
        <v>14</v>
      </c>
      <c r="AM118" s="4" t="s">
        <v>14</v>
      </c>
      <c r="AN118" s="4" t="s">
        <v>14</v>
      </c>
      <c r="AO118" s="4" t="s">
        <v>14</v>
      </c>
      <c r="AP118" s="4" t="s">
        <v>14</v>
      </c>
      <c r="AQ118" s="4" t="s">
        <v>14</v>
      </c>
      <c r="AR118" s="4" t="s">
        <v>14</v>
      </c>
      <c r="AS118" s="4" t="s">
        <v>14</v>
      </c>
      <c r="AT118" s="4" t="s">
        <v>14</v>
      </c>
      <c r="AU118" s="4" t="s">
        <v>14</v>
      </c>
      <c r="AV118" s="4" t="s">
        <v>14</v>
      </c>
      <c r="AW118" s="4" t="s">
        <v>14</v>
      </c>
      <c r="AX118" s="4" t="s">
        <v>14</v>
      </c>
      <c r="AY118" s="4" t="s">
        <v>14</v>
      </c>
      <c r="AZ118" s="4" t="s">
        <v>14</v>
      </c>
      <c r="BA118" s="4" t="s">
        <v>14</v>
      </c>
      <c r="BB118" s="4" t="s">
        <v>14</v>
      </c>
      <c r="BC118" s="4" t="s">
        <v>14</v>
      </c>
      <c r="BD118" s="4" t="s">
        <v>14</v>
      </c>
      <c r="BE118" s="4" t="s">
        <v>14</v>
      </c>
      <c r="BF118" s="4" t="s">
        <v>14</v>
      </c>
      <c r="BG118" s="4" t="s">
        <v>14</v>
      </c>
      <c r="BH118" s="4" t="s">
        <v>14</v>
      </c>
      <c r="BI118" s="4" t="s">
        <v>14</v>
      </c>
      <c r="BJ118" s="4" t="s">
        <v>14</v>
      </c>
      <c r="BK118" s="4" t="s">
        <v>14</v>
      </c>
      <c r="BL118" s="4" t="s">
        <v>14</v>
      </c>
      <c r="BM118" s="4" t="s">
        <v>14</v>
      </c>
      <c r="BN118" s="4" t="s">
        <v>14</v>
      </c>
      <c r="BO118" s="4" t="s">
        <v>14</v>
      </c>
      <c r="BP118" s="4" t="s">
        <v>14</v>
      </c>
      <c r="BQ118" s="4" t="s">
        <v>14</v>
      </c>
      <c r="BR118" s="4" t="s">
        <v>14</v>
      </c>
      <c r="BS118" s="4" t="s">
        <v>14</v>
      </c>
      <c r="BT118" s="4" t="s">
        <v>14</v>
      </c>
    </row>
    <row r="119" spans="1:72">
      <c r="A119" t="n">
        <v>10216</v>
      </c>
      <c r="B119" s="6" t="n">
        <v>256</v>
      </c>
      <c r="C119" s="7" t="s">
        <v>61</v>
      </c>
      <c r="D119" s="7" t="n">
        <f t="normal" ca="1">16-LENB(INDIRECT(ADDRESS(119,3)))</f>
        <v>0</v>
      </c>
      <c r="E119" s="7" t="n">
        <v>34144956</v>
      </c>
      <c r="F119" s="7" t="n">
        <v>431</v>
      </c>
      <c r="G119" s="7" t="n">
        <v>431</v>
      </c>
      <c r="H119" s="7" t="n">
        <v>0</v>
      </c>
      <c r="I119" s="7" t="n">
        <v>0</v>
      </c>
      <c r="J119" s="7" t="n">
        <v>4</v>
      </c>
      <c r="K119" s="7" t="n">
        <v>0</v>
      </c>
      <c r="L119" s="7" t="n">
        <v>0</v>
      </c>
      <c r="M119" s="7" t="s">
        <v>62</v>
      </c>
      <c r="N119" s="7" t="n">
        <f t="normal" ca="1">16-LENB(INDIRECT(ADDRESS(119,13)))</f>
        <v>0</v>
      </c>
      <c r="O119" s="7" t="s">
        <v>12</v>
      </c>
      <c r="P119" s="7" t="n">
        <f t="normal" ca="1">16-LENB(INDIRECT(ADDRESS(119,15)))</f>
        <v>0</v>
      </c>
      <c r="Q119" s="7" t="s">
        <v>12</v>
      </c>
      <c r="R119" s="7" t="n">
        <f t="normal" ca="1">16-LENB(INDIRECT(ADDRESS(119,17)))</f>
        <v>0</v>
      </c>
      <c r="S119" s="7" t="s">
        <v>12</v>
      </c>
      <c r="T119" s="7" t="n">
        <f t="normal" ca="1">16-LENB(INDIRECT(ADDRESS(119,19)))</f>
        <v>0</v>
      </c>
      <c r="U119" s="7" t="s">
        <v>12</v>
      </c>
      <c r="V119" s="7" t="n">
        <f t="normal" ca="1">16-LENB(INDIRECT(ADDRESS(119,21)))</f>
        <v>0</v>
      </c>
      <c r="W119" s="7" t="s">
        <v>12</v>
      </c>
      <c r="X119" s="7" t="n">
        <f t="normal" ca="1">16-LENB(INDIRECT(ADDRESS(119,23)))</f>
        <v>0</v>
      </c>
      <c r="Y119" s="7" t="s">
        <v>12</v>
      </c>
      <c r="Z119" s="7" t="n">
        <f t="normal" ca="1">16-LENB(INDIRECT(ADDRESS(119,25)))</f>
        <v>0</v>
      </c>
      <c r="AA119" s="7" t="s">
        <v>12</v>
      </c>
      <c r="AB119" s="7" t="n">
        <f t="normal" ca="1">16-LENB(INDIRECT(ADDRESS(119,27)))</f>
        <v>0</v>
      </c>
      <c r="AC119" s="7" t="n">
        <v>100</v>
      </c>
      <c r="AD119" s="7" t="n">
        <v>0</v>
      </c>
      <c r="AE119" s="7" t="n">
        <v>0</v>
      </c>
      <c r="AF119" s="7" t="n">
        <v>0</v>
      </c>
      <c r="AG119" s="7" t="n">
        <v>0</v>
      </c>
      <c r="AH119" s="7" t="n">
        <v>0</v>
      </c>
      <c r="AI119" s="7" t="n">
        <v>0</v>
      </c>
      <c r="AJ119" s="7" t="n">
        <v>0</v>
      </c>
      <c r="AK119" s="7" t="n">
        <v>0</v>
      </c>
      <c r="AL119" s="7" t="n">
        <v>0</v>
      </c>
      <c r="AM119" s="7" t="n">
        <v>0</v>
      </c>
      <c r="AN119" s="7" t="n">
        <v>0</v>
      </c>
      <c r="AO119" s="7" t="n">
        <v>0</v>
      </c>
      <c r="AP119" s="7" t="n">
        <v>0</v>
      </c>
      <c r="AQ119" s="7" t="n">
        <v>0</v>
      </c>
      <c r="AR119" s="7" t="n">
        <v>0</v>
      </c>
      <c r="AS119" s="7" t="n">
        <v>255</v>
      </c>
      <c r="AT119" s="7" t="n">
        <v>255</v>
      </c>
      <c r="AU119" s="7" t="n">
        <v>255</v>
      </c>
      <c r="AV119" s="7" t="n">
        <v>255</v>
      </c>
      <c r="AW119" s="7" t="n">
        <v>0</v>
      </c>
      <c r="AX119" s="7" t="n">
        <v>0</v>
      </c>
      <c r="AY119" s="7" t="n">
        <v>0</v>
      </c>
      <c r="AZ119" s="7" t="n">
        <v>0</v>
      </c>
      <c r="BA119" s="7" t="n">
        <v>0</v>
      </c>
      <c r="BB119" s="7" t="n">
        <v>0</v>
      </c>
      <c r="BC119" s="7" t="n">
        <v>0</v>
      </c>
      <c r="BD119" s="7" t="n">
        <v>0</v>
      </c>
      <c r="BE119" s="7" t="n">
        <v>0</v>
      </c>
      <c r="BF119" s="7" t="n">
        <v>0</v>
      </c>
      <c r="BG119" s="7" t="n">
        <v>0</v>
      </c>
      <c r="BH119" s="7" t="n">
        <v>0</v>
      </c>
      <c r="BI119" s="7" t="n">
        <v>0</v>
      </c>
      <c r="BJ119" s="7" t="n">
        <v>0</v>
      </c>
      <c r="BK119" s="7" t="n">
        <v>0</v>
      </c>
      <c r="BL119" s="7" t="n">
        <v>0</v>
      </c>
      <c r="BM119" s="7" t="n">
        <v>0</v>
      </c>
      <c r="BN119" s="7" t="n">
        <v>0</v>
      </c>
      <c r="BO119" s="7" t="n">
        <v>0</v>
      </c>
      <c r="BP119" s="7" t="n">
        <v>0</v>
      </c>
      <c r="BQ119" s="7" t="n">
        <v>0</v>
      </c>
      <c r="BR119" s="7" t="n">
        <v>0</v>
      </c>
      <c r="BS119" s="7" t="n">
        <v>0</v>
      </c>
      <c r="BT119" s="7" t="n">
        <v>0</v>
      </c>
    </row>
    <row r="120" spans="1:72">
      <c r="A120" t="s">
        <v>4</v>
      </c>
      <c r="B120" s="4" t="s">
        <v>5</v>
      </c>
    </row>
    <row r="121" spans="1:72">
      <c r="A121" t="n">
        <v>10424</v>
      </c>
      <c r="B121" s="5" t="n">
        <v>1</v>
      </c>
    </row>
    <row r="122" spans="1:72" s="3" customFormat="1" customHeight="0">
      <c r="A122" s="3" t="s">
        <v>2</v>
      </c>
      <c r="B122" s="3" t="s">
        <v>3</v>
      </c>
    </row>
    <row r="123" spans="1:72">
      <c r="A123" t="s">
        <v>4</v>
      </c>
      <c r="B123" s="4" t="s">
        <v>5</v>
      </c>
      <c r="C123" s="4" t="s">
        <v>6</v>
      </c>
      <c r="D123" s="4" t="s">
        <v>8</v>
      </c>
      <c r="E123" s="4" t="s">
        <v>9</v>
      </c>
      <c r="F123" s="4" t="s">
        <v>10</v>
      </c>
      <c r="G123" s="4" t="s">
        <v>10</v>
      </c>
      <c r="H123" s="4" t="s">
        <v>10</v>
      </c>
      <c r="I123" s="4" t="s">
        <v>10</v>
      </c>
      <c r="J123" s="4" t="s">
        <v>10</v>
      </c>
      <c r="K123" s="4" t="s">
        <v>10</v>
      </c>
      <c r="L123" s="4" t="s">
        <v>9</v>
      </c>
      <c r="M123" s="4" t="s">
        <v>6</v>
      </c>
      <c r="N123" s="4" t="s">
        <v>8</v>
      </c>
      <c r="O123" s="4" t="s">
        <v>6</v>
      </c>
      <c r="P123" s="4" t="s">
        <v>8</v>
      </c>
      <c r="Q123" s="4" t="s">
        <v>6</v>
      </c>
      <c r="R123" s="4" t="s">
        <v>8</v>
      </c>
      <c r="S123" s="4" t="s">
        <v>6</v>
      </c>
      <c r="T123" s="4" t="s">
        <v>8</v>
      </c>
      <c r="U123" s="4" t="s">
        <v>6</v>
      </c>
      <c r="V123" s="4" t="s">
        <v>8</v>
      </c>
      <c r="W123" s="4" t="s">
        <v>6</v>
      </c>
      <c r="X123" s="4" t="s">
        <v>8</v>
      </c>
      <c r="Y123" s="4" t="s">
        <v>6</v>
      </c>
      <c r="Z123" s="4" t="s">
        <v>8</v>
      </c>
      <c r="AA123" s="4" t="s">
        <v>6</v>
      </c>
      <c r="AB123" s="4" t="s">
        <v>8</v>
      </c>
      <c r="AC123" s="4" t="s">
        <v>13</v>
      </c>
      <c r="AD123" s="4" t="s">
        <v>13</v>
      </c>
      <c r="AE123" s="4" t="s">
        <v>13</v>
      </c>
      <c r="AF123" s="4" t="s">
        <v>13</v>
      </c>
      <c r="AG123" s="4" t="s">
        <v>13</v>
      </c>
      <c r="AH123" s="4" t="s">
        <v>13</v>
      </c>
      <c r="AI123" s="4" t="s">
        <v>13</v>
      </c>
      <c r="AJ123" s="4" t="s">
        <v>13</v>
      </c>
      <c r="AK123" s="4" t="s">
        <v>14</v>
      </c>
      <c r="AL123" s="4" t="s">
        <v>14</v>
      </c>
      <c r="AM123" s="4" t="s">
        <v>14</v>
      </c>
      <c r="AN123" s="4" t="s">
        <v>14</v>
      </c>
      <c r="AO123" s="4" t="s">
        <v>14</v>
      </c>
      <c r="AP123" s="4" t="s">
        <v>14</v>
      </c>
      <c r="AQ123" s="4" t="s">
        <v>14</v>
      </c>
      <c r="AR123" s="4" t="s">
        <v>14</v>
      </c>
      <c r="AS123" s="4" t="s">
        <v>14</v>
      </c>
      <c r="AT123" s="4" t="s">
        <v>14</v>
      </c>
      <c r="AU123" s="4" t="s">
        <v>14</v>
      </c>
      <c r="AV123" s="4" t="s">
        <v>14</v>
      </c>
      <c r="AW123" s="4" t="s">
        <v>14</v>
      </c>
      <c r="AX123" s="4" t="s">
        <v>14</v>
      </c>
      <c r="AY123" s="4" t="s">
        <v>14</v>
      </c>
      <c r="AZ123" s="4" t="s">
        <v>14</v>
      </c>
      <c r="BA123" s="4" t="s">
        <v>14</v>
      </c>
      <c r="BB123" s="4" t="s">
        <v>14</v>
      </c>
      <c r="BC123" s="4" t="s">
        <v>14</v>
      </c>
      <c r="BD123" s="4" t="s">
        <v>14</v>
      </c>
      <c r="BE123" s="4" t="s">
        <v>14</v>
      </c>
      <c r="BF123" s="4" t="s">
        <v>14</v>
      </c>
      <c r="BG123" s="4" t="s">
        <v>14</v>
      </c>
      <c r="BH123" s="4" t="s">
        <v>14</v>
      </c>
      <c r="BI123" s="4" t="s">
        <v>14</v>
      </c>
      <c r="BJ123" s="4" t="s">
        <v>14</v>
      </c>
      <c r="BK123" s="4" t="s">
        <v>14</v>
      </c>
      <c r="BL123" s="4" t="s">
        <v>14</v>
      </c>
      <c r="BM123" s="4" t="s">
        <v>14</v>
      </c>
      <c r="BN123" s="4" t="s">
        <v>14</v>
      </c>
      <c r="BO123" s="4" t="s">
        <v>14</v>
      </c>
      <c r="BP123" s="4" t="s">
        <v>14</v>
      </c>
      <c r="BQ123" s="4" t="s">
        <v>14</v>
      </c>
      <c r="BR123" s="4" t="s">
        <v>14</v>
      </c>
      <c r="BS123" s="4" t="s">
        <v>14</v>
      </c>
      <c r="BT123" s="4" t="s">
        <v>14</v>
      </c>
    </row>
    <row r="124" spans="1:72">
      <c r="A124" t="n">
        <v>10428</v>
      </c>
      <c r="B124" s="6" t="n">
        <v>256</v>
      </c>
      <c r="C124" s="7" t="s">
        <v>44</v>
      </c>
      <c r="D124" s="7" t="n">
        <f t="normal" ca="1">16-LENB(INDIRECT(ADDRESS(124,3)))</f>
        <v>0</v>
      </c>
      <c r="E124" s="7" t="n">
        <v>262950</v>
      </c>
      <c r="F124" s="7" t="n">
        <v>420</v>
      </c>
      <c r="G124" s="7" t="n">
        <v>423</v>
      </c>
      <c r="H124" s="7" t="n">
        <v>0</v>
      </c>
      <c r="I124" s="7" t="n">
        <v>0</v>
      </c>
      <c r="J124" s="7" t="n">
        <v>1</v>
      </c>
      <c r="K124" s="7" t="n">
        <v>0</v>
      </c>
      <c r="L124" s="7" t="n">
        <v>0</v>
      </c>
      <c r="M124" s="7" t="s">
        <v>63</v>
      </c>
      <c r="N124" s="7" t="n">
        <f t="normal" ca="1">16-LENB(INDIRECT(ADDRESS(124,13)))</f>
        <v>0</v>
      </c>
      <c r="O124" s="7" t="s">
        <v>63</v>
      </c>
      <c r="P124" s="7" t="n">
        <f t="normal" ca="1">16-LENB(INDIRECT(ADDRESS(124,15)))</f>
        <v>0</v>
      </c>
      <c r="Q124" s="7" t="s">
        <v>63</v>
      </c>
      <c r="R124" s="7" t="n">
        <f t="normal" ca="1">16-LENB(INDIRECT(ADDRESS(124,17)))</f>
        <v>0</v>
      </c>
      <c r="S124" s="7" t="s">
        <v>63</v>
      </c>
      <c r="T124" s="7" t="n">
        <f t="normal" ca="1">16-LENB(INDIRECT(ADDRESS(124,19)))</f>
        <v>0</v>
      </c>
      <c r="U124" s="7" t="s">
        <v>63</v>
      </c>
      <c r="V124" s="7" t="n">
        <f t="normal" ca="1">16-LENB(INDIRECT(ADDRESS(124,21)))</f>
        <v>0</v>
      </c>
      <c r="W124" s="7" t="s">
        <v>63</v>
      </c>
      <c r="X124" s="7" t="n">
        <f t="normal" ca="1">16-LENB(INDIRECT(ADDRESS(124,23)))</f>
        <v>0</v>
      </c>
      <c r="Y124" s="7" t="s">
        <v>12</v>
      </c>
      <c r="Z124" s="7" t="n">
        <f t="normal" ca="1">16-LENB(INDIRECT(ADDRESS(124,25)))</f>
        <v>0</v>
      </c>
      <c r="AA124" s="7" t="s">
        <v>12</v>
      </c>
      <c r="AB124" s="7" t="n">
        <f t="normal" ca="1">16-LENB(INDIRECT(ADDRESS(124,27)))</f>
        <v>0</v>
      </c>
      <c r="AC124" s="7" t="n">
        <v>100</v>
      </c>
      <c r="AD124" s="7" t="n">
        <v>100</v>
      </c>
      <c r="AE124" s="7" t="n">
        <v>100</v>
      </c>
      <c r="AF124" s="7" t="n">
        <v>100</v>
      </c>
      <c r="AG124" s="7" t="n">
        <v>100</v>
      </c>
      <c r="AH124" s="7" t="n">
        <v>100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0</v>
      </c>
      <c r="AN124" s="7" t="n">
        <v>0</v>
      </c>
      <c r="AO124" s="7" t="n">
        <v>0</v>
      </c>
      <c r="AP124" s="7" t="n">
        <v>0</v>
      </c>
      <c r="AQ124" s="7" t="n">
        <v>0</v>
      </c>
      <c r="AR124" s="7" t="n">
        <v>0</v>
      </c>
      <c r="AS124" s="7" t="n">
        <v>255</v>
      </c>
      <c r="AT124" s="7" t="n">
        <v>255</v>
      </c>
      <c r="AU124" s="7" t="n">
        <v>255</v>
      </c>
      <c r="AV124" s="7" t="n">
        <v>255</v>
      </c>
      <c r="AW124" s="7" t="n">
        <v>0</v>
      </c>
      <c r="AX124" s="7" t="n">
        <v>0</v>
      </c>
      <c r="AY124" s="7" t="n">
        <v>0</v>
      </c>
      <c r="AZ124" s="7" t="n">
        <v>0</v>
      </c>
      <c r="BA124" s="7" t="n">
        <v>0</v>
      </c>
      <c r="BB124" s="7" t="n">
        <v>0</v>
      </c>
      <c r="BC124" s="7" t="n">
        <v>0</v>
      </c>
      <c r="BD124" s="7" t="n">
        <v>0</v>
      </c>
      <c r="BE124" s="7" t="n">
        <v>0</v>
      </c>
      <c r="BF124" s="7" t="n">
        <v>0</v>
      </c>
      <c r="BG124" s="7" t="n">
        <v>0</v>
      </c>
      <c r="BH124" s="7" t="n">
        <v>0</v>
      </c>
      <c r="BI124" s="7" t="n">
        <v>0</v>
      </c>
      <c r="BJ124" s="7" t="n">
        <v>0</v>
      </c>
      <c r="BK124" s="7" t="n">
        <v>0</v>
      </c>
      <c r="BL124" s="7" t="n">
        <v>0</v>
      </c>
      <c r="BM124" s="7" t="n">
        <v>0</v>
      </c>
      <c r="BN124" s="7" t="n">
        <v>0</v>
      </c>
      <c r="BO124" s="7" t="n">
        <v>0</v>
      </c>
      <c r="BP124" s="7" t="n">
        <v>0</v>
      </c>
      <c r="BQ124" s="7" t="n">
        <v>0</v>
      </c>
      <c r="BR124" s="7" t="n">
        <v>0</v>
      </c>
      <c r="BS124" s="7" t="n">
        <v>0</v>
      </c>
      <c r="BT124" s="7" t="n">
        <v>0</v>
      </c>
    </row>
    <row r="125" spans="1:72">
      <c r="A125" t="s">
        <v>4</v>
      </c>
      <c r="B125" s="4" t="s">
        <v>5</v>
      </c>
    </row>
    <row r="126" spans="1:72">
      <c r="A126" t="n">
        <v>10636</v>
      </c>
      <c r="B126" s="5" t="n">
        <v>1</v>
      </c>
    </row>
    <row r="127" spans="1:72" s="3" customFormat="1" customHeight="0">
      <c r="A127" s="3" t="s">
        <v>2</v>
      </c>
      <c r="B127" s="3" t="s">
        <v>3</v>
      </c>
    </row>
    <row r="128" spans="1:72">
      <c r="A128" t="s">
        <v>4</v>
      </c>
      <c r="B128" s="4" t="s">
        <v>5</v>
      </c>
      <c r="C128" s="4" t="s">
        <v>6</v>
      </c>
      <c r="D128" s="4" t="s">
        <v>8</v>
      </c>
      <c r="E128" s="4" t="s">
        <v>9</v>
      </c>
      <c r="F128" s="4" t="s">
        <v>10</v>
      </c>
      <c r="G128" s="4" t="s">
        <v>10</v>
      </c>
      <c r="H128" s="4" t="s">
        <v>10</v>
      </c>
      <c r="I128" s="4" t="s">
        <v>10</v>
      </c>
      <c r="J128" s="4" t="s">
        <v>10</v>
      </c>
      <c r="K128" s="4" t="s">
        <v>10</v>
      </c>
      <c r="L128" s="4" t="s">
        <v>9</v>
      </c>
      <c r="M128" s="4" t="s">
        <v>6</v>
      </c>
      <c r="N128" s="4" t="s">
        <v>8</v>
      </c>
      <c r="O128" s="4" t="s">
        <v>6</v>
      </c>
      <c r="P128" s="4" t="s">
        <v>8</v>
      </c>
      <c r="Q128" s="4" t="s">
        <v>6</v>
      </c>
      <c r="R128" s="4" t="s">
        <v>8</v>
      </c>
      <c r="S128" s="4" t="s">
        <v>6</v>
      </c>
      <c r="T128" s="4" t="s">
        <v>8</v>
      </c>
      <c r="U128" s="4" t="s">
        <v>6</v>
      </c>
      <c r="V128" s="4" t="s">
        <v>8</v>
      </c>
      <c r="W128" s="4" t="s">
        <v>6</v>
      </c>
      <c r="X128" s="4" t="s">
        <v>8</v>
      </c>
      <c r="Y128" s="4" t="s">
        <v>6</v>
      </c>
      <c r="Z128" s="4" t="s">
        <v>8</v>
      </c>
      <c r="AA128" s="4" t="s">
        <v>6</v>
      </c>
      <c r="AB128" s="4" t="s">
        <v>8</v>
      </c>
      <c r="AC128" s="4" t="s">
        <v>13</v>
      </c>
      <c r="AD128" s="4" t="s">
        <v>13</v>
      </c>
      <c r="AE128" s="4" t="s">
        <v>13</v>
      </c>
      <c r="AF128" s="4" t="s">
        <v>13</v>
      </c>
      <c r="AG128" s="4" t="s">
        <v>13</v>
      </c>
      <c r="AH128" s="4" t="s">
        <v>13</v>
      </c>
      <c r="AI128" s="4" t="s">
        <v>13</v>
      </c>
      <c r="AJ128" s="4" t="s">
        <v>13</v>
      </c>
      <c r="AK128" s="4" t="s">
        <v>14</v>
      </c>
      <c r="AL128" s="4" t="s">
        <v>14</v>
      </c>
      <c r="AM128" s="4" t="s">
        <v>14</v>
      </c>
      <c r="AN128" s="4" t="s">
        <v>14</v>
      </c>
      <c r="AO128" s="4" t="s">
        <v>14</v>
      </c>
      <c r="AP128" s="4" t="s">
        <v>14</v>
      </c>
      <c r="AQ128" s="4" t="s">
        <v>14</v>
      </c>
      <c r="AR128" s="4" t="s">
        <v>14</v>
      </c>
      <c r="AS128" s="4" t="s">
        <v>14</v>
      </c>
      <c r="AT128" s="4" t="s">
        <v>14</v>
      </c>
      <c r="AU128" s="4" t="s">
        <v>14</v>
      </c>
      <c r="AV128" s="4" t="s">
        <v>14</v>
      </c>
      <c r="AW128" s="4" t="s">
        <v>14</v>
      </c>
      <c r="AX128" s="4" t="s">
        <v>14</v>
      </c>
      <c r="AY128" s="4" t="s">
        <v>14</v>
      </c>
      <c r="AZ128" s="4" t="s">
        <v>14</v>
      </c>
      <c r="BA128" s="4" t="s">
        <v>14</v>
      </c>
      <c r="BB128" s="4" t="s">
        <v>14</v>
      </c>
      <c r="BC128" s="4" t="s">
        <v>14</v>
      </c>
      <c r="BD128" s="4" t="s">
        <v>14</v>
      </c>
      <c r="BE128" s="4" t="s">
        <v>14</v>
      </c>
      <c r="BF128" s="4" t="s">
        <v>14</v>
      </c>
      <c r="BG128" s="4" t="s">
        <v>14</v>
      </c>
      <c r="BH128" s="4" t="s">
        <v>14</v>
      </c>
      <c r="BI128" s="4" t="s">
        <v>14</v>
      </c>
      <c r="BJ128" s="4" t="s">
        <v>14</v>
      </c>
      <c r="BK128" s="4" t="s">
        <v>14</v>
      </c>
      <c r="BL128" s="4" t="s">
        <v>14</v>
      </c>
      <c r="BM128" s="4" t="s">
        <v>14</v>
      </c>
      <c r="BN128" s="4" t="s">
        <v>14</v>
      </c>
      <c r="BO128" s="4" t="s">
        <v>14</v>
      </c>
      <c r="BP128" s="4" t="s">
        <v>14</v>
      </c>
      <c r="BQ128" s="4" t="s">
        <v>14</v>
      </c>
      <c r="BR128" s="4" t="s">
        <v>14</v>
      </c>
      <c r="BS128" s="4" t="s">
        <v>14</v>
      </c>
      <c r="BT128" s="4" t="s">
        <v>14</v>
      </c>
    </row>
    <row r="129" spans="1:72">
      <c r="A129" t="n">
        <v>10640</v>
      </c>
      <c r="B129" s="6" t="n">
        <v>256</v>
      </c>
      <c r="C129" s="7" t="s">
        <v>17</v>
      </c>
      <c r="D129" s="7" t="n">
        <f t="normal" ca="1">16-LENB(INDIRECT(ADDRESS(129,3)))</f>
        <v>0</v>
      </c>
      <c r="E129" s="7" t="n">
        <v>524297</v>
      </c>
      <c r="F129" s="7" t="n">
        <v>420</v>
      </c>
      <c r="G129" s="7" t="n">
        <v>423</v>
      </c>
      <c r="H129" s="7" t="n">
        <v>0</v>
      </c>
      <c r="I129" s="7" t="n">
        <v>0</v>
      </c>
      <c r="J129" s="7" t="n">
        <v>1</v>
      </c>
      <c r="K129" s="7" t="n">
        <v>0</v>
      </c>
      <c r="L129" s="7" t="n">
        <v>0</v>
      </c>
      <c r="M129" s="7" t="s">
        <v>64</v>
      </c>
      <c r="N129" s="7" t="n">
        <f t="normal" ca="1">16-LENB(INDIRECT(ADDRESS(129,13)))</f>
        <v>0</v>
      </c>
      <c r="O129" s="7" t="s">
        <v>12</v>
      </c>
      <c r="P129" s="7" t="n">
        <f t="normal" ca="1">16-LENB(INDIRECT(ADDRESS(129,15)))</f>
        <v>0</v>
      </c>
      <c r="Q129" s="7" t="s">
        <v>12</v>
      </c>
      <c r="R129" s="7" t="n">
        <f t="normal" ca="1">16-LENB(INDIRECT(ADDRESS(129,17)))</f>
        <v>0</v>
      </c>
      <c r="S129" s="7" t="s">
        <v>12</v>
      </c>
      <c r="T129" s="7" t="n">
        <f t="normal" ca="1">16-LENB(INDIRECT(ADDRESS(129,19)))</f>
        <v>0</v>
      </c>
      <c r="U129" s="7" t="s">
        <v>12</v>
      </c>
      <c r="V129" s="7" t="n">
        <f t="normal" ca="1">16-LENB(INDIRECT(ADDRESS(129,21)))</f>
        <v>0</v>
      </c>
      <c r="W129" s="7" t="s">
        <v>12</v>
      </c>
      <c r="X129" s="7" t="n">
        <f t="normal" ca="1">16-LENB(INDIRECT(ADDRESS(129,23)))</f>
        <v>0</v>
      </c>
      <c r="Y129" s="7" t="s">
        <v>12</v>
      </c>
      <c r="Z129" s="7" t="n">
        <f t="normal" ca="1">16-LENB(INDIRECT(ADDRESS(129,25)))</f>
        <v>0</v>
      </c>
      <c r="AA129" s="7" t="s">
        <v>12</v>
      </c>
      <c r="AB129" s="7" t="n">
        <f t="normal" ca="1">16-LENB(INDIRECT(ADDRESS(129,27)))</f>
        <v>0</v>
      </c>
      <c r="AC129" s="7" t="n">
        <v>100</v>
      </c>
      <c r="AD129" s="7" t="n">
        <v>0</v>
      </c>
      <c r="AE129" s="7" t="n">
        <v>0</v>
      </c>
      <c r="AF129" s="7" t="n">
        <v>0</v>
      </c>
      <c r="AG129" s="7" t="n">
        <v>0</v>
      </c>
      <c r="AH129" s="7" t="n">
        <v>0</v>
      </c>
      <c r="AI129" s="7" t="n">
        <v>0</v>
      </c>
      <c r="AJ129" s="7" t="n">
        <v>0</v>
      </c>
      <c r="AK129" s="7" t="n">
        <v>0</v>
      </c>
      <c r="AL129" s="7" t="n">
        <v>0</v>
      </c>
      <c r="AM129" s="7" t="n">
        <v>0</v>
      </c>
      <c r="AN129" s="7" t="n">
        <v>0</v>
      </c>
      <c r="AO129" s="7" t="n">
        <v>0</v>
      </c>
      <c r="AP129" s="7" t="n">
        <v>0</v>
      </c>
      <c r="AQ129" s="7" t="n">
        <v>0</v>
      </c>
      <c r="AR129" s="7" t="n">
        <v>0</v>
      </c>
      <c r="AS129" s="7" t="n">
        <v>255</v>
      </c>
      <c r="AT129" s="7" t="n">
        <v>255</v>
      </c>
      <c r="AU129" s="7" t="n">
        <v>255</v>
      </c>
      <c r="AV129" s="7" t="n">
        <v>255</v>
      </c>
      <c r="AW129" s="7" t="n">
        <v>0</v>
      </c>
      <c r="AX129" s="7" t="n">
        <v>0</v>
      </c>
      <c r="AY129" s="7" t="n">
        <v>0</v>
      </c>
      <c r="AZ129" s="7" t="n">
        <v>0</v>
      </c>
      <c r="BA129" s="7" t="n">
        <v>0</v>
      </c>
      <c r="BB129" s="7" t="n">
        <v>0</v>
      </c>
      <c r="BC129" s="7" t="n">
        <v>0</v>
      </c>
      <c r="BD129" s="7" t="n">
        <v>0</v>
      </c>
      <c r="BE129" s="7" t="n">
        <v>0</v>
      </c>
      <c r="BF129" s="7" t="n">
        <v>0</v>
      </c>
      <c r="BG129" s="7" t="n">
        <v>0</v>
      </c>
      <c r="BH129" s="7" t="n">
        <v>0</v>
      </c>
      <c r="BI129" s="7" t="n">
        <v>0</v>
      </c>
      <c r="BJ129" s="7" t="n">
        <v>0</v>
      </c>
      <c r="BK129" s="7" t="n">
        <v>0</v>
      </c>
      <c r="BL129" s="7" t="n">
        <v>0</v>
      </c>
      <c r="BM129" s="7" t="n">
        <v>0</v>
      </c>
      <c r="BN129" s="7" t="n">
        <v>0</v>
      </c>
      <c r="BO129" s="7" t="n">
        <v>0</v>
      </c>
      <c r="BP129" s="7" t="n">
        <v>0</v>
      </c>
      <c r="BQ129" s="7" t="n">
        <v>0</v>
      </c>
      <c r="BR129" s="7" t="n">
        <v>0</v>
      </c>
      <c r="BS129" s="7" t="n">
        <v>0</v>
      </c>
      <c r="BT129" s="7" t="n">
        <v>0</v>
      </c>
    </row>
    <row r="130" spans="1:72">
      <c r="A130" t="s">
        <v>4</v>
      </c>
      <c r="B130" s="4" t="s">
        <v>5</v>
      </c>
    </row>
    <row r="131" spans="1:72">
      <c r="A131" t="n">
        <v>10848</v>
      </c>
      <c r="B131" s="5" t="n">
        <v>1</v>
      </c>
    </row>
    <row r="132" spans="1:72" s="3" customFormat="1" customHeight="0">
      <c r="A132" s="3" t="s">
        <v>2</v>
      </c>
      <c r="B132" s="3" t="s">
        <v>65</v>
      </c>
    </row>
    <row r="133" spans="1:72">
      <c r="A133" t="s">
        <v>4</v>
      </c>
      <c r="B133" s="4" t="s">
        <v>5</v>
      </c>
      <c r="C133" s="4" t="s">
        <v>13</v>
      </c>
      <c r="D133" s="4" t="s">
        <v>13</v>
      </c>
      <c r="E133" s="4" t="s">
        <v>13</v>
      </c>
      <c r="F133" s="4" t="s">
        <v>13</v>
      </c>
    </row>
    <row r="134" spans="1:72">
      <c r="A134" t="n">
        <v>10852</v>
      </c>
      <c r="B134" s="8" t="n">
        <v>14</v>
      </c>
      <c r="C134" s="7" t="n">
        <v>0</v>
      </c>
      <c r="D134" s="7" t="n">
        <v>0</v>
      </c>
      <c r="E134" s="7" t="n">
        <v>64</v>
      </c>
      <c r="F134" s="7" t="n">
        <v>0</v>
      </c>
    </row>
    <row r="135" spans="1:72">
      <c r="A135" t="s">
        <v>4</v>
      </c>
      <c r="B135" s="4" t="s">
        <v>5</v>
      </c>
      <c r="C135" s="4" t="s">
        <v>10</v>
      </c>
    </row>
    <row r="136" spans="1:72">
      <c r="A136" t="n">
        <v>10857</v>
      </c>
      <c r="B136" s="9" t="n">
        <v>12</v>
      </c>
      <c r="C136" s="7" t="n">
        <v>6908</v>
      </c>
    </row>
    <row r="137" spans="1:72">
      <c r="A137" t="s">
        <v>4</v>
      </c>
      <c r="B137" s="4" t="s">
        <v>5</v>
      </c>
    </row>
    <row r="138" spans="1:72">
      <c r="A138" t="n">
        <v>10860</v>
      </c>
      <c r="B138" s="5" t="n">
        <v>1</v>
      </c>
    </row>
    <row r="139" spans="1:72" s="3" customFormat="1" customHeight="0">
      <c r="A139" s="3" t="s">
        <v>2</v>
      </c>
      <c r="B139" s="3" t="s">
        <v>66</v>
      </c>
    </row>
    <row r="140" spans="1:72">
      <c r="A140" t="s">
        <v>4</v>
      </c>
      <c r="B140" s="4" t="s">
        <v>5</v>
      </c>
      <c r="C140" s="4" t="s">
        <v>10</v>
      </c>
      <c r="D140" s="4" t="s">
        <v>6</v>
      </c>
      <c r="E140" s="4" t="s">
        <v>6</v>
      </c>
      <c r="F140" s="4" t="s">
        <v>6</v>
      </c>
      <c r="G140" s="4" t="s">
        <v>13</v>
      </c>
      <c r="H140" s="4" t="s">
        <v>9</v>
      </c>
      <c r="I140" s="4" t="s">
        <v>69</v>
      </c>
      <c r="J140" s="4" t="s">
        <v>69</v>
      </c>
      <c r="K140" s="4" t="s">
        <v>69</v>
      </c>
      <c r="L140" s="4" t="s">
        <v>69</v>
      </c>
      <c r="M140" s="4" t="s">
        <v>69</v>
      </c>
      <c r="N140" s="4" t="s">
        <v>69</v>
      </c>
      <c r="O140" s="4" t="s">
        <v>69</v>
      </c>
      <c r="P140" s="4" t="s">
        <v>6</v>
      </c>
      <c r="Q140" s="4" t="s">
        <v>6</v>
      </c>
      <c r="R140" s="4" t="s">
        <v>9</v>
      </c>
      <c r="S140" s="4" t="s">
        <v>13</v>
      </c>
      <c r="T140" s="4" t="s">
        <v>9</v>
      </c>
      <c r="U140" s="4" t="s">
        <v>9</v>
      </c>
      <c r="V140" s="4" t="s">
        <v>10</v>
      </c>
    </row>
    <row r="141" spans="1:72">
      <c r="A141" t="n">
        <v>10864</v>
      </c>
      <c r="B141" s="10" t="n">
        <v>19</v>
      </c>
      <c r="C141" s="7" t="n">
        <v>1000</v>
      </c>
      <c r="D141" s="7" t="s">
        <v>67</v>
      </c>
      <c r="E141" s="7" t="s">
        <v>68</v>
      </c>
      <c r="F141" s="7" t="s">
        <v>12</v>
      </c>
      <c r="G141" s="7" t="n">
        <v>0</v>
      </c>
      <c r="H141" s="7" t="n">
        <v>0</v>
      </c>
      <c r="I141" s="7" t="n">
        <v>-1.5</v>
      </c>
      <c r="J141" s="7" t="n">
        <v>0</v>
      </c>
      <c r="K141" s="7" t="n">
        <v>-1</v>
      </c>
      <c r="L141" s="7" t="n">
        <v>0</v>
      </c>
      <c r="M141" s="7" t="n">
        <v>1</v>
      </c>
      <c r="N141" s="7" t="n">
        <v>1.60000002384186</v>
      </c>
      <c r="O141" s="7" t="n">
        <v>0.300000011920929</v>
      </c>
      <c r="P141" s="7" t="s">
        <v>70</v>
      </c>
      <c r="Q141" s="7" t="s">
        <v>71</v>
      </c>
      <c r="R141" s="7" t="n">
        <v>-1</v>
      </c>
      <c r="S141" s="7" t="n">
        <v>0</v>
      </c>
      <c r="T141" s="7" t="n">
        <v>0</v>
      </c>
      <c r="U141" s="7" t="n">
        <v>0</v>
      </c>
      <c r="V141" s="7" t="n">
        <v>0</v>
      </c>
    </row>
    <row r="142" spans="1:72">
      <c r="A142" t="s">
        <v>4</v>
      </c>
      <c r="B142" s="4" t="s">
        <v>5</v>
      </c>
      <c r="C142" s="4" t="s">
        <v>10</v>
      </c>
      <c r="D142" s="4" t="s">
        <v>6</v>
      </c>
      <c r="E142" s="4" t="s">
        <v>6</v>
      </c>
      <c r="F142" s="4" t="s">
        <v>6</v>
      </c>
      <c r="G142" s="4" t="s">
        <v>13</v>
      </c>
      <c r="H142" s="4" t="s">
        <v>9</v>
      </c>
      <c r="I142" s="4" t="s">
        <v>69</v>
      </c>
      <c r="J142" s="4" t="s">
        <v>69</v>
      </c>
      <c r="K142" s="4" t="s">
        <v>69</v>
      </c>
      <c r="L142" s="4" t="s">
        <v>69</v>
      </c>
      <c r="M142" s="4" t="s">
        <v>69</v>
      </c>
      <c r="N142" s="4" t="s">
        <v>69</v>
      </c>
      <c r="O142" s="4" t="s">
        <v>69</v>
      </c>
      <c r="P142" s="4" t="s">
        <v>6</v>
      </c>
      <c r="Q142" s="4" t="s">
        <v>6</v>
      </c>
      <c r="R142" s="4" t="s">
        <v>9</v>
      </c>
      <c r="S142" s="4" t="s">
        <v>13</v>
      </c>
      <c r="T142" s="4" t="s">
        <v>9</v>
      </c>
      <c r="U142" s="4" t="s">
        <v>9</v>
      </c>
      <c r="V142" s="4" t="s">
        <v>10</v>
      </c>
    </row>
    <row r="143" spans="1:72">
      <c r="A143" t="n">
        <v>10964</v>
      </c>
      <c r="B143" s="10" t="n">
        <v>19</v>
      </c>
      <c r="C143" s="7" t="n">
        <v>1001</v>
      </c>
      <c r="D143" s="7" t="s">
        <v>67</v>
      </c>
      <c r="E143" s="7" t="s">
        <v>72</v>
      </c>
      <c r="F143" s="7" t="s">
        <v>12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-1</v>
      </c>
      <c r="L143" s="7" t="n">
        <v>0</v>
      </c>
      <c r="M143" s="7" t="n">
        <v>1</v>
      </c>
      <c r="N143" s="7" t="n">
        <v>1.60000002384186</v>
      </c>
      <c r="O143" s="7" t="n">
        <v>0.300000011920929</v>
      </c>
      <c r="P143" s="7" t="s">
        <v>70</v>
      </c>
      <c r="Q143" s="7" t="s">
        <v>73</v>
      </c>
      <c r="R143" s="7" t="n">
        <v>-1</v>
      </c>
      <c r="S143" s="7" t="n">
        <v>0</v>
      </c>
      <c r="T143" s="7" t="n">
        <v>0</v>
      </c>
      <c r="U143" s="7" t="n">
        <v>0</v>
      </c>
      <c r="V143" s="7" t="n">
        <v>0</v>
      </c>
    </row>
    <row r="144" spans="1:72">
      <c r="A144" t="s">
        <v>4</v>
      </c>
      <c r="B144" s="4" t="s">
        <v>5</v>
      </c>
      <c r="C144" s="4" t="s">
        <v>10</v>
      </c>
      <c r="D144" s="4" t="s">
        <v>6</v>
      </c>
      <c r="E144" s="4" t="s">
        <v>6</v>
      </c>
      <c r="F144" s="4" t="s">
        <v>6</v>
      </c>
      <c r="G144" s="4" t="s">
        <v>13</v>
      </c>
      <c r="H144" s="4" t="s">
        <v>9</v>
      </c>
      <c r="I144" s="4" t="s">
        <v>69</v>
      </c>
      <c r="J144" s="4" t="s">
        <v>69</v>
      </c>
      <c r="K144" s="4" t="s">
        <v>69</v>
      </c>
      <c r="L144" s="4" t="s">
        <v>69</v>
      </c>
      <c r="M144" s="4" t="s">
        <v>69</v>
      </c>
      <c r="N144" s="4" t="s">
        <v>69</v>
      </c>
      <c r="O144" s="4" t="s">
        <v>69</v>
      </c>
      <c r="P144" s="4" t="s">
        <v>6</v>
      </c>
      <c r="Q144" s="4" t="s">
        <v>6</v>
      </c>
      <c r="R144" s="4" t="s">
        <v>9</v>
      </c>
      <c r="S144" s="4" t="s">
        <v>13</v>
      </c>
      <c r="T144" s="4" t="s">
        <v>9</v>
      </c>
      <c r="U144" s="4" t="s">
        <v>9</v>
      </c>
      <c r="V144" s="4" t="s">
        <v>10</v>
      </c>
    </row>
    <row r="145" spans="1:72">
      <c r="A145" t="n">
        <v>11058</v>
      </c>
      <c r="B145" s="10" t="n">
        <v>19</v>
      </c>
      <c r="C145" s="7" t="n">
        <v>1002</v>
      </c>
      <c r="D145" s="7" t="s">
        <v>67</v>
      </c>
      <c r="E145" s="7" t="s">
        <v>74</v>
      </c>
      <c r="F145" s="7" t="s">
        <v>12</v>
      </c>
      <c r="G145" s="7" t="n">
        <v>0</v>
      </c>
      <c r="H145" s="7" t="n">
        <v>0</v>
      </c>
      <c r="I145" s="7" t="n">
        <v>1.5</v>
      </c>
      <c r="J145" s="7" t="n">
        <v>0</v>
      </c>
      <c r="K145" s="7" t="n">
        <v>-1</v>
      </c>
      <c r="L145" s="7" t="n">
        <v>0</v>
      </c>
      <c r="M145" s="7" t="n">
        <v>1</v>
      </c>
      <c r="N145" s="7" t="n">
        <v>1.60000002384186</v>
      </c>
      <c r="O145" s="7" t="n">
        <v>0.300000011920929</v>
      </c>
      <c r="P145" s="7" t="s">
        <v>70</v>
      </c>
      <c r="Q145" s="7" t="s">
        <v>75</v>
      </c>
      <c r="R145" s="7" t="n">
        <v>-1</v>
      </c>
      <c r="S145" s="7" t="n">
        <v>0</v>
      </c>
      <c r="T145" s="7" t="n">
        <v>0</v>
      </c>
      <c r="U145" s="7" t="n">
        <v>0</v>
      </c>
      <c r="V145" s="7" t="n">
        <v>0</v>
      </c>
    </row>
    <row r="146" spans="1:72">
      <c r="A146" t="s">
        <v>4</v>
      </c>
      <c r="B146" s="4" t="s">
        <v>5</v>
      </c>
      <c r="C146" s="4" t="s">
        <v>10</v>
      </c>
      <c r="D146" s="4" t="s">
        <v>6</v>
      </c>
      <c r="E146" s="4" t="s">
        <v>6</v>
      </c>
      <c r="F146" s="4" t="s">
        <v>6</v>
      </c>
      <c r="G146" s="4" t="s">
        <v>13</v>
      </c>
      <c r="H146" s="4" t="s">
        <v>9</v>
      </c>
      <c r="I146" s="4" t="s">
        <v>69</v>
      </c>
      <c r="J146" s="4" t="s">
        <v>69</v>
      </c>
      <c r="K146" s="4" t="s">
        <v>69</v>
      </c>
      <c r="L146" s="4" t="s">
        <v>69</v>
      </c>
      <c r="M146" s="4" t="s">
        <v>69</v>
      </c>
      <c r="N146" s="4" t="s">
        <v>69</v>
      </c>
      <c r="O146" s="4" t="s">
        <v>69</v>
      </c>
      <c r="P146" s="4" t="s">
        <v>6</v>
      </c>
      <c r="Q146" s="4" t="s">
        <v>6</v>
      </c>
      <c r="R146" s="4" t="s">
        <v>9</v>
      </c>
      <c r="S146" s="4" t="s">
        <v>13</v>
      </c>
      <c r="T146" s="4" t="s">
        <v>9</v>
      </c>
      <c r="U146" s="4" t="s">
        <v>9</v>
      </c>
      <c r="V146" s="4" t="s">
        <v>10</v>
      </c>
    </row>
    <row r="147" spans="1:72">
      <c r="A147" t="n">
        <v>11149</v>
      </c>
      <c r="B147" s="10" t="n">
        <v>19</v>
      </c>
      <c r="C147" s="7" t="n">
        <v>1003</v>
      </c>
      <c r="D147" s="7" t="s">
        <v>76</v>
      </c>
      <c r="E147" s="7" t="s">
        <v>77</v>
      </c>
      <c r="F147" s="7" t="s">
        <v>12</v>
      </c>
      <c r="G147" s="7" t="n">
        <v>0</v>
      </c>
      <c r="H147" s="7" t="n">
        <v>0</v>
      </c>
      <c r="I147" s="7" t="n">
        <v>-3</v>
      </c>
      <c r="J147" s="7" t="n">
        <v>0</v>
      </c>
      <c r="K147" s="7" t="n">
        <v>-1</v>
      </c>
      <c r="L147" s="7" t="n">
        <v>0</v>
      </c>
      <c r="M147" s="7" t="n">
        <v>1</v>
      </c>
      <c r="N147" s="7" t="n">
        <v>1.60000002384186</v>
      </c>
      <c r="O147" s="7" t="n">
        <v>0.300000011920929</v>
      </c>
      <c r="P147" s="7" t="s">
        <v>12</v>
      </c>
      <c r="Q147" s="7" t="s">
        <v>78</v>
      </c>
      <c r="R147" s="7" t="n">
        <v>-1</v>
      </c>
      <c r="S147" s="7" t="n">
        <v>0</v>
      </c>
      <c r="T147" s="7" t="n">
        <v>0</v>
      </c>
      <c r="U147" s="7" t="n">
        <v>0</v>
      </c>
      <c r="V147" s="7" t="n">
        <v>0</v>
      </c>
    </row>
    <row r="148" spans="1:72">
      <c r="A148" t="s">
        <v>4</v>
      </c>
      <c r="B148" s="4" t="s">
        <v>5</v>
      </c>
      <c r="C148" s="4" t="s">
        <v>10</v>
      </c>
      <c r="D148" s="4" t="s">
        <v>6</v>
      </c>
      <c r="E148" s="4" t="s">
        <v>6</v>
      </c>
      <c r="F148" s="4" t="s">
        <v>6</v>
      </c>
      <c r="G148" s="4" t="s">
        <v>13</v>
      </c>
      <c r="H148" s="4" t="s">
        <v>9</v>
      </c>
      <c r="I148" s="4" t="s">
        <v>69</v>
      </c>
      <c r="J148" s="4" t="s">
        <v>69</v>
      </c>
      <c r="K148" s="4" t="s">
        <v>69</v>
      </c>
      <c r="L148" s="4" t="s">
        <v>69</v>
      </c>
      <c r="M148" s="4" t="s">
        <v>69</v>
      </c>
      <c r="N148" s="4" t="s">
        <v>69</v>
      </c>
      <c r="O148" s="4" t="s">
        <v>69</v>
      </c>
      <c r="P148" s="4" t="s">
        <v>6</v>
      </c>
      <c r="Q148" s="4" t="s">
        <v>6</v>
      </c>
      <c r="R148" s="4" t="s">
        <v>9</v>
      </c>
      <c r="S148" s="4" t="s">
        <v>13</v>
      </c>
      <c r="T148" s="4" t="s">
        <v>9</v>
      </c>
      <c r="U148" s="4" t="s">
        <v>9</v>
      </c>
      <c r="V148" s="4" t="s">
        <v>10</v>
      </c>
    </row>
    <row r="149" spans="1:72">
      <c r="A149" t="n">
        <v>11239</v>
      </c>
      <c r="B149" s="10" t="n">
        <v>19</v>
      </c>
      <c r="C149" s="7" t="n">
        <v>1015</v>
      </c>
      <c r="D149" s="7" t="s">
        <v>79</v>
      </c>
      <c r="E149" s="7" t="s">
        <v>80</v>
      </c>
      <c r="F149" s="7" t="s">
        <v>12</v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1</v>
      </c>
      <c r="N149" s="7" t="n">
        <v>1.60000002384186</v>
      </c>
      <c r="O149" s="7" t="n">
        <v>0.100000001490116</v>
      </c>
      <c r="P149" s="7" t="s">
        <v>12</v>
      </c>
      <c r="Q149" s="7" t="s">
        <v>81</v>
      </c>
      <c r="R149" s="7" t="n">
        <v>-1</v>
      </c>
      <c r="S149" s="7" t="n">
        <v>0</v>
      </c>
      <c r="T149" s="7" t="n">
        <v>0</v>
      </c>
      <c r="U149" s="7" t="n">
        <v>0</v>
      </c>
      <c r="V149" s="7" t="n">
        <v>0</v>
      </c>
    </row>
    <row r="150" spans="1:72">
      <c r="A150" t="s">
        <v>4</v>
      </c>
      <c r="B150" s="4" t="s">
        <v>5</v>
      </c>
      <c r="C150" s="4" t="s">
        <v>10</v>
      </c>
      <c r="D150" s="4" t="s">
        <v>6</v>
      </c>
      <c r="E150" s="4" t="s">
        <v>6</v>
      </c>
      <c r="F150" s="4" t="s">
        <v>6</v>
      </c>
      <c r="G150" s="4" t="s">
        <v>13</v>
      </c>
      <c r="H150" s="4" t="s">
        <v>9</v>
      </c>
      <c r="I150" s="4" t="s">
        <v>69</v>
      </c>
      <c r="J150" s="4" t="s">
        <v>69</v>
      </c>
      <c r="K150" s="4" t="s">
        <v>69</v>
      </c>
      <c r="L150" s="4" t="s">
        <v>69</v>
      </c>
      <c r="M150" s="4" t="s">
        <v>69</v>
      </c>
      <c r="N150" s="4" t="s">
        <v>69</v>
      </c>
      <c r="O150" s="4" t="s">
        <v>69</v>
      </c>
      <c r="P150" s="4" t="s">
        <v>6</v>
      </c>
      <c r="Q150" s="4" t="s">
        <v>6</v>
      </c>
      <c r="R150" s="4" t="s">
        <v>9</v>
      </c>
      <c r="S150" s="4" t="s">
        <v>13</v>
      </c>
      <c r="T150" s="4" t="s">
        <v>9</v>
      </c>
      <c r="U150" s="4" t="s">
        <v>9</v>
      </c>
      <c r="V150" s="4" t="s">
        <v>10</v>
      </c>
    </row>
    <row r="151" spans="1:72">
      <c r="A151" t="n">
        <v>11324</v>
      </c>
      <c r="B151" s="10" t="n">
        <v>19</v>
      </c>
      <c r="C151" s="7" t="n">
        <v>1016</v>
      </c>
      <c r="D151" s="7" t="s">
        <v>79</v>
      </c>
      <c r="E151" s="7" t="s">
        <v>82</v>
      </c>
      <c r="F151" s="7" t="s">
        <v>12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1</v>
      </c>
      <c r="N151" s="7" t="n">
        <v>1.60000002384186</v>
      </c>
      <c r="O151" s="7" t="n">
        <v>0.100000001490116</v>
      </c>
      <c r="P151" s="7" t="s">
        <v>12</v>
      </c>
      <c r="Q151" s="7" t="s">
        <v>81</v>
      </c>
      <c r="R151" s="7" t="n">
        <v>-1</v>
      </c>
      <c r="S151" s="7" t="n">
        <v>0</v>
      </c>
      <c r="T151" s="7" t="n">
        <v>0</v>
      </c>
      <c r="U151" s="7" t="n">
        <v>0</v>
      </c>
      <c r="V151" s="7" t="n">
        <v>0</v>
      </c>
    </row>
    <row r="152" spans="1:72">
      <c r="A152" t="s">
        <v>4</v>
      </c>
      <c r="B152" s="4" t="s">
        <v>5</v>
      </c>
      <c r="C152" s="4" t="s">
        <v>10</v>
      </c>
      <c r="D152" s="4" t="s">
        <v>69</v>
      </c>
      <c r="E152" s="4" t="s">
        <v>69</v>
      </c>
      <c r="F152" s="4" t="s">
        <v>69</v>
      </c>
      <c r="G152" s="4" t="s">
        <v>69</v>
      </c>
    </row>
    <row r="153" spans="1:72">
      <c r="A153" t="n">
        <v>11409</v>
      </c>
      <c r="B153" s="11" t="n">
        <v>46</v>
      </c>
      <c r="C153" s="7" t="n">
        <v>1015</v>
      </c>
      <c r="D153" s="7" t="n">
        <v>4</v>
      </c>
      <c r="E153" s="7" t="n">
        <v>0</v>
      </c>
      <c r="F153" s="7" t="n">
        <v>8</v>
      </c>
      <c r="G153" s="7" t="n">
        <v>90</v>
      </c>
    </row>
    <row r="154" spans="1:72">
      <c r="A154" t="s">
        <v>4</v>
      </c>
      <c r="B154" s="4" t="s">
        <v>5</v>
      </c>
      <c r="C154" s="4" t="s">
        <v>10</v>
      </c>
      <c r="D154" s="4" t="s">
        <v>69</v>
      </c>
      <c r="E154" s="4" t="s">
        <v>69</v>
      </c>
      <c r="F154" s="4" t="s">
        <v>69</v>
      </c>
      <c r="G154" s="4" t="s">
        <v>69</v>
      </c>
    </row>
    <row r="155" spans="1:72">
      <c r="A155" t="n">
        <v>11428</v>
      </c>
      <c r="B155" s="11" t="n">
        <v>46</v>
      </c>
      <c r="C155" s="7" t="n">
        <v>1016</v>
      </c>
      <c r="D155" s="7" t="n">
        <v>4</v>
      </c>
      <c r="E155" s="7" t="n">
        <v>0</v>
      </c>
      <c r="F155" s="7" t="n">
        <v>10</v>
      </c>
      <c r="G155" s="7" t="n">
        <v>90</v>
      </c>
    </row>
    <row r="156" spans="1:72">
      <c r="A156" t="s">
        <v>4</v>
      </c>
      <c r="B156" s="4" t="s">
        <v>5</v>
      </c>
      <c r="C156" s="4" t="s">
        <v>10</v>
      </c>
      <c r="D156" s="4" t="s">
        <v>13</v>
      </c>
      <c r="E156" s="4" t="s">
        <v>13</v>
      </c>
      <c r="F156" s="4" t="s">
        <v>6</v>
      </c>
    </row>
    <row r="157" spans="1:72">
      <c r="A157" t="n">
        <v>11447</v>
      </c>
      <c r="B157" s="12" t="n">
        <v>47</v>
      </c>
      <c r="C157" s="7" t="n">
        <v>1003</v>
      </c>
      <c r="D157" s="7" t="n">
        <v>0</v>
      </c>
      <c r="E157" s="7" t="n">
        <v>0</v>
      </c>
      <c r="F157" s="7" t="s">
        <v>83</v>
      </c>
    </row>
    <row r="158" spans="1:72">
      <c r="A158" t="s">
        <v>4</v>
      </c>
      <c r="B158" s="4" t="s">
        <v>5</v>
      </c>
      <c r="C158" s="4" t="s">
        <v>10</v>
      </c>
      <c r="D158" s="4" t="s">
        <v>9</v>
      </c>
    </row>
    <row r="159" spans="1:72">
      <c r="A159" t="n">
        <v>11463</v>
      </c>
      <c r="B159" s="13" t="n">
        <v>43</v>
      </c>
      <c r="C159" s="7" t="n">
        <v>1016</v>
      </c>
      <c r="D159" s="7" t="n">
        <v>33554432</v>
      </c>
    </row>
    <row r="160" spans="1:72">
      <c r="A160" t="s">
        <v>4</v>
      </c>
      <c r="B160" s="4" t="s">
        <v>5</v>
      </c>
      <c r="C160" s="4" t="s">
        <v>13</v>
      </c>
      <c r="D160" s="4" t="s">
        <v>10</v>
      </c>
      <c r="E160" s="4" t="s">
        <v>69</v>
      </c>
      <c r="F160" s="4" t="s">
        <v>10</v>
      </c>
      <c r="G160" s="4" t="s">
        <v>69</v>
      </c>
      <c r="H160" s="4" t="s">
        <v>13</v>
      </c>
    </row>
    <row r="161" spans="1:22">
      <c r="A161" t="n">
        <v>11470</v>
      </c>
      <c r="B161" s="14" t="n">
        <v>49</v>
      </c>
      <c r="C161" s="7" t="n">
        <v>4</v>
      </c>
      <c r="D161" s="7" t="n">
        <v>0</v>
      </c>
      <c r="E161" s="7" t="n">
        <v>1</v>
      </c>
      <c r="F161" s="7" t="n">
        <v>0</v>
      </c>
      <c r="G161" s="7" t="n">
        <v>0</v>
      </c>
      <c r="H161" s="7" t="n">
        <v>0</v>
      </c>
    </row>
    <row r="162" spans="1:22">
      <c r="A162" t="s">
        <v>4</v>
      </c>
      <c r="B162" s="4" t="s">
        <v>5</v>
      </c>
      <c r="C162" s="4" t="s">
        <v>13</v>
      </c>
      <c r="D162" s="4" t="s">
        <v>10</v>
      </c>
    </row>
    <row r="163" spans="1:22">
      <c r="A163" t="n">
        <v>11485</v>
      </c>
      <c r="B163" s="14" t="n">
        <v>49</v>
      </c>
      <c r="C163" s="7" t="n">
        <v>6</v>
      </c>
      <c r="D163" s="7" t="n">
        <v>1</v>
      </c>
    </row>
    <row r="164" spans="1:22">
      <c r="A164" t="s">
        <v>4</v>
      </c>
      <c r="B164" s="4" t="s">
        <v>5</v>
      </c>
      <c r="C164" s="4" t="s">
        <v>13</v>
      </c>
      <c r="D164" s="4" t="s">
        <v>10</v>
      </c>
      <c r="E164" s="4" t="s">
        <v>10</v>
      </c>
    </row>
    <row r="165" spans="1:22">
      <c r="A165" t="n">
        <v>11489</v>
      </c>
      <c r="B165" s="14" t="n">
        <v>49</v>
      </c>
      <c r="C165" s="7" t="n">
        <v>5</v>
      </c>
      <c r="D165" s="7" t="n">
        <v>1</v>
      </c>
      <c r="E165" s="7" t="n">
        <v>1</v>
      </c>
    </row>
    <row r="166" spans="1:22">
      <c r="A166" t="s">
        <v>4</v>
      </c>
      <c r="B166" s="4" t="s">
        <v>5</v>
      </c>
      <c r="C166" s="4" t="s">
        <v>13</v>
      </c>
      <c r="D166" s="4" t="s">
        <v>10</v>
      </c>
      <c r="E166" s="4" t="s">
        <v>13</v>
      </c>
    </row>
    <row r="167" spans="1:22">
      <c r="A167" t="n">
        <v>11495</v>
      </c>
      <c r="B167" s="14" t="n">
        <v>49</v>
      </c>
      <c r="C167" s="7" t="n">
        <v>1</v>
      </c>
      <c r="D167" s="7" t="n">
        <v>0</v>
      </c>
      <c r="E167" s="7" t="n">
        <v>1</v>
      </c>
    </row>
    <row r="168" spans="1:22">
      <c r="A168" t="s">
        <v>4</v>
      </c>
      <c r="B168" s="4" t="s">
        <v>5</v>
      </c>
      <c r="C168" s="4" t="s">
        <v>13</v>
      </c>
      <c r="D168" s="4" t="s">
        <v>10</v>
      </c>
      <c r="E168" s="4" t="s">
        <v>13</v>
      </c>
      <c r="F168" s="4" t="s">
        <v>84</v>
      </c>
    </row>
    <row r="169" spans="1:22">
      <c r="A169" t="n">
        <v>11500</v>
      </c>
      <c r="B169" s="15" t="n">
        <v>5</v>
      </c>
      <c r="C169" s="7" t="n">
        <v>30</v>
      </c>
      <c r="D169" s="7" t="n">
        <v>6752</v>
      </c>
      <c r="E169" s="7" t="n">
        <v>1</v>
      </c>
      <c r="F169" s="16" t="n">
        <f t="normal" ca="1">A175</f>
        <v>0</v>
      </c>
    </row>
    <row r="170" spans="1:22">
      <c r="A170" t="s">
        <v>4</v>
      </c>
      <c r="B170" s="4" t="s">
        <v>5</v>
      </c>
      <c r="C170" s="4" t="s">
        <v>10</v>
      </c>
    </row>
    <row r="171" spans="1:22">
      <c r="A171" t="n">
        <v>11509</v>
      </c>
      <c r="B171" s="17" t="n">
        <v>13</v>
      </c>
      <c r="C171" s="7" t="n">
        <v>6752</v>
      </c>
    </row>
    <row r="172" spans="1:22">
      <c r="A172" t="s">
        <v>4</v>
      </c>
      <c r="B172" s="4" t="s">
        <v>5</v>
      </c>
      <c r="C172" s="4" t="s">
        <v>10</v>
      </c>
      <c r="D172" s="4" t="s">
        <v>69</v>
      </c>
      <c r="E172" s="4" t="s">
        <v>69</v>
      </c>
      <c r="F172" s="4" t="s">
        <v>69</v>
      </c>
      <c r="G172" s="4" t="s">
        <v>69</v>
      </c>
    </row>
    <row r="173" spans="1:22">
      <c r="A173" t="n">
        <v>11512</v>
      </c>
      <c r="B173" s="11" t="n">
        <v>46</v>
      </c>
      <c r="C173" s="7" t="n">
        <v>61456</v>
      </c>
      <c r="D173" s="7" t="n">
        <v>0.0599999986588955</v>
      </c>
      <c r="E173" s="7" t="n">
        <v>0</v>
      </c>
      <c r="F173" s="7" t="n">
        <v>-0.0199999995529652</v>
      </c>
      <c r="G173" s="7" t="n">
        <v>180</v>
      </c>
    </row>
    <row r="174" spans="1:22">
      <c r="A174" t="s">
        <v>4</v>
      </c>
      <c r="B174" s="4" t="s">
        <v>5</v>
      </c>
    </row>
    <row r="175" spans="1:22">
      <c r="A175" t="n">
        <v>11531</v>
      </c>
      <c r="B175" s="5" t="n">
        <v>1</v>
      </c>
    </row>
    <row r="176" spans="1:22" s="3" customFormat="1" customHeight="0">
      <c r="A176" s="3" t="s">
        <v>2</v>
      </c>
      <c r="B176" s="3" t="s">
        <v>85</v>
      </c>
    </row>
    <row r="177" spans="1:8">
      <c r="A177" t="s">
        <v>4</v>
      </c>
      <c r="B177" s="4" t="s">
        <v>5</v>
      </c>
    </row>
    <row r="178" spans="1:8">
      <c r="A178" t="n">
        <v>11532</v>
      </c>
      <c r="B178" s="5" t="n">
        <v>1</v>
      </c>
    </row>
    <row r="179" spans="1:8" s="3" customFormat="1" customHeight="0">
      <c r="A179" s="3" t="s">
        <v>2</v>
      </c>
      <c r="B179" s="3" t="s">
        <v>86</v>
      </c>
    </row>
    <row r="180" spans="1:8">
      <c r="A180" t="s">
        <v>4</v>
      </c>
      <c r="B180" s="4" t="s">
        <v>5</v>
      </c>
      <c r="C180" s="4" t="s">
        <v>13</v>
      </c>
      <c r="D180" s="4" t="s">
        <v>10</v>
      </c>
    </row>
    <row r="181" spans="1:8">
      <c r="A181" t="n">
        <v>11536</v>
      </c>
      <c r="B181" s="18" t="n">
        <v>22</v>
      </c>
      <c r="C181" s="7" t="n">
        <v>10</v>
      </c>
      <c r="D181" s="7" t="n">
        <v>0</v>
      </c>
    </row>
    <row r="182" spans="1:8">
      <c r="A182" t="s">
        <v>4</v>
      </c>
      <c r="B182" s="4" t="s">
        <v>5</v>
      </c>
      <c r="C182" s="4" t="s">
        <v>13</v>
      </c>
      <c r="D182" s="4" t="s">
        <v>13</v>
      </c>
      <c r="E182" s="4" t="s">
        <v>13</v>
      </c>
      <c r="F182" s="4" t="s">
        <v>13</v>
      </c>
    </row>
    <row r="183" spans="1:8">
      <c r="A183" t="n">
        <v>11540</v>
      </c>
      <c r="B183" s="8" t="n">
        <v>14</v>
      </c>
      <c r="C183" s="7" t="n">
        <v>2</v>
      </c>
      <c r="D183" s="7" t="n">
        <v>0</v>
      </c>
      <c r="E183" s="7" t="n">
        <v>0</v>
      </c>
      <c r="F183" s="7" t="n">
        <v>0</v>
      </c>
    </row>
    <row r="184" spans="1:8">
      <c r="A184" t="s">
        <v>4</v>
      </c>
      <c r="B184" s="4" t="s">
        <v>5</v>
      </c>
      <c r="C184" s="4" t="s">
        <v>13</v>
      </c>
      <c r="D184" s="4" t="s">
        <v>10</v>
      </c>
      <c r="E184" s="4" t="s">
        <v>13</v>
      </c>
      <c r="F184" s="4" t="s">
        <v>13</v>
      </c>
      <c r="G184" s="4" t="s">
        <v>10</v>
      </c>
      <c r="H184" s="4" t="s">
        <v>13</v>
      </c>
      <c r="I184" s="4" t="s">
        <v>13</v>
      </c>
      <c r="J184" s="4" t="s">
        <v>13</v>
      </c>
      <c r="K184" s="4" t="s">
        <v>84</v>
      </c>
    </row>
    <row r="185" spans="1:8">
      <c r="A185" t="n">
        <v>11545</v>
      </c>
      <c r="B185" s="15" t="n">
        <v>5</v>
      </c>
      <c r="C185" s="7" t="n">
        <v>30</v>
      </c>
      <c r="D185" s="7" t="n">
        <v>6400</v>
      </c>
      <c r="E185" s="7" t="n">
        <v>8</v>
      </c>
      <c r="F185" s="7" t="n">
        <v>30</v>
      </c>
      <c r="G185" s="7" t="n">
        <v>6476</v>
      </c>
      <c r="H185" s="7" t="n">
        <v>8</v>
      </c>
      <c r="I185" s="7" t="n">
        <v>9</v>
      </c>
      <c r="J185" s="7" t="n">
        <v>1</v>
      </c>
      <c r="K185" s="16" t="n">
        <f t="normal" ca="1">A1349</f>
        <v>0</v>
      </c>
    </row>
    <row r="186" spans="1:8">
      <c r="A186" t="s">
        <v>4</v>
      </c>
      <c r="B186" s="4" t="s">
        <v>5</v>
      </c>
      <c r="C186" s="4" t="s">
        <v>10</v>
      </c>
    </row>
    <row r="187" spans="1:8">
      <c r="A187" t="n">
        <v>11560</v>
      </c>
      <c r="B187" s="9" t="n">
        <v>12</v>
      </c>
      <c r="C187" s="7" t="n">
        <v>6476</v>
      </c>
    </row>
    <row r="188" spans="1:8">
      <c r="A188" t="s">
        <v>4</v>
      </c>
      <c r="B188" s="4" t="s">
        <v>5</v>
      </c>
      <c r="C188" s="4" t="s">
        <v>13</v>
      </c>
      <c r="D188" s="4" t="s">
        <v>10</v>
      </c>
      <c r="E188" s="4" t="s">
        <v>10</v>
      </c>
      <c r="F188" s="4" t="s">
        <v>10</v>
      </c>
    </row>
    <row r="189" spans="1:8">
      <c r="A189" t="n">
        <v>11563</v>
      </c>
      <c r="B189" s="19" t="n">
        <v>63</v>
      </c>
      <c r="C189" s="7" t="n">
        <v>0</v>
      </c>
      <c r="D189" s="7" t="n">
        <v>0</v>
      </c>
      <c r="E189" s="7" t="n">
        <v>0</v>
      </c>
      <c r="F189" s="7" t="n">
        <v>40</v>
      </c>
    </row>
    <row r="190" spans="1:8">
      <c r="A190" t="s">
        <v>4</v>
      </c>
      <c r="B190" s="4" t="s">
        <v>5</v>
      </c>
      <c r="C190" s="4" t="s">
        <v>13</v>
      </c>
      <c r="D190" s="4" t="s">
        <v>10</v>
      </c>
      <c r="E190" s="4" t="s">
        <v>10</v>
      </c>
      <c r="F190" s="4" t="s">
        <v>10</v>
      </c>
    </row>
    <row r="191" spans="1:8">
      <c r="A191" t="n">
        <v>11571</v>
      </c>
      <c r="B191" s="19" t="n">
        <v>63</v>
      </c>
      <c r="C191" s="7" t="n">
        <v>0</v>
      </c>
      <c r="D191" s="7" t="n">
        <v>1</v>
      </c>
      <c r="E191" s="7" t="n">
        <v>0</v>
      </c>
      <c r="F191" s="7" t="n">
        <v>40</v>
      </c>
    </row>
    <row r="192" spans="1:8">
      <c r="A192" t="s">
        <v>4</v>
      </c>
      <c r="B192" s="4" t="s">
        <v>5</v>
      </c>
      <c r="C192" s="4" t="s">
        <v>13</v>
      </c>
      <c r="D192" s="4" t="s">
        <v>10</v>
      </c>
      <c r="E192" s="4" t="s">
        <v>10</v>
      </c>
      <c r="F192" s="4" t="s">
        <v>10</v>
      </c>
    </row>
    <row r="193" spans="1:11">
      <c r="A193" t="n">
        <v>11579</v>
      </c>
      <c r="B193" s="19" t="n">
        <v>63</v>
      </c>
      <c r="C193" s="7" t="n">
        <v>0</v>
      </c>
      <c r="D193" s="7" t="n">
        <v>2</v>
      </c>
      <c r="E193" s="7" t="n">
        <v>0</v>
      </c>
      <c r="F193" s="7" t="n">
        <v>40</v>
      </c>
    </row>
    <row r="194" spans="1:11">
      <c r="A194" t="s">
        <v>4</v>
      </c>
      <c r="B194" s="4" t="s">
        <v>5</v>
      </c>
      <c r="C194" s="4" t="s">
        <v>13</v>
      </c>
      <c r="D194" s="4" t="s">
        <v>10</v>
      </c>
      <c r="E194" s="4" t="s">
        <v>10</v>
      </c>
      <c r="F194" s="4" t="s">
        <v>10</v>
      </c>
    </row>
    <row r="195" spans="1:11">
      <c r="A195" t="n">
        <v>11587</v>
      </c>
      <c r="B195" s="19" t="n">
        <v>63</v>
      </c>
      <c r="C195" s="7" t="n">
        <v>0</v>
      </c>
      <c r="D195" s="7" t="n">
        <v>3</v>
      </c>
      <c r="E195" s="7" t="n">
        <v>0</v>
      </c>
      <c r="F195" s="7" t="n">
        <v>40</v>
      </c>
    </row>
    <row r="196" spans="1:11">
      <c r="A196" t="s">
        <v>4</v>
      </c>
      <c r="B196" s="4" t="s">
        <v>5</v>
      </c>
      <c r="C196" s="4" t="s">
        <v>13</v>
      </c>
      <c r="D196" s="4" t="s">
        <v>10</v>
      </c>
      <c r="E196" s="4" t="s">
        <v>10</v>
      </c>
      <c r="F196" s="4" t="s">
        <v>10</v>
      </c>
    </row>
    <row r="197" spans="1:11">
      <c r="A197" t="n">
        <v>11595</v>
      </c>
      <c r="B197" s="19" t="n">
        <v>63</v>
      </c>
      <c r="C197" s="7" t="n">
        <v>0</v>
      </c>
      <c r="D197" s="7" t="n">
        <v>4</v>
      </c>
      <c r="E197" s="7" t="n">
        <v>0</v>
      </c>
      <c r="F197" s="7" t="n">
        <v>40</v>
      </c>
    </row>
    <row r="198" spans="1:11">
      <c r="A198" t="s">
        <v>4</v>
      </c>
      <c r="B198" s="4" t="s">
        <v>5</v>
      </c>
      <c r="C198" s="4" t="s">
        <v>13</v>
      </c>
      <c r="D198" s="4" t="s">
        <v>10</v>
      </c>
      <c r="E198" s="4" t="s">
        <v>10</v>
      </c>
      <c r="F198" s="4" t="s">
        <v>10</v>
      </c>
    </row>
    <row r="199" spans="1:11">
      <c r="A199" t="n">
        <v>11603</v>
      </c>
      <c r="B199" s="19" t="n">
        <v>63</v>
      </c>
      <c r="C199" s="7" t="n">
        <v>0</v>
      </c>
      <c r="D199" s="7" t="n">
        <v>5</v>
      </c>
      <c r="E199" s="7" t="n">
        <v>0</v>
      </c>
      <c r="F199" s="7" t="n">
        <v>40</v>
      </c>
    </row>
    <row r="200" spans="1:11">
      <c r="A200" t="s">
        <v>4</v>
      </c>
      <c r="B200" s="4" t="s">
        <v>5</v>
      </c>
      <c r="C200" s="4" t="s">
        <v>13</v>
      </c>
      <c r="D200" s="4" t="s">
        <v>10</v>
      </c>
      <c r="E200" s="4" t="s">
        <v>10</v>
      </c>
      <c r="F200" s="4" t="s">
        <v>10</v>
      </c>
    </row>
    <row r="201" spans="1:11">
      <c r="A201" t="n">
        <v>11611</v>
      </c>
      <c r="B201" s="19" t="n">
        <v>63</v>
      </c>
      <c r="C201" s="7" t="n">
        <v>0</v>
      </c>
      <c r="D201" s="7" t="n">
        <v>6</v>
      </c>
      <c r="E201" s="7" t="n">
        <v>0</v>
      </c>
      <c r="F201" s="7" t="n">
        <v>40</v>
      </c>
    </row>
    <row r="202" spans="1:11">
      <c r="A202" t="s">
        <v>4</v>
      </c>
      <c r="B202" s="4" t="s">
        <v>5</v>
      </c>
      <c r="C202" s="4" t="s">
        <v>13</v>
      </c>
      <c r="D202" s="4" t="s">
        <v>10</v>
      </c>
      <c r="E202" s="4" t="s">
        <v>10</v>
      </c>
      <c r="F202" s="4" t="s">
        <v>10</v>
      </c>
    </row>
    <row r="203" spans="1:11">
      <c r="A203" t="n">
        <v>11619</v>
      </c>
      <c r="B203" s="19" t="n">
        <v>63</v>
      </c>
      <c r="C203" s="7" t="n">
        <v>0</v>
      </c>
      <c r="D203" s="7" t="n">
        <v>7</v>
      </c>
      <c r="E203" s="7" t="n">
        <v>0</v>
      </c>
      <c r="F203" s="7" t="n">
        <v>40</v>
      </c>
    </row>
    <row r="204" spans="1:11">
      <c r="A204" t="s">
        <v>4</v>
      </c>
      <c r="B204" s="4" t="s">
        <v>5</v>
      </c>
      <c r="C204" s="4" t="s">
        <v>13</v>
      </c>
      <c r="D204" s="4" t="s">
        <v>10</v>
      </c>
      <c r="E204" s="4" t="s">
        <v>10</v>
      </c>
      <c r="F204" s="4" t="s">
        <v>10</v>
      </c>
    </row>
    <row r="205" spans="1:11">
      <c r="A205" t="n">
        <v>11627</v>
      </c>
      <c r="B205" s="19" t="n">
        <v>63</v>
      </c>
      <c r="C205" s="7" t="n">
        <v>0</v>
      </c>
      <c r="D205" s="7" t="n">
        <v>8</v>
      </c>
      <c r="E205" s="7" t="n">
        <v>0</v>
      </c>
      <c r="F205" s="7" t="n">
        <v>40</v>
      </c>
    </row>
    <row r="206" spans="1:11">
      <c r="A206" t="s">
        <v>4</v>
      </c>
      <c r="B206" s="4" t="s">
        <v>5</v>
      </c>
      <c r="C206" s="4" t="s">
        <v>13</v>
      </c>
      <c r="D206" s="4" t="s">
        <v>10</v>
      </c>
      <c r="E206" s="4" t="s">
        <v>10</v>
      </c>
      <c r="F206" s="4" t="s">
        <v>10</v>
      </c>
    </row>
    <row r="207" spans="1:11">
      <c r="A207" t="n">
        <v>11635</v>
      </c>
      <c r="B207" s="19" t="n">
        <v>63</v>
      </c>
      <c r="C207" s="7" t="n">
        <v>0</v>
      </c>
      <c r="D207" s="7" t="n">
        <v>9</v>
      </c>
      <c r="E207" s="7" t="n">
        <v>0</v>
      </c>
      <c r="F207" s="7" t="n">
        <v>40</v>
      </c>
    </row>
    <row r="208" spans="1:11">
      <c r="A208" t="s">
        <v>4</v>
      </c>
      <c r="B208" s="4" t="s">
        <v>5</v>
      </c>
      <c r="C208" s="4" t="s">
        <v>13</v>
      </c>
      <c r="D208" s="4" t="s">
        <v>10</v>
      </c>
      <c r="E208" s="4" t="s">
        <v>10</v>
      </c>
      <c r="F208" s="4" t="s">
        <v>10</v>
      </c>
    </row>
    <row r="209" spans="1:6">
      <c r="A209" t="n">
        <v>11643</v>
      </c>
      <c r="B209" s="19" t="n">
        <v>63</v>
      </c>
      <c r="C209" s="7" t="n">
        <v>0</v>
      </c>
      <c r="D209" s="7" t="n">
        <v>11</v>
      </c>
      <c r="E209" s="7" t="n">
        <v>0</v>
      </c>
      <c r="F209" s="7" t="n">
        <v>40</v>
      </c>
    </row>
    <row r="210" spans="1:6">
      <c r="A210" t="s">
        <v>4</v>
      </c>
      <c r="B210" s="4" t="s">
        <v>5</v>
      </c>
      <c r="C210" s="4" t="s">
        <v>13</v>
      </c>
      <c r="D210" s="4" t="s">
        <v>10</v>
      </c>
      <c r="E210" s="4" t="s">
        <v>10</v>
      </c>
      <c r="F210" s="4" t="s">
        <v>10</v>
      </c>
    </row>
    <row r="211" spans="1:6">
      <c r="A211" t="n">
        <v>11651</v>
      </c>
      <c r="B211" s="19" t="n">
        <v>63</v>
      </c>
      <c r="C211" s="7" t="n">
        <v>0</v>
      </c>
      <c r="D211" s="7" t="n">
        <v>12</v>
      </c>
      <c r="E211" s="7" t="n">
        <v>0</v>
      </c>
      <c r="F211" s="7" t="n">
        <v>40</v>
      </c>
    </row>
    <row r="212" spans="1:6">
      <c r="A212" t="s">
        <v>4</v>
      </c>
      <c r="B212" s="4" t="s">
        <v>5</v>
      </c>
      <c r="C212" s="4" t="s">
        <v>13</v>
      </c>
      <c r="D212" s="4" t="s">
        <v>10</v>
      </c>
      <c r="E212" s="4" t="s">
        <v>10</v>
      </c>
      <c r="F212" s="4" t="s">
        <v>10</v>
      </c>
    </row>
    <row r="213" spans="1:6">
      <c r="A213" t="n">
        <v>11659</v>
      </c>
      <c r="B213" s="19" t="n">
        <v>63</v>
      </c>
      <c r="C213" s="7" t="n">
        <v>0</v>
      </c>
      <c r="D213" s="7" t="n">
        <v>13</v>
      </c>
      <c r="E213" s="7" t="n">
        <v>0</v>
      </c>
      <c r="F213" s="7" t="n">
        <v>40</v>
      </c>
    </row>
    <row r="214" spans="1:6">
      <c r="A214" t="s">
        <v>4</v>
      </c>
      <c r="B214" s="4" t="s">
        <v>5</v>
      </c>
      <c r="C214" s="4" t="s">
        <v>13</v>
      </c>
      <c r="D214" s="4" t="s">
        <v>10</v>
      </c>
      <c r="E214" s="4" t="s">
        <v>10</v>
      </c>
      <c r="F214" s="4" t="s">
        <v>10</v>
      </c>
    </row>
    <row r="215" spans="1:6">
      <c r="A215" t="n">
        <v>11667</v>
      </c>
      <c r="B215" s="19" t="n">
        <v>63</v>
      </c>
      <c r="C215" s="7" t="n">
        <v>0</v>
      </c>
      <c r="D215" s="7" t="n">
        <v>14</v>
      </c>
      <c r="E215" s="7" t="n">
        <v>0</v>
      </c>
      <c r="F215" s="7" t="n">
        <v>40</v>
      </c>
    </row>
    <row r="216" spans="1:6">
      <c r="A216" t="s">
        <v>4</v>
      </c>
      <c r="B216" s="4" t="s">
        <v>5</v>
      </c>
      <c r="C216" s="4" t="s">
        <v>13</v>
      </c>
      <c r="D216" s="4" t="s">
        <v>10</v>
      </c>
      <c r="E216" s="4" t="s">
        <v>10</v>
      </c>
      <c r="F216" s="4" t="s">
        <v>10</v>
      </c>
    </row>
    <row r="217" spans="1:6">
      <c r="A217" t="n">
        <v>11675</v>
      </c>
      <c r="B217" s="19" t="n">
        <v>63</v>
      </c>
      <c r="C217" s="7" t="n">
        <v>0</v>
      </c>
      <c r="D217" s="7" t="n">
        <v>15</v>
      </c>
      <c r="E217" s="7" t="n">
        <v>0</v>
      </c>
      <c r="F217" s="7" t="n">
        <v>40</v>
      </c>
    </row>
    <row r="218" spans="1:6">
      <c r="A218" t="s">
        <v>4</v>
      </c>
      <c r="B218" s="4" t="s">
        <v>5</v>
      </c>
      <c r="C218" s="4" t="s">
        <v>13</v>
      </c>
      <c r="D218" s="4" t="s">
        <v>10</v>
      </c>
      <c r="E218" s="4" t="s">
        <v>10</v>
      </c>
      <c r="F218" s="4" t="s">
        <v>10</v>
      </c>
    </row>
    <row r="219" spans="1:6">
      <c r="A219" t="n">
        <v>11683</v>
      </c>
      <c r="B219" s="19" t="n">
        <v>63</v>
      </c>
      <c r="C219" s="7" t="n">
        <v>0</v>
      </c>
      <c r="D219" s="7" t="n">
        <v>16</v>
      </c>
      <c r="E219" s="7" t="n">
        <v>0</v>
      </c>
      <c r="F219" s="7" t="n">
        <v>40</v>
      </c>
    </row>
    <row r="220" spans="1:6">
      <c r="A220" t="s">
        <v>4</v>
      </c>
      <c r="B220" s="4" t="s">
        <v>5</v>
      </c>
      <c r="C220" s="4" t="s">
        <v>13</v>
      </c>
      <c r="D220" s="4" t="s">
        <v>10</v>
      </c>
      <c r="E220" s="4" t="s">
        <v>10</v>
      </c>
      <c r="F220" s="4" t="s">
        <v>10</v>
      </c>
    </row>
    <row r="221" spans="1:6">
      <c r="A221" t="n">
        <v>11691</v>
      </c>
      <c r="B221" s="19" t="n">
        <v>63</v>
      </c>
      <c r="C221" s="7" t="n">
        <v>0</v>
      </c>
      <c r="D221" s="7" t="n">
        <v>17</v>
      </c>
      <c r="E221" s="7" t="n">
        <v>0</v>
      </c>
      <c r="F221" s="7" t="n">
        <v>40</v>
      </c>
    </row>
    <row r="222" spans="1:6">
      <c r="A222" t="s">
        <v>4</v>
      </c>
      <c r="B222" s="4" t="s">
        <v>5</v>
      </c>
      <c r="C222" s="4" t="s">
        <v>13</v>
      </c>
      <c r="D222" s="4" t="s">
        <v>10</v>
      </c>
      <c r="E222" s="4" t="s">
        <v>10</v>
      </c>
      <c r="F222" s="4" t="s">
        <v>10</v>
      </c>
    </row>
    <row r="223" spans="1:6">
      <c r="A223" t="n">
        <v>11699</v>
      </c>
      <c r="B223" s="19" t="n">
        <v>63</v>
      </c>
      <c r="C223" s="7" t="n">
        <v>0</v>
      </c>
      <c r="D223" s="7" t="n">
        <v>18</v>
      </c>
      <c r="E223" s="7" t="n">
        <v>0</v>
      </c>
      <c r="F223" s="7" t="n">
        <v>40</v>
      </c>
    </row>
    <row r="224" spans="1:6">
      <c r="A224" t="s">
        <v>4</v>
      </c>
      <c r="B224" s="4" t="s">
        <v>5</v>
      </c>
      <c r="C224" s="4" t="s">
        <v>13</v>
      </c>
      <c r="D224" s="4" t="s">
        <v>10</v>
      </c>
      <c r="E224" s="4" t="s">
        <v>10</v>
      </c>
      <c r="F224" s="4" t="s">
        <v>10</v>
      </c>
    </row>
    <row r="225" spans="1:6">
      <c r="A225" t="n">
        <v>11707</v>
      </c>
      <c r="B225" s="19" t="n">
        <v>63</v>
      </c>
      <c r="C225" s="7" t="n">
        <v>0</v>
      </c>
      <c r="D225" s="7" t="n">
        <v>19</v>
      </c>
      <c r="E225" s="7" t="n">
        <v>0</v>
      </c>
      <c r="F225" s="7" t="n">
        <v>40</v>
      </c>
    </row>
    <row r="226" spans="1:6">
      <c r="A226" t="s">
        <v>4</v>
      </c>
      <c r="B226" s="4" t="s">
        <v>5</v>
      </c>
      <c r="C226" s="4" t="s">
        <v>13</v>
      </c>
      <c r="D226" s="4" t="s">
        <v>10</v>
      </c>
      <c r="E226" s="4" t="s">
        <v>10</v>
      </c>
      <c r="F226" s="4" t="s">
        <v>10</v>
      </c>
    </row>
    <row r="227" spans="1:6">
      <c r="A227" t="n">
        <v>11715</v>
      </c>
      <c r="B227" s="19" t="n">
        <v>63</v>
      </c>
      <c r="C227" s="7" t="n">
        <v>0</v>
      </c>
      <c r="D227" s="7" t="n">
        <v>20</v>
      </c>
      <c r="E227" s="7" t="n">
        <v>0</v>
      </c>
      <c r="F227" s="7" t="n">
        <v>40</v>
      </c>
    </row>
    <row r="228" spans="1:6">
      <c r="A228" t="s">
        <v>4</v>
      </c>
      <c r="B228" s="4" t="s">
        <v>5</v>
      </c>
      <c r="C228" s="4" t="s">
        <v>13</v>
      </c>
      <c r="D228" s="4" t="s">
        <v>10</v>
      </c>
      <c r="E228" s="4" t="s">
        <v>10</v>
      </c>
      <c r="F228" s="4" t="s">
        <v>10</v>
      </c>
    </row>
    <row r="229" spans="1:6">
      <c r="A229" t="n">
        <v>11723</v>
      </c>
      <c r="B229" s="19" t="n">
        <v>63</v>
      </c>
      <c r="C229" s="7" t="n">
        <v>0</v>
      </c>
      <c r="D229" s="7" t="n">
        <v>21</v>
      </c>
      <c r="E229" s="7" t="n">
        <v>0</v>
      </c>
      <c r="F229" s="7" t="n">
        <v>40</v>
      </c>
    </row>
    <row r="230" spans="1:6">
      <c r="A230" t="s">
        <v>4</v>
      </c>
      <c r="B230" s="4" t="s">
        <v>5</v>
      </c>
      <c r="C230" s="4" t="s">
        <v>10</v>
      </c>
    </row>
    <row r="231" spans="1:6">
      <c r="A231" t="n">
        <v>11731</v>
      </c>
      <c r="B231" s="9" t="n">
        <v>12</v>
      </c>
      <c r="C231" s="7" t="n">
        <v>6416</v>
      </c>
    </row>
    <row r="232" spans="1:6">
      <c r="A232" t="s">
        <v>4</v>
      </c>
      <c r="B232" s="4" t="s">
        <v>5</v>
      </c>
      <c r="C232" s="4" t="s">
        <v>10</v>
      </c>
    </row>
    <row r="233" spans="1:6">
      <c r="A233" t="n">
        <v>11734</v>
      </c>
      <c r="B233" s="9" t="n">
        <v>12</v>
      </c>
      <c r="C233" s="7" t="n">
        <v>6417</v>
      </c>
    </row>
    <row r="234" spans="1:6">
      <c r="A234" t="s">
        <v>4</v>
      </c>
      <c r="B234" s="4" t="s">
        <v>5</v>
      </c>
      <c r="C234" s="4" t="s">
        <v>10</v>
      </c>
    </row>
    <row r="235" spans="1:6">
      <c r="A235" t="n">
        <v>11737</v>
      </c>
      <c r="B235" s="9" t="n">
        <v>12</v>
      </c>
      <c r="C235" s="7" t="n">
        <v>6418</v>
      </c>
    </row>
    <row r="236" spans="1:6">
      <c r="A236" t="s">
        <v>4</v>
      </c>
      <c r="B236" s="4" t="s">
        <v>5</v>
      </c>
      <c r="C236" s="4" t="s">
        <v>10</v>
      </c>
    </row>
    <row r="237" spans="1:6">
      <c r="A237" t="n">
        <v>11740</v>
      </c>
      <c r="B237" s="9" t="n">
        <v>12</v>
      </c>
      <c r="C237" s="7" t="n">
        <v>6419</v>
      </c>
    </row>
    <row r="238" spans="1:6">
      <c r="A238" t="s">
        <v>4</v>
      </c>
      <c r="B238" s="4" t="s">
        <v>5</v>
      </c>
      <c r="C238" s="4" t="s">
        <v>10</v>
      </c>
    </row>
    <row r="239" spans="1:6">
      <c r="A239" t="n">
        <v>11743</v>
      </c>
      <c r="B239" s="9" t="n">
        <v>12</v>
      </c>
      <c r="C239" s="7" t="n">
        <v>6420</v>
      </c>
    </row>
    <row r="240" spans="1:6">
      <c r="A240" t="s">
        <v>4</v>
      </c>
      <c r="B240" s="4" t="s">
        <v>5</v>
      </c>
      <c r="C240" s="4" t="s">
        <v>13</v>
      </c>
      <c r="D240" s="4" t="s">
        <v>10</v>
      </c>
    </row>
    <row r="241" spans="1:6">
      <c r="A241" t="n">
        <v>11746</v>
      </c>
      <c r="B241" s="20" t="n">
        <v>95</v>
      </c>
      <c r="C241" s="7" t="n">
        <v>4</v>
      </c>
      <c r="D241" s="7" t="n">
        <v>7</v>
      </c>
    </row>
    <row r="242" spans="1:6">
      <c r="A242" t="s">
        <v>4</v>
      </c>
      <c r="B242" s="4" t="s">
        <v>5</v>
      </c>
      <c r="C242" s="4" t="s">
        <v>13</v>
      </c>
      <c r="D242" s="4" t="s">
        <v>10</v>
      </c>
      <c r="E242" s="4" t="s">
        <v>10</v>
      </c>
      <c r="F242" s="4" t="s">
        <v>10</v>
      </c>
    </row>
    <row r="243" spans="1:6">
      <c r="A243" t="n">
        <v>11750</v>
      </c>
      <c r="B243" s="20" t="n">
        <v>95</v>
      </c>
      <c r="C243" s="7" t="n">
        <v>5</v>
      </c>
      <c r="D243" s="7" t="n">
        <v>0</v>
      </c>
      <c r="E243" s="7" t="n">
        <v>1</v>
      </c>
      <c r="F243" s="7" t="n">
        <v>9999</v>
      </c>
    </row>
    <row r="244" spans="1:6">
      <c r="A244" t="s">
        <v>4</v>
      </c>
      <c r="B244" s="4" t="s">
        <v>5</v>
      </c>
      <c r="C244" s="4" t="s">
        <v>13</v>
      </c>
      <c r="D244" s="4" t="s">
        <v>10</v>
      </c>
      <c r="E244" s="4" t="s">
        <v>10</v>
      </c>
      <c r="F244" s="4" t="s">
        <v>10</v>
      </c>
    </row>
    <row r="245" spans="1:6">
      <c r="A245" t="n">
        <v>11758</v>
      </c>
      <c r="B245" s="20" t="n">
        <v>95</v>
      </c>
      <c r="C245" s="7" t="n">
        <v>5</v>
      </c>
      <c r="D245" s="7" t="n">
        <v>0</v>
      </c>
      <c r="E245" s="7" t="n">
        <v>2</v>
      </c>
      <c r="F245" s="7" t="n">
        <v>9999</v>
      </c>
    </row>
    <row r="246" spans="1:6">
      <c r="A246" t="s">
        <v>4</v>
      </c>
      <c r="B246" s="4" t="s">
        <v>5</v>
      </c>
      <c r="C246" s="4" t="s">
        <v>13</v>
      </c>
      <c r="D246" s="4" t="s">
        <v>10</v>
      </c>
      <c r="E246" s="4" t="s">
        <v>10</v>
      </c>
      <c r="F246" s="4" t="s">
        <v>10</v>
      </c>
    </row>
    <row r="247" spans="1:6">
      <c r="A247" t="n">
        <v>11766</v>
      </c>
      <c r="B247" s="20" t="n">
        <v>95</v>
      </c>
      <c r="C247" s="7" t="n">
        <v>5</v>
      </c>
      <c r="D247" s="7" t="n">
        <v>0</v>
      </c>
      <c r="E247" s="7" t="n">
        <v>3</v>
      </c>
      <c r="F247" s="7" t="n">
        <v>9999</v>
      </c>
    </row>
    <row r="248" spans="1:6">
      <c r="A248" t="s">
        <v>4</v>
      </c>
      <c r="B248" s="4" t="s">
        <v>5</v>
      </c>
      <c r="C248" s="4" t="s">
        <v>13</v>
      </c>
      <c r="D248" s="4" t="s">
        <v>10</v>
      </c>
      <c r="E248" s="4" t="s">
        <v>10</v>
      </c>
      <c r="F248" s="4" t="s">
        <v>10</v>
      </c>
    </row>
    <row r="249" spans="1:6">
      <c r="A249" t="n">
        <v>11774</v>
      </c>
      <c r="B249" s="20" t="n">
        <v>95</v>
      </c>
      <c r="C249" s="7" t="n">
        <v>5</v>
      </c>
      <c r="D249" s="7" t="n">
        <v>0</v>
      </c>
      <c r="E249" s="7" t="n">
        <v>4</v>
      </c>
      <c r="F249" s="7" t="n">
        <v>9999</v>
      </c>
    </row>
    <row r="250" spans="1:6">
      <c r="A250" t="s">
        <v>4</v>
      </c>
      <c r="B250" s="4" t="s">
        <v>5</v>
      </c>
      <c r="C250" s="4" t="s">
        <v>13</v>
      </c>
      <c r="D250" s="4" t="s">
        <v>10</v>
      </c>
      <c r="E250" s="4" t="s">
        <v>10</v>
      </c>
      <c r="F250" s="4" t="s">
        <v>10</v>
      </c>
    </row>
    <row r="251" spans="1:6">
      <c r="A251" t="n">
        <v>11782</v>
      </c>
      <c r="B251" s="20" t="n">
        <v>95</v>
      </c>
      <c r="C251" s="7" t="n">
        <v>5</v>
      </c>
      <c r="D251" s="7" t="n">
        <v>0</v>
      </c>
      <c r="E251" s="7" t="n">
        <v>5</v>
      </c>
      <c r="F251" s="7" t="n">
        <v>9999</v>
      </c>
    </row>
    <row r="252" spans="1:6">
      <c r="A252" t="s">
        <v>4</v>
      </c>
      <c r="B252" s="4" t="s">
        <v>5</v>
      </c>
      <c r="C252" s="4" t="s">
        <v>13</v>
      </c>
      <c r="D252" s="4" t="s">
        <v>10</v>
      </c>
      <c r="E252" s="4" t="s">
        <v>10</v>
      </c>
      <c r="F252" s="4" t="s">
        <v>10</v>
      </c>
    </row>
    <row r="253" spans="1:6">
      <c r="A253" t="n">
        <v>11790</v>
      </c>
      <c r="B253" s="20" t="n">
        <v>95</v>
      </c>
      <c r="C253" s="7" t="n">
        <v>5</v>
      </c>
      <c r="D253" s="7" t="n">
        <v>0</v>
      </c>
      <c r="E253" s="7" t="n">
        <v>6</v>
      </c>
      <c r="F253" s="7" t="n">
        <v>9999</v>
      </c>
    </row>
    <row r="254" spans="1:6">
      <c r="A254" t="s">
        <v>4</v>
      </c>
      <c r="B254" s="4" t="s">
        <v>5</v>
      </c>
      <c r="C254" s="4" t="s">
        <v>13</v>
      </c>
      <c r="D254" s="4" t="s">
        <v>10</v>
      </c>
      <c r="E254" s="4" t="s">
        <v>10</v>
      </c>
      <c r="F254" s="4" t="s">
        <v>10</v>
      </c>
    </row>
    <row r="255" spans="1:6">
      <c r="A255" t="n">
        <v>11798</v>
      </c>
      <c r="B255" s="20" t="n">
        <v>95</v>
      </c>
      <c r="C255" s="7" t="n">
        <v>5</v>
      </c>
      <c r="D255" s="7" t="n">
        <v>0</v>
      </c>
      <c r="E255" s="7" t="n">
        <v>7</v>
      </c>
      <c r="F255" s="7" t="n">
        <v>9999</v>
      </c>
    </row>
    <row r="256" spans="1:6">
      <c r="A256" t="s">
        <v>4</v>
      </c>
      <c r="B256" s="4" t="s">
        <v>5</v>
      </c>
      <c r="C256" s="4" t="s">
        <v>13</v>
      </c>
      <c r="D256" s="4" t="s">
        <v>10</v>
      </c>
      <c r="E256" s="4" t="s">
        <v>10</v>
      </c>
      <c r="F256" s="4" t="s">
        <v>10</v>
      </c>
    </row>
    <row r="257" spans="1:6">
      <c r="A257" t="n">
        <v>11806</v>
      </c>
      <c r="B257" s="20" t="n">
        <v>95</v>
      </c>
      <c r="C257" s="7" t="n">
        <v>5</v>
      </c>
      <c r="D257" s="7" t="n">
        <v>0</v>
      </c>
      <c r="E257" s="7" t="n">
        <v>8</v>
      </c>
      <c r="F257" s="7" t="n">
        <v>9999</v>
      </c>
    </row>
    <row r="258" spans="1:6">
      <c r="A258" t="s">
        <v>4</v>
      </c>
      <c r="B258" s="4" t="s">
        <v>5</v>
      </c>
      <c r="C258" s="4" t="s">
        <v>13</v>
      </c>
      <c r="D258" s="4" t="s">
        <v>10</v>
      </c>
      <c r="E258" s="4" t="s">
        <v>10</v>
      </c>
      <c r="F258" s="4" t="s">
        <v>10</v>
      </c>
    </row>
    <row r="259" spans="1:6">
      <c r="A259" t="n">
        <v>11814</v>
      </c>
      <c r="B259" s="20" t="n">
        <v>95</v>
      </c>
      <c r="C259" s="7" t="n">
        <v>5</v>
      </c>
      <c r="D259" s="7" t="n">
        <v>0</v>
      </c>
      <c r="E259" s="7" t="n">
        <v>9</v>
      </c>
      <c r="F259" s="7" t="n">
        <v>9999</v>
      </c>
    </row>
    <row r="260" spans="1:6">
      <c r="A260" t="s">
        <v>4</v>
      </c>
      <c r="B260" s="4" t="s">
        <v>5</v>
      </c>
      <c r="C260" s="4" t="s">
        <v>13</v>
      </c>
      <c r="D260" s="4" t="s">
        <v>10</v>
      </c>
      <c r="E260" s="4" t="s">
        <v>10</v>
      </c>
      <c r="F260" s="4" t="s">
        <v>10</v>
      </c>
    </row>
    <row r="261" spans="1:6">
      <c r="A261" t="n">
        <v>11822</v>
      </c>
      <c r="B261" s="20" t="n">
        <v>95</v>
      </c>
      <c r="C261" s="7" t="n">
        <v>5</v>
      </c>
      <c r="D261" s="7" t="n">
        <v>0</v>
      </c>
      <c r="E261" s="7" t="n">
        <v>23</v>
      </c>
      <c r="F261" s="7" t="n">
        <v>9999</v>
      </c>
    </row>
    <row r="262" spans="1:6">
      <c r="A262" t="s">
        <v>4</v>
      </c>
      <c r="B262" s="4" t="s">
        <v>5</v>
      </c>
      <c r="C262" s="4" t="s">
        <v>13</v>
      </c>
      <c r="D262" s="4" t="s">
        <v>10</v>
      </c>
      <c r="E262" s="4" t="s">
        <v>10</v>
      </c>
      <c r="F262" s="4" t="s">
        <v>10</v>
      </c>
    </row>
    <row r="263" spans="1:6">
      <c r="A263" t="n">
        <v>11830</v>
      </c>
      <c r="B263" s="20" t="n">
        <v>95</v>
      </c>
      <c r="C263" s="7" t="n">
        <v>5</v>
      </c>
      <c r="D263" s="7" t="n">
        <v>0</v>
      </c>
      <c r="E263" s="7" t="n">
        <v>11</v>
      </c>
      <c r="F263" s="7" t="n">
        <v>0</v>
      </c>
    </row>
    <row r="264" spans="1:6">
      <c r="A264" t="s">
        <v>4</v>
      </c>
      <c r="B264" s="4" t="s">
        <v>5</v>
      </c>
      <c r="C264" s="4" t="s">
        <v>13</v>
      </c>
      <c r="D264" s="4" t="s">
        <v>10</v>
      </c>
      <c r="E264" s="4" t="s">
        <v>10</v>
      </c>
      <c r="F264" s="4" t="s">
        <v>10</v>
      </c>
    </row>
    <row r="265" spans="1:6">
      <c r="A265" t="n">
        <v>11838</v>
      </c>
      <c r="B265" s="20" t="n">
        <v>95</v>
      </c>
      <c r="C265" s="7" t="n">
        <v>5</v>
      </c>
      <c r="D265" s="7" t="n">
        <v>0</v>
      </c>
      <c r="E265" s="7" t="n">
        <v>12</v>
      </c>
      <c r="F265" s="7" t="n">
        <v>9999</v>
      </c>
    </row>
    <row r="266" spans="1:6">
      <c r="A266" t="s">
        <v>4</v>
      </c>
      <c r="B266" s="4" t="s">
        <v>5</v>
      </c>
      <c r="C266" s="4" t="s">
        <v>13</v>
      </c>
      <c r="D266" s="4" t="s">
        <v>10</v>
      </c>
      <c r="E266" s="4" t="s">
        <v>10</v>
      </c>
      <c r="F266" s="4" t="s">
        <v>10</v>
      </c>
    </row>
    <row r="267" spans="1:6">
      <c r="A267" t="n">
        <v>11846</v>
      </c>
      <c r="B267" s="20" t="n">
        <v>95</v>
      </c>
      <c r="C267" s="7" t="n">
        <v>5</v>
      </c>
      <c r="D267" s="7" t="n">
        <v>0</v>
      </c>
      <c r="E267" s="7" t="n">
        <v>13</v>
      </c>
      <c r="F267" s="7" t="n">
        <v>9999</v>
      </c>
    </row>
    <row r="268" spans="1:6">
      <c r="A268" t="s">
        <v>4</v>
      </c>
      <c r="B268" s="4" t="s">
        <v>5</v>
      </c>
      <c r="C268" s="4" t="s">
        <v>13</v>
      </c>
      <c r="D268" s="4" t="s">
        <v>10</v>
      </c>
      <c r="E268" s="4" t="s">
        <v>10</v>
      </c>
      <c r="F268" s="4" t="s">
        <v>10</v>
      </c>
    </row>
    <row r="269" spans="1:6">
      <c r="A269" t="n">
        <v>11854</v>
      </c>
      <c r="B269" s="20" t="n">
        <v>95</v>
      </c>
      <c r="C269" s="7" t="n">
        <v>5</v>
      </c>
      <c r="D269" s="7" t="n">
        <v>0</v>
      </c>
      <c r="E269" s="7" t="n">
        <v>14</v>
      </c>
      <c r="F269" s="7" t="n">
        <v>9999</v>
      </c>
    </row>
    <row r="270" spans="1:6">
      <c r="A270" t="s">
        <v>4</v>
      </c>
      <c r="B270" s="4" t="s">
        <v>5</v>
      </c>
      <c r="C270" s="4" t="s">
        <v>13</v>
      </c>
      <c r="D270" s="4" t="s">
        <v>10</v>
      </c>
      <c r="E270" s="4" t="s">
        <v>10</v>
      </c>
      <c r="F270" s="4" t="s">
        <v>10</v>
      </c>
    </row>
    <row r="271" spans="1:6">
      <c r="A271" t="n">
        <v>11862</v>
      </c>
      <c r="B271" s="20" t="n">
        <v>95</v>
      </c>
      <c r="C271" s="7" t="n">
        <v>5</v>
      </c>
      <c r="D271" s="7" t="n">
        <v>0</v>
      </c>
      <c r="E271" s="7" t="n">
        <v>15</v>
      </c>
      <c r="F271" s="7" t="n">
        <v>9999</v>
      </c>
    </row>
    <row r="272" spans="1:6">
      <c r="A272" t="s">
        <v>4</v>
      </c>
      <c r="B272" s="4" t="s">
        <v>5</v>
      </c>
      <c r="C272" s="4" t="s">
        <v>13</v>
      </c>
      <c r="D272" s="4" t="s">
        <v>10</v>
      </c>
      <c r="E272" s="4" t="s">
        <v>10</v>
      </c>
      <c r="F272" s="4" t="s">
        <v>10</v>
      </c>
    </row>
    <row r="273" spans="1:6">
      <c r="A273" t="n">
        <v>11870</v>
      </c>
      <c r="B273" s="20" t="n">
        <v>95</v>
      </c>
      <c r="C273" s="7" t="n">
        <v>5</v>
      </c>
      <c r="D273" s="7" t="n">
        <v>0</v>
      </c>
      <c r="E273" s="7" t="n">
        <v>16</v>
      </c>
      <c r="F273" s="7" t="n">
        <v>9999</v>
      </c>
    </row>
    <row r="274" spans="1:6">
      <c r="A274" t="s">
        <v>4</v>
      </c>
      <c r="B274" s="4" t="s">
        <v>5</v>
      </c>
      <c r="C274" s="4" t="s">
        <v>13</v>
      </c>
      <c r="D274" s="4" t="s">
        <v>10</v>
      </c>
      <c r="E274" s="4" t="s">
        <v>10</v>
      </c>
      <c r="F274" s="4" t="s">
        <v>10</v>
      </c>
    </row>
    <row r="275" spans="1:6">
      <c r="A275" t="n">
        <v>11878</v>
      </c>
      <c r="B275" s="20" t="n">
        <v>95</v>
      </c>
      <c r="C275" s="7" t="n">
        <v>5</v>
      </c>
      <c r="D275" s="7" t="n">
        <v>0</v>
      </c>
      <c r="E275" s="7" t="n">
        <v>17</v>
      </c>
      <c r="F275" s="7" t="n">
        <v>9999</v>
      </c>
    </row>
    <row r="276" spans="1:6">
      <c r="A276" t="s">
        <v>4</v>
      </c>
      <c r="B276" s="4" t="s">
        <v>5</v>
      </c>
      <c r="C276" s="4" t="s">
        <v>13</v>
      </c>
      <c r="D276" s="4" t="s">
        <v>10</v>
      </c>
      <c r="E276" s="4" t="s">
        <v>10</v>
      </c>
      <c r="F276" s="4" t="s">
        <v>10</v>
      </c>
    </row>
    <row r="277" spans="1:6">
      <c r="A277" t="n">
        <v>11886</v>
      </c>
      <c r="B277" s="20" t="n">
        <v>95</v>
      </c>
      <c r="C277" s="7" t="n">
        <v>5</v>
      </c>
      <c r="D277" s="7" t="n">
        <v>0</v>
      </c>
      <c r="E277" s="7" t="n">
        <v>18</v>
      </c>
      <c r="F277" s="7" t="n">
        <v>9999</v>
      </c>
    </row>
    <row r="278" spans="1:6">
      <c r="A278" t="s">
        <v>4</v>
      </c>
      <c r="B278" s="4" t="s">
        <v>5</v>
      </c>
      <c r="C278" s="4" t="s">
        <v>13</v>
      </c>
      <c r="D278" s="4" t="s">
        <v>10</v>
      </c>
      <c r="E278" s="4" t="s">
        <v>10</v>
      </c>
      <c r="F278" s="4" t="s">
        <v>10</v>
      </c>
    </row>
    <row r="279" spans="1:6">
      <c r="A279" t="n">
        <v>11894</v>
      </c>
      <c r="B279" s="20" t="n">
        <v>95</v>
      </c>
      <c r="C279" s="7" t="n">
        <v>5</v>
      </c>
      <c r="D279" s="7" t="n">
        <v>0</v>
      </c>
      <c r="E279" s="7" t="n">
        <v>19</v>
      </c>
      <c r="F279" s="7" t="n">
        <v>9999</v>
      </c>
    </row>
    <row r="280" spans="1:6">
      <c r="A280" t="s">
        <v>4</v>
      </c>
      <c r="B280" s="4" t="s">
        <v>5</v>
      </c>
      <c r="C280" s="4" t="s">
        <v>13</v>
      </c>
      <c r="D280" s="4" t="s">
        <v>10</v>
      </c>
      <c r="E280" s="4" t="s">
        <v>10</v>
      </c>
      <c r="F280" s="4" t="s">
        <v>10</v>
      </c>
    </row>
    <row r="281" spans="1:6">
      <c r="A281" t="n">
        <v>11902</v>
      </c>
      <c r="B281" s="20" t="n">
        <v>95</v>
      </c>
      <c r="C281" s="7" t="n">
        <v>5</v>
      </c>
      <c r="D281" s="7" t="n">
        <v>0</v>
      </c>
      <c r="E281" s="7" t="n">
        <v>20</v>
      </c>
      <c r="F281" s="7" t="n">
        <v>9999</v>
      </c>
    </row>
    <row r="282" spans="1:6">
      <c r="A282" t="s">
        <v>4</v>
      </c>
      <c r="B282" s="4" t="s">
        <v>5</v>
      </c>
      <c r="C282" s="4" t="s">
        <v>13</v>
      </c>
      <c r="D282" s="4" t="s">
        <v>10</v>
      </c>
      <c r="E282" s="4" t="s">
        <v>10</v>
      </c>
      <c r="F282" s="4" t="s">
        <v>10</v>
      </c>
    </row>
    <row r="283" spans="1:6">
      <c r="A283" t="n">
        <v>11910</v>
      </c>
      <c r="B283" s="20" t="n">
        <v>95</v>
      </c>
      <c r="C283" s="7" t="n">
        <v>5</v>
      </c>
      <c r="D283" s="7" t="n">
        <v>0</v>
      </c>
      <c r="E283" s="7" t="n">
        <v>21</v>
      </c>
      <c r="F283" s="7" t="n">
        <v>9999</v>
      </c>
    </row>
    <row r="284" spans="1:6">
      <c r="A284" t="s">
        <v>4</v>
      </c>
      <c r="B284" s="4" t="s">
        <v>5</v>
      </c>
      <c r="C284" s="4" t="s">
        <v>13</v>
      </c>
      <c r="D284" s="4" t="s">
        <v>10</v>
      </c>
      <c r="E284" s="4" t="s">
        <v>10</v>
      </c>
      <c r="F284" s="4" t="s">
        <v>10</v>
      </c>
    </row>
    <row r="285" spans="1:6">
      <c r="A285" t="n">
        <v>11918</v>
      </c>
      <c r="B285" s="20" t="n">
        <v>95</v>
      </c>
      <c r="C285" s="7" t="n">
        <v>2</v>
      </c>
      <c r="D285" s="7" t="n">
        <v>0</v>
      </c>
      <c r="E285" s="7" t="n">
        <v>1</v>
      </c>
      <c r="F285" s="7" t="n">
        <v>1</v>
      </c>
    </row>
    <row r="286" spans="1:6">
      <c r="A286" t="s">
        <v>4</v>
      </c>
      <c r="B286" s="4" t="s">
        <v>5</v>
      </c>
      <c r="C286" s="4" t="s">
        <v>13</v>
      </c>
      <c r="D286" s="4" t="s">
        <v>10</v>
      </c>
      <c r="E286" s="4" t="s">
        <v>10</v>
      </c>
      <c r="F286" s="4" t="s">
        <v>10</v>
      </c>
    </row>
    <row r="287" spans="1:6">
      <c r="A287" t="n">
        <v>11926</v>
      </c>
      <c r="B287" s="20" t="n">
        <v>95</v>
      </c>
      <c r="C287" s="7" t="n">
        <v>5</v>
      </c>
      <c r="D287" s="7" t="n">
        <v>1</v>
      </c>
      <c r="E287" s="7" t="n">
        <v>2</v>
      </c>
      <c r="F287" s="7" t="n">
        <v>9999</v>
      </c>
    </row>
    <row r="288" spans="1:6">
      <c r="A288" t="s">
        <v>4</v>
      </c>
      <c r="B288" s="4" t="s">
        <v>5</v>
      </c>
      <c r="C288" s="4" t="s">
        <v>13</v>
      </c>
      <c r="D288" s="4" t="s">
        <v>10</v>
      </c>
      <c r="E288" s="4" t="s">
        <v>10</v>
      </c>
      <c r="F288" s="4" t="s">
        <v>10</v>
      </c>
    </row>
    <row r="289" spans="1:6">
      <c r="A289" t="n">
        <v>11934</v>
      </c>
      <c r="B289" s="20" t="n">
        <v>95</v>
      </c>
      <c r="C289" s="7" t="n">
        <v>5</v>
      </c>
      <c r="D289" s="7" t="n">
        <v>1</v>
      </c>
      <c r="E289" s="7" t="n">
        <v>3</v>
      </c>
      <c r="F289" s="7" t="n">
        <v>9999</v>
      </c>
    </row>
    <row r="290" spans="1:6">
      <c r="A290" t="s">
        <v>4</v>
      </c>
      <c r="B290" s="4" t="s">
        <v>5</v>
      </c>
      <c r="C290" s="4" t="s">
        <v>13</v>
      </c>
      <c r="D290" s="4" t="s">
        <v>10</v>
      </c>
      <c r="E290" s="4" t="s">
        <v>10</v>
      </c>
      <c r="F290" s="4" t="s">
        <v>10</v>
      </c>
    </row>
    <row r="291" spans="1:6">
      <c r="A291" t="n">
        <v>11942</v>
      </c>
      <c r="B291" s="20" t="n">
        <v>95</v>
      </c>
      <c r="C291" s="7" t="n">
        <v>5</v>
      </c>
      <c r="D291" s="7" t="n">
        <v>1</v>
      </c>
      <c r="E291" s="7" t="n">
        <v>4</v>
      </c>
      <c r="F291" s="7" t="n">
        <v>9999</v>
      </c>
    </row>
    <row r="292" spans="1:6">
      <c r="A292" t="s">
        <v>4</v>
      </c>
      <c r="B292" s="4" t="s">
        <v>5</v>
      </c>
      <c r="C292" s="4" t="s">
        <v>13</v>
      </c>
      <c r="D292" s="4" t="s">
        <v>10</v>
      </c>
      <c r="E292" s="4" t="s">
        <v>10</v>
      </c>
      <c r="F292" s="4" t="s">
        <v>10</v>
      </c>
    </row>
    <row r="293" spans="1:6">
      <c r="A293" t="n">
        <v>11950</v>
      </c>
      <c r="B293" s="20" t="n">
        <v>95</v>
      </c>
      <c r="C293" s="7" t="n">
        <v>5</v>
      </c>
      <c r="D293" s="7" t="n">
        <v>1</v>
      </c>
      <c r="E293" s="7" t="n">
        <v>5</v>
      </c>
      <c r="F293" s="7" t="n">
        <v>9999</v>
      </c>
    </row>
    <row r="294" spans="1:6">
      <c r="A294" t="s">
        <v>4</v>
      </c>
      <c r="B294" s="4" t="s">
        <v>5</v>
      </c>
      <c r="C294" s="4" t="s">
        <v>13</v>
      </c>
      <c r="D294" s="4" t="s">
        <v>10</v>
      </c>
      <c r="E294" s="4" t="s">
        <v>10</v>
      </c>
      <c r="F294" s="4" t="s">
        <v>10</v>
      </c>
    </row>
    <row r="295" spans="1:6">
      <c r="A295" t="n">
        <v>11958</v>
      </c>
      <c r="B295" s="20" t="n">
        <v>95</v>
      </c>
      <c r="C295" s="7" t="n">
        <v>5</v>
      </c>
      <c r="D295" s="7" t="n">
        <v>1</v>
      </c>
      <c r="E295" s="7" t="n">
        <v>6</v>
      </c>
      <c r="F295" s="7" t="n">
        <v>9999</v>
      </c>
    </row>
    <row r="296" spans="1:6">
      <c r="A296" t="s">
        <v>4</v>
      </c>
      <c r="B296" s="4" t="s">
        <v>5</v>
      </c>
      <c r="C296" s="4" t="s">
        <v>13</v>
      </c>
      <c r="D296" s="4" t="s">
        <v>10</v>
      </c>
      <c r="E296" s="4" t="s">
        <v>10</v>
      </c>
      <c r="F296" s="4" t="s">
        <v>10</v>
      </c>
    </row>
    <row r="297" spans="1:6">
      <c r="A297" t="n">
        <v>11966</v>
      </c>
      <c r="B297" s="20" t="n">
        <v>95</v>
      </c>
      <c r="C297" s="7" t="n">
        <v>5</v>
      </c>
      <c r="D297" s="7" t="n">
        <v>1</v>
      </c>
      <c r="E297" s="7" t="n">
        <v>7</v>
      </c>
      <c r="F297" s="7" t="n">
        <v>9999</v>
      </c>
    </row>
    <row r="298" spans="1:6">
      <c r="A298" t="s">
        <v>4</v>
      </c>
      <c r="B298" s="4" t="s">
        <v>5</v>
      </c>
      <c r="C298" s="4" t="s">
        <v>13</v>
      </c>
      <c r="D298" s="4" t="s">
        <v>10</v>
      </c>
      <c r="E298" s="4" t="s">
        <v>10</v>
      </c>
      <c r="F298" s="4" t="s">
        <v>10</v>
      </c>
    </row>
    <row r="299" spans="1:6">
      <c r="A299" t="n">
        <v>11974</v>
      </c>
      <c r="B299" s="20" t="n">
        <v>95</v>
      </c>
      <c r="C299" s="7" t="n">
        <v>5</v>
      </c>
      <c r="D299" s="7" t="n">
        <v>1</v>
      </c>
      <c r="E299" s="7" t="n">
        <v>8</v>
      </c>
      <c r="F299" s="7" t="n">
        <v>9999</v>
      </c>
    </row>
    <row r="300" spans="1:6">
      <c r="A300" t="s">
        <v>4</v>
      </c>
      <c r="B300" s="4" t="s">
        <v>5</v>
      </c>
      <c r="C300" s="4" t="s">
        <v>13</v>
      </c>
      <c r="D300" s="4" t="s">
        <v>10</v>
      </c>
      <c r="E300" s="4" t="s">
        <v>10</v>
      </c>
      <c r="F300" s="4" t="s">
        <v>10</v>
      </c>
    </row>
    <row r="301" spans="1:6">
      <c r="A301" t="n">
        <v>11982</v>
      </c>
      <c r="B301" s="20" t="n">
        <v>95</v>
      </c>
      <c r="C301" s="7" t="n">
        <v>5</v>
      </c>
      <c r="D301" s="7" t="n">
        <v>1</v>
      </c>
      <c r="E301" s="7" t="n">
        <v>9</v>
      </c>
      <c r="F301" s="7" t="n">
        <v>9999</v>
      </c>
    </row>
    <row r="302" spans="1:6">
      <c r="A302" t="s">
        <v>4</v>
      </c>
      <c r="B302" s="4" t="s">
        <v>5</v>
      </c>
      <c r="C302" s="4" t="s">
        <v>13</v>
      </c>
      <c r="D302" s="4" t="s">
        <v>10</v>
      </c>
      <c r="E302" s="4" t="s">
        <v>10</v>
      </c>
      <c r="F302" s="4" t="s">
        <v>10</v>
      </c>
    </row>
    <row r="303" spans="1:6">
      <c r="A303" t="n">
        <v>11990</v>
      </c>
      <c r="B303" s="20" t="n">
        <v>95</v>
      </c>
      <c r="C303" s="7" t="n">
        <v>5</v>
      </c>
      <c r="D303" s="7" t="n">
        <v>1</v>
      </c>
      <c r="E303" s="7" t="n">
        <v>23</v>
      </c>
      <c r="F303" s="7" t="n">
        <v>9999</v>
      </c>
    </row>
    <row r="304" spans="1:6">
      <c r="A304" t="s">
        <v>4</v>
      </c>
      <c r="B304" s="4" t="s">
        <v>5</v>
      </c>
      <c r="C304" s="4" t="s">
        <v>13</v>
      </c>
      <c r="D304" s="4" t="s">
        <v>10</v>
      </c>
      <c r="E304" s="4" t="s">
        <v>10</v>
      </c>
      <c r="F304" s="4" t="s">
        <v>10</v>
      </c>
    </row>
    <row r="305" spans="1:6">
      <c r="A305" t="n">
        <v>11998</v>
      </c>
      <c r="B305" s="20" t="n">
        <v>95</v>
      </c>
      <c r="C305" s="7" t="n">
        <v>5</v>
      </c>
      <c r="D305" s="7" t="n">
        <v>1</v>
      </c>
      <c r="E305" s="7" t="n">
        <v>11</v>
      </c>
      <c r="F305" s="7" t="n">
        <v>9999</v>
      </c>
    </row>
    <row r="306" spans="1:6">
      <c r="A306" t="s">
        <v>4</v>
      </c>
      <c r="B306" s="4" t="s">
        <v>5</v>
      </c>
      <c r="C306" s="4" t="s">
        <v>13</v>
      </c>
      <c r="D306" s="4" t="s">
        <v>10</v>
      </c>
      <c r="E306" s="4" t="s">
        <v>10</v>
      </c>
      <c r="F306" s="4" t="s">
        <v>10</v>
      </c>
    </row>
    <row r="307" spans="1:6">
      <c r="A307" t="n">
        <v>12006</v>
      </c>
      <c r="B307" s="20" t="n">
        <v>95</v>
      </c>
      <c r="C307" s="7" t="n">
        <v>5</v>
      </c>
      <c r="D307" s="7" t="n">
        <v>1</v>
      </c>
      <c r="E307" s="7" t="n">
        <v>12</v>
      </c>
      <c r="F307" s="7" t="n">
        <v>100</v>
      </c>
    </row>
    <row r="308" spans="1:6">
      <c r="A308" t="s">
        <v>4</v>
      </c>
      <c r="B308" s="4" t="s">
        <v>5</v>
      </c>
      <c r="C308" s="4" t="s">
        <v>13</v>
      </c>
      <c r="D308" s="4" t="s">
        <v>10</v>
      </c>
      <c r="E308" s="4" t="s">
        <v>10</v>
      </c>
      <c r="F308" s="4" t="s">
        <v>10</v>
      </c>
    </row>
    <row r="309" spans="1:6">
      <c r="A309" t="n">
        <v>12014</v>
      </c>
      <c r="B309" s="20" t="n">
        <v>95</v>
      </c>
      <c r="C309" s="7" t="n">
        <v>5</v>
      </c>
      <c r="D309" s="7" t="n">
        <v>1</v>
      </c>
      <c r="E309" s="7" t="n">
        <v>13</v>
      </c>
      <c r="F309" s="7" t="n">
        <v>9999</v>
      </c>
    </row>
    <row r="310" spans="1:6">
      <c r="A310" t="s">
        <v>4</v>
      </c>
      <c r="B310" s="4" t="s">
        <v>5</v>
      </c>
      <c r="C310" s="4" t="s">
        <v>13</v>
      </c>
      <c r="D310" s="4" t="s">
        <v>10</v>
      </c>
      <c r="E310" s="4" t="s">
        <v>10</v>
      </c>
      <c r="F310" s="4" t="s">
        <v>10</v>
      </c>
    </row>
    <row r="311" spans="1:6">
      <c r="A311" t="n">
        <v>12022</v>
      </c>
      <c r="B311" s="20" t="n">
        <v>95</v>
      </c>
      <c r="C311" s="7" t="n">
        <v>5</v>
      </c>
      <c r="D311" s="7" t="n">
        <v>1</v>
      </c>
      <c r="E311" s="7" t="n">
        <v>14</v>
      </c>
      <c r="F311" s="7" t="n">
        <v>9999</v>
      </c>
    </row>
    <row r="312" spans="1:6">
      <c r="A312" t="s">
        <v>4</v>
      </c>
      <c r="B312" s="4" t="s">
        <v>5</v>
      </c>
      <c r="C312" s="4" t="s">
        <v>13</v>
      </c>
      <c r="D312" s="4" t="s">
        <v>10</v>
      </c>
      <c r="E312" s="4" t="s">
        <v>10</v>
      </c>
      <c r="F312" s="4" t="s">
        <v>10</v>
      </c>
    </row>
    <row r="313" spans="1:6">
      <c r="A313" t="n">
        <v>12030</v>
      </c>
      <c r="B313" s="20" t="n">
        <v>95</v>
      </c>
      <c r="C313" s="7" t="n">
        <v>5</v>
      </c>
      <c r="D313" s="7" t="n">
        <v>1</v>
      </c>
      <c r="E313" s="7" t="n">
        <v>15</v>
      </c>
      <c r="F313" s="7" t="n">
        <v>9999</v>
      </c>
    </row>
    <row r="314" spans="1:6">
      <c r="A314" t="s">
        <v>4</v>
      </c>
      <c r="B314" s="4" t="s">
        <v>5</v>
      </c>
      <c r="C314" s="4" t="s">
        <v>13</v>
      </c>
      <c r="D314" s="4" t="s">
        <v>10</v>
      </c>
      <c r="E314" s="4" t="s">
        <v>10</v>
      </c>
      <c r="F314" s="4" t="s">
        <v>10</v>
      </c>
    </row>
    <row r="315" spans="1:6">
      <c r="A315" t="n">
        <v>12038</v>
      </c>
      <c r="B315" s="20" t="n">
        <v>95</v>
      </c>
      <c r="C315" s="7" t="n">
        <v>5</v>
      </c>
      <c r="D315" s="7" t="n">
        <v>1</v>
      </c>
      <c r="E315" s="7" t="n">
        <v>16</v>
      </c>
      <c r="F315" s="7" t="n">
        <v>9999</v>
      </c>
    </row>
    <row r="316" spans="1:6">
      <c r="A316" t="s">
        <v>4</v>
      </c>
      <c r="B316" s="4" t="s">
        <v>5</v>
      </c>
      <c r="C316" s="4" t="s">
        <v>13</v>
      </c>
      <c r="D316" s="4" t="s">
        <v>10</v>
      </c>
      <c r="E316" s="4" t="s">
        <v>10</v>
      </c>
      <c r="F316" s="4" t="s">
        <v>10</v>
      </c>
    </row>
    <row r="317" spans="1:6">
      <c r="A317" t="n">
        <v>12046</v>
      </c>
      <c r="B317" s="20" t="n">
        <v>95</v>
      </c>
      <c r="C317" s="7" t="n">
        <v>5</v>
      </c>
      <c r="D317" s="7" t="n">
        <v>1</v>
      </c>
      <c r="E317" s="7" t="n">
        <v>17</v>
      </c>
      <c r="F317" s="7" t="n">
        <v>9999</v>
      </c>
    </row>
    <row r="318" spans="1:6">
      <c r="A318" t="s">
        <v>4</v>
      </c>
      <c r="B318" s="4" t="s">
        <v>5</v>
      </c>
      <c r="C318" s="4" t="s">
        <v>13</v>
      </c>
      <c r="D318" s="4" t="s">
        <v>10</v>
      </c>
      <c r="E318" s="4" t="s">
        <v>10</v>
      </c>
      <c r="F318" s="4" t="s">
        <v>10</v>
      </c>
    </row>
    <row r="319" spans="1:6">
      <c r="A319" t="n">
        <v>12054</v>
      </c>
      <c r="B319" s="20" t="n">
        <v>95</v>
      </c>
      <c r="C319" s="7" t="n">
        <v>5</v>
      </c>
      <c r="D319" s="7" t="n">
        <v>1</v>
      </c>
      <c r="E319" s="7" t="n">
        <v>18</v>
      </c>
      <c r="F319" s="7" t="n">
        <v>9999</v>
      </c>
    </row>
    <row r="320" spans="1:6">
      <c r="A320" t="s">
        <v>4</v>
      </c>
      <c r="B320" s="4" t="s">
        <v>5</v>
      </c>
      <c r="C320" s="4" t="s">
        <v>13</v>
      </c>
      <c r="D320" s="4" t="s">
        <v>10</v>
      </c>
      <c r="E320" s="4" t="s">
        <v>10</v>
      </c>
      <c r="F320" s="4" t="s">
        <v>10</v>
      </c>
    </row>
    <row r="321" spans="1:6">
      <c r="A321" t="n">
        <v>12062</v>
      </c>
      <c r="B321" s="20" t="n">
        <v>95</v>
      </c>
      <c r="C321" s="7" t="n">
        <v>5</v>
      </c>
      <c r="D321" s="7" t="n">
        <v>1</v>
      </c>
      <c r="E321" s="7" t="n">
        <v>19</v>
      </c>
      <c r="F321" s="7" t="n">
        <v>9999</v>
      </c>
    </row>
    <row r="322" spans="1:6">
      <c r="A322" t="s">
        <v>4</v>
      </c>
      <c r="B322" s="4" t="s">
        <v>5</v>
      </c>
      <c r="C322" s="4" t="s">
        <v>13</v>
      </c>
      <c r="D322" s="4" t="s">
        <v>10</v>
      </c>
      <c r="E322" s="4" t="s">
        <v>10</v>
      </c>
      <c r="F322" s="4" t="s">
        <v>10</v>
      </c>
    </row>
    <row r="323" spans="1:6">
      <c r="A323" t="n">
        <v>12070</v>
      </c>
      <c r="B323" s="20" t="n">
        <v>95</v>
      </c>
      <c r="C323" s="7" t="n">
        <v>5</v>
      </c>
      <c r="D323" s="7" t="n">
        <v>1</v>
      </c>
      <c r="E323" s="7" t="n">
        <v>20</v>
      </c>
      <c r="F323" s="7" t="n">
        <v>9999</v>
      </c>
    </row>
    <row r="324" spans="1:6">
      <c r="A324" t="s">
        <v>4</v>
      </c>
      <c r="B324" s="4" t="s">
        <v>5</v>
      </c>
      <c r="C324" s="4" t="s">
        <v>13</v>
      </c>
      <c r="D324" s="4" t="s">
        <v>10</v>
      </c>
      <c r="E324" s="4" t="s">
        <v>10</v>
      </c>
      <c r="F324" s="4" t="s">
        <v>10</v>
      </c>
    </row>
    <row r="325" spans="1:6">
      <c r="A325" t="n">
        <v>12078</v>
      </c>
      <c r="B325" s="20" t="n">
        <v>95</v>
      </c>
      <c r="C325" s="7" t="n">
        <v>5</v>
      </c>
      <c r="D325" s="7" t="n">
        <v>1</v>
      </c>
      <c r="E325" s="7" t="n">
        <v>21</v>
      </c>
      <c r="F325" s="7" t="n">
        <v>9999</v>
      </c>
    </row>
    <row r="326" spans="1:6">
      <c r="A326" t="s">
        <v>4</v>
      </c>
      <c r="B326" s="4" t="s">
        <v>5</v>
      </c>
      <c r="C326" s="4" t="s">
        <v>13</v>
      </c>
      <c r="D326" s="4" t="s">
        <v>10</v>
      </c>
      <c r="E326" s="4" t="s">
        <v>10</v>
      </c>
      <c r="F326" s="4" t="s">
        <v>10</v>
      </c>
    </row>
    <row r="327" spans="1:6">
      <c r="A327" t="n">
        <v>12086</v>
      </c>
      <c r="B327" s="20" t="n">
        <v>95</v>
      </c>
      <c r="C327" s="7" t="n">
        <v>5</v>
      </c>
      <c r="D327" s="7" t="n">
        <v>2</v>
      </c>
      <c r="E327" s="7" t="n">
        <v>3</v>
      </c>
      <c r="F327" s="7" t="n">
        <v>9999</v>
      </c>
    </row>
    <row r="328" spans="1:6">
      <c r="A328" t="s">
        <v>4</v>
      </c>
      <c r="B328" s="4" t="s">
        <v>5</v>
      </c>
      <c r="C328" s="4" t="s">
        <v>13</v>
      </c>
      <c r="D328" s="4" t="s">
        <v>10</v>
      </c>
      <c r="E328" s="4" t="s">
        <v>10</v>
      </c>
      <c r="F328" s="4" t="s">
        <v>10</v>
      </c>
    </row>
    <row r="329" spans="1:6">
      <c r="A329" t="n">
        <v>12094</v>
      </c>
      <c r="B329" s="20" t="n">
        <v>95</v>
      </c>
      <c r="C329" s="7" t="n">
        <v>5</v>
      </c>
      <c r="D329" s="7" t="n">
        <v>2</v>
      </c>
      <c r="E329" s="7" t="n">
        <v>4</v>
      </c>
      <c r="F329" s="7" t="n">
        <v>9999</v>
      </c>
    </row>
    <row r="330" spans="1:6">
      <c r="A330" t="s">
        <v>4</v>
      </c>
      <c r="B330" s="4" t="s">
        <v>5</v>
      </c>
      <c r="C330" s="4" t="s">
        <v>13</v>
      </c>
      <c r="D330" s="4" t="s">
        <v>10</v>
      </c>
      <c r="E330" s="4" t="s">
        <v>10</v>
      </c>
      <c r="F330" s="4" t="s">
        <v>10</v>
      </c>
    </row>
    <row r="331" spans="1:6">
      <c r="A331" t="n">
        <v>12102</v>
      </c>
      <c r="B331" s="20" t="n">
        <v>95</v>
      </c>
      <c r="C331" s="7" t="n">
        <v>5</v>
      </c>
      <c r="D331" s="7" t="n">
        <v>2</v>
      </c>
      <c r="E331" s="7" t="n">
        <v>5</v>
      </c>
      <c r="F331" s="7" t="n">
        <v>9999</v>
      </c>
    </row>
    <row r="332" spans="1:6">
      <c r="A332" t="s">
        <v>4</v>
      </c>
      <c r="B332" s="4" t="s">
        <v>5</v>
      </c>
      <c r="C332" s="4" t="s">
        <v>13</v>
      </c>
      <c r="D332" s="4" t="s">
        <v>10</v>
      </c>
      <c r="E332" s="4" t="s">
        <v>10</v>
      </c>
      <c r="F332" s="4" t="s">
        <v>10</v>
      </c>
    </row>
    <row r="333" spans="1:6">
      <c r="A333" t="n">
        <v>12110</v>
      </c>
      <c r="B333" s="20" t="n">
        <v>95</v>
      </c>
      <c r="C333" s="7" t="n">
        <v>5</v>
      </c>
      <c r="D333" s="7" t="n">
        <v>2</v>
      </c>
      <c r="E333" s="7" t="n">
        <v>6</v>
      </c>
      <c r="F333" s="7" t="n">
        <v>9999</v>
      </c>
    </row>
    <row r="334" spans="1:6">
      <c r="A334" t="s">
        <v>4</v>
      </c>
      <c r="B334" s="4" t="s">
        <v>5</v>
      </c>
      <c r="C334" s="4" t="s">
        <v>13</v>
      </c>
      <c r="D334" s="4" t="s">
        <v>10</v>
      </c>
      <c r="E334" s="4" t="s">
        <v>10</v>
      </c>
      <c r="F334" s="4" t="s">
        <v>10</v>
      </c>
    </row>
    <row r="335" spans="1:6">
      <c r="A335" t="n">
        <v>12118</v>
      </c>
      <c r="B335" s="20" t="n">
        <v>95</v>
      </c>
      <c r="C335" s="7" t="n">
        <v>5</v>
      </c>
      <c r="D335" s="7" t="n">
        <v>2</v>
      </c>
      <c r="E335" s="7" t="n">
        <v>7</v>
      </c>
      <c r="F335" s="7" t="n">
        <v>9999</v>
      </c>
    </row>
    <row r="336" spans="1:6">
      <c r="A336" t="s">
        <v>4</v>
      </c>
      <c r="B336" s="4" t="s">
        <v>5</v>
      </c>
      <c r="C336" s="4" t="s">
        <v>13</v>
      </c>
      <c r="D336" s="4" t="s">
        <v>10</v>
      </c>
      <c r="E336" s="4" t="s">
        <v>10</v>
      </c>
      <c r="F336" s="4" t="s">
        <v>10</v>
      </c>
    </row>
    <row r="337" spans="1:6">
      <c r="A337" t="n">
        <v>12126</v>
      </c>
      <c r="B337" s="20" t="n">
        <v>95</v>
      </c>
      <c r="C337" s="7" t="n">
        <v>5</v>
      </c>
      <c r="D337" s="7" t="n">
        <v>2</v>
      </c>
      <c r="E337" s="7" t="n">
        <v>8</v>
      </c>
      <c r="F337" s="7" t="n">
        <v>9999</v>
      </c>
    </row>
    <row r="338" spans="1:6">
      <c r="A338" t="s">
        <v>4</v>
      </c>
      <c r="B338" s="4" t="s">
        <v>5</v>
      </c>
      <c r="C338" s="4" t="s">
        <v>13</v>
      </c>
      <c r="D338" s="4" t="s">
        <v>10</v>
      </c>
      <c r="E338" s="4" t="s">
        <v>10</v>
      </c>
      <c r="F338" s="4" t="s">
        <v>10</v>
      </c>
    </row>
    <row r="339" spans="1:6">
      <c r="A339" t="n">
        <v>12134</v>
      </c>
      <c r="B339" s="20" t="n">
        <v>95</v>
      </c>
      <c r="C339" s="7" t="n">
        <v>5</v>
      </c>
      <c r="D339" s="7" t="n">
        <v>2</v>
      </c>
      <c r="E339" s="7" t="n">
        <v>9</v>
      </c>
      <c r="F339" s="7" t="n">
        <v>9999</v>
      </c>
    </row>
    <row r="340" spans="1:6">
      <c r="A340" t="s">
        <v>4</v>
      </c>
      <c r="B340" s="4" t="s">
        <v>5</v>
      </c>
      <c r="C340" s="4" t="s">
        <v>13</v>
      </c>
      <c r="D340" s="4" t="s">
        <v>10</v>
      </c>
      <c r="E340" s="4" t="s">
        <v>10</v>
      </c>
      <c r="F340" s="4" t="s">
        <v>10</v>
      </c>
    </row>
    <row r="341" spans="1:6">
      <c r="A341" t="n">
        <v>12142</v>
      </c>
      <c r="B341" s="20" t="n">
        <v>95</v>
      </c>
      <c r="C341" s="7" t="n">
        <v>5</v>
      </c>
      <c r="D341" s="7" t="n">
        <v>2</v>
      </c>
      <c r="E341" s="7" t="n">
        <v>23</v>
      </c>
      <c r="F341" s="7" t="n">
        <v>9999</v>
      </c>
    </row>
    <row r="342" spans="1:6">
      <c r="A342" t="s">
        <v>4</v>
      </c>
      <c r="B342" s="4" t="s">
        <v>5</v>
      </c>
      <c r="C342" s="4" t="s">
        <v>13</v>
      </c>
      <c r="D342" s="4" t="s">
        <v>10</v>
      </c>
      <c r="E342" s="4" t="s">
        <v>10</v>
      </c>
      <c r="F342" s="4" t="s">
        <v>10</v>
      </c>
    </row>
    <row r="343" spans="1:6">
      <c r="A343" t="n">
        <v>12150</v>
      </c>
      <c r="B343" s="20" t="n">
        <v>95</v>
      </c>
      <c r="C343" s="7" t="n">
        <v>5</v>
      </c>
      <c r="D343" s="7" t="n">
        <v>2</v>
      </c>
      <c r="E343" s="7" t="n">
        <v>11</v>
      </c>
      <c r="F343" s="7" t="n">
        <v>9999</v>
      </c>
    </row>
    <row r="344" spans="1:6">
      <c r="A344" t="s">
        <v>4</v>
      </c>
      <c r="B344" s="4" t="s">
        <v>5</v>
      </c>
      <c r="C344" s="4" t="s">
        <v>13</v>
      </c>
      <c r="D344" s="4" t="s">
        <v>10</v>
      </c>
      <c r="E344" s="4" t="s">
        <v>10</v>
      </c>
      <c r="F344" s="4" t="s">
        <v>10</v>
      </c>
    </row>
    <row r="345" spans="1:6">
      <c r="A345" t="n">
        <v>12158</v>
      </c>
      <c r="B345" s="20" t="n">
        <v>95</v>
      </c>
      <c r="C345" s="7" t="n">
        <v>5</v>
      </c>
      <c r="D345" s="7" t="n">
        <v>2</v>
      </c>
      <c r="E345" s="7" t="n">
        <v>12</v>
      </c>
      <c r="F345" s="7" t="n">
        <v>9999</v>
      </c>
    </row>
    <row r="346" spans="1:6">
      <c r="A346" t="s">
        <v>4</v>
      </c>
      <c r="B346" s="4" t="s">
        <v>5</v>
      </c>
      <c r="C346" s="4" t="s">
        <v>13</v>
      </c>
      <c r="D346" s="4" t="s">
        <v>10</v>
      </c>
      <c r="E346" s="4" t="s">
        <v>10</v>
      </c>
      <c r="F346" s="4" t="s">
        <v>10</v>
      </c>
    </row>
    <row r="347" spans="1:6">
      <c r="A347" t="n">
        <v>12166</v>
      </c>
      <c r="B347" s="20" t="n">
        <v>95</v>
      </c>
      <c r="C347" s="7" t="n">
        <v>5</v>
      </c>
      <c r="D347" s="7" t="n">
        <v>2</v>
      </c>
      <c r="E347" s="7" t="n">
        <v>13</v>
      </c>
      <c r="F347" s="7" t="n">
        <v>9999</v>
      </c>
    </row>
    <row r="348" spans="1:6">
      <c r="A348" t="s">
        <v>4</v>
      </c>
      <c r="B348" s="4" t="s">
        <v>5</v>
      </c>
      <c r="C348" s="4" t="s">
        <v>13</v>
      </c>
      <c r="D348" s="4" t="s">
        <v>10</v>
      </c>
      <c r="E348" s="4" t="s">
        <v>10</v>
      </c>
      <c r="F348" s="4" t="s">
        <v>10</v>
      </c>
    </row>
    <row r="349" spans="1:6">
      <c r="A349" t="n">
        <v>12174</v>
      </c>
      <c r="B349" s="20" t="n">
        <v>95</v>
      </c>
      <c r="C349" s="7" t="n">
        <v>5</v>
      </c>
      <c r="D349" s="7" t="n">
        <v>2</v>
      </c>
      <c r="E349" s="7" t="n">
        <v>14</v>
      </c>
      <c r="F349" s="7" t="n">
        <v>9999</v>
      </c>
    </row>
    <row r="350" spans="1:6">
      <c r="A350" t="s">
        <v>4</v>
      </c>
      <c r="B350" s="4" t="s">
        <v>5</v>
      </c>
      <c r="C350" s="4" t="s">
        <v>13</v>
      </c>
      <c r="D350" s="4" t="s">
        <v>10</v>
      </c>
      <c r="E350" s="4" t="s">
        <v>10</v>
      </c>
      <c r="F350" s="4" t="s">
        <v>10</v>
      </c>
    </row>
    <row r="351" spans="1:6">
      <c r="A351" t="n">
        <v>12182</v>
      </c>
      <c r="B351" s="20" t="n">
        <v>95</v>
      </c>
      <c r="C351" s="7" t="n">
        <v>5</v>
      </c>
      <c r="D351" s="7" t="n">
        <v>2</v>
      </c>
      <c r="E351" s="7" t="n">
        <v>15</v>
      </c>
      <c r="F351" s="7" t="n">
        <v>9999</v>
      </c>
    </row>
    <row r="352" spans="1:6">
      <c r="A352" t="s">
        <v>4</v>
      </c>
      <c r="B352" s="4" t="s">
        <v>5</v>
      </c>
      <c r="C352" s="4" t="s">
        <v>13</v>
      </c>
      <c r="D352" s="4" t="s">
        <v>10</v>
      </c>
      <c r="E352" s="4" t="s">
        <v>10</v>
      </c>
      <c r="F352" s="4" t="s">
        <v>10</v>
      </c>
    </row>
    <row r="353" spans="1:6">
      <c r="A353" t="n">
        <v>12190</v>
      </c>
      <c r="B353" s="20" t="n">
        <v>95</v>
      </c>
      <c r="C353" s="7" t="n">
        <v>5</v>
      </c>
      <c r="D353" s="7" t="n">
        <v>2</v>
      </c>
      <c r="E353" s="7" t="n">
        <v>16</v>
      </c>
      <c r="F353" s="7" t="n">
        <v>9999</v>
      </c>
    </row>
    <row r="354" spans="1:6">
      <c r="A354" t="s">
        <v>4</v>
      </c>
      <c r="B354" s="4" t="s">
        <v>5</v>
      </c>
      <c r="C354" s="4" t="s">
        <v>13</v>
      </c>
      <c r="D354" s="4" t="s">
        <v>10</v>
      </c>
      <c r="E354" s="4" t="s">
        <v>10</v>
      </c>
      <c r="F354" s="4" t="s">
        <v>10</v>
      </c>
    </row>
    <row r="355" spans="1:6">
      <c r="A355" t="n">
        <v>12198</v>
      </c>
      <c r="B355" s="20" t="n">
        <v>95</v>
      </c>
      <c r="C355" s="7" t="n">
        <v>5</v>
      </c>
      <c r="D355" s="7" t="n">
        <v>2</v>
      </c>
      <c r="E355" s="7" t="n">
        <v>17</v>
      </c>
      <c r="F355" s="7" t="n">
        <v>9999</v>
      </c>
    </row>
    <row r="356" spans="1:6">
      <c r="A356" t="s">
        <v>4</v>
      </c>
      <c r="B356" s="4" t="s">
        <v>5</v>
      </c>
      <c r="C356" s="4" t="s">
        <v>13</v>
      </c>
      <c r="D356" s="4" t="s">
        <v>10</v>
      </c>
      <c r="E356" s="4" t="s">
        <v>10</v>
      </c>
      <c r="F356" s="4" t="s">
        <v>10</v>
      </c>
    </row>
    <row r="357" spans="1:6">
      <c r="A357" t="n">
        <v>12206</v>
      </c>
      <c r="B357" s="20" t="n">
        <v>95</v>
      </c>
      <c r="C357" s="7" t="n">
        <v>5</v>
      </c>
      <c r="D357" s="7" t="n">
        <v>2</v>
      </c>
      <c r="E357" s="7" t="n">
        <v>18</v>
      </c>
      <c r="F357" s="7" t="n">
        <v>9999</v>
      </c>
    </row>
    <row r="358" spans="1:6">
      <c r="A358" t="s">
        <v>4</v>
      </c>
      <c r="B358" s="4" t="s">
        <v>5</v>
      </c>
      <c r="C358" s="4" t="s">
        <v>13</v>
      </c>
      <c r="D358" s="4" t="s">
        <v>10</v>
      </c>
      <c r="E358" s="4" t="s">
        <v>10</v>
      </c>
      <c r="F358" s="4" t="s">
        <v>10</v>
      </c>
    </row>
    <row r="359" spans="1:6">
      <c r="A359" t="n">
        <v>12214</v>
      </c>
      <c r="B359" s="20" t="n">
        <v>95</v>
      </c>
      <c r="C359" s="7" t="n">
        <v>5</v>
      </c>
      <c r="D359" s="7" t="n">
        <v>2</v>
      </c>
      <c r="E359" s="7" t="n">
        <v>19</v>
      </c>
      <c r="F359" s="7" t="n">
        <v>9999</v>
      </c>
    </row>
    <row r="360" spans="1:6">
      <c r="A360" t="s">
        <v>4</v>
      </c>
      <c r="B360" s="4" t="s">
        <v>5</v>
      </c>
      <c r="C360" s="4" t="s">
        <v>13</v>
      </c>
      <c r="D360" s="4" t="s">
        <v>10</v>
      </c>
      <c r="E360" s="4" t="s">
        <v>10</v>
      </c>
      <c r="F360" s="4" t="s">
        <v>10</v>
      </c>
    </row>
    <row r="361" spans="1:6">
      <c r="A361" t="n">
        <v>12222</v>
      </c>
      <c r="B361" s="20" t="n">
        <v>95</v>
      </c>
      <c r="C361" s="7" t="n">
        <v>5</v>
      </c>
      <c r="D361" s="7" t="n">
        <v>2</v>
      </c>
      <c r="E361" s="7" t="n">
        <v>20</v>
      </c>
      <c r="F361" s="7" t="n">
        <v>9999</v>
      </c>
    </row>
    <row r="362" spans="1:6">
      <c r="A362" t="s">
        <v>4</v>
      </c>
      <c r="B362" s="4" t="s">
        <v>5</v>
      </c>
      <c r="C362" s="4" t="s">
        <v>13</v>
      </c>
      <c r="D362" s="4" t="s">
        <v>10</v>
      </c>
      <c r="E362" s="4" t="s">
        <v>10</v>
      </c>
      <c r="F362" s="4" t="s">
        <v>10</v>
      </c>
    </row>
    <row r="363" spans="1:6">
      <c r="A363" t="n">
        <v>12230</v>
      </c>
      <c r="B363" s="20" t="n">
        <v>95</v>
      </c>
      <c r="C363" s="7" t="n">
        <v>5</v>
      </c>
      <c r="D363" s="7" t="n">
        <v>2</v>
      </c>
      <c r="E363" s="7" t="n">
        <v>21</v>
      </c>
      <c r="F363" s="7" t="n">
        <v>9999</v>
      </c>
    </row>
    <row r="364" spans="1:6">
      <c r="A364" t="s">
        <v>4</v>
      </c>
      <c r="B364" s="4" t="s">
        <v>5</v>
      </c>
      <c r="C364" s="4" t="s">
        <v>13</v>
      </c>
      <c r="D364" s="4" t="s">
        <v>10</v>
      </c>
      <c r="E364" s="4" t="s">
        <v>10</v>
      </c>
      <c r="F364" s="4" t="s">
        <v>10</v>
      </c>
    </row>
    <row r="365" spans="1:6">
      <c r="A365" t="n">
        <v>12238</v>
      </c>
      <c r="B365" s="20" t="n">
        <v>95</v>
      </c>
      <c r="C365" s="7" t="n">
        <v>5</v>
      </c>
      <c r="D365" s="7" t="n">
        <v>3</v>
      </c>
      <c r="E365" s="7" t="n">
        <v>4</v>
      </c>
      <c r="F365" s="7" t="n">
        <v>9999</v>
      </c>
    </row>
    <row r="366" spans="1:6">
      <c r="A366" t="s">
        <v>4</v>
      </c>
      <c r="B366" s="4" t="s">
        <v>5</v>
      </c>
      <c r="C366" s="4" t="s">
        <v>13</v>
      </c>
      <c r="D366" s="4" t="s">
        <v>10</v>
      </c>
      <c r="E366" s="4" t="s">
        <v>10</v>
      </c>
      <c r="F366" s="4" t="s">
        <v>10</v>
      </c>
    </row>
    <row r="367" spans="1:6">
      <c r="A367" t="n">
        <v>12246</v>
      </c>
      <c r="B367" s="20" t="n">
        <v>95</v>
      </c>
      <c r="C367" s="7" t="n">
        <v>5</v>
      </c>
      <c r="D367" s="7" t="n">
        <v>3</v>
      </c>
      <c r="E367" s="7" t="n">
        <v>5</v>
      </c>
      <c r="F367" s="7" t="n">
        <v>9999</v>
      </c>
    </row>
    <row r="368" spans="1:6">
      <c r="A368" t="s">
        <v>4</v>
      </c>
      <c r="B368" s="4" t="s">
        <v>5</v>
      </c>
      <c r="C368" s="4" t="s">
        <v>13</v>
      </c>
      <c r="D368" s="4" t="s">
        <v>10</v>
      </c>
      <c r="E368" s="4" t="s">
        <v>10</v>
      </c>
      <c r="F368" s="4" t="s">
        <v>10</v>
      </c>
    </row>
    <row r="369" spans="1:6">
      <c r="A369" t="n">
        <v>12254</v>
      </c>
      <c r="B369" s="20" t="n">
        <v>95</v>
      </c>
      <c r="C369" s="7" t="n">
        <v>5</v>
      </c>
      <c r="D369" s="7" t="n">
        <v>3</v>
      </c>
      <c r="E369" s="7" t="n">
        <v>6</v>
      </c>
      <c r="F369" s="7" t="n">
        <v>9999</v>
      </c>
    </row>
    <row r="370" spans="1:6">
      <c r="A370" t="s">
        <v>4</v>
      </c>
      <c r="B370" s="4" t="s">
        <v>5</v>
      </c>
      <c r="C370" s="4" t="s">
        <v>13</v>
      </c>
      <c r="D370" s="4" t="s">
        <v>10</v>
      </c>
      <c r="E370" s="4" t="s">
        <v>10</v>
      </c>
      <c r="F370" s="4" t="s">
        <v>10</v>
      </c>
    </row>
    <row r="371" spans="1:6">
      <c r="A371" t="n">
        <v>12262</v>
      </c>
      <c r="B371" s="20" t="n">
        <v>95</v>
      </c>
      <c r="C371" s="7" t="n">
        <v>5</v>
      </c>
      <c r="D371" s="7" t="n">
        <v>3</v>
      </c>
      <c r="E371" s="7" t="n">
        <v>7</v>
      </c>
      <c r="F371" s="7" t="n">
        <v>9999</v>
      </c>
    </row>
    <row r="372" spans="1:6">
      <c r="A372" t="s">
        <v>4</v>
      </c>
      <c r="B372" s="4" t="s">
        <v>5</v>
      </c>
      <c r="C372" s="4" t="s">
        <v>13</v>
      </c>
      <c r="D372" s="4" t="s">
        <v>10</v>
      </c>
      <c r="E372" s="4" t="s">
        <v>10</v>
      </c>
      <c r="F372" s="4" t="s">
        <v>10</v>
      </c>
    </row>
    <row r="373" spans="1:6">
      <c r="A373" t="n">
        <v>12270</v>
      </c>
      <c r="B373" s="20" t="n">
        <v>95</v>
      </c>
      <c r="C373" s="7" t="n">
        <v>5</v>
      </c>
      <c r="D373" s="7" t="n">
        <v>3</v>
      </c>
      <c r="E373" s="7" t="n">
        <v>8</v>
      </c>
      <c r="F373" s="7" t="n">
        <v>9999</v>
      </c>
    </row>
    <row r="374" spans="1:6">
      <c r="A374" t="s">
        <v>4</v>
      </c>
      <c r="B374" s="4" t="s">
        <v>5</v>
      </c>
      <c r="C374" s="4" t="s">
        <v>13</v>
      </c>
      <c r="D374" s="4" t="s">
        <v>10</v>
      </c>
      <c r="E374" s="4" t="s">
        <v>10</v>
      </c>
      <c r="F374" s="4" t="s">
        <v>10</v>
      </c>
    </row>
    <row r="375" spans="1:6">
      <c r="A375" t="n">
        <v>12278</v>
      </c>
      <c r="B375" s="20" t="n">
        <v>95</v>
      </c>
      <c r="C375" s="7" t="n">
        <v>5</v>
      </c>
      <c r="D375" s="7" t="n">
        <v>3</v>
      </c>
      <c r="E375" s="7" t="n">
        <v>9</v>
      </c>
      <c r="F375" s="7" t="n">
        <v>9999</v>
      </c>
    </row>
    <row r="376" spans="1:6">
      <c r="A376" t="s">
        <v>4</v>
      </c>
      <c r="B376" s="4" t="s">
        <v>5</v>
      </c>
      <c r="C376" s="4" t="s">
        <v>13</v>
      </c>
      <c r="D376" s="4" t="s">
        <v>10</v>
      </c>
      <c r="E376" s="4" t="s">
        <v>10</v>
      </c>
      <c r="F376" s="4" t="s">
        <v>10</v>
      </c>
    </row>
    <row r="377" spans="1:6">
      <c r="A377" t="n">
        <v>12286</v>
      </c>
      <c r="B377" s="20" t="n">
        <v>95</v>
      </c>
      <c r="C377" s="7" t="n">
        <v>5</v>
      </c>
      <c r="D377" s="7" t="n">
        <v>3</v>
      </c>
      <c r="E377" s="7" t="n">
        <v>23</v>
      </c>
      <c r="F377" s="7" t="n">
        <v>9999</v>
      </c>
    </row>
    <row r="378" spans="1:6">
      <c r="A378" t="s">
        <v>4</v>
      </c>
      <c r="B378" s="4" t="s">
        <v>5</v>
      </c>
      <c r="C378" s="4" t="s">
        <v>13</v>
      </c>
      <c r="D378" s="4" t="s">
        <v>10</v>
      </c>
      <c r="E378" s="4" t="s">
        <v>10</v>
      </c>
      <c r="F378" s="4" t="s">
        <v>10</v>
      </c>
    </row>
    <row r="379" spans="1:6">
      <c r="A379" t="n">
        <v>12294</v>
      </c>
      <c r="B379" s="20" t="n">
        <v>95</v>
      </c>
      <c r="C379" s="7" t="n">
        <v>5</v>
      </c>
      <c r="D379" s="7" t="n">
        <v>3</v>
      </c>
      <c r="E379" s="7" t="n">
        <v>11</v>
      </c>
      <c r="F379" s="7" t="n">
        <v>9999</v>
      </c>
    </row>
    <row r="380" spans="1:6">
      <c r="A380" t="s">
        <v>4</v>
      </c>
      <c r="B380" s="4" t="s">
        <v>5</v>
      </c>
      <c r="C380" s="4" t="s">
        <v>13</v>
      </c>
      <c r="D380" s="4" t="s">
        <v>10</v>
      </c>
      <c r="E380" s="4" t="s">
        <v>10</v>
      </c>
      <c r="F380" s="4" t="s">
        <v>10</v>
      </c>
    </row>
    <row r="381" spans="1:6">
      <c r="A381" t="n">
        <v>12302</v>
      </c>
      <c r="B381" s="20" t="n">
        <v>95</v>
      </c>
      <c r="C381" s="7" t="n">
        <v>5</v>
      </c>
      <c r="D381" s="7" t="n">
        <v>3</v>
      </c>
      <c r="E381" s="7" t="n">
        <v>12</v>
      </c>
      <c r="F381" s="7" t="n">
        <v>9999</v>
      </c>
    </row>
    <row r="382" spans="1:6">
      <c r="A382" t="s">
        <v>4</v>
      </c>
      <c r="B382" s="4" t="s">
        <v>5</v>
      </c>
      <c r="C382" s="4" t="s">
        <v>13</v>
      </c>
      <c r="D382" s="4" t="s">
        <v>10</v>
      </c>
      <c r="E382" s="4" t="s">
        <v>10</v>
      </c>
      <c r="F382" s="4" t="s">
        <v>10</v>
      </c>
    </row>
    <row r="383" spans="1:6">
      <c r="A383" t="n">
        <v>12310</v>
      </c>
      <c r="B383" s="20" t="n">
        <v>95</v>
      </c>
      <c r="C383" s="7" t="n">
        <v>5</v>
      </c>
      <c r="D383" s="7" t="n">
        <v>3</v>
      </c>
      <c r="E383" s="7" t="n">
        <v>13</v>
      </c>
      <c r="F383" s="7" t="n">
        <v>9999</v>
      </c>
    </row>
    <row r="384" spans="1:6">
      <c r="A384" t="s">
        <v>4</v>
      </c>
      <c r="B384" s="4" t="s">
        <v>5</v>
      </c>
      <c r="C384" s="4" t="s">
        <v>13</v>
      </c>
      <c r="D384" s="4" t="s">
        <v>10</v>
      </c>
      <c r="E384" s="4" t="s">
        <v>10</v>
      </c>
      <c r="F384" s="4" t="s">
        <v>10</v>
      </c>
    </row>
    <row r="385" spans="1:6">
      <c r="A385" t="n">
        <v>12318</v>
      </c>
      <c r="B385" s="20" t="n">
        <v>95</v>
      </c>
      <c r="C385" s="7" t="n">
        <v>5</v>
      </c>
      <c r="D385" s="7" t="n">
        <v>3</v>
      </c>
      <c r="E385" s="7" t="n">
        <v>14</v>
      </c>
      <c r="F385" s="7" t="n">
        <v>9999</v>
      </c>
    </row>
    <row r="386" spans="1:6">
      <c r="A386" t="s">
        <v>4</v>
      </c>
      <c r="B386" s="4" t="s">
        <v>5</v>
      </c>
      <c r="C386" s="4" t="s">
        <v>13</v>
      </c>
      <c r="D386" s="4" t="s">
        <v>10</v>
      </c>
      <c r="E386" s="4" t="s">
        <v>10</v>
      </c>
      <c r="F386" s="4" t="s">
        <v>10</v>
      </c>
    </row>
    <row r="387" spans="1:6">
      <c r="A387" t="n">
        <v>12326</v>
      </c>
      <c r="B387" s="20" t="n">
        <v>95</v>
      </c>
      <c r="C387" s="7" t="n">
        <v>5</v>
      </c>
      <c r="D387" s="7" t="n">
        <v>3</v>
      </c>
      <c r="E387" s="7" t="n">
        <v>15</v>
      </c>
      <c r="F387" s="7" t="n">
        <v>9999</v>
      </c>
    </row>
    <row r="388" spans="1:6">
      <c r="A388" t="s">
        <v>4</v>
      </c>
      <c r="B388" s="4" t="s">
        <v>5</v>
      </c>
      <c r="C388" s="4" t="s">
        <v>13</v>
      </c>
      <c r="D388" s="4" t="s">
        <v>10</v>
      </c>
      <c r="E388" s="4" t="s">
        <v>10</v>
      </c>
      <c r="F388" s="4" t="s">
        <v>10</v>
      </c>
    </row>
    <row r="389" spans="1:6">
      <c r="A389" t="n">
        <v>12334</v>
      </c>
      <c r="B389" s="20" t="n">
        <v>95</v>
      </c>
      <c r="C389" s="7" t="n">
        <v>5</v>
      </c>
      <c r="D389" s="7" t="n">
        <v>3</v>
      </c>
      <c r="E389" s="7" t="n">
        <v>16</v>
      </c>
      <c r="F389" s="7" t="n">
        <v>9999</v>
      </c>
    </row>
    <row r="390" spans="1:6">
      <c r="A390" t="s">
        <v>4</v>
      </c>
      <c r="B390" s="4" t="s">
        <v>5</v>
      </c>
      <c r="C390" s="4" t="s">
        <v>13</v>
      </c>
      <c r="D390" s="4" t="s">
        <v>10</v>
      </c>
      <c r="E390" s="4" t="s">
        <v>10</v>
      </c>
      <c r="F390" s="4" t="s">
        <v>10</v>
      </c>
    </row>
    <row r="391" spans="1:6">
      <c r="A391" t="n">
        <v>12342</v>
      </c>
      <c r="B391" s="20" t="n">
        <v>95</v>
      </c>
      <c r="C391" s="7" t="n">
        <v>5</v>
      </c>
      <c r="D391" s="7" t="n">
        <v>3</v>
      </c>
      <c r="E391" s="7" t="n">
        <v>17</v>
      </c>
      <c r="F391" s="7" t="n">
        <v>9999</v>
      </c>
    </row>
    <row r="392" spans="1:6">
      <c r="A392" t="s">
        <v>4</v>
      </c>
      <c r="B392" s="4" t="s">
        <v>5</v>
      </c>
      <c r="C392" s="4" t="s">
        <v>13</v>
      </c>
      <c r="D392" s="4" t="s">
        <v>10</v>
      </c>
      <c r="E392" s="4" t="s">
        <v>10</v>
      </c>
      <c r="F392" s="4" t="s">
        <v>10</v>
      </c>
    </row>
    <row r="393" spans="1:6">
      <c r="A393" t="n">
        <v>12350</v>
      </c>
      <c r="B393" s="20" t="n">
        <v>95</v>
      </c>
      <c r="C393" s="7" t="n">
        <v>5</v>
      </c>
      <c r="D393" s="7" t="n">
        <v>3</v>
      </c>
      <c r="E393" s="7" t="n">
        <v>18</v>
      </c>
      <c r="F393" s="7" t="n">
        <v>9999</v>
      </c>
    </row>
    <row r="394" spans="1:6">
      <c r="A394" t="s">
        <v>4</v>
      </c>
      <c r="B394" s="4" t="s">
        <v>5</v>
      </c>
      <c r="C394" s="4" t="s">
        <v>13</v>
      </c>
      <c r="D394" s="4" t="s">
        <v>10</v>
      </c>
      <c r="E394" s="4" t="s">
        <v>10</v>
      </c>
      <c r="F394" s="4" t="s">
        <v>10</v>
      </c>
    </row>
    <row r="395" spans="1:6">
      <c r="A395" t="n">
        <v>12358</v>
      </c>
      <c r="B395" s="20" t="n">
        <v>95</v>
      </c>
      <c r="C395" s="7" t="n">
        <v>5</v>
      </c>
      <c r="D395" s="7" t="n">
        <v>3</v>
      </c>
      <c r="E395" s="7" t="n">
        <v>19</v>
      </c>
      <c r="F395" s="7" t="n">
        <v>9999</v>
      </c>
    </row>
    <row r="396" spans="1:6">
      <c r="A396" t="s">
        <v>4</v>
      </c>
      <c r="B396" s="4" t="s">
        <v>5</v>
      </c>
      <c r="C396" s="4" t="s">
        <v>13</v>
      </c>
      <c r="D396" s="4" t="s">
        <v>10</v>
      </c>
      <c r="E396" s="4" t="s">
        <v>10</v>
      </c>
      <c r="F396" s="4" t="s">
        <v>10</v>
      </c>
    </row>
    <row r="397" spans="1:6">
      <c r="A397" t="n">
        <v>12366</v>
      </c>
      <c r="B397" s="20" t="n">
        <v>95</v>
      </c>
      <c r="C397" s="7" t="n">
        <v>5</v>
      </c>
      <c r="D397" s="7" t="n">
        <v>3</v>
      </c>
      <c r="E397" s="7" t="n">
        <v>20</v>
      </c>
      <c r="F397" s="7" t="n">
        <v>9999</v>
      </c>
    </row>
    <row r="398" spans="1:6">
      <c r="A398" t="s">
        <v>4</v>
      </c>
      <c r="B398" s="4" t="s">
        <v>5</v>
      </c>
      <c r="C398" s="4" t="s">
        <v>13</v>
      </c>
      <c r="D398" s="4" t="s">
        <v>10</v>
      </c>
      <c r="E398" s="4" t="s">
        <v>10</v>
      </c>
      <c r="F398" s="4" t="s">
        <v>10</v>
      </c>
    </row>
    <row r="399" spans="1:6">
      <c r="A399" t="n">
        <v>12374</v>
      </c>
      <c r="B399" s="20" t="n">
        <v>95</v>
      </c>
      <c r="C399" s="7" t="n">
        <v>5</v>
      </c>
      <c r="D399" s="7" t="n">
        <v>3</v>
      </c>
      <c r="E399" s="7" t="n">
        <v>21</v>
      </c>
      <c r="F399" s="7" t="n">
        <v>9999</v>
      </c>
    </row>
    <row r="400" spans="1:6">
      <c r="A400" t="s">
        <v>4</v>
      </c>
      <c r="B400" s="4" t="s">
        <v>5</v>
      </c>
      <c r="C400" s="4" t="s">
        <v>13</v>
      </c>
      <c r="D400" s="4" t="s">
        <v>10</v>
      </c>
      <c r="E400" s="4" t="s">
        <v>10</v>
      </c>
      <c r="F400" s="4" t="s">
        <v>10</v>
      </c>
    </row>
    <row r="401" spans="1:6">
      <c r="A401" t="n">
        <v>12382</v>
      </c>
      <c r="B401" s="20" t="n">
        <v>95</v>
      </c>
      <c r="C401" s="7" t="n">
        <v>5</v>
      </c>
      <c r="D401" s="7" t="n">
        <v>4</v>
      </c>
      <c r="E401" s="7" t="n">
        <v>5</v>
      </c>
      <c r="F401" s="7" t="n">
        <v>9999</v>
      </c>
    </row>
    <row r="402" spans="1:6">
      <c r="A402" t="s">
        <v>4</v>
      </c>
      <c r="B402" s="4" t="s">
        <v>5</v>
      </c>
      <c r="C402" s="4" t="s">
        <v>13</v>
      </c>
      <c r="D402" s="4" t="s">
        <v>10</v>
      </c>
      <c r="E402" s="4" t="s">
        <v>10</v>
      </c>
      <c r="F402" s="4" t="s">
        <v>10</v>
      </c>
    </row>
    <row r="403" spans="1:6">
      <c r="A403" t="n">
        <v>12390</v>
      </c>
      <c r="B403" s="20" t="n">
        <v>95</v>
      </c>
      <c r="C403" s="7" t="n">
        <v>5</v>
      </c>
      <c r="D403" s="7" t="n">
        <v>4</v>
      </c>
      <c r="E403" s="7" t="n">
        <v>6</v>
      </c>
      <c r="F403" s="7" t="n">
        <v>9999</v>
      </c>
    </row>
    <row r="404" spans="1:6">
      <c r="A404" t="s">
        <v>4</v>
      </c>
      <c r="B404" s="4" t="s">
        <v>5</v>
      </c>
      <c r="C404" s="4" t="s">
        <v>13</v>
      </c>
      <c r="D404" s="4" t="s">
        <v>10</v>
      </c>
      <c r="E404" s="4" t="s">
        <v>10</v>
      </c>
      <c r="F404" s="4" t="s">
        <v>10</v>
      </c>
    </row>
    <row r="405" spans="1:6">
      <c r="A405" t="n">
        <v>12398</v>
      </c>
      <c r="B405" s="20" t="n">
        <v>95</v>
      </c>
      <c r="C405" s="7" t="n">
        <v>5</v>
      </c>
      <c r="D405" s="7" t="n">
        <v>4</v>
      </c>
      <c r="E405" s="7" t="n">
        <v>7</v>
      </c>
      <c r="F405" s="7" t="n">
        <v>9999</v>
      </c>
    </row>
    <row r="406" spans="1:6">
      <c r="A406" t="s">
        <v>4</v>
      </c>
      <c r="B406" s="4" t="s">
        <v>5</v>
      </c>
      <c r="C406" s="4" t="s">
        <v>13</v>
      </c>
      <c r="D406" s="4" t="s">
        <v>10</v>
      </c>
      <c r="E406" s="4" t="s">
        <v>10</v>
      </c>
      <c r="F406" s="4" t="s">
        <v>10</v>
      </c>
    </row>
    <row r="407" spans="1:6">
      <c r="A407" t="n">
        <v>12406</v>
      </c>
      <c r="B407" s="20" t="n">
        <v>95</v>
      </c>
      <c r="C407" s="7" t="n">
        <v>5</v>
      </c>
      <c r="D407" s="7" t="n">
        <v>4</v>
      </c>
      <c r="E407" s="7" t="n">
        <v>8</v>
      </c>
      <c r="F407" s="7" t="n">
        <v>9999</v>
      </c>
    </row>
    <row r="408" spans="1:6">
      <c r="A408" t="s">
        <v>4</v>
      </c>
      <c r="B408" s="4" t="s">
        <v>5</v>
      </c>
      <c r="C408" s="4" t="s">
        <v>13</v>
      </c>
      <c r="D408" s="4" t="s">
        <v>10</v>
      </c>
      <c r="E408" s="4" t="s">
        <v>10</v>
      </c>
      <c r="F408" s="4" t="s">
        <v>10</v>
      </c>
    </row>
    <row r="409" spans="1:6">
      <c r="A409" t="n">
        <v>12414</v>
      </c>
      <c r="B409" s="20" t="n">
        <v>95</v>
      </c>
      <c r="C409" s="7" t="n">
        <v>5</v>
      </c>
      <c r="D409" s="7" t="n">
        <v>4</v>
      </c>
      <c r="E409" s="7" t="n">
        <v>9</v>
      </c>
      <c r="F409" s="7" t="n">
        <v>9999</v>
      </c>
    </row>
    <row r="410" spans="1:6">
      <c r="A410" t="s">
        <v>4</v>
      </c>
      <c r="B410" s="4" t="s">
        <v>5</v>
      </c>
      <c r="C410" s="4" t="s">
        <v>13</v>
      </c>
      <c r="D410" s="4" t="s">
        <v>10</v>
      </c>
      <c r="E410" s="4" t="s">
        <v>10</v>
      </c>
      <c r="F410" s="4" t="s">
        <v>10</v>
      </c>
    </row>
    <row r="411" spans="1:6">
      <c r="A411" t="n">
        <v>12422</v>
      </c>
      <c r="B411" s="20" t="n">
        <v>95</v>
      </c>
      <c r="C411" s="7" t="n">
        <v>5</v>
      </c>
      <c r="D411" s="7" t="n">
        <v>4</v>
      </c>
      <c r="E411" s="7" t="n">
        <v>23</v>
      </c>
      <c r="F411" s="7" t="n">
        <v>9999</v>
      </c>
    </row>
    <row r="412" spans="1:6">
      <c r="A412" t="s">
        <v>4</v>
      </c>
      <c r="B412" s="4" t="s">
        <v>5</v>
      </c>
      <c r="C412" s="4" t="s">
        <v>13</v>
      </c>
      <c r="D412" s="4" t="s">
        <v>10</v>
      </c>
      <c r="E412" s="4" t="s">
        <v>10</v>
      </c>
      <c r="F412" s="4" t="s">
        <v>10</v>
      </c>
    </row>
    <row r="413" spans="1:6">
      <c r="A413" t="n">
        <v>12430</v>
      </c>
      <c r="B413" s="20" t="n">
        <v>95</v>
      </c>
      <c r="C413" s="7" t="n">
        <v>5</v>
      </c>
      <c r="D413" s="7" t="n">
        <v>4</v>
      </c>
      <c r="E413" s="7" t="n">
        <v>11</v>
      </c>
      <c r="F413" s="7" t="n">
        <v>9999</v>
      </c>
    </row>
    <row r="414" spans="1:6">
      <c r="A414" t="s">
        <v>4</v>
      </c>
      <c r="B414" s="4" t="s">
        <v>5</v>
      </c>
      <c r="C414" s="4" t="s">
        <v>13</v>
      </c>
      <c r="D414" s="4" t="s">
        <v>10</v>
      </c>
      <c r="E414" s="4" t="s">
        <v>10</v>
      </c>
      <c r="F414" s="4" t="s">
        <v>10</v>
      </c>
    </row>
    <row r="415" spans="1:6">
      <c r="A415" t="n">
        <v>12438</v>
      </c>
      <c r="B415" s="20" t="n">
        <v>95</v>
      </c>
      <c r="C415" s="7" t="n">
        <v>5</v>
      </c>
      <c r="D415" s="7" t="n">
        <v>4</v>
      </c>
      <c r="E415" s="7" t="n">
        <v>12</v>
      </c>
      <c r="F415" s="7" t="n">
        <v>9999</v>
      </c>
    </row>
    <row r="416" spans="1:6">
      <c r="A416" t="s">
        <v>4</v>
      </c>
      <c r="B416" s="4" t="s">
        <v>5</v>
      </c>
      <c r="C416" s="4" t="s">
        <v>13</v>
      </c>
      <c r="D416" s="4" t="s">
        <v>10</v>
      </c>
      <c r="E416" s="4" t="s">
        <v>10</v>
      </c>
      <c r="F416" s="4" t="s">
        <v>10</v>
      </c>
    </row>
    <row r="417" spans="1:6">
      <c r="A417" t="n">
        <v>12446</v>
      </c>
      <c r="B417" s="20" t="n">
        <v>95</v>
      </c>
      <c r="C417" s="7" t="n">
        <v>5</v>
      </c>
      <c r="D417" s="7" t="n">
        <v>4</v>
      </c>
      <c r="E417" s="7" t="n">
        <v>13</v>
      </c>
      <c r="F417" s="7" t="n">
        <v>9999</v>
      </c>
    </row>
    <row r="418" spans="1:6">
      <c r="A418" t="s">
        <v>4</v>
      </c>
      <c r="B418" s="4" t="s">
        <v>5</v>
      </c>
      <c r="C418" s="4" t="s">
        <v>13</v>
      </c>
      <c r="D418" s="4" t="s">
        <v>10</v>
      </c>
      <c r="E418" s="4" t="s">
        <v>10</v>
      </c>
      <c r="F418" s="4" t="s">
        <v>10</v>
      </c>
    </row>
    <row r="419" spans="1:6">
      <c r="A419" t="n">
        <v>12454</v>
      </c>
      <c r="B419" s="20" t="n">
        <v>95</v>
      </c>
      <c r="C419" s="7" t="n">
        <v>5</v>
      </c>
      <c r="D419" s="7" t="n">
        <v>4</v>
      </c>
      <c r="E419" s="7" t="n">
        <v>14</v>
      </c>
      <c r="F419" s="7" t="n">
        <v>9999</v>
      </c>
    </row>
    <row r="420" spans="1:6">
      <c r="A420" t="s">
        <v>4</v>
      </c>
      <c r="B420" s="4" t="s">
        <v>5</v>
      </c>
      <c r="C420" s="4" t="s">
        <v>13</v>
      </c>
      <c r="D420" s="4" t="s">
        <v>10</v>
      </c>
      <c r="E420" s="4" t="s">
        <v>10</v>
      </c>
      <c r="F420" s="4" t="s">
        <v>10</v>
      </c>
    </row>
    <row r="421" spans="1:6">
      <c r="A421" t="n">
        <v>12462</v>
      </c>
      <c r="B421" s="20" t="n">
        <v>95</v>
      </c>
      <c r="C421" s="7" t="n">
        <v>5</v>
      </c>
      <c r="D421" s="7" t="n">
        <v>4</v>
      </c>
      <c r="E421" s="7" t="n">
        <v>15</v>
      </c>
      <c r="F421" s="7" t="n">
        <v>9999</v>
      </c>
    </row>
    <row r="422" spans="1:6">
      <c r="A422" t="s">
        <v>4</v>
      </c>
      <c r="B422" s="4" t="s">
        <v>5</v>
      </c>
      <c r="C422" s="4" t="s">
        <v>13</v>
      </c>
      <c r="D422" s="4" t="s">
        <v>10</v>
      </c>
      <c r="E422" s="4" t="s">
        <v>10</v>
      </c>
      <c r="F422" s="4" t="s">
        <v>10</v>
      </c>
    </row>
    <row r="423" spans="1:6">
      <c r="A423" t="n">
        <v>12470</v>
      </c>
      <c r="B423" s="20" t="n">
        <v>95</v>
      </c>
      <c r="C423" s="7" t="n">
        <v>5</v>
      </c>
      <c r="D423" s="7" t="n">
        <v>4</v>
      </c>
      <c r="E423" s="7" t="n">
        <v>16</v>
      </c>
      <c r="F423" s="7" t="n">
        <v>9999</v>
      </c>
    </row>
    <row r="424" spans="1:6">
      <c r="A424" t="s">
        <v>4</v>
      </c>
      <c r="B424" s="4" t="s">
        <v>5</v>
      </c>
      <c r="C424" s="4" t="s">
        <v>13</v>
      </c>
      <c r="D424" s="4" t="s">
        <v>10</v>
      </c>
      <c r="E424" s="4" t="s">
        <v>10</v>
      </c>
      <c r="F424" s="4" t="s">
        <v>10</v>
      </c>
    </row>
    <row r="425" spans="1:6">
      <c r="A425" t="n">
        <v>12478</v>
      </c>
      <c r="B425" s="20" t="n">
        <v>95</v>
      </c>
      <c r="C425" s="7" t="n">
        <v>5</v>
      </c>
      <c r="D425" s="7" t="n">
        <v>4</v>
      </c>
      <c r="E425" s="7" t="n">
        <v>17</v>
      </c>
      <c r="F425" s="7" t="n">
        <v>9999</v>
      </c>
    </row>
    <row r="426" spans="1:6">
      <c r="A426" t="s">
        <v>4</v>
      </c>
      <c r="B426" s="4" t="s">
        <v>5</v>
      </c>
      <c r="C426" s="4" t="s">
        <v>13</v>
      </c>
      <c r="D426" s="4" t="s">
        <v>10</v>
      </c>
      <c r="E426" s="4" t="s">
        <v>10</v>
      </c>
      <c r="F426" s="4" t="s">
        <v>10</v>
      </c>
    </row>
    <row r="427" spans="1:6">
      <c r="A427" t="n">
        <v>12486</v>
      </c>
      <c r="B427" s="20" t="n">
        <v>95</v>
      </c>
      <c r="C427" s="7" t="n">
        <v>5</v>
      </c>
      <c r="D427" s="7" t="n">
        <v>4</v>
      </c>
      <c r="E427" s="7" t="n">
        <v>18</v>
      </c>
      <c r="F427" s="7" t="n">
        <v>9999</v>
      </c>
    </row>
    <row r="428" spans="1:6">
      <c r="A428" t="s">
        <v>4</v>
      </c>
      <c r="B428" s="4" t="s">
        <v>5</v>
      </c>
      <c r="C428" s="4" t="s">
        <v>13</v>
      </c>
      <c r="D428" s="4" t="s">
        <v>10</v>
      </c>
      <c r="E428" s="4" t="s">
        <v>10</v>
      </c>
      <c r="F428" s="4" t="s">
        <v>10</v>
      </c>
    </row>
    <row r="429" spans="1:6">
      <c r="A429" t="n">
        <v>12494</v>
      </c>
      <c r="B429" s="20" t="n">
        <v>95</v>
      </c>
      <c r="C429" s="7" t="n">
        <v>5</v>
      </c>
      <c r="D429" s="7" t="n">
        <v>4</v>
      </c>
      <c r="E429" s="7" t="n">
        <v>19</v>
      </c>
      <c r="F429" s="7" t="n">
        <v>9999</v>
      </c>
    </row>
    <row r="430" spans="1:6">
      <c r="A430" t="s">
        <v>4</v>
      </c>
      <c r="B430" s="4" t="s">
        <v>5</v>
      </c>
      <c r="C430" s="4" t="s">
        <v>13</v>
      </c>
      <c r="D430" s="4" t="s">
        <v>10</v>
      </c>
      <c r="E430" s="4" t="s">
        <v>10</v>
      </c>
      <c r="F430" s="4" t="s">
        <v>10</v>
      </c>
    </row>
    <row r="431" spans="1:6">
      <c r="A431" t="n">
        <v>12502</v>
      </c>
      <c r="B431" s="20" t="n">
        <v>95</v>
      </c>
      <c r="C431" s="7" t="n">
        <v>5</v>
      </c>
      <c r="D431" s="7" t="n">
        <v>4</v>
      </c>
      <c r="E431" s="7" t="n">
        <v>20</v>
      </c>
      <c r="F431" s="7" t="n">
        <v>9999</v>
      </c>
    </row>
    <row r="432" spans="1:6">
      <c r="A432" t="s">
        <v>4</v>
      </c>
      <c r="B432" s="4" t="s">
        <v>5</v>
      </c>
      <c r="C432" s="4" t="s">
        <v>13</v>
      </c>
      <c r="D432" s="4" t="s">
        <v>10</v>
      </c>
      <c r="E432" s="4" t="s">
        <v>10</v>
      </c>
      <c r="F432" s="4" t="s">
        <v>10</v>
      </c>
    </row>
    <row r="433" spans="1:6">
      <c r="A433" t="n">
        <v>12510</v>
      </c>
      <c r="B433" s="20" t="n">
        <v>95</v>
      </c>
      <c r="C433" s="7" t="n">
        <v>5</v>
      </c>
      <c r="D433" s="7" t="n">
        <v>4</v>
      </c>
      <c r="E433" s="7" t="n">
        <v>21</v>
      </c>
      <c r="F433" s="7" t="n">
        <v>9999</v>
      </c>
    </row>
    <row r="434" spans="1:6">
      <c r="A434" t="s">
        <v>4</v>
      </c>
      <c r="B434" s="4" t="s">
        <v>5</v>
      </c>
      <c r="C434" s="4" t="s">
        <v>13</v>
      </c>
      <c r="D434" s="4" t="s">
        <v>10</v>
      </c>
      <c r="E434" s="4" t="s">
        <v>10</v>
      </c>
      <c r="F434" s="4" t="s">
        <v>10</v>
      </c>
    </row>
    <row r="435" spans="1:6">
      <c r="A435" t="n">
        <v>12518</v>
      </c>
      <c r="B435" s="20" t="n">
        <v>95</v>
      </c>
      <c r="C435" s="7" t="n">
        <v>5</v>
      </c>
      <c r="D435" s="7" t="n">
        <v>5</v>
      </c>
      <c r="E435" s="7" t="n">
        <v>6</v>
      </c>
      <c r="F435" s="7" t="n">
        <v>9999</v>
      </c>
    </row>
    <row r="436" spans="1:6">
      <c r="A436" t="s">
        <v>4</v>
      </c>
      <c r="B436" s="4" t="s">
        <v>5</v>
      </c>
      <c r="C436" s="4" t="s">
        <v>13</v>
      </c>
      <c r="D436" s="4" t="s">
        <v>10</v>
      </c>
      <c r="E436" s="4" t="s">
        <v>10</v>
      </c>
      <c r="F436" s="4" t="s">
        <v>10</v>
      </c>
    </row>
    <row r="437" spans="1:6">
      <c r="A437" t="n">
        <v>12526</v>
      </c>
      <c r="B437" s="20" t="n">
        <v>95</v>
      </c>
      <c r="C437" s="7" t="n">
        <v>5</v>
      </c>
      <c r="D437" s="7" t="n">
        <v>5</v>
      </c>
      <c r="E437" s="7" t="n">
        <v>7</v>
      </c>
      <c r="F437" s="7" t="n">
        <v>9999</v>
      </c>
    </row>
    <row r="438" spans="1:6">
      <c r="A438" t="s">
        <v>4</v>
      </c>
      <c r="B438" s="4" t="s">
        <v>5</v>
      </c>
      <c r="C438" s="4" t="s">
        <v>13</v>
      </c>
      <c r="D438" s="4" t="s">
        <v>10</v>
      </c>
      <c r="E438" s="4" t="s">
        <v>10</v>
      </c>
      <c r="F438" s="4" t="s">
        <v>10</v>
      </c>
    </row>
    <row r="439" spans="1:6">
      <c r="A439" t="n">
        <v>12534</v>
      </c>
      <c r="B439" s="20" t="n">
        <v>95</v>
      </c>
      <c r="C439" s="7" t="n">
        <v>5</v>
      </c>
      <c r="D439" s="7" t="n">
        <v>5</v>
      </c>
      <c r="E439" s="7" t="n">
        <v>8</v>
      </c>
      <c r="F439" s="7" t="n">
        <v>9999</v>
      </c>
    </row>
    <row r="440" spans="1:6">
      <c r="A440" t="s">
        <v>4</v>
      </c>
      <c r="B440" s="4" t="s">
        <v>5</v>
      </c>
      <c r="C440" s="4" t="s">
        <v>13</v>
      </c>
      <c r="D440" s="4" t="s">
        <v>10</v>
      </c>
      <c r="E440" s="4" t="s">
        <v>10</v>
      </c>
      <c r="F440" s="4" t="s">
        <v>10</v>
      </c>
    </row>
    <row r="441" spans="1:6">
      <c r="A441" t="n">
        <v>12542</v>
      </c>
      <c r="B441" s="20" t="n">
        <v>95</v>
      </c>
      <c r="C441" s="7" t="n">
        <v>5</v>
      </c>
      <c r="D441" s="7" t="n">
        <v>5</v>
      </c>
      <c r="E441" s="7" t="n">
        <v>9</v>
      </c>
      <c r="F441" s="7" t="n">
        <v>9999</v>
      </c>
    </row>
    <row r="442" spans="1:6">
      <c r="A442" t="s">
        <v>4</v>
      </c>
      <c r="B442" s="4" t="s">
        <v>5</v>
      </c>
      <c r="C442" s="4" t="s">
        <v>13</v>
      </c>
      <c r="D442" s="4" t="s">
        <v>10</v>
      </c>
      <c r="E442" s="4" t="s">
        <v>10</v>
      </c>
      <c r="F442" s="4" t="s">
        <v>10</v>
      </c>
    </row>
    <row r="443" spans="1:6">
      <c r="A443" t="n">
        <v>12550</v>
      </c>
      <c r="B443" s="20" t="n">
        <v>95</v>
      </c>
      <c r="C443" s="7" t="n">
        <v>5</v>
      </c>
      <c r="D443" s="7" t="n">
        <v>5</v>
      </c>
      <c r="E443" s="7" t="n">
        <v>23</v>
      </c>
      <c r="F443" s="7" t="n">
        <v>9999</v>
      </c>
    </row>
    <row r="444" spans="1:6">
      <c r="A444" t="s">
        <v>4</v>
      </c>
      <c r="B444" s="4" t="s">
        <v>5</v>
      </c>
      <c r="C444" s="4" t="s">
        <v>13</v>
      </c>
      <c r="D444" s="4" t="s">
        <v>10</v>
      </c>
      <c r="E444" s="4" t="s">
        <v>10</v>
      </c>
      <c r="F444" s="4" t="s">
        <v>10</v>
      </c>
    </row>
    <row r="445" spans="1:6">
      <c r="A445" t="n">
        <v>12558</v>
      </c>
      <c r="B445" s="20" t="n">
        <v>95</v>
      </c>
      <c r="C445" s="7" t="n">
        <v>5</v>
      </c>
      <c r="D445" s="7" t="n">
        <v>5</v>
      </c>
      <c r="E445" s="7" t="n">
        <v>11</v>
      </c>
      <c r="F445" s="7" t="n">
        <v>9999</v>
      </c>
    </row>
    <row r="446" spans="1:6">
      <c r="A446" t="s">
        <v>4</v>
      </c>
      <c r="B446" s="4" t="s">
        <v>5</v>
      </c>
      <c r="C446" s="4" t="s">
        <v>13</v>
      </c>
      <c r="D446" s="4" t="s">
        <v>10</v>
      </c>
      <c r="E446" s="4" t="s">
        <v>10</v>
      </c>
      <c r="F446" s="4" t="s">
        <v>10</v>
      </c>
    </row>
    <row r="447" spans="1:6">
      <c r="A447" t="n">
        <v>12566</v>
      </c>
      <c r="B447" s="20" t="n">
        <v>95</v>
      </c>
      <c r="C447" s="7" t="n">
        <v>5</v>
      </c>
      <c r="D447" s="7" t="n">
        <v>5</v>
      </c>
      <c r="E447" s="7" t="n">
        <v>12</v>
      </c>
      <c r="F447" s="7" t="n">
        <v>9999</v>
      </c>
    </row>
    <row r="448" spans="1:6">
      <c r="A448" t="s">
        <v>4</v>
      </c>
      <c r="B448" s="4" t="s">
        <v>5</v>
      </c>
      <c r="C448" s="4" t="s">
        <v>13</v>
      </c>
      <c r="D448" s="4" t="s">
        <v>10</v>
      </c>
      <c r="E448" s="4" t="s">
        <v>10</v>
      </c>
      <c r="F448" s="4" t="s">
        <v>10</v>
      </c>
    </row>
    <row r="449" spans="1:6">
      <c r="A449" t="n">
        <v>12574</v>
      </c>
      <c r="B449" s="20" t="n">
        <v>95</v>
      </c>
      <c r="C449" s="7" t="n">
        <v>5</v>
      </c>
      <c r="D449" s="7" t="n">
        <v>5</v>
      </c>
      <c r="E449" s="7" t="n">
        <v>13</v>
      </c>
      <c r="F449" s="7" t="n">
        <v>9999</v>
      </c>
    </row>
    <row r="450" spans="1:6">
      <c r="A450" t="s">
        <v>4</v>
      </c>
      <c r="B450" s="4" t="s">
        <v>5</v>
      </c>
      <c r="C450" s="4" t="s">
        <v>13</v>
      </c>
      <c r="D450" s="4" t="s">
        <v>10</v>
      </c>
      <c r="E450" s="4" t="s">
        <v>10</v>
      </c>
      <c r="F450" s="4" t="s">
        <v>10</v>
      </c>
    </row>
    <row r="451" spans="1:6">
      <c r="A451" t="n">
        <v>12582</v>
      </c>
      <c r="B451" s="20" t="n">
        <v>95</v>
      </c>
      <c r="C451" s="7" t="n">
        <v>5</v>
      </c>
      <c r="D451" s="7" t="n">
        <v>5</v>
      </c>
      <c r="E451" s="7" t="n">
        <v>14</v>
      </c>
      <c r="F451" s="7" t="n">
        <v>9999</v>
      </c>
    </row>
    <row r="452" spans="1:6">
      <c r="A452" t="s">
        <v>4</v>
      </c>
      <c r="B452" s="4" t="s">
        <v>5</v>
      </c>
      <c r="C452" s="4" t="s">
        <v>13</v>
      </c>
      <c r="D452" s="4" t="s">
        <v>10</v>
      </c>
      <c r="E452" s="4" t="s">
        <v>10</v>
      </c>
      <c r="F452" s="4" t="s">
        <v>10</v>
      </c>
    </row>
    <row r="453" spans="1:6">
      <c r="A453" t="n">
        <v>12590</v>
      </c>
      <c r="B453" s="20" t="n">
        <v>95</v>
      </c>
      <c r="C453" s="7" t="n">
        <v>5</v>
      </c>
      <c r="D453" s="7" t="n">
        <v>5</v>
      </c>
      <c r="E453" s="7" t="n">
        <v>15</v>
      </c>
      <c r="F453" s="7" t="n">
        <v>9999</v>
      </c>
    </row>
    <row r="454" spans="1:6">
      <c r="A454" t="s">
        <v>4</v>
      </c>
      <c r="B454" s="4" t="s">
        <v>5</v>
      </c>
      <c r="C454" s="4" t="s">
        <v>13</v>
      </c>
      <c r="D454" s="4" t="s">
        <v>10</v>
      </c>
      <c r="E454" s="4" t="s">
        <v>10</v>
      </c>
      <c r="F454" s="4" t="s">
        <v>10</v>
      </c>
    </row>
    <row r="455" spans="1:6">
      <c r="A455" t="n">
        <v>12598</v>
      </c>
      <c r="B455" s="20" t="n">
        <v>95</v>
      </c>
      <c r="C455" s="7" t="n">
        <v>5</v>
      </c>
      <c r="D455" s="7" t="n">
        <v>5</v>
      </c>
      <c r="E455" s="7" t="n">
        <v>16</v>
      </c>
      <c r="F455" s="7" t="n">
        <v>9999</v>
      </c>
    </row>
    <row r="456" spans="1:6">
      <c r="A456" t="s">
        <v>4</v>
      </c>
      <c r="B456" s="4" t="s">
        <v>5</v>
      </c>
      <c r="C456" s="4" t="s">
        <v>13</v>
      </c>
      <c r="D456" s="4" t="s">
        <v>10</v>
      </c>
      <c r="E456" s="4" t="s">
        <v>10</v>
      </c>
      <c r="F456" s="4" t="s">
        <v>10</v>
      </c>
    </row>
    <row r="457" spans="1:6">
      <c r="A457" t="n">
        <v>12606</v>
      </c>
      <c r="B457" s="20" t="n">
        <v>95</v>
      </c>
      <c r="C457" s="7" t="n">
        <v>5</v>
      </c>
      <c r="D457" s="7" t="n">
        <v>5</v>
      </c>
      <c r="E457" s="7" t="n">
        <v>17</v>
      </c>
      <c r="F457" s="7" t="n">
        <v>9999</v>
      </c>
    </row>
    <row r="458" spans="1:6">
      <c r="A458" t="s">
        <v>4</v>
      </c>
      <c r="B458" s="4" t="s">
        <v>5</v>
      </c>
      <c r="C458" s="4" t="s">
        <v>13</v>
      </c>
      <c r="D458" s="4" t="s">
        <v>10</v>
      </c>
      <c r="E458" s="4" t="s">
        <v>10</v>
      </c>
      <c r="F458" s="4" t="s">
        <v>10</v>
      </c>
    </row>
    <row r="459" spans="1:6">
      <c r="A459" t="n">
        <v>12614</v>
      </c>
      <c r="B459" s="20" t="n">
        <v>95</v>
      </c>
      <c r="C459" s="7" t="n">
        <v>5</v>
      </c>
      <c r="D459" s="7" t="n">
        <v>5</v>
      </c>
      <c r="E459" s="7" t="n">
        <v>18</v>
      </c>
      <c r="F459" s="7" t="n">
        <v>9999</v>
      </c>
    </row>
    <row r="460" spans="1:6">
      <c r="A460" t="s">
        <v>4</v>
      </c>
      <c r="B460" s="4" t="s">
        <v>5</v>
      </c>
      <c r="C460" s="4" t="s">
        <v>13</v>
      </c>
      <c r="D460" s="4" t="s">
        <v>10</v>
      </c>
      <c r="E460" s="4" t="s">
        <v>10</v>
      </c>
      <c r="F460" s="4" t="s">
        <v>10</v>
      </c>
    </row>
    <row r="461" spans="1:6">
      <c r="A461" t="n">
        <v>12622</v>
      </c>
      <c r="B461" s="20" t="n">
        <v>95</v>
      </c>
      <c r="C461" s="7" t="n">
        <v>5</v>
      </c>
      <c r="D461" s="7" t="n">
        <v>5</v>
      </c>
      <c r="E461" s="7" t="n">
        <v>19</v>
      </c>
      <c r="F461" s="7" t="n">
        <v>9999</v>
      </c>
    </row>
    <row r="462" spans="1:6">
      <c r="A462" t="s">
        <v>4</v>
      </c>
      <c r="B462" s="4" t="s">
        <v>5</v>
      </c>
      <c r="C462" s="4" t="s">
        <v>13</v>
      </c>
      <c r="D462" s="4" t="s">
        <v>10</v>
      </c>
      <c r="E462" s="4" t="s">
        <v>10</v>
      </c>
      <c r="F462" s="4" t="s">
        <v>10</v>
      </c>
    </row>
    <row r="463" spans="1:6">
      <c r="A463" t="n">
        <v>12630</v>
      </c>
      <c r="B463" s="20" t="n">
        <v>95</v>
      </c>
      <c r="C463" s="7" t="n">
        <v>5</v>
      </c>
      <c r="D463" s="7" t="n">
        <v>5</v>
      </c>
      <c r="E463" s="7" t="n">
        <v>20</v>
      </c>
      <c r="F463" s="7" t="n">
        <v>9999</v>
      </c>
    </row>
    <row r="464" spans="1:6">
      <c r="A464" t="s">
        <v>4</v>
      </c>
      <c r="B464" s="4" t="s">
        <v>5</v>
      </c>
      <c r="C464" s="4" t="s">
        <v>13</v>
      </c>
      <c r="D464" s="4" t="s">
        <v>10</v>
      </c>
      <c r="E464" s="4" t="s">
        <v>10</v>
      </c>
      <c r="F464" s="4" t="s">
        <v>10</v>
      </c>
    </row>
    <row r="465" spans="1:6">
      <c r="A465" t="n">
        <v>12638</v>
      </c>
      <c r="B465" s="20" t="n">
        <v>95</v>
      </c>
      <c r="C465" s="7" t="n">
        <v>5</v>
      </c>
      <c r="D465" s="7" t="n">
        <v>5</v>
      </c>
      <c r="E465" s="7" t="n">
        <v>21</v>
      </c>
      <c r="F465" s="7" t="n">
        <v>9999</v>
      </c>
    </row>
    <row r="466" spans="1:6">
      <c r="A466" t="s">
        <v>4</v>
      </c>
      <c r="B466" s="4" t="s">
        <v>5</v>
      </c>
      <c r="C466" s="4" t="s">
        <v>13</v>
      </c>
      <c r="D466" s="4" t="s">
        <v>10</v>
      </c>
      <c r="E466" s="4" t="s">
        <v>10</v>
      </c>
      <c r="F466" s="4" t="s">
        <v>10</v>
      </c>
    </row>
    <row r="467" spans="1:6">
      <c r="A467" t="n">
        <v>12646</v>
      </c>
      <c r="B467" s="20" t="n">
        <v>95</v>
      </c>
      <c r="C467" s="7" t="n">
        <v>5</v>
      </c>
      <c r="D467" s="7" t="n">
        <v>6</v>
      </c>
      <c r="E467" s="7" t="n">
        <v>7</v>
      </c>
      <c r="F467" s="7" t="n">
        <v>9999</v>
      </c>
    </row>
    <row r="468" spans="1:6">
      <c r="A468" t="s">
        <v>4</v>
      </c>
      <c r="B468" s="4" t="s">
        <v>5</v>
      </c>
      <c r="C468" s="4" t="s">
        <v>13</v>
      </c>
      <c r="D468" s="4" t="s">
        <v>10</v>
      </c>
      <c r="E468" s="4" t="s">
        <v>10</v>
      </c>
      <c r="F468" s="4" t="s">
        <v>10</v>
      </c>
    </row>
    <row r="469" spans="1:6">
      <c r="A469" t="n">
        <v>12654</v>
      </c>
      <c r="B469" s="20" t="n">
        <v>95</v>
      </c>
      <c r="C469" s="7" t="n">
        <v>5</v>
      </c>
      <c r="D469" s="7" t="n">
        <v>6</v>
      </c>
      <c r="E469" s="7" t="n">
        <v>8</v>
      </c>
      <c r="F469" s="7" t="n">
        <v>9999</v>
      </c>
    </row>
    <row r="470" spans="1:6">
      <c r="A470" t="s">
        <v>4</v>
      </c>
      <c r="B470" s="4" t="s">
        <v>5</v>
      </c>
      <c r="C470" s="4" t="s">
        <v>13</v>
      </c>
      <c r="D470" s="4" t="s">
        <v>10</v>
      </c>
      <c r="E470" s="4" t="s">
        <v>10</v>
      </c>
      <c r="F470" s="4" t="s">
        <v>10</v>
      </c>
    </row>
    <row r="471" spans="1:6">
      <c r="A471" t="n">
        <v>12662</v>
      </c>
      <c r="B471" s="20" t="n">
        <v>95</v>
      </c>
      <c r="C471" s="7" t="n">
        <v>5</v>
      </c>
      <c r="D471" s="7" t="n">
        <v>6</v>
      </c>
      <c r="E471" s="7" t="n">
        <v>9</v>
      </c>
      <c r="F471" s="7" t="n">
        <v>9999</v>
      </c>
    </row>
    <row r="472" spans="1:6">
      <c r="A472" t="s">
        <v>4</v>
      </c>
      <c r="B472" s="4" t="s">
        <v>5</v>
      </c>
      <c r="C472" s="4" t="s">
        <v>13</v>
      </c>
      <c r="D472" s="4" t="s">
        <v>10</v>
      </c>
      <c r="E472" s="4" t="s">
        <v>10</v>
      </c>
      <c r="F472" s="4" t="s">
        <v>10</v>
      </c>
    </row>
    <row r="473" spans="1:6">
      <c r="A473" t="n">
        <v>12670</v>
      </c>
      <c r="B473" s="20" t="n">
        <v>95</v>
      </c>
      <c r="C473" s="7" t="n">
        <v>5</v>
      </c>
      <c r="D473" s="7" t="n">
        <v>6</v>
      </c>
      <c r="E473" s="7" t="n">
        <v>23</v>
      </c>
      <c r="F473" s="7" t="n">
        <v>9999</v>
      </c>
    </row>
    <row r="474" spans="1:6">
      <c r="A474" t="s">
        <v>4</v>
      </c>
      <c r="B474" s="4" t="s">
        <v>5</v>
      </c>
      <c r="C474" s="4" t="s">
        <v>13</v>
      </c>
      <c r="D474" s="4" t="s">
        <v>10</v>
      </c>
      <c r="E474" s="4" t="s">
        <v>10</v>
      </c>
      <c r="F474" s="4" t="s">
        <v>10</v>
      </c>
    </row>
    <row r="475" spans="1:6">
      <c r="A475" t="n">
        <v>12678</v>
      </c>
      <c r="B475" s="20" t="n">
        <v>95</v>
      </c>
      <c r="C475" s="7" t="n">
        <v>5</v>
      </c>
      <c r="D475" s="7" t="n">
        <v>6</v>
      </c>
      <c r="E475" s="7" t="n">
        <v>11</v>
      </c>
      <c r="F475" s="7" t="n">
        <v>9999</v>
      </c>
    </row>
    <row r="476" spans="1:6">
      <c r="A476" t="s">
        <v>4</v>
      </c>
      <c r="B476" s="4" t="s">
        <v>5</v>
      </c>
      <c r="C476" s="4" t="s">
        <v>13</v>
      </c>
      <c r="D476" s="4" t="s">
        <v>10</v>
      </c>
      <c r="E476" s="4" t="s">
        <v>10</v>
      </c>
      <c r="F476" s="4" t="s">
        <v>10</v>
      </c>
    </row>
    <row r="477" spans="1:6">
      <c r="A477" t="n">
        <v>12686</v>
      </c>
      <c r="B477" s="20" t="n">
        <v>95</v>
      </c>
      <c r="C477" s="7" t="n">
        <v>5</v>
      </c>
      <c r="D477" s="7" t="n">
        <v>6</v>
      </c>
      <c r="E477" s="7" t="n">
        <v>12</v>
      </c>
      <c r="F477" s="7" t="n">
        <v>9999</v>
      </c>
    </row>
    <row r="478" spans="1:6">
      <c r="A478" t="s">
        <v>4</v>
      </c>
      <c r="B478" s="4" t="s">
        <v>5</v>
      </c>
      <c r="C478" s="4" t="s">
        <v>13</v>
      </c>
      <c r="D478" s="4" t="s">
        <v>10</v>
      </c>
      <c r="E478" s="4" t="s">
        <v>10</v>
      </c>
      <c r="F478" s="4" t="s">
        <v>10</v>
      </c>
    </row>
    <row r="479" spans="1:6">
      <c r="A479" t="n">
        <v>12694</v>
      </c>
      <c r="B479" s="20" t="n">
        <v>95</v>
      </c>
      <c r="C479" s="7" t="n">
        <v>5</v>
      </c>
      <c r="D479" s="7" t="n">
        <v>6</v>
      </c>
      <c r="E479" s="7" t="n">
        <v>13</v>
      </c>
      <c r="F479" s="7" t="n">
        <v>9999</v>
      </c>
    </row>
    <row r="480" spans="1:6">
      <c r="A480" t="s">
        <v>4</v>
      </c>
      <c r="B480" s="4" t="s">
        <v>5</v>
      </c>
      <c r="C480" s="4" t="s">
        <v>13</v>
      </c>
      <c r="D480" s="4" t="s">
        <v>10</v>
      </c>
      <c r="E480" s="4" t="s">
        <v>10</v>
      </c>
      <c r="F480" s="4" t="s">
        <v>10</v>
      </c>
    </row>
    <row r="481" spans="1:6">
      <c r="A481" t="n">
        <v>12702</v>
      </c>
      <c r="B481" s="20" t="n">
        <v>95</v>
      </c>
      <c r="C481" s="7" t="n">
        <v>5</v>
      </c>
      <c r="D481" s="7" t="n">
        <v>6</v>
      </c>
      <c r="E481" s="7" t="n">
        <v>14</v>
      </c>
      <c r="F481" s="7" t="n">
        <v>9999</v>
      </c>
    </row>
    <row r="482" spans="1:6">
      <c r="A482" t="s">
        <v>4</v>
      </c>
      <c r="B482" s="4" t="s">
        <v>5</v>
      </c>
      <c r="C482" s="4" t="s">
        <v>13</v>
      </c>
      <c r="D482" s="4" t="s">
        <v>10</v>
      </c>
      <c r="E482" s="4" t="s">
        <v>10</v>
      </c>
      <c r="F482" s="4" t="s">
        <v>10</v>
      </c>
    </row>
    <row r="483" spans="1:6">
      <c r="A483" t="n">
        <v>12710</v>
      </c>
      <c r="B483" s="20" t="n">
        <v>95</v>
      </c>
      <c r="C483" s="7" t="n">
        <v>5</v>
      </c>
      <c r="D483" s="7" t="n">
        <v>6</v>
      </c>
      <c r="E483" s="7" t="n">
        <v>15</v>
      </c>
      <c r="F483" s="7" t="n">
        <v>9999</v>
      </c>
    </row>
    <row r="484" spans="1:6">
      <c r="A484" t="s">
        <v>4</v>
      </c>
      <c r="B484" s="4" t="s">
        <v>5</v>
      </c>
      <c r="C484" s="4" t="s">
        <v>13</v>
      </c>
      <c r="D484" s="4" t="s">
        <v>10</v>
      </c>
      <c r="E484" s="4" t="s">
        <v>10</v>
      </c>
      <c r="F484" s="4" t="s">
        <v>10</v>
      </c>
    </row>
    <row r="485" spans="1:6">
      <c r="A485" t="n">
        <v>12718</v>
      </c>
      <c r="B485" s="20" t="n">
        <v>95</v>
      </c>
      <c r="C485" s="7" t="n">
        <v>5</v>
      </c>
      <c r="D485" s="7" t="n">
        <v>6</v>
      </c>
      <c r="E485" s="7" t="n">
        <v>16</v>
      </c>
      <c r="F485" s="7" t="n">
        <v>9999</v>
      </c>
    </row>
    <row r="486" spans="1:6">
      <c r="A486" t="s">
        <v>4</v>
      </c>
      <c r="B486" s="4" t="s">
        <v>5</v>
      </c>
      <c r="C486" s="4" t="s">
        <v>13</v>
      </c>
      <c r="D486" s="4" t="s">
        <v>10</v>
      </c>
      <c r="E486" s="4" t="s">
        <v>10</v>
      </c>
      <c r="F486" s="4" t="s">
        <v>10</v>
      </c>
    </row>
    <row r="487" spans="1:6">
      <c r="A487" t="n">
        <v>12726</v>
      </c>
      <c r="B487" s="20" t="n">
        <v>95</v>
      </c>
      <c r="C487" s="7" t="n">
        <v>5</v>
      </c>
      <c r="D487" s="7" t="n">
        <v>6</v>
      </c>
      <c r="E487" s="7" t="n">
        <v>17</v>
      </c>
      <c r="F487" s="7" t="n">
        <v>9999</v>
      </c>
    </row>
    <row r="488" spans="1:6">
      <c r="A488" t="s">
        <v>4</v>
      </c>
      <c r="B488" s="4" t="s">
        <v>5</v>
      </c>
      <c r="C488" s="4" t="s">
        <v>13</v>
      </c>
      <c r="D488" s="4" t="s">
        <v>10</v>
      </c>
      <c r="E488" s="4" t="s">
        <v>10</v>
      </c>
      <c r="F488" s="4" t="s">
        <v>10</v>
      </c>
    </row>
    <row r="489" spans="1:6">
      <c r="A489" t="n">
        <v>12734</v>
      </c>
      <c r="B489" s="20" t="n">
        <v>95</v>
      </c>
      <c r="C489" s="7" t="n">
        <v>5</v>
      </c>
      <c r="D489" s="7" t="n">
        <v>6</v>
      </c>
      <c r="E489" s="7" t="n">
        <v>18</v>
      </c>
      <c r="F489" s="7" t="n">
        <v>9999</v>
      </c>
    </row>
    <row r="490" spans="1:6">
      <c r="A490" t="s">
        <v>4</v>
      </c>
      <c r="B490" s="4" t="s">
        <v>5</v>
      </c>
      <c r="C490" s="4" t="s">
        <v>13</v>
      </c>
      <c r="D490" s="4" t="s">
        <v>10</v>
      </c>
      <c r="E490" s="4" t="s">
        <v>10</v>
      </c>
      <c r="F490" s="4" t="s">
        <v>10</v>
      </c>
    </row>
    <row r="491" spans="1:6">
      <c r="A491" t="n">
        <v>12742</v>
      </c>
      <c r="B491" s="20" t="n">
        <v>95</v>
      </c>
      <c r="C491" s="7" t="n">
        <v>5</v>
      </c>
      <c r="D491" s="7" t="n">
        <v>6</v>
      </c>
      <c r="E491" s="7" t="n">
        <v>19</v>
      </c>
      <c r="F491" s="7" t="n">
        <v>9999</v>
      </c>
    </row>
    <row r="492" spans="1:6">
      <c r="A492" t="s">
        <v>4</v>
      </c>
      <c r="B492" s="4" t="s">
        <v>5</v>
      </c>
      <c r="C492" s="4" t="s">
        <v>13</v>
      </c>
      <c r="D492" s="4" t="s">
        <v>10</v>
      </c>
      <c r="E492" s="4" t="s">
        <v>10</v>
      </c>
      <c r="F492" s="4" t="s">
        <v>10</v>
      </c>
    </row>
    <row r="493" spans="1:6">
      <c r="A493" t="n">
        <v>12750</v>
      </c>
      <c r="B493" s="20" t="n">
        <v>95</v>
      </c>
      <c r="C493" s="7" t="n">
        <v>5</v>
      </c>
      <c r="D493" s="7" t="n">
        <v>6</v>
      </c>
      <c r="E493" s="7" t="n">
        <v>20</v>
      </c>
      <c r="F493" s="7" t="n">
        <v>9999</v>
      </c>
    </row>
    <row r="494" spans="1:6">
      <c r="A494" t="s">
        <v>4</v>
      </c>
      <c r="B494" s="4" t="s">
        <v>5</v>
      </c>
      <c r="C494" s="4" t="s">
        <v>13</v>
      </c>
      <c r="D494" s="4" t="s">
        <v>10</v>
      </c>
      <c r="E494" s="4" t="s">
        <v>10</v>
      </c>
      <c r="F494" s="4" t="s">
        <v>10</v>
      </c>
    </row>
    <row r="495" spans="1:6">
      <c r="A495" t="n">
        <v>12758</v>
      </c>
      <c r="B495" s="20" t="n">
        <v>95</v>
      </c>
      <c r="C495" s="7" t="n">
        <v>5</v>
      </c>
      <c r="D495" s="7" t="n">
        <v>6</v>
      </c>
      <c r="E495" s="7" t="n">
        <v>21</v>
      </c>
      <c r="F495" s="7" t="n">
        <v>9999</v>
      </c>
    </row>
    <row r="496" spans="1:6">
      <c r="A496" t="s">
        <v>4</v>
      </c>
      <c r="B496" s="4" t="s">
        <v>5</v>
      </c>
      <c r="C496" s="4" t="s">
        <v>13</v>
      </c>
      <c r="D496" s="4" t="s">
        <v>10</v>
      </c>
      <c r="E496" s="4" t="s">
        <v>10</v>
      </c>
      <c r="F496" s="4" t="s">
        <v>10</v>
      </c>
    </row>
    <row r="497" spans="1:6">
      <c r="A497" t="n">
        <v>12766</v>
      </c>
      <c r="B497" s="20" t="n">
        <v>95</v>
      </c>
      <c r="C497" s="7" t="n">
        <v>5</v>
      </c>
      <c r="D497" s="7" t="n">
        <v>7</v>
      </c>
      <c r="E497" s="7" t="n">
        <v>8</v>
      </c>
      <c r="F497" s="7" t="n">
        <v>9999</v>
      </c>
    </row>
    <row r="498" spans="1:6">
      <c r="A498" t="s">
        <v>4</v>
      </c>
      <c r="B498" s="4" t="s">
        <v>5</v>
      </c>
      <c r="C498" s="4" t="s">
        <v>13</v>
      </c>
      <c r="D498" s="4" t="s">
        <v>10</v>
      </c>
      <c r="E498" s="4" t="s">
        <v>10</v>
      </c>
      <c r="F498" s="4" t="s">
        <v>10</v>
      </c>
    </row>
    <row r="499" spans="1:6">
      <c r="A499" t="n">
        <v>12774</v>
      </c>
      <c r="B499" s="20" t="n">
        <v>95</v>
      </c>
      <c r="C499" s="7" t="n">
        <v>5</v>
      </c>
      <c r="D499" s="7" t="n">
        <v>7</v>
      </c>
      <c r="E499" s="7" t="n">
        <v>9</v>
      </c>
      <c r="F499" s="7" t="n">
        <v>9999</v>
      </c>
    </row>
    <row r="500" spans="1:6">
      <c r="A500" t="s">
        <v>4</v>
      </c>
      <c r="B500" s="4" t="s">
        <v>5</v>
      </c>
      <c r="C500" s="4" t="s">
        <v>13</v>
      </c>
      <c r="D500" s="4" t="s">
        <v>10</v>
      </c>
      <c r="E500" s="4" t="s">
        <v>10</v>
      </c>
      <c r="F500" s="4" t="s">
        <v>10</v>
      </c>
    </row>
    <row r="501" spans="1:6">
      <c r="A501" t="n">
        <v>12782</v>
      </c>
      <c r="B501" s="20" t="n">
        <v>95</v>
      </c>
      <c r="C501" s="7" t="n">
        <v>5</v>
      </c>
      <c r="D501" s="7" t="n">
        <v>7</v>
      </c>
      <c r="E501" s="7" t="n">
        <v>23</v>
      </c>
      <c r="F501" s="7" t="n">
        <v>9999</v>
      </c>
    </row>
    <row r="502" spans="1:6">
      <c r="A502" t="s">
        <v>4</v>
      </c>
      <c r="B502" s="4" t="s">
        <v>5</v>
      </c>
      <c r="C502" s="4" t="s">
        <v>13</v>
      </c>
      <c r="D502" s="4" t="s">
        <v>10</v>
      </c>
      <c r="E502" s="4" t="s">
        <v>10</v>
      </c>
      <c r="F502" s="4" t="s">
        <v>10</v>
      </c>
    </row>
    <row r="503" spans="1:6">
      <c r="A503" t="n">
        <v>12790</v>
      </c>
      <c r="B503" s="20" t="n">
        <v>95</v>
      </c>
      <c r="C503" s="7" t="n">
        <v>5</v>
      </c>
      <c r="D503" s="7" t="n">
        <v>7</v>
      </c>
      <c r="E503" s="7" t="n">
        <v>11</v>
      </c>
      <c r="F503" s="7" t="n">
        <v>9999</v>
      </c>
    </row>
    <row r="504" spans="1:6">
      <c r="A504" t="s">
        <v>4</v>
      </c>
      <c r="B504" s="4" t="s">
        <v>5</v>
      </c>
      <c r="C504" s="4" t="s">
        <v>13</v>
      </c>
      <c r="D504" s="4" t="s">
        <v>10</v>
      </c>
      <c r="E504" s="4" t="s">
        <v>10</v>
      </c>
      <c r="F504" s="4" t="s">
        <v>10</v>
      </c>
    </row>
    <row r="505" spans="1:6">
      <c r="A505" t="n">
        <v>12798</v>
      </c>
      <c r="B505" s="20" t="n">
        <v>95</v>
      </c>
      <c r="C505" s="7" t="n">
        <v>5</v>
      </c>
      <c r="D505" s="7" t="n">
        <v>7</v>
      </c>
      <c r="E505" s="7" t="n">
        <v>12</v>
      </c>
      <c r="F505" s="7" t="n">
        <v>9999</v>
      </c>
    </row>
    <row r="506" spans="1:6">
      <c r="A506" t="s">
        <v>4</v>
      </c>
      <c r="B506" s="4" t="s">
        <v>5</v>
      </c>
      <c r="C506" s="4" t="s">
        <v>13</v>
      </c>
      <c r="D506" s="4" t="s">
        <v>10</v>
      </c>
      <c r="E506" s="4" t="s">
        <v>10</v>
      </c>
      <c r="F506" s="4" t="s">
        <v>10</v>
      </c>
    </row>
    <row r="507" spans="1:6">
      <c r="A507" t="n">
        <v>12806</v>
      </c>
      <c r="B507" s="20" t="n">
        <v>95</v>
      </c>
      <c r="C507" s="7" t="n">
        <v>5</v>
      </c>
      <c r="D507" s="7" t="n">
        <v>7</v>
      </c>
      <c r="E507" s="7" t="n">
        <v>13</v>
      </c>
      <c r="F507" s="7" t="n">
        <v>9999</v>
      </c>
    </row>
    <row r="508" spans="1:6">
      <c r="A508" t="s">
        <v>4</v>
      </c>
      <c r="B508" s="4" t="s">
        <v>5</v>
      </c>
      <c r="C508" s="4" t="s">
        <v>13</v>
      </c>
      <c r="D508" s="4" t="s">
        <v>10</v>
      </c>
      <c r="E508" s="4" t="s">
        <v>10</v>
      </c>
      <c r="F508" s="4" t="s">
        <v>10</v>
      </c>
    </row>
    <row r="509" spans="1:6">
      <c r="A509" t="n">
        <v>12814</v>
      </c>
      <c r="B509" s="20" t="n">
        <v>95</v>
      </c>
      <c r="C509" s="7" t="n">
        <v>5</v>
      </c>
      <c r="D509" s="7" t="n">
        <v>7</v>
      </c>
      <c r="E509" s="7" t="n">
        <v>14</v>
      </c>
      <c r="F509" s="7" t="n">
        <v>9999</v>
      </c>
    </row>
    <row r="510" spans="1:6">
      <c r="A510" t="s">
        <v>4</v>
      </c>
      <c r="B510" s="4" t="s">
        <v>5</v>
      </c>
      <c r="C510" s="4" t="s">
        <v>13</v>
      </c>
      <c r="D510" s="4" t="s">
        <v>10</v>
      </c>
      <c r="E510" s="4" t="s">
        <v>10</v>
      </c>
      <c r="F510" s="4" t="s">
        <v>10</v>
      </c>
    </row>
    <row r="511" spans="1:6">
      <c r="A511" t="n">
        <v>12822</v>
      </c>
      <c r="B511" s="20" t="n">
        <v>95</v>
      </c>
      <c r="C511" s="7" t="n">
        <v>5</v>
      </c>
      <c r="D511" s="7" t="n">
        <v>7</v>
      </c>
      <c r="E511" s="7" t="n">
        <v>15</v>
      </c>
      <c r="F511" s="7" t="n">
        <v>9999</v>
      </c>
    </row>
    <row r="512" spans="1:6">
      <c r="A512" t="s">
        <v>4</v>
      </c>
      <c r="B512" s="4" t="s">
        <v>5</v>
      </c>
      <c r="C512" s="4" t="s">
        <v>13</v>
      </c>
      <c r="D512" s="4" t="s">
        <v>10</v>
      </c>
      <c r="E512" s="4" t="s">
        <v>10</v>
      </c>
      <c r="F512" s="4" t="s">
        <v>10</v>
      </c>
    </row>
    <row r="513" spans="1:6">
      <c r="A513" t="n">
        <v>12830</v>
      </c>
      <c r="B513" s="20" t="n">
        <v>95</v>
      </c>
      <c r="C513" s="7" t="n">
        <v>5</v>
      </c>
      <c r="D513" s="7" t="n">
        <v>7</v>
      </c>
      <c r="E513" s="7" t="n">
        <v>16</v>
      </c>
      <c r="F513" s="7" t="n">
        <v>9999</v>
      </c>
    </row>
    <row r="514" spans="1:6">
      <c r="A514" t="s">
        <v>4</v>
      </c>
      <c r="B514" s="4" t="s">
        <v>5</v>
      </c>
      <c r="C514" s="4" t="s">
        <v>13</v>
      </c>
      <c r="D514" s="4" t="s">
        <v>10</v>
      </c>
      <c r="E514" s="4" t="s">
        <v>10</v>
      </c>
      <c r="F514" s="4" t="s">
        <v>10</v>
      </c>
    </row>
    <row r="515" spans="1:6">
      <c r="A515" t="n">
        <v>12838</v>
      </c>
      <c r="B515" s="20" t="n">
        <v>95</v>
      </c>
      <c r="C515" s="7" t="n">
        <v>5</v>
      </c>
      <c r="D515" s="7" t="n">
        <v>7</v>
      </c>
      <c r="E515" s="7" t="n">
        <v>17</v>
      </c>
      <c r="F515" s="7" t="n">
        <v>9999</v>
      </c>
    </row>
    <row r="516" spans="1:6">
      <c r="A516" t="s">
        <v>4</v>
      </c>
      <c r="B516" s="4" t="s">
        <v>5</v>
      </c>
      <c r="C516" s="4" t="s">
        <v>13</v>
      </c>
      <c r="D516" s="4" t="s">
        <v>10</v>
      </c>
      <c r="E516" s="4" t="s">
        <v>10</v>
      </c>
      <c r="F516" s="4" t="s">
        <v>10</v>
      </c>
    </row>
    <row r="517" spans="1:6">
      <c r="A517" t="n">
        <v>12846</v>
      </c>
      <c r="B517" s="20" t="n">
        <v>95</v>
      </c>
      <c r="C517" s="7" t="n">
        <v>5</v>
      </c>
      <c r="D517" s="7" t="n">
        <v>7</v>
      </c>
      <c r="E517" s="7" t="n">
        <v>18</v>
      </c>
      <c r="F517" s="7" t="n">
        <v>9999</v>
      </c>
    </row>
    <row r="518" spans="1:6">
      <c r="A518" t="s">
        <v>4</v>
      </c>
      <c r="B518" s="4" t="s">
        <v>5</v>
      </c>
      <c r="C518" s="4" t="s">
        <v>13</v>
      </c>
      <c r="D518" s="4" t="s">
        <v>10</v>
      </c>
      <c r="E518" s="4" t="s">
        <v>10</v>
      </c>
      <c r="F518" s="4" t="s">
        <v>10</v>
      </c>
    </row>
    <row r="519" spans="1:6">
      <c r="A519" t="n">
        <v>12854</v>
      </c>
      <c r="B519" s="20" t="n">
        <v>95</v>
      </c>
      <c r="C519" s="7" t="n">
        <v>5</v>
      </c>
      <c r="D519" s="7" t="n">
        <v>7</v>
      </c>
      <c r="E519" s="7" t="n">
        <v>19</v>
      </c>
      <c r="F519" s="7" t="n">
        <v>9999</v>
      </c>
    </row>
    <row r="520" spans="1:6">
      <c r="A520" t="s">
        <v>4</v>
      </c>
      <c r="B520" s="4" t="s">
        <v>5</v>
      </c>
      <c r="C520" s="4" t="s">
        <v>13</v>
      </c>
      <c r="D520" s="4" t="s">
        <v>10</v>
      </c>
      <c r="E520" s="4" t="s">
        <v>10</v>
      </c>
      <c r="F520" s="4" t="s">
        <v>10</v>
      </c>
    </row>
    <row r="521" spans="1:6">
      <c r="A521" t="n">
        <v>12862</v>
      </c>
      <c r="B521" s="20" t="n">
        <v>95</v>
      </c>
      <c r="C521" s="7" t="n">
        <v>5</v>
      </c>
      <c r="D521" s="7" t="n">
        <v>7</v>
      </c>
      <c r="E521" s="7" t="n">
        <v>20</v>
      </c>
      <c r="F521" s="7" t="n">
        <v>9999</v>
      </c>
    </row>
    <row r="522" spans="1:6">
      <c r="A522" t="s">
        <v>4</v>
      </c>
      <c r="B522" s="4" t="s">
        <v>5</v>
      </c>
      <c r="C522" s="4" t="s">
        <v>13</v>
      </c>
      <c r="D522" s="4" t="s">
        <v>10</v>
      </c>
      <c r="E522" s="4" t="s">
        <v>10</v>
      </c>
      <c r="F522" s="4" t="s">
        <v>10</v>
      </c>
    </row>
    <row r="523" spans="1:6">
      <c r="A523" t="n">
        <v>12870</v>
      </c>
      <c r="B523" s="20" t="n">
        <v>95</v>
      </c>
      <c r="C523" s="7" t="n">
        <v>5</v>
      </c>
      <c r="D523" s="7" t="n">
        <v>7</v>
      </c>
      <c r="E523" s="7" t="n">
        <v>21</v>
      </c>
      <c r="F523" s="7" t="n">
        <v>9999</v>
      </c>
    </row>
    <row r="524" spans="1:6">
      <c r="A524" t="s">
        <v>4</v>
      </c>
      <c r="B524" s="4" t="s">
        <v>5</v>
      </c>
      <c r="C524" s="4" t="s">
        <v>13</v>
      </c>
      <c r="D524" s="4" t="s">
        <v>10</v>
      </c>
      <c r="E524" s="4" t="s">
        <v>10</v>
      </c>
      <c r="F524" s="4" t="s">
        <v>10</v>
      </c>
    </row>
    <row r="525" spans="1:6">
      <c r="A525" t="n">
        <v>12878</v>
      </c>
      <c r="B525" s="20" t="n">
        <v>95</v>
      </c>
      <c r="C525" s="7" t="n">
        <v>5</v>
      </c>
      <c r="D525" s="7" t="n">
        <v>8</v>
      </c>
      <c r="E525" s="7" t="n">
        <v>9</v>
      </c>
      <c r="F525" s="7" t="n">
        <v>9999</v>
      </c>
    </row>
    <row r="526" spans="1:6">
      <c r="A526" t="s">
        <v>4</v>
      </c>
      <c r="B526" s="4" t="s">
        <v>5</v>
      </c>
      <c r="C526" s="4" t="s">
        <v>13</v>
      </c>
      <c r="D526" s="4" t="s">
        <v>10</v>
      </c>
      <c r="E526" s="4" t="s">
        <v>10</v>
      </c>
      <c r="F526" s="4" t="s">
        <v>10</v>
      </c>
    </row>
    <row r="527" spans="1:6">
      <c r="A527" t="n">
        <v>12886</v>
      </c>
      <c r="B527" s="20" t="n">
        <v>95</v>
      </c>
      <c r="C527" s="7" t="n">
        <v>5</v>
      </c>
      <c r="D527" s="7" t="n">
        <v>8</v>
      </c>
      <c r="E527" s="7" t="n">
        <v>23</v>
      </c>
      <c r="F527" s="7" t="n">
        <v>9999</v>
      </c>
    </row>
    <row r="528" spans="1:6">
      <c r="A528" t="s">
        <v>4</v>
      </c>
      <c r="B528" s="4" t="s">
        <v>5</v>
      </c>
      <c r="C528" s="4" t="s">
        <v>13</v>
      </c>
      <c r="D528" s="4" t="s">
        <v>10</v>
      </c>
      <c r="E528" s="4" t="s">
        <v>10</v>
      </c>
      <c r="F528" s="4" t="s">
        <v>10</v>
      </c>
    </row>
    <row r="529" spans="1:6">
      <c r="A529" t="n">
        <v>12894</v>
      </c>
      <c r="B529" s="20" t="n">
        <v>95</v>
      </c>
      <c r="C529" s="7" t="n">
        <v>5</v>
      </c>
      <c r="D529" s="7" t="n">
        <v>8</v>
      </c>
      <c r="E529" s="7" t="n">
        <v>11</v>
      </c>
      <c r="F529" s="7" t="n">
        <v>9999</v>
      </c>
    </row>
    <row r="530" spans="1:6">
      <c r="A530" t="s">
        <v>4</v>
      </c>
      <c r="B530" s="4" t="s">
        <v>5</v>
      </c>
      <c r="C530" s="4" t="s">
        <v>13</v>
      </c>
      <c r="D530" s="4" t="s">
        <v>10</v>
      </c>
      <c r="E530" s="4" t="s">
        <v>10</v>
      </c>
      <c r="F530" s="4" t="s">
        <v>10</v>
      </c>
    </row>
    <row r="531" spans="1:6">
      <c r="A531" t="n">
        <v>12902</v>
      </c>
      <c r="B531" s="20" t="n">
        <v>95</v>
      </c>
      <c r="C531" s="7" t="n">
        <v>5</v>
      </c>
      <c r="D531" s="7" t="n">
        <v>8</v>
      </c>
      <c r="E531" s="7" t="n">
        <v>12</v>
      </c>
      <c r="F531" s="7" t="n">
        <v>9999</v>
      </c>
    </row>
    <row r="532" spans="1:6">
      <c r="A532" t="s">
        <v>4</v>
      </c>
      <c r="B532" s="4" t="s">
        <v>5</v>
      </c>
      <c r="C532" s="4" t="s">
        <v>13</v>
      </c>
      <c r="D532" s="4" t="s">
        <v>10</v>
      </c>
      <c r="E532" s="4" t="s">
        <v>10</v>
      </c>
      <c r="F532" s="4" t="s">
        <v>10</v>
      </c>
    </row>
    <row r="533" spans="1:6">
      <c r="A533" t="n">
        <v>12910</v>
      </c>
      <c r="B533" s="20" t="n">
        <v>95</v>
      </c>
      <c r="C533" s="7" t="n">
        <v>5</v>
      </c>
      <c r="D533" s="7" t="n">
        <v>8</v>
      </c>
      <c r="E533" s="7" t="n">
        <v>13</v>
      </c>
      <c r="F533" s="7" t="n">
        <v>9999</v>
      </c>
    </row>
    <row r="534" spans="1:6">
      <c r="A534" t="s">
        <v>4</v>
      </c>
      <c r="B534" s="4" t="s">
        <v>5</v>
      </c>
      <c r="C534" s="4" t="s">
        <v>13</v>
      </c>
      <c r="D534" s="4" t="s">
        <v>10</v>
      </c>
      <c r="E534" s="4" t="s">
        <v>10</v>
      </c>
      <c r="F534" s="4" t="s">
        <v>10</v>
      </c>
    </row>
    <row r="535" spans="1:6">
      <c r="A535" t="n">
        <v>12918</v>
      </c>
      <c r="B535" s="20" t="n">
        <v>95</v>
      </c>
      <c r="C535" s="7" t="n">
        <v>5</v>
      </c>
      <c r="D535" s="7" t="n">
        <v>8</v>
      </c>
      <c r="E535" s="7" t="n">
        <v>14</v>
      </c>
      <c r="F535" s="7" t="n">
        <v>9999</v>
      </c>
    </row>
    <row r="536" spans="1:6">
      <c r="A536" t="s">
        <v>4</v>
      </c>
      <c r="B536" s="4" t="s">
        <v>5</v>
      </c>
      <c r="C536" s="4" t="s">
        <v>13</v>
      </c>
      <c r="D536" s="4" t="s">
        <v>10</v>
      </c>
      <c r="E536" s="4" t="s">
        <v>10</v>
      </c>
      <c r="F536" s="4" t="s">
        <v>10</v>
      </c>
    </row>
    <row r="537" spans="1:6">
      <c r="A537" t="n">
        <v>12926</v>
      </c>
      <c r="B537" s="20" t="n">
        <v>95</v>
      </c>
      <c r="C537" s="7" t="n">
        <v>5</v>
      </c>
      <c r="D537" s="7" t="n">
        <v>8</v>
      </c>
      <c r="E537" s="7" t="n">
        <v>15</v>
      </c>
      <c r="F537" s="7" t="n">
        <v>9999</v>
      </c>
    </row>
    <row r="538" spans="1:6">
      <c r="A538" t="s">
        <v>4</v>
      </c>
      <c r="B538" s="4" t="s">
        <v>5</v>
      </c>
      <c r="C538" s="4" t="s">
        <v>13</v>
      </c>
      <c r="D538" s="4" t="s">
        <v>10</v>
      </c>
      <c r="E538" s="4" t="s">
        <v>10</v>
      </c>
      <c r="F538" s="4" t="s">
        <v>10</v>
      </c>
    </row>
    <row r="539" spans="1:6">
      <c r="A539" t="n">
        <v>12934</v>
      </c>
      <c r="B539" s="20" t="n">
        <v>95</v>
      </c>
      <c r="C539" s="7" t="n">
        <v>5</v>
      </c>
      <c r="D539" s="7" t="n">
        <v>8</v>
      </c>
      <c r="E539" s="7" t="n">
        <v>16</v>
      </c>
      <c r="F539" s="7" t="n">
        <v>9999</v>
      </c>
    </row>
    <row r="540" spans="1:6">
      <c r="A540" t="s">
        <v>4</v>
      </c>
      <c r="B540" s="4" t="s">
        <v>5</v>
      </c>
      <c r="C540" s="4" t="s">
        <v>13</v>
      </c>
      <c r="D540" s="4" t="s">
        <v>10</v>
      </c>
      <c r="E540" s="4" t="s">
        <v>10</v>
      </c>
      <c r="F540" s="4" t="s">
        <v>10</v>
      </c>
    </row>
    <row r="541" spans="1:6">
      <c r="A541" t="n">
        <v>12942</v>
      </c>
      <c r="B541" s="20" t="n">
        <v>95</v>
      </c>
      <c r="C541" s="7" t="n">
        <v>5</v>
      </c>
      <c r="D541" s="7" t="n">
        <v>8</v>
      </c>
      <c r="E541" s="7" t="n">
        <v>17</v>
      </c>
      <c r="F541" s="7" t="n">
        <v>9999</v>
      </c>
    </row>
    <row r="542" spans="1:6">
      <c r="A542" t="s">
        <v>4</v>
      </c>
      <c r="B542" s="4" t="s">
        <v>5</v>
      </c>
      <c r="C542" s="4" t="s">
        <v>13</v>
      </c>
      <c r="D542" s="4" t="s">
        <v>10</v>
      </c>
      <c r="E542" s="4" t="s">
        <v>10</v>
      </c>
      <c r="F542" s="4" t="s">
        <v>10</v>
      </c>
    </row>
    <row r="543" spans="1:6">
      <c r="A543" t="n">
        <v>12950</v>
      </c>
      <c r="B543" s="20" t="n">
        <v>95</v>
      </c>
      <c r="C543" s="7" t="n">
        <v>5</v>
      </c>
      <c r="D543" s="7" t="n">
        <v>8</v>
      </c>
      <c r="E543" s="7" t="n">
        <v>18</v>
      </c>
      <c r="F543" s="7" t="n">
        <v>9999</v>
      </c>
    </row>
    <row r="544" spans="1:6">
      <c r="A544" t="s">
        <v>4</v>
      </c>
      <c r="B544" s="4" t="s">
        <v>5</v>
      </c>
      <c r="C544" s="4" t="s">
        <v>13</v>
      </c>
      <c r="D544" s="4" t="s">
        <v>10</v>
      </c>
      <c r="E544" s="4" t="s">
        <v>10</v>
      </c>
      <c r="F544" s="4" t="s">
        <v>10</v>
      </c>
    </row>
    <row r="545" spans="1:6">
      <c r="A545" t="n">
        <v>12958</v>
      </c>
      <c r="B545" s="20" t="n">
        <v>95</v>
      </c>
      <c r="C545" s="7" t="n">
        <v>5</v>
      </c>
      <c r="D545" s="7" t="n">
        <v>8</v>
      </c>
      <c r="E545" s="7" t="n">
        <v>19</v>
      </c>
      <c r="F545" s="7" t="n">
        <v>9999</v>
      </c>
    </row>
    <row r="546" spans="1:6">
      <c r="A546" t="s">
        <v>4</v>
      </c>
      <c r="B546" s="4" t="s">
        <v>5</v>
      </c>
      <c r="C546" s="4" t="s">
        <v>13</v>
      </c>
      <c r="D546" s="4" t="s">
        <v>10</v>
      </c>
      <c r="E546" s="4" t="s">
        <v>10</v>
      </c>
      <c r="F546" s="4" t="s">
        <v>10</v>
      </c>
    </row>
    <row r="547" spans="1:6">
      <c r="A547" t="n">
        <v>12966</v>
      </c>
      <c r="B547" s="20" t="n">
        <v>95</v>
      </c>
      <c r="C547" s="7" t="n">
        <v>5</v>
      </c>
      <c r="D547" s="7" t="n">
        <v>8</v>
      </c>
      <c r="E547" s="7" t="n">
        <v>20</v>
      </c>
      <c r="F547" s="7" t="n">
        <v>9999</v>
      </c>
    </row>
    <row r="548" spans="1:6">
      <c r="A548" t="s">
        <v>4</v>
      </c>
      <c r="B548" s="4" t="s">
        <v>5</v>
      </c>
      <c r="C548" s="4" t="s">
        <v>13</v>
      </c>
      <c r="D548" s="4" t="s">
        <v>10</v>
      </c>
      <c r="E548" s="4" t="s">
        <v>10</v>
      </c>
      <c r="F548" s="4" t="s">
        <v>10</v>
      </c>
    </row>
    <row r="549" spans="1:6">
      <c r="A549" t="n">
        <v>12974</v>
      </c>
      <c r="B549" s="20" t="n">
        <v>95</v>
      </c>
      <c r="C549" s="7" t="n">
        <v>5</v>
      </c>
      <c r="D549" s="7" t="n">
        <v>8</v>
      </c>
      <c r="E549" s="7" t="n">
        <v>21</v>
      </c>
      <c r="F549" s="7" t="n">
        <v>9999</v>
      </c>
    </row>
    <row r="550" spans="1:6">
      <c r="A550" t="s">
        <v>4</v>
      </c>
      <c r="B550" s="4" t="s">
        <v>5</v>
      </c>
      <c r="C550" s="4" t="s">
        <v>13</v>
      </c>
      <c r="D550" s="4" t="s">
        <v>10</v>
      </c>
      <c r="E550" s="4" t="s">
        <v>10</v>
      </c>
      <c r="F550" s="4" t="s">
        <v>10</v>
      </c>
    </row>
    <row r="551" spans="1:6">
      <c r="A551" t="n">
        <v>12982</v>
      </c>
      <c r="B551" s="20" t="n">
        <v>95</v>
      </c>
      <c r="C551" s="7" t="n">
        <v>5</v>
      </c>
      <c r="D551" s="7" t="n">
        <v>9</v>
      </c>
      <c r="E551" s="7" t="n">
        <v>23</v>
      </c>
      <c r="F551" s="7" t="n">
        <v>9999</v>
      </c>
    </row>
    <row r="552" spans="1:6">
      <c r="A552" t="s">
        <v>4</v>
      </c>
      <c r="B552" s="4" t="s">
        <v>5</v>
      </c>
      <c r="C552" s="4" t="s">
        <v>13</v>
      </c>
      <c r="D552" s="4" t="s">
        <v>10</v>
      </c>
      <c r="E552" s="4" t="s">
        <v>10</v>
      </c>
      <c r="F552" s="4" t="s">
        <v>10</v>
      </c>
    </row>
    <row r="553" spans="1:6">
      <c r="A553" t="n">
        <v>12990</v>
      </c>
      <c r="B553" s="20" t="n">
        <v>95</v>
      </c>
      <c r="C553" s="7" t="n">
        <v>5</v>
      </c>
      <c r="D553" s="7" t="n">
        <v>9</v>
      </c>
      <c r="E553" s="7" t="n">
        <v>11</v>
      </c>
      <c r="F553" s="7" t="n">
        <v>9999</v>
      </c>
    </row>
    <row r="554" spans="1:6">
      <c r="A554" t="s">
        <v>4</v>
      </c>
      <c r="B554" s="4" t="s">
        <v>5</v>
      </c>
      <c r="C554" s="4" t="s">
        <v>13</v>
      </c>
      <c r="D554" s="4" t="s">
        <v>10</v>
      </c>
      <c r="E554" s="4" t="s">
        <v>10</v>
      </c>
      <c r="F554" s="4" t="s">
        <v>10</v>
      </c>
    </row>
    <row r="555" spans="1:6">
      <c r="A555" t="n">
        <v>12998</v>
      </c>
      <c r="B555" s="20" t="n">
        <v>95</v>
      </c>
      <c r="C555" s="7" t="n">
        <v>5</v>
      </c>
      <c r="D555" s="7" t="n">
        <v>9</v>
      </c>
      <c r="E555" s="7" t="n">
        <v>12</v>
      </c>
      <c r="F555" s="7" t="n">
        <v>9999</v>
      </c>
    </row>
    <row r="556" spans="1:6">
      <c r="A556" t="s">
        <v>4</v>
      </c>
      <c r="B556" s="4" t="s">
        <v>5</v>
      </c>
      <c r="C556" s="4" t="s">
        <v>13</v>
      </c>
      <c r="D556" s="4" t="s">
        <v>10</v>
      </c>
      <c r="E556" s="4" t="s">
        <v>10</v>
      </c>
      <c r="F556" s="4" t="s">
        <v>10</v>
      </c>
    </row>
    <row r="557" spans="1:6">
      <c r="A557" t="n">
        <v>13006</v>
      </c>
      <c r="B557" s="20" t="n">
        <v>95</v>
      </c>
      <c r="C557" s="7" t="n">
        <v>5</v>
      </c>
      <c r="D557" s="7" t="n">
        <v>9</v>
      </c>
      <c r="E557" s="7" t="n">
        <v>13</v>
      </c>
      <c r="F557" s="7" t="n">
        <v>9999</v>
      </c>
    </row>
    <row r="558" spans="1:6">
      <c r="A558" t="s">
        <v>4</v>
      </c>
      <c r="B558" s="4" t="s">
        <v>5</v>
      </c>
      <c r="C558" s="4" t="s">
        <v>13</v>
      </c>
      <c r="D558" s="4" t="s">
        <v>10</v>
      </c>
      <c r="E558" s="4" t="s">
        <v>10</v>
      </c>
      <c r="F558" s="4" t="s">
        <v>10</v>
      </c>
    </row>
    <row r="559" spans="1:6">
      <c r="A559" t="n">
        <v>13014</v>
      </c>
      <c r="B559" s="20" t="n">
        <v>95</v>
      </c>
      <c r="C559" s="7" t="n">
        <v>5</v>
      </c>
      <c r="D559" s="7" t="n">
        <v>9</v>
      </c>
      <c r="E559" s="7" t="n">
        <v>14</v>
      </c>
      <c r="F559" s="7" t="n">
        <v>9999</v>
      </c>
    </row>
    <row r="560" spans="1:6">
      <c r="A560" t="s">
        <v>4</v>
      </c>
      <c r="B560" s="4" t="s">
        <v>5</v>
      </c>
      <c r="C560" s="4" t="s">
        <v>13</v>
      </c>
      <c r="D560" s="4" t="s">
        <v>10</v>
      </c>
      <c r="E560" s="4" t="s">
        <v>10</v>
      </c>
      <c r="F560" s="4" t="s">
        <v>10</v>
      </c>
    </row>
    <row r="561" spans="1:6">
      <c r="A561" t="n">
        <v>13022</v>
      </c>
      <c r="B561" s="20" t="n">
        <v>95</v>
      </c>
      <c r="C561" s="7" t="n">
        <v>5</v>
      </c>
      <c r="D561" s="7" t="n">
        <v>9</v>
      </c>
      <c r="E561" s="7" t="n">
        <v>15</v>
      </c>
      <c r="F561" s="7" t="n">
        <v>9999</v>
      </c>
    </row>
    <row r="562" spans="1:6">
      <c r="A562" t="s">
        <v>4</v>
      </c>
      <c r="B562" s="4" t="s">
        <v>5</v>
      </c>
      <c r="C562" s="4" t="s">
        <v>13</v>
      </c>
      <c r="D562" s="4" t="s">
        <v>10</v>
      </c>
      <c r="E562" s="4" t="s">
        <v>10</v>
      </c>
      <c r="F562" s="4" t="s">
        <v>10</v>
      </c>
    </row>
    <row r="563" spans="1:6">
      <c r="A563" t="n">
        <v>13030</v>
      </c>
      <c r="B563" s="20" t="n">
        <v>95</v>
      </c>
      <c r="C563" s="7" t="n">
        <v>5</v>
      </c>
      <c r="D563" s="7" t="n">
        <v>9</v>
      </c>
      <c r="E563" s="7" t="n">
        <v>16</v>
      </c>
      <c r="F563" s="7" t="n">
        <v>9999</v>
      </c>
    </row>
    <row r="564" spans="1:6">
      <c r="A564" t="s">
        <v>4</v>
      </c>
      <c r="B564" s="4" t="s">
        <v>5</v>
      </c>
      <c r="C564" s="4" t="s">
        <v>13</v>
      </c>
      <c r="D564" s="4" t="s">
        <v>10</v>
      </c>
      <c r="E564" s="4" t="s">
        <v>10</v>
      </c>
      <c r="F564" s="4" t="s">
        <v>10</v>
      </c>
    </row>
    <row r="565" spans="1:6">
      <c r="A565" t="n">
        <v>13038</v>
      </c>
      <c r="B565" s="20" t="n">
        <v>95</v>
      </c>
      <c r="C565" s="7" t="n">
        <v>5</v>
      </c>
      <c r="D565" s="7" t="n">
        <v>9</v>
      </c>
      <c r="E565" s="7" t="n">
        <v>17</v>
      </c>
      <c r="F565" s="7" t="n">
        <v>9999</v>
      </c>
    </row>
    <row r="566" spans="1:6">
      <c r="A566" t="s">
        <v>4</v>
      </c>
      <c r="B566" s="4" t="s">
        <v>5</v>
      </c>
      <c r="C566" s="4" t="s">
        <v>13</v>
      </c>
      <c r="D566" s="4" t="s">
        <v>10</v>
      </c>
      <c r="E566" s="4" t="s">
        <v>10</v>
      </c>
      <c r="F566" s="4" t="s">
        <v>10</v>
      </c>
    </row>
    <row r="567" spans="1:6">
      <c r="A567" t="n">
        <v>13046</v>
      </c>
      <c r="B567" s="20" t="n">
        <v>95</v>
      </c>
      <c r="C567" s="7" t="n">
        <v>5</v>
      </c>
      <c r="D567" s="7" t="n">
        <v>9</v>
      </c>
      <c r="E567" s="7" t="n">
        <v>18</v>
      </c>
      <c r="F567" s="7" t="n">
        <v>9999</v>
      </c>
    </row>
    <row r="568" spans="1:6">
      <c r="A568" t="s">
        <v>4</v>
      </c>
      <c r="B568" s="4" t="s">
        <v>5</v>
      </c>
      <c r="C568" s="4" t="s">
        <v>13</v>
      </c>
      <c r="D568" s="4" t="s">
        <v>10</v>
      </c>
      <c r="E568" s="4" t="s">
        <v>10</v>
      </c>
      <c r="F568" s="4" t="s">
        <v>10</v>
      </c>
    </row>
    <row r="569" spans="1:6">
      <c r="A569" t="n">
        <v>13054</v>
      </c>
      <c r="B569" s="20" t="n">
        <v>95</v>
      </c>
      <c r="C569" s="7" t="n">
        <v>5</v>
      </c>
      <c r="D569" s="7" t="n">
        <v>9</v>
      </c>
      <c r="E569" s="7" t="n">
        <v>19</v>
      </c>
      <c r="F569" s="7" t="n">
        <v>9999</v>
      </c>
    </row>
    <row r="570" spans="1:6">
      <c r="A570" t="s">
        <v>4</v>
      </c>
      <c r="B570" s="4" t="s">
        <v>5</v>
      </c>
      <c r="C570" s="4" t="s">
        <v>13</v>
      </c>
      <c r="D570" s="4" t="s">
        <v>10</v>
      </c>
      <c r="E570" s="4" t="s">
        <v>10</v>
      </c>
      <c r="F570" s="4" t="s">
        <v>10</v>
      </c>
    </row>
    <row r="571" spans="1:6">
      <c r="A571" t="n">
        <v>13062</v>
      </c>
      <c r="B571" s="20" t="n">
        <v>95</v>
      </c>
      <c r="C571" s="7" t="n">
        <v>5</v>
      </c>
      <c r="D571" s="7" t="n">
        <v>9</v>
      </c>
      <c r="E571" s="7" t="n">
        <v>20</v>
      </c>
      <c r="F571" s="7" t="n">
        <v>9999</v>
      </c>
    </row>
    <row r="572" spans="1:6">
      <c r="A572" t="s">
        <v>4</v>
      </c>
      <c r="B572" s="4" t="s">
        <v>5</v>
      </c>
      <c r="C572" s="4" t="s">
        <v>13</v>
      </c>
      <c r="D572" s="4" t="s">
        <v>10</v>
      </c>
      <c r="E572" s="4" t="s">
        <v>10</v>
      </c>
      <c r="F572" s="4" t="s">
        <v>10</v>
      </c>
    </row>
    <row r="573" spans="1:6">
      <c r="A573" t="n">
        <v>13070</v>
      </c>
      <c r="B573" s="20" t="n">
        <v>95</v>
      </c>
      <c r="C573" s="7" t="n">
        <v>5</v>
      </c>
      <c r="D573" s="7" t="n">
        <v>9</v>
      </c>
      <c r="E573" s="7" t="n">
        <v>21</v>
      </c>
      <c r="F573" s="7" t="n">
        <v>9999</v>
      </c>
    </row>
    <row r="574" spans="1:6">
      <c r="A574" t="s">
        <v>4</v>
      </c>
      <c r="B574" s="4" t="s">
        <v>5</v>
      </c>
      <c r="C574" s="4" t="s">
        <v>13</v>
      </c>
      <c r="D574" s="4" t="s">
        <v>10</v>
      </c>
      <c r="E574" s="4" t="s">
        <v>10</v>
      </c>
      <c r="F574" s="4" t="s">
        <v>10</v>
      </c>
    </row>
    <row r="575" spans="1:6">
      <c r="A575" t="n">
        <v>13078</v>
      </c>
      <c r="B575" s="20" t="n">
        <v>95</v>
      </c>
      <c r="C575" s="7" t="n">
        <v>5</v>
      </c>
      <c r="D575" s="7" t="n">
        <v>23</v>
      </c>
      <c r="E575" s="7" t="n">
        <v>11</v>
      </c>
      <c r="F575" s="7" t="n">
        <v>9999</v>
      </c>
    </row>
    <row r="576" spans="1:6">
      <c r="A576" t="s">
        <v>4</v>
      </c>
      <c r="B576" s="4" t="s">
        <v>5</v>
      </c>
      <c r="C576" s="4" t="s">
        <v>13</v>
      </c>
      <c r="D576" s="4" t="s">
        <v>10</v>
      </c>
      <c r="E576" s="4" t="s">
        <v>10</v>
      </c>
      <c r="F576" s="4" t="s">
        <v>10</v>
      </c>
    </row>
    <row r="577" spans="1:6">
      <c r="A577" t="n">
        <v>13086</v>
      </c>
      <c r="B577" s="20" t="n">
        <v>95</v>
      </c>
      <c r="C577" s="7" t="n">
        <v>5</v>
      </c>
      <c r="D577" s="7" t="n">
        <v>23</v>
      </c>
      <c r="E577" s="7" t="n">
        <v>12</v>
      </c>
      <c r="F577" s="7" t="n">
        <v>9999</v>
      </c>
    </row>
    <row r="578" spans="1:6">
      <c r="A578" t="s">
        <v>4</v>
      </c>
      <c r="B578" s="4" t="s">
        <v>5</v>
      </c>
      <c r="C578" s="4" t="s">
        <v>13</v>
      </c>
      <c r="D578" s="4" t="s">
        <v>10</v>
      </c>
      <c r="E578" s="4" t="s">
        <v>10</v>
      </c>
      <c r="F578" s="4" t="s">
        <v>10</v>
      </c>
    </row>
    <row r="579" spans="1:6">
      <c r="A579" t="n">
        <v>13094</v>
      </c>
      <c r="B579" s="20" t="n">
        <v>95</v>
      </c>
      <c r="C579" s="7" t="n">
        <v>5</v>
      </c>
      <c r="D579" s="7" t="n">
        <v>23</v>
      </c>
      <c r="E579" s="7" t="n">
        <v>13</v>
      </c>
      <c r="F579" s="7" t="n">
        <v>9999</v>
      </c>
    </row>
    <row r="580" spans="1:6">
      <c r="A580" t="s">
        <v>4</v>
      </c>
      <c r="B580" s="4" t="s">
        <v>5</v>
      </c>
      <c r="C580" s="4" t="s">
        <v>13</v>
      </c>
      <c r="D580" s="4" t="s">
        <v>10</v>
      </c>
      <c r="E580" s="4" t="s">
        <v>10</v>
      </c>
      <c r="F580" s="4" t="s">
        <v>10</v>
      </c>
    </row>
    <row r="581" spans="1:6">
      <c r="A581" t="n">
        <v>13102</v>
      </c>
      <c r="B581" s="20" t="n">
        <v>95</v>
      </c>
      <c r="C581" s="7" t="n">
        <v>5</v>
      </c>
      <c r="D581" s="7" t="n">
        <v>23</v>
      </c>
      <c r="E581" s="7" t="n">
        <v>14</v>
      </c>
      <c r="F581" s="7" t="n">
        <v>9999</v>
      </c>
    </row>
    <row r="582" spans="1:6">
      <c r="A582" t="s">
        <v>4</v>
      </c>
      <c r="B582" s="4" t="s">
        <v>5</v>
      </c>
      <c r="C582" s="4" t="s">
        <v>13</v>
      </c>
      <c r="D582" s="4" t="s">
        <v>10</v>
      </c>
      <c r="E582" s="4" t="s">
        <v>10</v>
      </c>
      <c r="F582" s="4" t="s">
        <v>10</v>
      </c>
    </row>
    <row r="583" spans="1:6">
      <c r="A583" t="n">
        <v>13110</v>
      </c>
      <c r="B583" s="20" t="n">
        <v>95</v>
      </c>
      <c r="C583" s="7" t="n">
        <v>5</v>
      </c>
      <c r="D583" s="7" t="n">
        <v>23</v>
      </c>
      <c r="E583" s="7" t="n">
        <v>15</v>
      </c>
      <c r="F583" s="7" t="n">
        <v>9999</v>
      </c>
    </row>
    <row r="584" spans="1:6">
      <c r="A584" t="s">
        <v>4</v>
      </c>
      <c r="B584" s="4" t="s">
        <v>5</v>
      </c>
      <c r="C584" s="4" t="s">
        <v>13</v>
      </c>
      <c r="D584" s="4" t="s">
        <v>10</v>
      </c>
      <c r="E584" s="4" t="s">
        <v>10</v>
      </c>
      <c r="F584" s="4" t="s">
        <v>10</v>
      </c>
    </row>
    <row r="585" spans="1:6">
      <c r="A585" t="n">
        <v>13118</v>
      </c>
      <c r="B585" s="20" t="n">
        <v>95</v>
      </c>
      <c r="C585" s="7" t="n">
        <v>5</v>
      </c>
      <c r="D585" s="7" t="n">
        <v>23</v>
      </c>
      <c r="E585" s="7" t="n">
        <v>16</v>
      </c>
      <c r="F585" s="7" t="n">
        <v>9999</v>
      </c>
    </row>
    <row r="586" spans="1:6">
      <c r="A586" t="s">
        <v>4</v>
      </c>
      <c r="B586" s="4" t="s">
        <v>5</v>
      </c>
      <c r="C586" s="4" t="s">
        <v>13</v>
      </c>
      <c r="D586" s="4" t="s">
        <v>10</v>
      </c>
      <c r="E586" s="4" t="s">
        <v>10</v>
      </c>
      <c r="F586" s="4" t="s">
        <v>10</v>
      </c>
    </row>
    <row r="587" spans="1:6">
      <c r="A587" t="n">
        <v>13126</v>
      </c>
      <c r="B587" s="20" t="n">
        <v>95</v>
      </c>
      <c r="C587" s="7" t="n">
        <v>5</v>
      </c>
      <c r="D587" s="7" t="n">
        <v>23</v>
      </c>
      <c r="E587" s="7" t="n">
        <v>17</v>
      </c>
      <c r="F587" s="7" t="n">
        <v>9999</v>
      </c>
    </row>
    <row r="588" spans="1:6">
      <c r="A588" t="s">
        <v>4</v>
      </c>
      <c r="B588" s="4" t="s">
        <v>5</v>
      </c>
      <c r="C588" s="4" t="s">
        <v>13</v>
      </c>
      <c r="D588" s="4" t="s">
        <v>10</v>
      </c>
      <c r="E588" s="4" t="s">
        <v>10</v>
      </c>
      <c r="F588" s="4" t="s">
        <v>10</v>
      </c>
    </row>
    <row r="589" spans="1:6">
      <c r="A589" t="n">
        <v>13134</v>
      </c>
      <c r="B589" s="20" t="n">
        <v>95</v>
      </c>
      <c r="C589" s="7" t="n">
        <v>5</v>
      </c>
      <c r="D589" s="7" t="n">
        <v>23</v>
      </c>
      <c r="E589" s="7" t="n">
        <v>18</v>
      </c>
      <c r="F589" s="7" t="n">
        <v>9999</v>
      </c>
    </row>
    <row r="590" spans="1:6">
      <c r="A590" t="s">
        <v>4</v>
      </c>
      <c r="B590" s="4" t="s">
        <v>5</v>
      </c>
      <c r="C590" s="4" t="s">
        <v>13</v>
      </c>
      <c r="D590" s="4" t="s">
        <v>10</v>
      </c>
      <c r="E590" s="4" t="s">
        <v>10</v>
      </c>
      <c r="F590" s="4" t="s">
        <v>10</v>
      </c>
    </row>
    <row r="591" spans="1:6">
      <c r="A591" t="n">
        <v>13142</v>
      </c>
      <c r="B591" s="20" t="n">
        <v>95</v>
      </c>
      <c r="C591" s="7" t="n">
        <v>5</v>
      </c>
      <c r="D591" s="7" t="n">
        <v>23</v>
      </c>
      <c r="E591" s="7" t="n">
        <v>19</v>
      </c>
      <c r="F591" s="7" t="n">
        <v>9999</v>
      </c>
    </row>
    <row r="592" spans="1:6">
      <c r="A592" t="s">
        <v>4</v>
      </c>
      <c r="B592" s="4" t="s">
        <v>5</v>
      </c>
      <c r="C592" s="4" t="s">
        <v>13</v>
      </c>
      <c r="D592" s="4" t="s">
        <v>10</v>
      </c>
      <c r="E592" s="4" t="s">
        <v>10</v>
      </c>
      <c r="F592" s="4" t="s">
        <v>10</v>
      </c>
    </row>
    <row r="593" spans="1:6">
      <c r="A593" t="n">
        <v>13150</v>
      </c>
      <c r="B593" s="20" t="n">
        <v>95</v>
      </c>
      <c r="C593" s="7" t="n">
        <v>5</v>
      </c>
      <c r="D593" s="7" t="n">
        <v>23</v>
      </c>
      <c r="E593" s="7" t="n">
        <v>20</v>
      </c>
      <c r="F593" s="7" t="n">
        <v>9999</v>
      </c>
    </row>
    <row r="594" spans="1:6">
      <c r="A594" t="s">
        <v>4</v>
      </c>
      <c r="B594" s="4" t="s">
        <v>5</v>
      </c>
      <c r="C594" s="4" t="s">
        <v>13</v>
      </c>
      <c r="D594" s="4" t="s">
        <v>10</v>
      </c>
      <c r="E594" s="4" t="s">
        <v>10</v>
      </c>
      <c r="F594" s="4" t="s">
        <v>10</v>
      </c>
    </row>
    <row r="595" spans="1:6">
      <c r="A595" t="n">
        <v>13158</v>
      </c>
      <c r="B595" s="20" t="n">
        <v>95</v>
      </c>
      <c r="C595" s="7" t="n">
        <v>5</v>
      </c>
      <c r="D595" s="7" t="n">
        <v>23</v>
      </c>
      <c r="E595" s="7" t="n">
        <v>21</v>
      </c>
      <c r="F595" s="7" t="n">
        <v>9999</v>
      </c>
    </row>
    <row r="596" spans="1:6">
      <c r="A596" t="s">
        <v>4</v>
      </c>
      <c r="B596" s="4" t="s">
        <v>5</v>
      </c>
      <c r="C596" s="4" t="s">
        <v>13</v>
      </c>
      <c r="D596" s="4" t="s">
        <v>10</v>
      </c>
      <c r="E596" s="4" t="s">
        <v>10</v>
      </c>
      <c r="F596" s="4" t="s">
        <v>10</v>
      </c>
    </row>
    <row r="597" spans="1:6">
      <c r="A597" t="n">
        <v>13166</v>
      </c>
      <c r="B597" s="20" t="n">
        <v>95</v>
      </c>
      <c r="C597" s="7" t="n">
        <v>5</v>
      </c>
      <c r="D597" s="7" t="n">
        <v>11</v>
      </c>
      <c r="E597" s="7" t="n">
        <v>12</v>
      </c>
      <c r="F597" s="7" t="n">
        <v>9999</v>
      </c>
    </row>
    <row r="598" spans="1:6">
      <c r="A598" t="s">
        <v>4</v>
      </c>
      <c r="B598" s="4" t="s">
        <v>5</v>
      </c>
      <c r="C598" s="4" t="s">
        <v>13</v>
      </c>
      <c r="D598" s="4" t="s">
        <v>10</v>
      </c>
      <c r="E598" s="4" t="s">
        <v>10</v>
      </c>
      <c r="F598" s="4" t="s">
        <v>10</v>
      </c>
    </row>
    <row r="599" spans="1:6">
      <c r="A599" t="n">
        <v>13174</v>
      </c>
      <c r="B599" s="20" t="n">
        <v>95</v>
      </c>
      <c r="C599" s="7" t="n">
        <v>5</v>
      </c>
      <c r="D599" s="7" t="n">
        <v>11</v>
      </c>
      <c r="E599" s="7" t="n">
        <v>13</v>
      </c>
      <c r="F599" s="7" t="n">
        <v>9999</v>
      </c>
    </row>
    <row r="600" spans="1:6">
      <c r="A600" t="s">
        <v>4</v>
      </c>
      <c r="B600" s="4" t="s">
        <v>5</v>
      </c>
      <c r="C600" s="4" t="s">
        <v>13</v>
      </c>
      <c r="D600" s="4" t="s">
        <v>10</v>
      </c>
      <c r="E600" s="4" t="s">
        <v>10</v>
      </c>
      <c r="F600" s="4" t="s">
        <v>10</v>
      </c>
    </row>
    <row r="601" spans="1:6">
      <c r="A601" t="n">
        <v>13182</v>
      </c>
      <c r="B601" s="20" t="n">
        <v>95</v>
      </c>
      <c r="C601" s="7" t="n">
        <v>5</v>
      </c>
      <c r="D601" s="7" t="n">
        <v>11</v>
      </c>
      <c r="E601" s="7" t="n">
        <v>14</v>
      </c>
      <c r="F601" s="7" t="n">
        <v>9999</v>
      </c>
    </row>
    <row r="602" spans="1:6">
      <c r="A602" t="s">
        <v>4</v>
      </c>
      <c r="B602" s="4" t="s">
        <v>5</v>
      </c>
      <c r="C602" s="4" t="s">
        <v>13</v>
      </c>
      <c r="D602" s="4" t="s">
        <v>10</v>
      </c>
      <c r="E602" s="4" t="s">
        <v>10</v>
      </c>
      <c r="F602" s="4" t="s">
        <v>10</v>
      </c>
    </row>
    <row r="603" spans="1:6">
      <c r="A603" t="n">
        <v>13190</v>
      </c>
      <c r="B603" s="20" t="n">
        <v>95</v>
      </c>
      <c r="C603" s="7" t="n">
        <v>5</v>
      </c>
      <c r="D603" s="7" t="n">
        <v>11</v>
      </c>
      <c r="E603" s="7" t="n">
        <v>15</v>
      </c>
      <c r="F603" s="7" t="n">
        <v>9999</v>
      </c>
    </row>
    <row r="604" spans="1:6">
      <c r="A604" t="s">
        <v>4</v>
      </c>
      <c r="B604" s="4" t="s">
        <v>5</v>
      </c>
      <c r="C604" s="4" t="s">
        <v>13</v>
      </c>
      <c r="D604" s="4" t="s">
        <v>10</v>
      </c>
      <c r="E604" s="4" t="s">
        <v>10</v>
      </c>
      <c r="F604" s="4" t="s">
        <v>10</v>
      </c>
    </row>
    <row r="605" spans="1:6">
      <c r="A605" t="n">
        <v>13198</v>
      </c>
      <c r="B605" s="20" t="n">
        <v>95</v>
      </c>
      <c r="C605" s="7" t="n">
        <v>5</v>
      </c>
      <c r="D605" s="7" t="n">
        <v>11</v>
      </c>
      <c r="E605" s="7" t="n">
        <v>16</v>
      </c>
      <c r="F605" s="7" t="n">
        <v>9999</v>
      </c>
    </row>
    <row r="606" spans="1:6">
      <c r="A606" t="s">
        <v>4</v>
      </c>
      <c r="B606" s="4" t="s">
        <v>5</v>
      </c>
      <c r="C606" s="4" t="s">
        <v>13</v>
      </c>
      <c r="D606" s="4" t="s">
        <v>10</v>
      </c>
      <c r="E606" s="4" t="s">
        <v>10</v>
      </c>
      <c r="F606" s="4" t="s">
        <v>10</v>
      </c>
    </row>
    <row r="607" spans="1:6">
      <c r="A607" t="n">
        <v>13206</v>
      </c>
      <c r="B607" s="20" t="n">
        <v>95</v>
      </c>
      <c r="C607" s="7" t="n">
        <v>5</v>
      </c>
      <c r="D607" s="7" t="n">
        <v>11</v>
      </c>
      <c r="E607" s="7" t="n">
        <v>17</v>
      </c>
      <c r="F607" s="7" t="n">
        <v>9999</v>
      </c>
    </row>
    <row r="608" spans="1:6">
      <c r="A608" t="s">
        <v>4</v>
      </c>
      <c r="B608" s="4" t="s">
        <v>5</v>
      </c>
      <c r="C608" s="4" t="s">
        <v>13</v>
      </c>
      <c r="D608" s="4" t="s">
        <v>10</v>
      </c>
      <c r="E608" s="4" t="s">
        <v>10</v>
      </c>
      <c r="F608" s="4" t="s">
        <v>10</v>
      </c>
    </row>
    <row r="609" spans="1:6">
      <c r="A609" t="n">
        <v>13214</v>
      </c>
      <c r="B609" s="20" t="n">
        <v>95</v>
      </c>
      <c r="C609" s="7" t="n">
        <v>5</v>
      </c>
      <c r="D609" s="7" t="n">
        <v>11</v>
      </c>
      <c r="E609" s="7" t="n">
        <v>18</v>
      </c>
      <c r="F609" s="7" t="n">
        <v>9999</v>
      </c>
    </row>
    <row r="610" spans="1:6">
      <c r="A610" t="s">
        <v>4</v>
      </c>
      <c r="B610" s="4" t="s">
        <v>5</v>
      </c>
      <c r="C610" s="4" t="s">
        <v>13</v>
      </c>
      <c r="D610" s="4" t="s">
        <v>10</v>
      </c>
      <c r="E610" s="4" t="s">
        <v>10</v>
      </c>
      <c r="F610" s="4" t="s">
        <v>10</v>
      </c>
    </row>
    <row r="611" spans="1:6">
      <c r="A611" t="n">
        <v>13222</v>
      </c>
      <c r="B611" s="20" t="n">
        <v>95</v>
      </c>
      <c r="C611" s="7" t="n">
        <v>5</v>
      </c>
      <c r="D611" s="7" t="n">
        <v>11</v>
      </c>
      <c r="E611" s="7" t="n">
        <v>19</v>
      </c>
      <c r="F611" s="7" t="n">
        <v>9999</v>
      </c>
    </row>
    <row r="612" spans="1:6">
      <c r="A612" t="s">
        <v>4</v>
      </c>
      <c r="B612" s="4" t="s">
        <v>5</v>
      </c>
      <c r="C612" s="4" t="s">
        <v>13</v>
      </c>
      <c r="D612" s="4" t="s">
        <v>10</v>
      </c>
      <c r="E612" s="4" t="s">
        <v>10</v>
      </c>
      <c r="F612" s="4" t="s">
        <v>10</v>
      </c>
    </row>
    <row r="613" spans="1:6">
      <c r="A613" t="n">
        <v>13230</v>
      </c>
      <c r="B613" s="20" t="n">
        <v>95</v>
      </c>
      <c r="C613" s="7" t="n">
        <v>5</v>
      </c>
      <c r="D613" s="7" t="n">
        <v>11</v>
      </c>
      <c r="E613" s="7" t="n">
        <v>20</v>
      </c>
      <c r="F613" s="7" t="n">
        <v>9999</v>
      </c>
    </row>
    <row r="614" spans="1:6">
      <c r="A614" t="s">
        <v>4</v>
      </c>
      <c r="B614" s="4" t="s">
        <v>5</v>
      </c>
      <c r="C614" s="4" t="s">
        <v>13</v>
      </c>
      <c r="D614" s="4" t="s">
        <v>10</v>
      </c>
      <c r="E614" s="4" t="s">
        <v>10</v>
      </c>
      <c r="F614" s="4" t="s">
        <v>10</v>
      </c>
    </row>
    <row r="615" spans="1:6">
      <c r="A615" t="n">
        <v>13238</v>
      </c>
      <c r="B615" s="20" t="n">
        <v>95</v>
      </c>
      <c r="C615" s="7" t="n">
        <v>5</v>
      </c>
      <c r="D615" s="7" t="n">
        <v>11</v>
      </c>
      <c r="E615" s="7" t="n">
        <v>21</v>
      </c>
      <c r="F615" s="7" t="n">
        <v>9999</v>
      </c>
    </row>
    <row r="616" spans="1:6">
      <c r="A616" t="s">
        <v>4</v>
      </c>
      <c r="B616" s="4" t="s">
        <v>5</v>
      </c>
      <c r="C616" s="4" t="s">
        <v>13</v>
      </c>
      <c r="D616" s="4" t="s">
        <v>10</v>
      </c>
      <c r="E616" s="4" t="s">
        <v>10</v>
      </c>
      <c r="F616" s="4" t="s">
        <v>10</v>
      </c>
    </row>
    <row r="617" spans="1:6">
      <c r="A617" t="n">
        <v>13246</v>
      </c>
      <c r="B617" s="20" t="n">
        <v>95</v>
      </c>
      <c r="C617" s="7" t="n">
        <v>5</v>
      </c>
      <c r="D617" s="7" t="n">
        <v>12</v>
      </c>
      <c r="E617" s="7" t="n">
        <v>13</v>
      </c>
      <c r="F617" s="7" t="n">
        <v>9999</v>
      </c>
    </row>
    <row r="618" spans="1:6">
      <c r="A618" t="s">
        <v>4</v>
      </c>
      <c r="B618" s="4" t="s">
        <v>5</v>
      </c>
      <c r="C618" s="4" t="s">
        <v>13</v>
      </c>
      <c r="D618" s="4" t="s">
        <v>10</v>
      </c>
      <c r="E618" s="4" t="s">
        <v>10</v>
      </c>
      <c r="F618" s="4" t="s">
        <v>10</v>
      </c>
    </row>
    <row r="619" spans="1:6">
      <c r="A619" t="n">
        <v>13254</v>
      </c>
      <c r="B619" s="20" t="n">
        <v>95</v>
      </c>
      <c r="C619" s="7" t="n">
        <v>5</v>
      </c>
      <c r="D619" s="7" t="n">
        <v>12</v>
      </c>
      <c r="E619" s="7" t="n">
        <v>14</v>
      </c>
      <c r="F619" s="7" t="n">
        <v>9999</v>
      </c>
    </row>
    <row r="620" spans="1:6">
      <c r="A620" t="s">
        <v>4</v>
      </c>
      <c r="B620" s="4" t="s">
        <v>5</v>
      </c>
      <c r="C620" s="4" t="s">
        <v>13</v>
      </c>
      <c r="D620" s="4" t="s">
        <v>10</v>
      </c>
      <c r="E620" s="4" t="s">
        <v>10</v>
      </c>
      <c r="F620" s="4" t="s">
        <v>10</v>
      </c>
    </row>
    <row r="621" spans="1:6">
      <c r="A621" t="n">
        <v>13262</v>
      </c>
      <c r="B621" s="20" t="n">
        <v>95</v>
      </c>
      <c r="C621" s="7" t="n">
        <v>5</v>
      </c>
      <c r="D621" s="7" t="n">
        <v>12</v>
      </c>
      <c r="E621" s="7" t="n">
        <v>15</v>
      </c>
      <c r="F621" s="7" t="n">
        <v>9999</v>
      </c>
    </row>
    <row r="622" spans="1:6">
      <c r="A622" t="s">
        <v>4</v>
      </c>
      <c r="B622" s="4" t="s">
        <v>5</v>
      </c>
      <c r="C622" s="4" t="s">
        <v>13</v>
      </c>
      <c r="D622" s="4" t="s">
        <v>10</v>
      </c>
      <c r="E622" s="4" t="s">
        <v>10</v>
      </c>
      <c r="F622" s="4" t="s">
        <v>10</v>
      </c>
    </row>
    <row r="623" spans="1:6">
      <c r="A623" t="n">
        <v>13270</v>
      </c>
      <c r="B623" s="20" t="n">
        <v>95</v>
      </c>
      <c r="C623" s="7" t="n">
        <v>5</v>
      </c>
      <c r="D623" s="7" t="n">
        <v>12</v>
      </c>
      <c r="E623" s="7" t="n">
        <v>16</v>
      </c>
      <c r="F623" s="7" t="n">
        <v>9999</v>
      </c>
    </row>
    <row r="624" spans="1:6">
      <c r="A624" t="s">
        <v>4</v>
      </c>
      <c r="B624" s="4" t="s">
        <v>5</v>
      </c>
      <c r="C624" s="4" t="s">
        <v>13</v>
      </c>
      <c r="D624" s="4" t="s">
        <v>10</v>
      </c>
      <c r="E624" s="4" t="s">
        <v>10</v>
      </c>
      <c r="F624" s="4" t="s">
        <v>10</v>
      </c>
    </row>
    <row r="625" spans="1:6">
      <c r="A625" t="n">
        <v>13278</v>
      </c>
      <c r="B625" s="20" t="n">
        <v>95</v>
      </c>
      <c r="C625" s="7" t="n">
        <v>5</v>
      </c>
      <c r="D625" s="7" t="n">
        <v>12</v>
      </c>
      <c r="E625" s="7" t="n">
        <v>17</v>
      </c>
      <c r="F625" s="7" t="n">
        <v>9999</v>
      </c>
    </row>
    <row r="626" spans="1:6">
      <c r="A626" t="s">
        <v>4</v>
      </c>
      <c r="B626" s="4" t="s">
        <v>5</v>
      </c>
      <c r="C626" s="4" t="s">
        <v>13</v>
      </c>
      <c r="D626" s="4" t="s">
        <v>10</v>
      </c>
      <c r="E626" s="4" t="s">
        <v>10</v>
      </c>
      <c r="F626" s="4" t="s">
        <v>10</v>
      </c>
    </row>
    <row r="627" spans="1:6">
      <c r="A627" t="n">
        <v>13286</v>
      </c>
      <c r="B627" s="20" t="n">
        <v>95</v>
      </c>
      <c r="C627" s="7" t="n">
        <v>5</v>
      </c>
      <c r="D627" s="7" t="n">
        <v>12</v>
      </c>
      <c r="E627" s="7" t="n">
        <v>18</v>
      </c>
      <c r="F627" s="7" t="n">
        <v>9999</v>
      </c>
    </row>
    <row r="628" spans="1:6">
      <c r="A628" t="s">
        <v>4</v>
      </c>
      <c r="B628" s="4" t="s">
        <v>5</v>
      </c>
      <c r="C628" s="4" t="s">
        <v>13</v>
      </c>
      <c r="D628" s="4" t="s">
        <v>10</v>
      </c>
      <c r="E628" s="4" t="s">
        <v>10</v>
      </c>
      <c r="F628" s="4" t="s">
        <v>10</v>
      </c>
    </row>
    <row r="629" spans="1:6">
      <c r="A629" t="n">
        <v>13294</v>
      </c>
      <c r="B629" s="20" t="n">
        <v>95</v>
      </c>
      <c r="C629" s="7" t="n">
        <v>5</v>
      </c>
      <c r="D629" s="7" t="n">
        <v>12</v>
      </c>
      <c r="E629" s="7" t="n">
        <v>19</v>
      </c>
      <c r="F629" s="7" t="n">
        <v>9999</v>
      </c>
    </row>
    <row r="630" spans="1:6">
      <c r="A630" t="s">
        <v>4</v>
      </c>
      <c r="B630" s="4" t="s">
        <v>5</v>
      </c>
      <c r="C630" s="4" t="s">
        <v>13</v>
      </c>
      <c r="D630" s="4" t="s">
        <v>10</v>
      </c>
      <c r="E630" s="4" t="s">
        <v>10</v>
      </c>
      <c r="F630" s="4" t="s">
        <v>10</v>
      </c>
    </row>
    <row r="631" spans="1:6">
      <c r="A631" t="n">
        <v>13302</v>
      </c>
      <c r="B631" s="20" t="n">
        <v>95</v>
      </c>
      <c r="C631" s="7" t="n">
        <v>5</v>
      </c>
      <c r="D631" s="7" t="n">
        <v>12</v>
      </c>
      <c r="E631" s="7" t="n">
        <v>20</v>
      </c>
      <c r="F631" s="7" t="n">
        <v>9999</v>
      </c>
    </row>
    <row r="632" spans="1:6">
      <c r="A632" t="s">
        <v>4</v>
      </c>
      <c r="B632" s="4" t="s">
        <v>5</v>
      </c>
      <c r="C632" s="4" t="s">
        <v>13</v>
      </c>
      <c r="D632" s="4" t="s">
        <v>10</v>
      </c>
      <c r="E632" s="4" t="s">
        <v>10</v>
      </c>
      <c r="F632" s="4" t="s">
        <v>10</v>
      </c>
    </row>
    <row r="633" spans="1:6">
      <c r="A633" t="n">
        <v>13310</v>
      </c>
      <c r="B633" s="20" t="n">
        <v>95</v>
      </c>
      <c r="C633" s="7" t="n">
        <v>5</v>
      </c>
      <c r="D633" s="7" t="n">
        <v>12</v>
      </c>
      <c r="E633" s="7" t="n">
        <v>21</v>
      </c>
      <c r="F633" s="7" t="n">
        <v>9999</v>
      </c>
    </row>
    <row r="634" spans="1:6">
      <c r="A634" t="s">
        <v>4</v>
      </c>
      <c r="B634" s="4" t="s">
        <v>5</v>
      </c>
      <c r="C634" s="4" t="s">
        <v>13</v>
      </c>
      <c r="D634" s="4" t="s">
        <v>10</v>
      </c>
      <c r="E634" s="4" t="s">
        <v>10</v>
      </c>
      <c r="F634" s="4" t="s">
        <v>10</v>
      </c>
    </row>
    <row r="635" spans="1:6">
      <c r="A635" t="n">
        <v>13318</v>
      </c>
      <c r="B635" s="20" t="n">
        <v>95</v>
      </c>
      <c r="C635" s="7" t="n">
        <v>5</v>
      </c>
      <c r="D635" s="7" t="n">
        <v>13</v>
      </c>
      <c r="E635" s="7" t="n">
        <v>14</v>
      </c>
      <c r="F635" s="7" t="n">
        <v>9999</v>
      </c>
    </row>
    <row r="636" spans="1:6">
      <c r="A636" t="s">
        <v>4</v>
      </c>
      <c r="B636" s="4" t="s">
        <v>5</v>
      </c>
      <c r="C636" s="4" t="s">
        <v>13</v>
      </c>
      <c r="D636" s="4" t="s">
        <v>10</v>
      </c>
      <c r="E636" s="4" t="s">
        <v>10</v>
      </c>
      <c r="F636" s="4" t="s">
        <v>10</v>
      </c>
    </row>
    <row r="637" spans="1:6">
      <c r="A637" t="n">
        <v>13326</v>
      </c>
      <c r="B637" s="20" t="n">
        <v>95</v>
      </c>
      <c r="C637" s="7" t="n">
        <v>5</v>
      </c>
      <c r="D637" s="7" t="n">
        <v>13</v>
      </c>
      <c r="E637" s="7" t="n">
        <v>15</v>
      </c>
      <c r="F637" s="7" t="n">
        <v>9999</v>
      </c>
    </row>
    <row r="638" spans="1:6">
      <c r="A638" t="s">
        <v>4</v>
      </c>
      <c r="B638" s="4" t="s">
        <v>5</v>
      </c>
      <c r="C638" s="4" t="s">
        <v>13</v>
      </c>
      <c r="D638" s="4" t="s">
        <v>10</v>
      </c>
      <c r="E638" s="4" t="s">
        <v>10</v>
      </c>
      <c r="F638" s="4" t="s">
        <v>10</v>
      </c>
    </row>
    <row r="639" spans="1:6">
      <c r="A639" t="n">
        <v>13334</v>
      </c>
      <c r="B639" s="20" t="n">
        <v>95</v>
      </c>
      <c r="C639" s="7" t="n">
        <v>5</v>
      </c>
      <c r="D639" s="7" t="n">
        <v>13</v>
      </c>
      <c r="E639" s="7" t="n">
        <v>16</v>
      </c>
      <c r="F639" s="7" t="n">
        <v>9999</v>
      </c>
    </row>
    <row r="640" spans="1:6">
      <c r="A640" t="s">
        <v>4</v>
      </c>
      <c r="B640" s="4" t="s">
        <v>5</v>
      </c>
      <c r="C640" s="4" t="s">
        <v>13</v>
      </c>
      <c r="D640" s="4" t="s">
        <v>10</v>
      </c>
      <c r="E640" s="4" t="s">
        <v>10</v>
      </c>
      <c r="F640" s="4" t="s">
        <v>10</v>
      </c>
    </row>
    <row r="641" spans="1:6">
      <c r="A641" t="n">
        <v>13342</v>
      </c>
      <c r="B641" s="20" t="n">
        <v>95</v>
      </c>
      <c r="C641" s="7" t="n">
        <v>5</v>
      </c>
      <c r="D641" s="7" t="n">
        <v>13</v>
      </c>
      <c r="E641" s="7" t="n">
        <v>17</v>
      </c>
      <c r="F641" s="7" t="n">
        <v>9999</v>
      </c>
    </row>
    <row r="642" spans="1:6">
      <c r="A642" t="s">
        <v>4</v>
      </c>
      <c r="B642" s="4" t="s">
        <v>5</v>
      </c>
      <c r="C642" s="4" t="s">
        <v>13</v>
      </c>
      <c r="D642" s="4" t="s">
        <v>10</v>
      </c>
      <c r="E642" s="4" t="s">
        <v>10</v>
      </c>
      <c r="F642" s="4" t="s">
        <v>10</v>
      </c>
    </row>
    <row r="643" spans="1:6">
      <c r="A643" t="n">
        <v>13350</v>
      </c>
      <c r="B643" s="20" t="n">
        <v>95</v>
      </c>
      <c r="C643" s="7" t="n">
        <v>5</v>
      </c>
      <c r="D643" s="7" t="n">
        <v>13</v>
      </c>
      <c r="E643" s="7" t="n">
        <v>18</v>
      </c>
      <c r="F643" s="7" t="n">
        <v>9999</v>
      </c>
    </row>
    <row r="644" spans="1:6">
      <c r="A644" t="s">
        <v>4</v>
      </c>
      <c r="B644" s="4" t="s">
        <v>5</v>
      </c>
      <c r="C644" s="4" t="s">
        <v>13</v>
      </c>
      <c r="D644" s="4" t="s">
        <v>10</v>
      </c>
      <c r="E644" s="4" t="s">
        <v>10</v>
      </c>
      <c r="F644" s="4" t="s">
        <v>10</v>
      </c>
    </row>
    <row r="645" spans="1:6">
      <c r="A645" t="n">
        <v>13358</v>
      </c>
      <c r="B645" s="20" t="n">
        <v>95</v>
      </c>
      <c r="C645" s="7" t="n">
        <v>5</v>
      </c>
      <c r="D645" s="7" t="n">
        <v>13</v>
      </c>
      <c r="E645" s="7" t="n">
        <v>19</v>
      </c>
      <c r="F645" s="7" t="n">
        <v>9999</v>
      </c>
    </row>
    <row r="646" spans="1:6">
      <c r="A646" t="s">
        <v>4</v>
      </c>
      <c r="B646" s="4" t="s">
        <v>5</v>
      </c>
      <c r="C646" s="4" t="s">
        <v>13</v>
      </c>
      <c r="D646" s="4" t="s">
        <v>10</v>
      </c>
      <c r="E646" s="4" t="s">
        <v>10</v>
      </c>
      <c r="F646" s="4" t="s">
        <v>10</v>
      </c>
    </row>
    <row r="647" spans="1:6">
      <c r="A647" t="n">
        <v>13366</v>
      </c>
      <c r="B647" s="20" t="n">
        <v>95</v>
      </c>
      <c r="C647" s="7" t="n">
        <v>5</v>
      </c>
      <c r="D647" s="7" t="n">
        <v>13</v>
      </c>
      <c r="E647" s="7" t="n">
        <v>20</v>
      </c>
      <c r="F647" s="7" t="n">
        <v>9999</v>
      </c>
    </row>
    <row r="648" spans="1:6">
      <c r="A648" t="s">
        <v>4</v>
      </c>
      <c r="B648" s="4" t="s">
        <v>5</v>
      </c>
      <c r="C648" s="4" t="s">
        <v>13</v>
      </c>
      <c r="D648" s="4" t="s">
        <v>10</v>
      </c>
      <c r="E648" s="4" t="s">
        <v>10</v>
      </c>
      <c r="F648" s="4" t="s">
        <v>10</v>
      </c>
    </row>
    <row r="649" spans="1:6">
      <c r="A649" t="n">
        <v>13374</v>
      </c>
      <c r="B649" s="20" t="n">
        <v>95</v>
      </c>
      <c r="C649" s="7" t="n">
        <v>5</v>
      </c>
      <c r="D649" s="7" t="n">
        <v>13</v>
      </c>
      <c r="E649" s="7" t="n">
        <v>21</v>
      </c>
      <c r="F649" s="7" t="n">
        <v>9999</v>
      </c>
    </row>
    <row r="650" spans="1:6">
      <c r="A650" t="s">
        <v>4</v>
      </c>
      <c r="B650" s="4" t="s">
        <v>5</v>
      </c>
      <c r="C650" s="4" t="s">
        <v>13</v>
      </c>
      <c r="D650" s="4" t="s">
        <v>10</v>
      </c>
      <c r="E650" s="4" t="s">
        <v>10</v>
      </c>
      <c r="F650" s="4" t="s">
        <v>10</v>
      </c>
    </row>
    <row r="651" spans="1:6">
      <c r="A651" t="n">
        <v>13382</v>
      </c>
      <c r="B651" s="20" t="n">
        <v>95</v>
      </c>
      <c r="C651" s="7" t="n">
        <v>5</v>
      </c>
      <c r="D651" s="7" t="n">
        <v>14</v>
      </c>
      <c r="E651" s="7" t="n">
        <v>15</v>
      </c>
      <c r="F651" s="7" t="n">
        <v>9999</v>
      </c>
    </row>
    <row r="652" spans="1:6">
      <c r="A652" t="s">
        <v>4</v>
      </c>
      <c r="B652" s="4" t="s">
        <v>5</v>
      </c>
      <c r="C652" s="4" t="s">
        <v>13</v>
      </c>
      <c r="D652" s="4" t="s">
        <v>10</v>
      </c>
      <c r="E652" s="4" t="s">
        <v>10</v>
      </c>
      <c r="F652" s="4" t="s">
        <v>10</v>
      </c>
    </row>
    <row r="653" spans="1:6">
      <c r="A653" t="n">
        <v>13390</v>
      </c>
      <c r="B653" s="20" t="n">
        <v>95</v>
      </c>
      <c r="C653" s="7" t="n">
        <v>5</v>
      </c>
      <c r="D653" s="7" t="n">
        <v>14</v>
      </c>
      <c r="E653" s="7" t="n">
        <v>16</v>
      </c>
      <c r="F653" s="7" t="n">
        <v>9999</v>
      </c>
    </row>
    <row r="654" spans="1:6">
      <c r="A654" t="s">
        <v>4</v>
      </c>
      <c r="B654" s="4" t="s">
        <v>5</v>
      </c>
      <c r="C654" s="4" t="s">
        <v>13</v>
      </c>
      <c r="D654" s="4" t="s">
        <v>10</v>
      </c>
      <c r="E654" s="4" t="s">
        <v>10</v>
      </c>
      <c r="F654" s="4" t="s">
        <v>10</v>
      </c>
    </row>
    <row r="655" spans="1:6">
      <c r="A655" t="n">
        <v>13398</v>
      </c>
      <c r="B655" s="20" t="n">
        <v>95</v>
      </c>
      <c r="C655" s="7" t="n">
        <v>5</v>
      </c>
      <c r="D655" s="7" t="n">
        <v>14</v>
      </c>
      <c r="E655" s="7" t="n">
        <v>17</v>
      </c>
      <c r="F655" s="7" t="n">
        <v>9999</v>
      </c>
    </row>
    <row r="656" spans="1:6">
      <c r="A656" t="s">
        <v>4</v>
      </c>
      <c r="B656" s="4" t="s">
        <v>5</v>
      </c>
      <c r="C656" s="4" t="s">
        <v>13</v>
      </c>
      <c r="D656" s="4" t="s">
        <v>10</v>
      </c>
      <c r="E656" s="4" t="s">
        <v>10</v>
      </c>
      <c r="F656" s="4" t="s">
        <v>10</v>
      </c>
    </row>
    <row r="657" spans="1:6">
      <c r="A657" t="n">
        <v>13406</v>
      </c>
      <c r="B657" s="20" t="n">
        <v>95</v>
      </c>
      <c r="C657" s="7" t="n">
        <v>5</v>
      </c>
      <c r="D657" s="7" t="n">
        <v>14</v>
      </c>
      <c r="E657" s="7" t="n">
        <v>18</v>
      </c>
      <c r="F657" s="7" t="n">
        <v>9999</v>
      </c>
    </row>
    <row r="658" spans="1:6">
      <c r="A658" t="s">
        <v>4</v>
      </c>
      <c r="B658" s="4" t="s">
        <v>5</v>
      </c>
      <c r="C658" s="4" t="s">
        <v>13</v>
      </c>
      <c r="D658" s="4" t="s">
        <v>10</v>
      </c>
      <c r="E658" s="4" t="s">
        <v>10</v>
      </c>
      <c r="F658" s="4" t="s">
        <v>10</v>
      </c>
    </row>
    <row r="659" spans="1:6">
      <c r="A659" t="n">
        <v>13414</v>
      </c>
      <c r="B659" s="20" t="n">
        <v>95</v>
      </c>
      <c r="C659" s="7" t="n">
        <v>5</v>
      </c>
      <c r="D659" s="7" t="n">
        <v>14</v>
      </c>
      <c r="E659" s="7" t="n">
        <v>19</v>
      </c>
      <c r="F659" s="7" t="n">
        <v>9999</v>
      </c>
    </row>
    <row r="660" spans="1:6">
      <c r="A660" t="s">
        <v>4</v>
      </c>
      <c r="B660" s="4" t="s">
        <v>5</v>
      </c>
      <c r="C660" s="4" t="s">
        <v>13</v>
      </c>
      <c r="D660" s="4" t="s">
        <v>10</v>
      </c>
      <c r="E660" s="4" t="s">
        <v>10</v>
      </c>
      <c r="F660" s="4" t="s">
        <v>10</v>
      </c>
    </row>
    <row r="661" spans="1:6">
      <c r="A661" t="n">
        <v>13422</v>
      </c>
      <c r="B661" s="20" t="n">
        <v>95</v>
      </c>
      <c r="C661" s="7" t="n">
        <v>5</v>
      </c>
      <c r="D661" s="7" t="n">
        <v>14</v>
      </c>
      <c r="E661" s="7" t="n">
        <v>20</v>
      </c>
      <c r="F661" s="7" t="n">
        <v>9999</v>
      </c>
    </row>
    <row r="662" spans="1:6">
      <c r="A662" t="s">
        <v>4</v>
      </c>
      <c r="B662" s="4" t="s">
        <v>5</v>
      </c>
      <c r="C662" s="4" t="s">
        <v>13</v>
      </c>
      <c r="D662" s="4" t="s">
        <v>10</v>
      </c>
      <c r="E662" s="4" t="s">
        <v>10</v>
      </c>
      <c r="F662" s="4" t="s">
        <v>10</v>
      </c>
    </row>
    <row r="663" spans="1:6">
      <c r="A663" t="n">
        <v>13430</v>
      </c>
      <c r="B663" s="20" t="n">
        <v>95</v>
      </c>
      <c r="C663" s="7" t="n">
        <v>5</v>
      </c>
      <c r="D663" s="7" t="n">
        <v>14</v>
      </c>
      <c r="E663" s="7" t="n">
        <v>21</v>
      </c>
      <c r="F663" s="7" t="n">
        <v>9999</v>
      </c>
    </row>
    <row r="664" spans="1:6">
      <c r="A664" t="s">
        <v>4</v>
      </c>
      <c r="B664" s="4" t="s">
        <v>5</v>
      </c>
      <c r="C664" s="4" t="s">
        <v>13</v>
      </c>
      <c r="D664" s="4" t="s">
        <v>10</v>
      </c>
      <c r="E664" s="4" t="s">
        <v>10</v>
      </c>
      <c r="F664" s="4" t="s">
        <v>10</v>
      </c>
    </row>
    <row r="665" spans="1:6">
      <c r="A665" t="n">
        <v>13438</v>
      </c>
      <c r="B665" s="20" t="n">
        <v>95</v>
      </c>
      <c r="C665" s="7" t="n">
        <v>5</v>
      </c>
      <c r="D665" s="7" t="n">
        <v>15</v>
      </c>
      <c r="E665" s="7" t="n">
        <v>16</v>
      </c>
      <c r="F665" s="7" t="n">
        <v>9999</v>
      </c>
    </row>
    <row r="666" spans="1:6">
      <c r="A666" t="s">
        <v>4</v>
      </c>
      <c r="B666" s="4" t="s">
        <v>5</v>
      </c>
      <c r="C666" s="4" t="s">
        <v>13</v>
      </c>
      <c r="D666" s="4" t="s">
        <v>10</v>
      </c>
      <c r="E666" s="4" t="s">
        <v>10</v>
      </c>
      <c r="F666" s="4" t="s">
        <v>10</v>
      </c>
    </row>
    <row r="667" spans="1:6">
      <c r="A667" t="n">
        <v>13446</v>
      </c>
      <c r="B667" s="20" t="n">
        <v>95</v>
      </c>
      <c r="C667" s="7" t="n">
        <v>5</v>
      </c>
      <c r="D667" s="7" t="n">
        <v>15</v>
      </c>
      <c r="E667" s="7" t="n">
        <v>17</v>
      </c>
      <c r="F667" s="7" t="n">
        <v>9999</v>
      </c>
    </row>
    <row r="668" spans="1:6">
      <c r="A668" t="s">
        <v>4</v>
      </c>
      <c r="B668" s="4" t="s">
        <v>5</v>
      </c>
      <c r="C668" s="4" t="s">
        <v>13</v>
      </c>
      <c r="D668" s="4" t="s">
        <v>10</v>
      </c>
      <c r="E668" s="4" t="s">
        <v>10</v>
      </c>
      <c r="F668" s="4" t="s">
        <v>10</v>
      </c>
    </row>
    <row r="669" spans="1:6">
      <c r="A669" t="n">
        <v>13454</v>
      </c>
      <c r="B669" s="20" t="n">
        <v>95</v>
      </c>
      <c r="C669" s="7" t="n">
        <v>5</v>
      </c>
      <c r="D669" s="7" t="n">
        <v>15</v>
      </c>
      <c r="E669" s="7" t="n">
        <v>18</v>
      </c>
      <c r="F669" s="7" t="n">
        <v>9999</v>
      </c>
    </row>
    <row r="670" spans="1:6">
      <c r="A670" t="s">
        <v>4</v>
      </c>
      <c r="B670" s="4" t="s">
        <v>5</v>
      </c>
      <c r="C670" s="4" t="s">
        <v>13</v>
      </c>
      <c r="D670" s="4" t="s">
        <v>10</v>
      </c>
      <c r="E670" s="4" t="s">
        <v>10</v>
      </c>
      <c r="F670" s="4" t="s">
        <v>10</v>
      </c>
    </row>
    <row r="671" spans="1:6">
      <c r="A671" t="n">
        <v>13462</v>
      </c>
      <c r="B671" s="20" t="n">
        <v>95</v>
      </c>
      <c r="C671" s="7" t="n">
        <v>5</v>
      </c>
      <c r="D671" s="7" t="n">
        <v>15</v>
      </c>
      <c r="E671" s="7" t="n">
        <v>19</v>
      </c>
      <c r="F671" s="7" t="n">
        <v>9999</v>
      </c>
    </row>
    <row r="672" spans="1:6">
      <c r="A672" t="s">
        <v>4</v>
      </c>
      <c r="B672" s="4" t="s">
        <v>5</v>
      </c>
      <c r="C672" s="4" t="s">
        <v>13</v>
      </c>
      <c r="D672" s="4" t="s">
        <v>10</v>
      </c>
      <c r="E672" s="4" t="s">
        <v>10</v>
      </c>
      <c r="F672" s="4" t="s">
        <v>10</v>
      </c>
    </row>
    <row r="673" spans="1:6">
      <c r="A673" t="n">
        <v>13470</v>
      </c>
      <c r="B673" s="20" t="n">
        <v>95</v>
      </c>
      <c r="C673" s="7" t="n">
        <v>5</v>
      </c>
      <c r="D673" s="7" t="n">
        <v>15</v>
      </c>
      <c r="E673" s="7" t="n">
        <v>20</v>
      </c>
      <c r="F673" s="7" t="n">
        <v>9999</v>
      </c>
    </row>
    <row r="674" spans="1:6">
      <c r="A674" t="s">
        <v>4</v>
      </c>
      <c r="B674" s="4" t="s">
        <v>5</v>
      </c>
      <c r="C674" s="4" t="s">
        <v>13</v>
      </c>
      <c r="D674" s="4" t="s">
        <v>10</v>
      </c>
      <c r="E674" s="4" t="s">
        <v>10</v>
      </c>
      <c r="F674" s="4" t="s">
        <v>10</v>
      </c>
    </row>
    <row r="675" spans="1:6">
      <c r="A675" t="n">
        <v>13478</v>
      </c>
      <c r="B675" s="20" t="n">
        <v>95</v>
      </c>
      <c r="C675" s="7" t="n">
        <v>5</v>
      </c>
      <c r="D675" s="7" t="n">
        <v>15</v>
      </c>
      <c r="E675" s="7" t="n">
        <v>21</v>
      </c>
      <c r="F675" s="7" t="n">
        <v>9999</v>
      </c>
    </row>
    <row r="676" spans="1:6">
      <c r="A676" t="s">
        <v>4</v>
      </c>
      <c r="B676" s="4" t="s">
        <v>5</v>
      </c>
      <c r="C676" s="4" t="s">
        <v>13</v>
      </c>
      <c r="D676" s="4" t="s">
        <v>10</v>
      </c>
      <c r="E676" s="4" t="s">
        <v>10</v>
      </c>
      <c r="F676" s="4" t="s">
        <v>10</v>
      </c>
    </row>
    <row r="677" spans="1:6">
      <c r="A677" t="n">
        <v>13486</v>
      </c>
      <c r="B677" s="20" t="n">
        <v>95</v>
      </c>
      <c r="C677" s="7" t="n">
        <v>5</v>
      </c>
      <c r="D677" s="7" t="n">
        <v>16</v>
      </c>
      <c r="E677" s="7" t="n">
        <v>17</v>
      </c>
      <c r="F677" s="7" t="n">
        <v>9999</v>
      </c>
    </row>
    <row r="678" spans="1:6">
      <c r="A678" t="s">
        <v>4</v>
      </c>
      <c r="B678" s="4" t="s">
        <v>5</v>
      </c>
      <c r="C678" s="4" t="s">
        <v>13</v>
      </c>
      <c r="D678" s="4" t="s">
        <v>10</v>
      </c>
      <c r="E678" s="4" t="s">
        <v>10</v>
      </c>
      <c r="F678" s="4" t="s">
        <v>10</v>
      </c>
    </row>
    <row r="679" spans="1:6">
      <c r="A679" t="n">
        <v>13494</v>
      </c>
      <c r="B679" s="20" t="n">
        <v>95</v>
      </c>
      <c r="C679" s="7" t="n">
        <v>5</v>
      </c>
      <c r="D679" s="7" t="n">
        <v>16</v>
      </c>
      <c r="E679" s="7" t="n">
        <v>18</v>
      </c>
      <c r="F679" s="7" t="n">
        <v>9999</v>
      </c>
    </row>
    <row r="680" spans="1:6">
      <c r="A680" t="s">
        <v>4</v>
      </c>
      <c r="B680" s="4" t="s">
        <v>5</v>
      </c>
      <c r="C680" s="4" t="s">
        <v>13</v>
      </c>
      <c r="D680" s="4" t="s">
        <v>10</v>
      </c>
      <c r="E680" s="4" t="s">
        <v>10</v>
      </c>
      <c r="F680" s="4" t="s">
        <v>10</v>
      </c>
    </row>
    <row r="681" spans="1:6">
      <c r="A681" t="n">
        <v>13502</v>
      </c>
      <c r="B681" s="20" t="n">
        <v>95</v>
      </c>
      <c r="C681" s="7" t="n">
        <v>5</v>
      </c>
      <c r="D681" s="7" t="n">
        <v>16</v>
      </c>
      <c r="E681" s="7" t="n">
        <v>19</v>
      </c>
      <c r="F681" s="7" t="n">
        <v>9999</v>
      </c>
    </row>
    <row r="682" spans="1:6">
      <c r="A682" t="s">
        <v>4</v>
      </c>
      <c r="B682" s="4" t="s">
        <v>5</v>
      </c>
      <c r="C682" s="4" t="s">
        <v>13</v>
      </c>
      <c r="D682" s="4" t="s">
        <v>10</v>
      </c>
      <c r="E682" s="4" t="s">
        <v>10</v>
      </c>
      <c r="F682" s="4" t="s">
        <v>10</v>
      </c>
    </row>
    <row r="683" spans="1:6">
      <c r="A683" t="n">
        <v>13510</v>
      </c>
      <c r="B683" s="20" t="n">
        <v>95</v>
      </c>
      <c r="C683" s="7" t="n">
        <v>5</v>
      </c>
      <c r="D683" s="7" t="n">
        <v>16</v>
      </c>
      <c r="E683" s="7" t="n">
        <v>20</v>
      </c>
      <c r="F683" s="7" t="n">
        <v>9999</v>
      </c>
    </row>
    <row r="684" spans="1:6">
      <c r="A684" t="s">
        <v>4</v>
      </c>
      <c r="B684" s="4" t="s">
        <v>5</v>
      </c>
      <c r="C684" s="4" t="s">
        <v>13</v>
      </c>
      <c r="D684" s="4" t="s">
        <v>10</v>
      </c>
      <c r="E684" s="4" t="s">
        <v>10</v>
      </c>
      <c r="F684" s="4" t="s">
        <v>10</v>
      </c>
    </row>
    <row r="685" spans="1:6">
      <c r="A685" t="n">
        <v>13518</v>
      </c>
      <c r="B685" s="20" t="n">
        <v>95</v>
      </c>
      <c r="C685" s="7" t="n">
        <v>5</v>
      </c>
      <c r="D685" s="7" t="n">
        <v>16</v>
      </c>
      <c r="E685" s="7" t="n">
        <v>21</v>
      </c>
      <c r="F685" s="7" t="n">
        <v>9999</v>
      </c>
    </row>
    <row r="686" spans="1:6">
      <c r="A686" t="s">
        <v>4</v>
      </c>
      <c r="B686" s="4" t="s">
        <v>5</v>
      </c>
      <c r="C686" s="4" t="s">
        <v>13</v>
      </c>
      <c r="D686" s="4" t="s">
        <v>10</v>
      </c>
      <c r="E686" s="4" t="s">
        <v>10</v>
      </c>
      <c r="F686" s="4" t="s">
        <v>10</v>
      </c>
    </row>
    <row r="687" spans="1:6">
      <c r="A687" t="n">
        <v>13526</v>
      </c>
      <c r="B687" s="20" t="n">
        <v>95</v>
      </c>
      <c r="C687" s="7" t="n">
        <v>5</v>
      </c>
      <c r="D687" s="7" t="n">
        <v>17</v>
      </c>
      <c r="E687" s="7" t="n">
        <v>18</v>
      </c>
      <c r="F687" s="7" t="n">
        <v>9999</v>
      </c>
    </row>
    <row r="688" spans="1:6">
      <c r="A688" t="s">
        <v>4</v>
      </c>
      <c r="B688" s="4" t="s">
        <v>5</v>
      </c>
      <c r="C688" s="4" t="s">
        <v>13</v>
      </c>
      <c r="D688" s="4" t="s">
        <v>10</v>
      </c>
      <c r="E688" s="4" t="s">
        <v>10</v>
      </c>
      <c r="F688" s="4" t="s">
        <v>10</v>
      </c>
    </row>
    <row r="689" spans="1:6">
      <c r="A689" t="n">
        <v>13534</v>
      </c>
      <c r="B689" s="20" t="n">
        <v>95</v>
      </c>
      <c r="C689" s="7" t="n">
        <v>5</v>
      </c>
      <c r="D689" s="7" t="n">
        <v>17</v>
      </c>
      <c r="E689" s="7" t="n">
        <v>19</v>
      </c>
      <c r="F689" s="7" t="n">
        <v>9999</v>
      </c>
    </row>
    <row r="690" spans="1:6">
      <c r="A690" t="s">
        <v>4</v>
      </c>
      <c r="B690" s="4" t="s">
        <v>5</v>
      </c>
      <c r="C690" s="4" t="s">
        <v>13</v>
      </c>
      <c r="D690" s="4" t="s">
        <v>10</v>
      </c>
      <c r="E690" s="4" t="s">
        <v>10</v>
      </c>
      <c r="F690" s="4" t="s">
        <v>10</v>
      </c>
    </row>
    <row r="691" spans="1:6">
      <c r="A691" t="n">
        <v>13542</v>
      </c>
      <c r="B691" s="20" t="n">
        <v>95</v>
      </c>
      <c r="C691" s="7" t="n">
        <v>5</v>
      </c>
      <c r="D691" s="7" t="n">
        <v>17</v>
      </c>
      <c r="E691" s="7" t="n">
        <v>20</v>
      </c>
      <c r="F691" s="7" t="n">
        <v>9999</v>
      </c>
    </row>
    <row r="692" spans="1:6">
      <c r="A692" t="s">
        <v>4</v>
      </c>
      <c r="B692" s="4" t="s">
        <v>5</v>
      </c>
      <c r="C692" s="4" t="s">
        <v>13</v>
      </c>
      <c r="D692" s="4" t="s">
        <v>10</v>
      </c>
      <c r="E692" s="4" t="s">
        <v>10</v>
      </c>
      <c r="F692" s="4" t="s">
        <v>10</v>
      </c>
    </row>
    <row r="693" spans="1:6">
      <c r="A693" t="n">
        <v>13550</v>
      </c>
      <c r="B693" s="20" t="n">
        <v>95</v>
      </c>
      <c r="C693" s="7" t="n">
        <v>5</v>
      </c>
      <c r="D693" s="7" t="n">
        <v>17</v>
      </c>
      <c r="E693" s="7" t="n">
        <v>21</v>
      </c>
      <c r="F693" s="7" t="n">
        <v>9999</v>
      </c>
    </row>
    <row r="694" spans="1:6">
      <c r="A694" t="s">
        <v>4</v>
      </c>
      <c r="B694" s="4" t="s">
        <v>5</v>
      </c>
      <c r="C694" s="4" t="s">
        <v>13</v>
      </c>
      <c r="D694" s="4" t="s">
        <v>10</v>
      </c>
      <c r="E694" s="4" t="s">
        <v>10</v>
      </c>
      <c r="F694" s="4" t="s">
        <v>10</v>
      </c>
    </row>
    <row r="695" spans="1:6">
      <c r="A695" t="n">
        <v>13558</v>
      </c>
      <c r="B695" s="20" t="n">
        <v>95</v>
      </c>
      <c r="C695" s="7" t="n">
        <v>5</v>
      </c>
      <c r="D695" s="7" t="n">
        <v>18</v>
      </c>
      <c r="E695" s="7" t="n">
        <v>19</v>
      </c>
      <c r="F695" s="7" t="n">
        <v>9999</v>
      </c>
    </row>
    <row r="696" spans="1:6">
      <c r="A696" t="s">
        <v>4</v>
      </c>
      <c r="B696" s="4" t="s">
        <v>5</v>
      </c>
      <c r="C696" s="4" t="s">
        <v>13</v>
      </c>
      <c r="D696" s="4" t="s">
        <v>10</v>
      </c>
      <c r="E696" s="4" t="s">
        <v>10</v>
      </c>
      <c r="F696" s="4" t="s">
        <v>10</v>
      </c>
    </row>
    <row r="697" spans="1:6">
      <c r="A697" t="n">
        <v>13566</v>
      </c>
      <c r="B697" s="20" t="n">
        <v>95</v>
      </c>
      <c r="C697" s="7" t="n">
        <v>5</v>
      </c>
      <c r="D697" s="7" t="n">
        <v>18</v>
      </c>
      <c r="E697" s="7" t="n">
        <v>20</v>
      </c>
      <c r="F697" s="7" t="n">
        <v>9999</v>
      </c>
    </row>
    <row r="698" spans="1:6">
      <c r="A698" t="s">
        <v>4</v>
      </c>
      <c r="B698" s="4" t="s">
        <v>5</v>
      </c>
      <c r="C698" s="4" t="s">
        <v>13</v>
      </c>
      <c r="D698" s="4" t="s">
        <v>10</v>
      </c>
      <c r="E698" s="4" t="s">
        <v>10</v>
      </c>
      <c r="F698" s="4" t="s">
        <v>10</v>
      </c>
    </row>
    <row r="699" spans="1:6">
      <c r="A699" t="n">
        <v>13574</v>
      </c>
      <c r="B699" s="20" t="n">
        <v>95</v>
      </c>
      <c r="C699" s="7" t="n">
        <v>5</v>
      </c>
      <c r="D699" s="7" t="n">
        <v>18</v>
      </c>
      <c r="E699" s="7" t="n">
        <v>21</v>
      </c>
      <c r="F699" s="7" t="n">
        <v>9999</v>
      </c>
    </row>
    <row r="700" spans="1:6">
      <c r="A700" t="s">
        <v>4</v>
      </c>
      <c r="B700" s="4" t="s">
        <v>5</v>
      </c>
      <c r="C700" s="4" t="s">
        <v>13</v>
      </c>
      <c r="D700" s="4" t="s">
        <v>10</v>
      </c>
      <c r="E700" s="4" t="s">
        <v>10</v>
      </c>
      <c r="F700" s="4" t="s">
        <v>10</v>
      </c>
    </row>
    <row r="701" spans="1:6">
      <c r="A701" t="n">
        <v>13582</v>
      </c>
      <c r="B701" s="20" t="n">
        <v>95</v>
      </c>
      <c r="C701" s="7" t="n">
        <v>5</v>
      </c>
      <c r="D701" s="7" t="n">
        <v>19</v>
      </c>
      <c r="E701" s="7" t="n">
        <v>20</v>
      </c>
      <c r="F701" s="7" t="n">
        <v>9999</v>
      </c>
    </row>
    <row r="702" spans="1:6">
      <c r="A702" t="s">
        <v>4</v>
      </c>
      <c r="B702" s="4" t="s">
        <v>5</v>
      </c>
      <c r="C702" s="4" t="s">
        <v>13</v>
      </c>
      <c r="D702" s="4" t="s">
        <v>10</v>
      </c>
      <c r="E702" s="4" t="s">
        <v>10</v>
      </c>
      <c r="F702" s="4" t="s">
        <v>10</v>
      </c>
    </row>
    <row r="703" spans="1:6">
      <c r="A703" t="n">
        <v>13590</v>
      </c>
      <c r="B703" s="20" t="n">
        <v>95</v>
      </c>
      <c r="C703" s="7" t="n">
        <v>5</v>
      </c>
      <c r="D703" s="7" t="n">
        <v>19</v>
      </c>
      <c r="E703" s="7" t="n">
        <v>21</v>
      </c>
      <c r="F703" s="7" t="n">
        <v>9999</v>
      </c>
    </row>
    <row r="704" spans="1:6">
      <c r="A704" t="s">
        <v>4</v>
      </c>
      <c r="B704" s="4" t="s">
        <v>5</v>
      </c>
      <c r="C704" s="4" t="s">
        <v>13</v>
      </c>
      <c r="D704" s="4" t="s">
        <v>10</v>
      </c>
      <c r="E704" s="4" t="s">
        <v>10</v>
      </c>
      <c r="F704" s="4" t="s">
        <v>10</v>
      </c>
    </row>
    <row r="705" spans="1:6">
      <c r="A705" t="n">
        <v>13598</v>
      </c>
      <c r="B705" s="20" t="n">
        <v>95</v>
      </c>
      <c r="C705" s="7" t="n">
        <v>5</v>
      </c>
      <c r="D705" s="7" t="n">
        <v>20</v>
      </c>
      <c r="E705" s="7" t="n">
        <v>21</v>
      </c>
      <c r="F705" s="7" t="n">
        <v>9999</v>
      </c>
    </row>
    <row r="706" spans="1:6">
      <c r="A706" t="s">
        <v>4</v>
      </c>
      <c r="B706" s="4" t="s">
        <v>5</v>
      </c>
      <c r="C706" s="4" t="s">
        <v>13</v>
      </c>
      <c r="D706" s="4" t="s">
        <v>10</v>
      </c>
      <c r="E706" s="4" t="s">
        <v>10</v>
      </c>
      <c r="F706" s="4" t="s">
        <v>13</v>
      </c>
      <c r="G706" s="4" t="s">
        <v>9</v>
      </c>
    </row>
    <row r="707" spans="1:6">
      <c r="A707" t="n">
        <v>13606</v>
      </c>
      <c r="B707" s="20" t="n">
        <v>95</v>
      </c>
      <c r="C707" s="7" t="n">
        <v>0</v>
      </c>
      <c r="D707" s="7" t="n">
        <v>0</v>
      </c>
      <c r="E707" s="7" t="n">
        <v>1</v>
      </c>
      <c r="F707" s="7" t="n">
        <v>255</v>
      </c>
      <c r="G707" s="7" t="n">
        <v>0</v>
      </c>
    </row>
    <row r="708" spans="1:6">
      <c r="A708" t="s">
        <v>4</v>
      </c>
      <c r="B708" s="4" t="s">
        <v>5</v>
      </c>
      <c r="C708" s="4" t="s">
        <v>13</v>
      </c>
      <c r="D708" s="4" t="s">
        <v>10</v>
      </c>
      <c r="E708" s="4" t="s">
        <v>10</v>
      </c>
      <c r="F708" s="4" t="s">
        <v>13</v>
      </c>
      <c r="G708" s="4" t="s">
        <v>9</v>
      </c>
    </row>
    <row r="709" spans="1:6">
      <c r="A709" t="n">
        <v>13617</v>
      </c>
      <c r="B709" s="20" t="n">
        <v>95</v>
      </c>
      <c r="C709" s="7" t="n">
        <v>0</v>
      </c>
      <c r="D709" s="7" t="n">
        <v>2</v>
      </c>
      <c r="E709" s="7" t="n">
        <v>3</v>
      </c>
      <c r="F709" s="7" t="n">
        <v>255</v>
      </c>
      <c r="G709" s="7" t="n">
        <v>0</v>
      </c>
    </row>
    <row r="710" spans="1:6">
      <c r="A710" t="s">
        <v>4</v>
      </c>
      <c r="B710" s="4" t="s">
        <v>5</v>
      </c>
      <c r="C710" s="4" t="s">
        <v>13</v>
      </c>
      <c r="D710" s="4" t="s">
        <v>10</v>
      </c>
      <c r="E710" s="4" t="s">
        <v>10</v>
      </c>
      <c r="F710" s="4" t="s">
        <v>9</v>
      </c>
    </row>
    <row r="711" spans="1:6">
      <c r="A711" t="n">
        <v>13628</v>
      </c>
      <c r="B711" s="20" t="n">
        <v>95</v>
      </c>
      <c r="C711" s="7" t="n">
        <v>14</v>
      </c>
      <c r="D711" s="7" t="n">
        <v>0</v>
      </c>
      <c r="E711" s="7" t="n">
        <v>1</v>
      </c>
      <c r="F711" s="7" t="n">
        <v>1</v>
      </c>
    </row>
    <row r="712" spans="1:6">
      <c r="A712" t="s">
        <v>4</v>
      </c>
      <c r="B712" s="4" t="s">
        <v>5</v>
      </c>
      <c r="C712" s="4" t="s">
        <v>13</v>
      </c>
      <c r="D712" s="4" t="s">
        <v>10</v>
      </c>
      <c r="E712" s="4" t="s">
        <v>10</v>
      </c>
      <c r="F712" s="4" t="s">
        <v>9</v>
      </c>
    </row>
    <row r="713" spans="1:6">
      <c r="A713" t="n">
        <v>13638</v>
      </c>
      <c r="B713" s="20" t="n">
        <v>95</v>
      </c>
      <c r="C713" s="7" t="n">
        <v>14</v>
      </c>
      <c r="D713" s="7" t="n">
        <v>0</v>
      </c>
      <c r="E713" s="7" t="n">
        <v>2</v>
      </c>
      <c r="F713" s="7" t="n">
        <v>1</v>
      </c>
    </row>
    <row r="714" spans="1:6">
      <c r="A714" t="s">
        <v>4</v>
      </c>
      <c r="B714" s="4" t="s">
        <v>5</v>
      </c>
      <c r="C714" s="4" t="s">
        <v>13</v>
      </c>
      <c r="D714" s="4" t="s">
        <v>10</v>
      </c>
      <c r="E714" s="4" t="s">
        <v>10</v>
      </c>
      <c r="F714" s="4" t="s">
        <v>9</v>
      </c>
    </row>
    <row r="715" spans="1:6">
      <c r="A715" t="n">
        <v>13648</v>
      </c>
      <c r="B715" s="20" t="n">
        <v>95</v>
      </c>
      <c r="C715" s="7" t="n">
        <v>14</v>
      </c>
      <c r="D715" s="7" t="n">
        <v>0</v>
      </c>
      <c r="E715" s="7" t="n">
        <v>3</v>
      </c>
      <c r="F715" s="7" t="n">
        <v>1</v>
      </c>
    </row>
    <row r="716" spans="1:6">
      <c r="A716" t="s">
        <v>4</v>
      </c>
      <c r="B716" s="4" t="s">
        <v>5</v>
      </c>
      <c r="C716" s="4" t="s">
        <v>13</v>
      </c>
      <c r="D716" s="4" t="s">
        <v>10</v>
      </c>
      <c r="E716" s="4" t="s">
        <v>10</v>
      </c>
      <c r="F716" s="4" t="s">
        <v>9</v>
      </c>
    </row>
    <row r="717" spans="1:6">
      <c r="A717" t="n">
        <v>13658</v>
      </c>
      <c r="B717" s="20" t="n">
        <v>95</v>
      </c>
      <c r="C717" s="7" t="n">
        <v>14</v>
      </c>
      <c r="D717" s="7" t="n">
        <v>0</v>
      </c>
      <c r="E717" s="7" t="n">
        <v>4</v>
      </c>
      <c r="F717" s="7" t="n">
        <v>1</v>
      </c>
    </row>
    <row r="718" spans="1:6">
      <c r="A718" t="s">
        <v>4</v>
      </c>
      <c r="B718" s="4" t="s">
        <v>5</v>
      </c>
      <c r="C718" s="4" t="s">
        <v>13</v>
      </c>
      <c r="D718" s="4" t="s">
        <v>10</v>
      </c>
      <c r="E718" s="4" t="s">
        <v>10</v>
      </c>
      <c r="F718" s="4" t="s">
        <v>9</v>
      </c>
    </row>
    <row r="719" spans="1:6">
      <c r="A719" t="n">
        <v>13668</v>
      </c>
      <c r="B719" s="20" t="n">
        <v>95</v>
      </c>
      <c r="C719" s="7" t="n">
        <v>14</v>
      </c>
      <c r="D719" s="7" t="n">
        <v>0</v>
      </c>
      <c r="E719" s="7" t="n">
        <v>5</v>
      </c>
      <c r="F719" s="7" t="n">
        <v>1</v>
      </c>
    </row>
    <row r="720" spans="1:6">
      <c r="A720" t="s">
        <v>4</v>
      </c>
      <c r="B720" s="4" t="s">
        <v>5</v>
      </c>
      <c r="C720" s="4" t="s">
        <v>13</v>
      </c>
      <c r="D720" s="4" t="s">
        <v>10</v>
      </c>
      <c r="E720" s="4" t="s">
        <v>10</v>
      </c>
      <c r="F720" s="4" t="s">
        <v>9</v>
      </c>
    </row>
    <row r="721" spans="1:7">
      <c r="A721" t="n">
        <v>13678</v>
      </c>
      <c r="B721" s="20" t="n">
        <v>95</v>
      </c>
      <c r="C721" s="7" t="n">
        <v>14</v>
      </c>
      <c r="D721" s="7" t="n">
        <v>0</v>
      </c>
      <c r="E721" s="7" t="n">
        <v>6</v>
      </c>
      <c r="F721" s="7" t="n">
        <v>1</v>
      </c>
    </row>
    <row r="722" spans="1:7">
      <c r="A722" t="s">
        <v>4</v>
      </c>
      <c r="B722" s="4" t="s">
        <v>5</v>
      </c>
      <c r="C722" s="4" t="s">
        <v>13</v>
      </c>
      <c r="D722" s="4" t="s">
        <v>10</v>
      </c>
      <c r="E722" s="4" t="s">
        <v>10</v>
      </c>
      <c r="F722" s="4" t="s">
        <v>9</v>
      </c>
    </row>
    <row r="723" spans="1:7">
      <c r="A723" t="n">
        <v>13688</v>
      </c>
      <c r="B723" s="20" t="n">
        <v>95</v>
      </c>
      <c r="C723" s="7" t="n">
        <v>14</v>
      </c>
      <c r="D723" s="7" t="n">
        <v>0</v>
      </c>
      <c r="E723" s="7" t="n">
        <v>7</v>
      </c>
      <c r="F723" s="7" t="n">
        <v>1</v>
      </c>
    </row>
    <row r="724" spans="1:7">
      <c r="A724" t="s">
        <v>4</v>
      </c>
      <c r="B724" s="4" t="s">
        <v>5</v>
      </c>
      <c r="C724" s="4" t="s">
        <v>13</v>
      </c>
      <c r="D724" s="4" t="s">
        <v>10</v>
      </c>
      <c r="E724" s="4" t="s">
        <v>10</v>
      </c>
      <c r="F724" s="4" t="s">
        <v>9</v>
      </c>
    </row>
    <row r="725" spans="1:7">
      <c r="A725" t="n">
        <v>13698</v>
      </c>
      <c r="B725" s="20" t="n">
        <v>95</v>
      </c>
      <c r="C725" s="7" t="n">
        <v>14</v>
      </c>
      <c r="D725" s="7" t="n">
        <v>0</v>
      </c>
      <c r="E725" s="7" t="n">
        <v>8</v>
      </c>
      <c r="F725" s="7" t="n">
        <v>1</v>
      </c>
    </row>
    <row r="726" spans="1:7">
      <c r="A726" t="s">
        <v>4</v>
      </c>
      <c r="B726" s="4" t="s">
        <v>5</v>
      </c>
      <c r="C726" s="4" t="s">
        <v>13</v>
      </c>
      <c r="D726" s="4" t="s">
        <v>10</v>
      </c>
      <c r="E726" s="4" t="s">
        <v>10</v>
      </c>
      <c r="F726" s="4" t="s">
        <v>9</v>
      </c>
    </row>
    <row r="727" spans="1:7">
      <c r="A727" t="n">
        <v>13708</v>
      </c>
      <c r="B727" s="20" t="n">
        <v>95</v>
      </c>
      <c r="C727" s="7" t="n">
        <v>14</v>
      </c>
      <c r="D727" s="7" t="n">
        <v>0</v>
      </c>
      <c r="E727" s="7" t="n">
        <v>9</v>
      </c>
      <c r="F727" s="7" t="n">
        <v>1</v>
      </c>
    </row>
    <row r="728" spans="1:7">
      <c r="A728" t="s">
        <v>4</v>
      </c>
      <c r="B728" s="4" t="s">
        <v>5</v>
      </c>
      <c r="C728" s="4" t="s">
        <v>13</v>
      </c>
      <c r="D728" s="4" t="s">
        <v>10</v>
      </c>
      <c r="E728" s="4" t="s">
        <v>10</v>
      </c>
      <c r="F728" s="4" t="s">
        <v>9</v>
      </c>
    </row>
    <row r="729" spans="1:7">
      <c r="A729" t="n">
        <v>13718</v>
      </c>
      <c r="B729" s="20" t="n">
        <v>95</v>
      </c>
      <c r="C729" s="7" t="n">
        <v>14</v>
      </c>
      <c r="D729" s="7" t="n">
        <v>0</v>
      </c>
      <c r="E729" s="7" t="n">
        <v>23</v>
      </c>
      <c r="F729" s="7" t="n">
        <v>1</v>
      </c>
    </row>
    <row r="730" spans="1:7">
      <c r="A730" t="s">
        <v>4</v>
      </c>
      <c r="B730" s="4" t="s">
        <v>5</v>
      </c>
      <c r="C730" s="4" t="s">
        <v>13</v>
      </c>
      <c r="D730" s="4" t="s">
        <v>10</v>
      </c>
      <c r="E730" s="4" t="s">
        <v>10</v>
      </c>
      <c r="F730" s="4" t="s">
        <v>9</v>
      </c>
    </row>
    <row r="731" spans="1:7">
      <c r="A731" t="n">
        <v>13728</v>
      </c>
      <c r="B731" s="20" t="n">
        <v>95</v>
      </c>
      <c r="C731" s="7" t="n">
        <v>14</v>
      </c>
      <c r="D731" s="7" t="n">
        <v>0</v>
      </c>
      <c r="E731" s="7" t="n">
        <v>11</v>
      </c>
      <c r="F731" s="7" t="n">
        <v>1</v>
      </c>
    </row>
    <row r="732" spans="1:7">
      <c r="A732" t="s">
        <v>4</v>
      </c>
      <c r="B732" s="4" t="s">
        <v>5</v>
      </c>
      <c r="C732" s="4" t="s">
        <v>13</v>
      </c>
      <c r="D732" s="4" t="s">
        <v>10</v>
      </c>
      <c r="E732" s="4" t="s">
        <v>10</v>
      </c>
      <c r="F732" s="4" t="s">
        <v>9</v>
      </c>
    </row>
    <row r="733" spans="1:7">
      <c r="A733" t="n">
        <v>13738</v>
      </c>
      <c r="B733" s="20" t="n">
        <v>95</v>
      </c>
      <c r="C733" s="7" t="n">
        <v>14</v>
      </c>
      <c r="D733" s="7" t="n">
        <v>0</v>
      </c>
      <c r="E733" s="7" t="n">
        <v>12</v>
      </c>
      <c r="F733" s="7" t="n">
        <v>1</v>
      </c>
    </row>
    <row r="734" spans="1:7">
      <c r="A734" t="s">
        <v>4</v>
      </c>
      <c r="B734" s="4" t="s">
        <v>5</v>
      </c>
      <c r="C734" s="4" t="s">
        <v>13</v>
      </c>
      <c r="D734" s="4" t="s">
        <v>10</v>
      </c>
      <c r="E734" s="4" t="s">
        <v>10</v>
      </c>
      <c r="F734" s="4" t="s">
        <v>9</v>
      </c>
    </row>
    <row r="735" spans="1:7">
      <c r="A735" t="n">
        <v>13748</v>
      </c>
      <c r="B735" s="20" t="n">
        <v>95</v>
      </c>
      <c r="C735" s="7" t="n">
        <v>14</v>
      </c>
      <c r="D735" s="7" t="n">
        <v>0</v>
      </c>
      <c r="E735" s="7" t="n">
        <v>22</v>
      </c>
      <c r="F735" s="7" t="n">
        <v>1</v>
      </c>
    </row>
    <row r="736" spans="1:7">
      <c r="A736" t="s">
        <v>4</v>
      </c>
      <c r="B736" s="4" t="s">
        <v>5</v>
      </c>
      <c r="C736" s="4" t="s">
        <v>13</v>
      </c>
      <c r="D736" s="4" t="s">
        <v>10</v>
      </c>
      <c r="E736" s="4" t="s">
        <v>10</v>
      </c>
      <c r="F736" s="4" t="s">
        <v>9</v>
      </c>
    </row>
    <row r="737" spans="1:6">
      <c r="A737" t="n">
        <v>13758</v>
      </c>
      <c r="B737" s="20" t="n">
        <v>95</v>
      </c>
      <c r="C737" s="7" t="n">
        <v>14</v>
      </c>
      <c r="D737" s="7" t="n">
        <v>0</v>
      </c>
      <c r="E737" s="7" t="n">
        <v>19</v>
      </c>
      <c r="F737" s="7" t="n">
        <v>1</v>
      </c>
    </row>
    <row r="738" spans="1:6">
      <c r="A738" t="s">
        <v>4</v>
      </c>
      <c r="B738" s="4" t="s">
        <v>5</v>
      </c>
      <c r="C738" s="4" t="s">
        <v>13</v>
      </c>
      <c r="D738" s="4" t="s">
        <v>10</v>
      </c>
      <c r="E738" s="4" t="s">
        <v>10</v>
      </c>
      <c r="F738" s="4" t="s">
        <v>9</v>
      </c>
    </row>
    <row r="739" spans="1:6">
      <c r="A739" t="n">
        <v>13768</v>
      </c>
      <c r="B739" s="20" t="n">
        <v>95</v>
      </c>
      <c r="C739" s="7" t="n">
        <v>14</v>
      </c>
      <c r="D739" s="7" t="n">
        <v>1</v>
      </c>
      <c r="E739" s="7" t="n">
        <v>2</v>
      </c>
      <c r="F739" s="7" t="n">
        <v>1</v>
      </c>
    </row>
    <row r="740" spans="1:6">
      <c r="A740" t="s">
        <v>4</v>
      </c>
      <c r="B740" s="4" t="s">
        <v>5</v>
      </c>
      <c r="C740" s="4" t="s">
        <v>13</v>
      </c>
      <c r="D740" s="4" t="s">
        <v>10</v>
      </c>
      <c r="E740" s="4" t="s">
        <v>10</v>
      </c>
      <c r="F740" s="4" t="s">
        <v>9</v>
      </c>
    </row>
    <row r="741" spans="1:6">
      <c r="A741" t="n">
        <v>13778</v>
      </c>
      <c r="B741" s="20" t="n">
        <v>95</v>
      </c>
      <c r="C741" s="7" t="n">
        <v>14</v>
      </c>
      <c r="D741" s="7" t="n">
        <v>1</v>
      </c>
      <c r="E741" s="7" t="n">
        <v>3</v>
      </c>
      <c r="F741" s="7" t="n">
        <v>1</v>
      </c>
    </row>
    <row r="742" spans="1:6">
      <c r="A742" t="s">
        <v>4</v>
      </c>
      <c r="B742" s="4" t="s">
        <v>5</v>
      </c>
      <c r="C742" s="4" t="s">
        <v>13</v>
      </c>
      <c r="D742" s="4" t="s">
        <v>10</v>
      </c>
      <c r="E742" s="4" t="s">
        <v>10</v>
      </c>
      <c r="F742" s="4" t="s">
        <v>9</v>
      </c>
    </row>
    <row r="743" spans="1:6">
      <c r="A743" t="n">
        <v>13788</v>
      </c>
      <c r="B743" s="20" t="n">
        <v>95</v>
      </c>
      <c r="C743" s="7" t="n">
        <v>14</v>
      </c>
      <c r="D743" s="7" t="n">
        <v>1</v>
      </c>
      <c r="E743" s="7" t="n">
        <v>4</v>
      </c>
      <c r="F743" s="7" t="n">
        <v>1</v>
      </c>
    </row>
    <row r="744" spans="1:6">
      <c r="A744" t="s">
        <v>4</v>
      </c>
      <c r="B744" s="4" t="s">
        <v>5</v>
      </c>
      <c r="C744" s="4" t="s">
        <v>13</v>
      </c>
      <c r="D744" s="4" t="s">
        <v>10</v>
      </c>
      <c r="E744" s="4" t="s">
        <v>10</v>
      </c>
      <c r="F744" s="4" t="s">
        <v>9</v>
      </c>
    </row>
    <row r="745" spans="1:6">
      <c r="A745" t="n">
        <v>13798</v>
      </c>
      <c r="B745" s="20" t="n">
        <v>95</v>
      </c>
      <c r="C745" s="7" t="n">
        <v>14</v>
      </c>
      <c r="D745" s="7" t="n">
        <v>1</v>
      </c>
      <c r="E745" s="7" t="n">
        <v>5</v>
      </c>
      <c r="F745" s="7" t="n">
        <v>1</v>
      </c>
    </row>
    <row r="746" spans="1:6">
      <c r="A746" t="s">
        <v>4</v>
      </c>
      <c r="B746" s="4" t="s">
        <v>5</v>
      </c>
      <c r="C746" s="4" t="s">
        <v>13</v>
      </c>
      <c r="D746" s="4" t="s">
        <v>10</v>
      </c>
      <c r="E746" s="4" t="s">
        <v>10</v>
      </c>
      <c r="F746" s="4" t="s">
        <v>9</v>
      </c>
    </row>
    <row r="747" spans="1:6">
      <c r="A747" t="n">
        <v>13808</v>
      </c>
      <c r="B747" s="20" t="n">
        <v>95</v>
      </c>
      <c r="C747" s="7" t="n">
        <v>14</v>
      </c>
      <c r="D747" s="7" t="n">
        <v>1</v>
      </c>
      <c r="E747" s="7" t="n">
        <v>6</v>
      </c>
      <c r="F747" s="7" t="n">
        <v>1</v>
      </c>
    </row>
    <row r="748" spans="1:6">
      <c r="A748" t="s">
        <v>4</v>
      </c>
      <c r="B748" s="4" t="s">
        <v>5</v>
      </c>
      <c r="C748" s="4" t="s">
        <v>13</v>
      </c>
      <c r="D748" s="4" t="s">
        <v>10</v>
      </c>
      <c r="E748" s="4" t="s">
        <v>10</v>
      </c>
      <c r="F748" s="4" t="s">
        <v>9</v>
      </c>
    </row>
    <row r="749" spans="1:6">
      <c r="A749" t="n">
        <v>13818</v>
      </c>
      <c r="B749" s="20" t="n">
        <v>95</v>
      </c>
      <c r="C749" s="7" t="n">
        <v>14</v>
      </c>
      <c r="D749" s="7" t="n">
        <v>1</v>
      </c>
      <c r="E749" s="7" t="n">
        <v>7</v>
      </c>
      <c r="F749" s="7" t="n">
        <v>1</v>
      </c>
    </row>
    <row r="750" spans="1:6">
      <c r="A750" t="s">
        <v>4</v>
      </c>
      <c r="B750" s="4" t="s">
        <v>5</v>
      </c>
      <c r="C750" s="4" t="s">
        <v>13</v>
      </c>
      <c r="D750" s="4" t="s">
        <v>10</v>
      </c>
      <c r="E750" s="4" t="s">
        <v>10</v>
      </c>
      <c r="F750" s="4" t="s">
        <v>9</v>
      </c>
    </row>
    <row r="751" spans="1:6">
      <c r="A751" t="n">
        <v>13828</v>
      </c>
      <c r="B751" s="20" t="n">
        <v>95</v>
      </c>
      <c r="C751" s="7" t="n">
        <v>14</v>
      </c>
      <c r="D751" s="7" t="n">
        <v>1</v>
      </c>
      <c r="E751" s="7" t="n">
        <v>8</v>
      </c>
      <c r="F751" s="7" t="n">
        <v>1</v>
      </c>
    </row>
    <row r="752" spans="1:6">
      <c r="A752" t="s">
        <v>4</v>
      </c>
      <c r="B752" s="4" t="s">
        <v>5</v>
      </c>
      <c r="C752" s="4" t="s">
        <v>13</v>
      </c>
      <c r="D752" s="4" t="s">
        <v>10</v>
      </c>
      <c r="E752" s="4" t="s">
        <v>10</v>
      </c>
      <c r="F752" s="4" t="s">
        <v>9</v>
      </c>
    </row>
    <row r="753" spans="1:6">
      <c r="A753" t="n">
        <v>13838</v>
      </c>
      <c r="B753" s="20" t="n">
        <v>95</v>
      </c>
      <c r="C753" s="7" t="n">
        <v>14</v>
      </c>
      <c r="D753" s="7" t="n">
        <v>1</v>
      </c>
      <c r="E753" s="7" t="n">
        <v>9</v>
      </c>
      <c r="F753" s="7" t="n">
        <v>1</v>
      </c>
    </row>
    <row r="754" spans="1:6">
      <c r="A754" t="s">
        <v>4</v>
      </c>
      <c r="B754" s="4" t="s">
        <v>5</v>
      </c>
      <c r="C754" s="4" t="s">
        <v>13</v>
      </c>
      <c r="D754" s="4" t="s">
        <v>10</v>
      </c>
      <c r="E754" s="4" t="s">
        <v>10</v>
      </c>
      <c r="F754" s="4" t="s">
        <v>9</v>
      </c>
    </row>
    <row r="755" spans="1:6">
      <c r="A755" t="n">
        <v>13848</v>
      </c>
      <c r="B755" s="20" t="n">
        <v>95</v>
      </c>
      <c r="C755" s="7" t="n">
        <v>14</v>
      </c>
      <c r="D755" s="7" t="n">
        <v>1</v>
      </c>
      <c r="E755" s="7" t="n">
        <v>23</v>
      </c>
      <c r="F755" s="7" t="n">
        <v>1</v>
      </c>
    </row>
    <row r="756" spans="1:6">
      <c r="A756" t="s">
        <v>4</v>
      </c>
      <c r="B756" s="4" t="s">
        <v>5</v>
      </c>
      <c r="C756" s="4" t="s">
        <v>13</v>
      </c>
      <c r="D756" s="4" t="s">
        <v>10</v>
      </c>
      <c r="E756" s="4" t="s">
        <v>10</v>
      </c>
      <c r="F756" s="4" t="s">
        <v>9</v>
      </c>
    </row>
    <row r="757" spans="1:6">
      <c r="A757" t="n">
        <v>13858</v>
      </c>
      <c r="B757" s="20" t="n">
        <v>95</v>
      </c>
      <c r="C757" s="7" t="n">
        <v>14</v>
      </c>
      <c r="D757" s="7" t="n">
        <v>1</v>
      </c>
      <c r="E757" s="7" t="n">
        <v>11</v>
      </c>
      <c r="F757" s="7" t="n">
        <v>1</v>
      </c>
    </row>
    <row r="758" spans="1:6">
      <c r="A758" t="s">
        <v>4</v>
      </c>
      <c r="B758" s="4" t="s">
        <v>5</v>
      </c>
      <c r="C758" s="4" t="s">
        <v>13</v>
      </c>
      <c r="D758" s="4" t="s">
        <v>10</v>
      </c>
      <c r="E758" s="4" t="s">
        <v>10</v>
      </c>
      <c r="F758" s="4" t="s">
        <v>9</v>
      </c>
    </row>
    <row r="759" spans="1:6">
      <c r="A759" t="n">
        <v>13868</v>
      </c>
      <c r="B759" s="20" t="n">
        <v>95</v>
      </c>
      <c r="C759" s="7" t="n">
        <v>14</v>
      </c>
      <c r="D759" s="7" t="n">
        <v>1</v>
      </c>
      <c r="E759" s="7" t="n">
        <v>12</v>
      </c>
      <c r="F759" s="7" t="n">
        <v>1</v>
      </c>
    </row>
    <row r="760" spans="1:6">
      <c r="A760" t="s">
        <v>4</v>
      </c>
      <c r="B760" s="4" t="s">
        <v>5</v>
      </c>
      <c r="C760" s="4" t="s">
        <v>13</v>
      </c>
      <c r="D760" s="4" t="s">
        <v>10</v>
      </c>
      <c r="E760" s="4" t="s">
        <v>10</v>
      </c>
      <c r="F760" s="4" t="s">
        <v>9</v>
      </c>
    </row>
    <row r="761" spans="1:6">
      <c r="A761" t="n">
        <v>13878</v>
      </c>
      <c r="B761" s="20" t="n">
        <v>95</v>
      </c>
      <c r="C761" s="7" t="n">
        <v>14</v>
      </c>
      <c r="D761" s="7" t="n">
        <v>1</v>
      </c>
      <c r="E761" s="7" t="n">
        <v>22</v>
      </c>
      <c r="F761" s="7" t="n">
        <v>1</v>
      </c>
    </row>
    <row r="762" spans="1:6">
      <c r="A762" t="s">
        <v>4</v>
      </c>
      <c r="B762" s="4" t="s">
        <v>5</v>
      </c>
      <c r="C762" s="4" t="s">
        <v>13</v>
      </c>
      <c r="D762" s="4" t="s">
        <v>10</v>
      </c>
      <c r="E762" s="4" t="s">
        <v>10</v>
      </c>
      <c r="F762" s="4" t="s">
        <v>9</v>
      </c>
    </row>
    <row r="763" spans="1:6">
      <c r="A763" t="n">
        <v>13888</v>
      </c>
      <c r="B763" s="20" t="n">
        <v>95</v>
      </c>
      <c r="C763" s="7" t="n">
        <v>14</v>
      </c>
      <c r="D763" s="7" t="n">
        <v>1</v>
      </c>
      <c r="E763" s="7" t="n">
        <v>19</v>
      </c>
      <c r="F763" s="7" t="n">
        <v>1</v>
      </c>
    </row>
    <row r="764" spans="1:6">
      <c r="A764" t="s">
        <v>4</v>
      </c>
      <c r="B764" s="4" t="s">
        <v>5</v>
      </c>
      <c r="C764" s="4" t="s">
        <v>13</v>
      </c>
      <c r="D764" s="4" t="s">
        <v>10</v>
      </c>
      <c r="E764" s="4" t="s">
        <v>10</v>
      </c>
      <c r="F764" s="4" t="s">
        <v>9</v>
      </c>
    </row>
    <row r="765" spans="1:6">
      <c r="A765" t="n">
        <v>13898</v>
      </c>
      <c r="B765" s="20" t="n">
        <v>95</v>
      </c>
      <c r="C765" s="7" t="n">
        <v>14</v>
      </c>
      <c r="D765" s="7" t="n">
        <v>2</v>
      </c>
      <c r="E765" s="7" t="n">
        <v>3</v>
      </c>
      <c r="F765" s="7" t="n">
        <v>1</v>
      </c>
    </row>
    <row r="766" spans="1:6">
      <c r="A766" t="s">
        <v>4</v>
      </c>
      <c r="B766" s="4" t="s">
        <v>5</v>
      </c>
      <c r="C766" s="4" t="s">
        <v>13</v>
      </c>
      <c r="D766" s="4" t="s">
        <v>10</v>
      </c>
      <c r="E766" s="4" t="s">
        <v>10</v>
      </c>
      <c r="F766" s="4" t="s">
        <v>9</v>
      </c>
    </row>
    <row r="767" spans="1:6">
      <c r="A767" t="n">
        <v>13908</v>
      </c>
      <c r="B767" s="20" t="n">
        <v>95</v>
      </c>
      <c r="C767" s="7" t="n">
        <v>14</v>
      </c>
      <c r="D767" s="7" t="n">
        <v>2</v>
      </c>
      <c r="E767" s="7" t="n">
        <v>4</v>
      </c>
      <c r="F767" s="7" t="n">
        <v>1</v>
      </c>
    </row>
    <row r="768" spans="1:6">
      <c r="A768" t="s">
        <v>4</v>
      </c>
      <c r="B768" s="4" t="s">
        <v>5</v>
      </c>
      <c r="C768" s="4" t="s">
        <v>13</v>
      </c>
      <c r="D768" s="4" t="s">
        <v>10</v>
      </c>
      <c r="E768" s="4" t="s">
        <v>10</v>
      </c>
      <c r="F768" s="4" t="s">
        <v>9</v>
      </c>
    </row>
    <row r="769" spans="1:6">
      <c r="A769" t="n">
        <v>13918</v>
      </c>
      <c r="B769" s="20" t="n">
        <v>95</v>
      </c>
      <c r="C769" s="7" t="n">
        <v>14</v>
      </c>
      <c r="D769" s="7" t="n">
        <v>2</v>
      </c>
      <c r="E769" s="7" t="n">
        <v>5</v>
      </c>
      <c r="F769" s="7" t="n">
        <v>1</v>
      </c>
    </row>
    <row r="770" spans="1:6">
      <c r="A770" t="s">
        <v>4</v>
      </c>
      <c r="B770" s="4" t="s">
        <v>5</v>
      </c>
      <c r="C770" s="4" t="s">
        <v>13</v>
      </c>
      <c r="D770" s="4" t="s">
        <v>10</v>
      </c>
      <c r="E770" s="4" t="s">
        <v>10</v>
      </c>
      <c r="F770" s="4" t="s">
        <v>9</v>
      </c>
    </row>
    <row r="771" spans="1:6">
      <c r="A771" t="n">
        <v>13928</v>
      </c>
      <c r="B771" s="20" t="n">
        <v>95</v>
      </c>
      <c r="C771" s="7" t="n">
        <v>14</v>
      </c>
      <c r="D771" s="7" t="n">
        <v>2</v>
      </c>
      <c r="E771" s="7" t="n">
        <v>6</v>
      </c>
      <c r="F771" s="7" t="n">
        <v>1</v>
      </c>
    </row>
    <row r="772" spans="1:6">
      <c r="A772" t="s">
        <v>4</v>
      </c>
      <c r="B772" s="4" t="s">
        <v>5</v>
      </c>
      <c r="C772" s="4" t="s">
        <v>13</v>
      </c>
      <c r="D772" s="4" t="s">
        <v>10</v>
      </c>
      <c r="E772" s="4" t="s">
        <v>10</v>
      </c>
      <c r="F772" s="4" t="s">
        <v>9</v>
      </c>
    </row>
    <row r="773" spans="1:6">
      <c r="A773" t="n">
        <v>13938</v>
      </c>
      <c r="B773" s="20" t="n">
        <v>95</v>
      </c>
      <c r="C773" s="7" t="n">
        <v>14</v>
      </c>
      <c r="D773" s="7" t="n">
        <v>2</v>
      </c>
      <c r="E773" s="7" t="n">
        <v>7</v>
      </c>
      <c r="F773" s="7" t="n">
        <v>1</v>
      </c>
    </row>
    <row r="774" spans="1:6">
      <c r="A774" t="s">
        <v>4</v>
      </c>
      <c r="B774" s="4" t="s">
        <v>5</v>
      </c>
      <c r="C774" s="4" t="s">
        <v>13</v>
      </c>
      <c r="D774" s="4" t="s">
        <v>10</v>
      </c>
      <c r="E774" s="4" t="s">
        <v>10</v>
      </c>
      <c r="F774" s="4" t="s">
        <v>9</v>
      </c>
    </row>
    <row r="775" spans="1:6">
      <c r="A775" t="n">
        <v>13948</v>
      </c>
      <c r="B775" s="20" t="n">
        <v>95</v>
      </c>
      <c r="C775" s="7" t="n">
        <v>14</v>
      </c>
      <c r="D775" s="7" t="n">
        <v>2</v>
      </c>
      <c r="E775" s="7" t="n">
        <v>8</v>
      </c>
      <c r="F775" s="7" t="n">
        <v>1</v>
      </c>
    </row>
    <row r="776" spans="1:6">
      <c r="A776" t="s">
        <v>4</v>
      </c>
      <c r="B776" s="4" t="s">
        <v>5</v>
      </c>
      <c r="C776" s="4" t="s">
        <v>13</v>
      </c>
      <c r="D776" s="4" t="s">
        <v>10</v>
      </c>
      <c r="E776" s="4" t="s">
        <v>10</v>
      </c>
      <c r="F776" s="4" t="s">
        <v>9</v>
      </c>
    </row>
    <row r="777" spans="1:6">
      <c r="A777" t="n">
        <v>13958</v>
      </c>
      <c r="B777" s="20" t="n">
        <v>95</v>
      </c>
      <c r="C777" s="7" t="n">
        <v>14</v>
      </c>
      <c r="D777" s="7" t="n">
        <v>2</v>
      </c>
      <c r="E777" s="7" t="n">
        <v>9</v>
      </c>
      <c r="F777" s="7" t="n">
        <v>1</v>
      </c>
    </row>
    <row r="778" spans="1:6">
      <c r="A778" t="s">
        <v>4</v>
      </c>
      <c r="B778" s="4" t="s">
        <v>5</v>
      </c>
      <c r="C778" s="4" t="s">
        <v>13</v>
      </c>
      <c r="D778" s="4" t="s">
        <v>10</v>
      </c>
      <c r="E778" s="4" t="s">
        <v>10</v>
      </c>
      <c r="F778" s="4" t="s">
        <v>9</v>
      </c>
    </row>
    <row r="779" spans="1:6">
      <c r="A779" t="n">
        <v>13968</v>
      </c>
      <c r="B779" s="20" t="n">
        <v>95</v>
      </c>
      <c r="C779" s="7" t="n">
        <v>14</v>
      </c>
      <c r="D779" s="7" t="n">
        <v>2</v>
      </c>
      <c r="E779" s="7" t="n">
        <v>23</v>
      </c>
      <c r="F779" s="7" t="n">
        <v>1</v>
      </c>
    </row>
    <row r="780" spans="1:6">
      <c r="A780" t="s">
        <v>4</v>
      </c>
      <c r="B780" s="4" t="s">
        <v>5</v>
      </c>
      <c r="C780" s="4" t="s">
        <v>13</v>
      </c>
      <c r="D780" s="4" t="s">
        <v>10</v>
      </c>
      <c r="E780" s="4" t="s">
        <v>10</v>
      </c>
      <c r="F780" s="4" t="s">
        <v>9</v>
      </c>
    </row>
    <row r="781" spans="1:6">
      <c r="A781" t="n">
        <v>13978</v>
      </c>
      <c r="B781" s="20" t="n">
        <v>95</v>
      </c>
      <c r="C781" s="7" t="n">
        <v>14</v>
      </c>
      <c r="D781" s="7" t="n">
        <v>2</v>
      </c>
      <c r="E781" s="7" t="n">
        <v>11</v>
      </c>
      <c r="F781" s="7" t="n">
        <v>1</v>
      </c>
    </row>
    <row r="782" spans="1:6">
      <c r="A782" t="s">
        <v>4</v>
      </c>
      <c r="B782" s="4" t="s">
        <v>5</v>
      </c>
      <c r="C782" s="4" t="s">
        <v>13</v>
      </c>
      <c r="D782" s="4" t="s">
        <v>10</v>
      </c>
      <c r="E782" s="4" t="s">
        <v>10</v>
      </c>
      <c r="F782" s="4" t="s">
        <v>9</v>
      </c>
    </row>
    <row r="783" spans="1:6">
      <c r="A783" t="n">
        <v>13988</v>
      </c>
      <c r="B783" s="20" t="n">
        <v>95</v>
      </c>
      <c r="C783" s="7" t="n">
        <v>14</v>
      </c>
      <c r="D783" s="7" t="n">
        <v>2</v>
      </c>
      <c r="E783" s="7" t="n">
        <v>12</v>
      </c>
      <c r="F783" s="7" t="n">
        <v>1</v>
      </c>
    </row>
    <row r="784" spans="1:6">
      <c r="A784" t="s">
        <v>4</v>
      </c>
      <c r="B784" s="4" t="s">
        <v>5</v>
      </c>
      <c r="C784" s="4" t="s">
        <v>13</v>
      </c>
      <c r="D784" s="4" t="s">
        <v>10</v>
      </c>
      <c r="E784" s="4" t="s">
        <v>10</v>
      </c>
      <c r="F784" s="4" t="s">
        <v>9</v>
      </c>
    </row>
    <row r="785" spans="1:6">
      <c r="A785" t="n">
        <v>13998</v>
      </c>
      <c r="B785" s="20" t="n">
        <v>95</v>
      </c>
      <c r="C785" s="7" t="n">
        <v>14</v>
      </c>
      <c r="D785" s="7" t="n">
        <v>2</v>
      </c>
      <c r="E785" s="7" t="n">
        <v>22</v>
      </c>
      <c r="F785" s="7" t="n">
        <v>1</v>
      </c>
    </row>
    <row r="786" spans="1:6">
      <c r="A786" t="s">
        <v>4</v>
      </c>
      <c r="B786" s="4" t="s">
        <v>5</v>
      </c>
      <c r="C786" s="4" t="s">
        <v>13</v>
      </c>
      <c r="D786" s="4" t="s">
        <v>10</v>
      </c>
      <c r="E786" s="4" t="s">
        <v>10</v>
      </c>
      <c r="F786" s="4" t="s">
        <v>9</v>
      </c>
    </row>
    <row r="787" spans="1:6">
      <c r="A787" t="n">
        <v>14008</v>
      </c>
      <c r="B787" s="20" t="n">
        <v>95</v>
      </c>
      <c r="C787" s="7" t="n">
        <v>14</v>
      </c>
      <c r="D787" s="7" t="n">
        <v>2</v>
      </c>
      <c r="E787" s="7" t="n">
        <v>19</v>
      </c>
      <c r="F787" s="7" t="n">
        <v>1</v>
      </c>
    </row>
    <row r="788" spans="1:6">
      <c r="A788" t="s">
        <v>4</v>
      </c>
      <c r="B788" s="4" t="s">
        <v>5</v>
      </c>
      <c r="C788" s="4" t="s">
        <v>13</v>
      </c>
      <c r="D788" s="4" t="s">
        <v>10</v>
      </c>
      <c r="E788" s="4" t="s">
        <v>10</v>
      </c>
      <c r="F788" s="4" t="s">
        <v>9</v>
      </c>
    </row>
    <row r="789" spans="1:6">
      <c r="A789" t="n">
        <v>14018</v>
      </c>
      <c r="B789" s="20" t="n">
        <v>95</v>
      </c>
      <c r="C789" s="7" t="n">
        <v>14</v>
      </c>
      <c r="D789" s="7" t="n">
        <v>3</v>
      </c>
      <c r="E789" s="7" t="n">
        <v>4</v>
      </c>
      <c r="F789" s="7" t="n">
        <v>1</v>
      </c>
    </row>
    <row r="790" spans="1:6">
      <c r="A790" t="s">
        <v>4</v>
      </c>
      <c r="B790" s="4" t="s">
        <v>5</v>
      </c>
      <c r="C790" s="4" t="s">
        <v>13</v>
      </c>
      <c r="D790" s="4" t="s">
        <v>10</v>
      </c>
      <c r="E790" s="4" t="s">
        <v>10</v>
      </c>
      <c r="F790" s="4" t="s">
        <v>9</v>
      </c>
    </row>
    <row r="791" spans="1:6">
      <c r="A791" t="n">
        <v>14028</v>
      </c>
      <c r="B791" s="20" t="n">
        <v>95</v>
      </c>
      <c r="C791" s="7" t="n">
        <v>14</v>
      </c>
      <c r="D791" s="7" t="n">
        <v>3</v>
      </c>
      <c r="E791" s="7" t="n">
        <v>5</v>
      </c>
      <c r="F791" s="7" t="n">
        <v>1</v>
      </c>
    </row>
    <row r="792" spans="1:6">
      <c r="A792" t="s">
        <v>4</v>
      </c>
      <c r="B792" s="4" t="s">
        <v>5</v>
      </c>
      <c r="C792" s="4" t="s">
        <v>13</v>
      </c>
      <c r="D792" s="4" t="s">
        <v>10</v>
      </c>
      <c r="E792" s="4" t="s">
        <v>10</v>
      </c>
      <c r="F792" s="4" t="s">
        <v>9</v>
      </c>
    </row>
    <row r="793" spans="1:6">
      <c r="A793" t="n">
        <v>14038</v>
      </c>
      <c r="B793" s="20" t="n">
        <v>95</v>
      </c>
      <c r="C793" s="7" t="n">
        <v>14</v>
      </c>
      <c r="D793" s="7" t="n">
        <v>3</v>
      </c>
      <c r="E793" s="7" t="n">
        <v>6</v>
      </c>
      <c r="F793" s="7" t="n">
        <v>1</v>
      </c>
    </row>
    <row r="794" spans="1:6">
      <c r="A794" t="s">
        <v>4</v>
      </c>
      <c r="B794" s="4" t="s">
        <v>5</v>
      </c>
      <c r="C794" s="4" t="s">
        <v>13</v>
      </c>
      <c r="D794" s="4" t="s">
        <v>10</v>
      </c>
      <c r="E794" s="4" t="s">
        <v>10</v>
      </c>
      <c r="F794" s="4" t="s">
        <v>9</v>
      </c>
    </row>
    <row r="795" spans="1:6">
      <c r="A795" t="n">
        <v>14048</v>
      </c>
      <c r="B795" s="20" t="n">
        <v>95</v>
      </c>
      <c r="C795" s="7" t="n">
        <v>14</v>
      </c>
      <c r="D795" s="7" t="n">
        <v>3</v>
      </c>
      <c r="E795" s="7" t="n">
        <v>7</v>
      </c>
      <c r="F795" s="7" t="n">
        <v>1</v>
      </c>
    </row>
    <row r="796" spans="1:6">
      <c r="A796" t="s">
        <v>4</v>
      </c>
      <c r="B796" s="4" t="s">
        <v>5</v>
      </c>
      <c r="C796" s="4" t="s">
        <v>13</v>
      </c>
      <c r="D796" s="4" t="s">
        <v>10</v>
      </c>
      <c r="E796" s="4" t="s">
        <v>10</v>
      </c>
      <c r="F796" s="4" t="s">
        <v>9</v>
      </c>
    </row>
    <row r="797" spans="1:6">
      <c r="A797" t="n">
        <v>14058</v>
      </c>
      <c r="B797" s="20" t="n">
        <v>95</v>
      </c>
      <c r="C797" s="7" t="n">
        <v>14</v>
      </c>
      <c r="D797" s="7" t="n">
        <v>3</v>
      </c>
      <c r="E797" s="7" t="n">
        <v>8</v>
      </c>
      <c r="F797" s="7" t="n">
        <v>1</v>
      </c>
    </row>
    <row r="798" spans="1:6">
      <c r="A798" t="s">
        <v>4</v>
      </c>
      <c r="B798" s="4" t="s">
        <v>5</v>
      </c>
      <c r="C798" s="4" t="s">
        <v>13</v>
      </c>
      <c r="D798" s="4" t="s">
        <v>10</v>
      </c>
      <c r="E798" s="4" t="s">
        <v>10</v>
      </c>
      <c r="F798" s="4" t="s">
        <v>9</v>
      </c>
    </row>
    <row r="799" spans="1:6">
      <c r="A799" t="n">
        <v>14068</v>
      </c>
      <c r="B799" s="20" t="n">
        <v>95</v>
      </c>
      <c r="C799" s="7" t="n">
        <v>14</v>
      </c>
      <c r="D799" s="7" t="n">
        <v>3</v>
      </c>
      <c r="E799" s="7" t="n">
        <v>9</v>
      </c>
      <c r="F799" s="7" t="n">
        <v>1</v>
      </c>
    </row>
    <row r="800" spans="1:6">
      <c r="A800" t="s">
        <v>4</v>
      </c>
      <c r="B800" s="4" t="s">
        <v>5</v>
      </c>
      <c r="C800" s="4" t="s">
        <v>13</v>
      </c>
      <c r="D800" s="4" t="s">
        <v>10</v>
      </c>
      <c r="E800" s="4" t="s">
        <v>10</v>
      </c>
      <c r="F800" s="4" t="s">
        <v>9</v>
      </c>
    </row>
    <row r="801" spans="1:6">
      <c r="A801" t="n">
        <v>14078</v>
      </c>
      <c r="B801" s="20" t="n">
        <v>95</v>
      </c>
      <c r="C801" s="7" t="n">
        <v>14</v>
      </c>
      <c r="D801" s="7" t="n">
        <v>3</v>
      </c>
      <c r="E801" s="7" t="n">
        <v>23</v>
      </c>
      <c r="F801" s="7" t="n">
        <v>1</v>
      </c>
    </row>
    <row r="802" spans="1:6">
      <c r="A802" t="s">
        <v>4</v>
      </c>
      <c r="B802" s="4" t="s">
        <v>5</v>
      </c>
      <c r="C802" s="4" t="s">
        <v>13</v>
      </c>
      <c r="D802" s="4" t="s">
        <v>10</v>
      </c>
      <c r="E802" s="4" t="s">
        <v>10</v>
      </c>
      <c r="F802" s="4" t="s">
        <v>9</v>
      </c>
    </row>
    <row r="803" spans="1:6">
      <c r="A803" t="n">
        <v>14088</v>
      </c>
      <c r="B803" s="20" t="n">
        <v>95</v>
      </c>
      <c r="C803" s="7" t="n">
        <v>14</v>
      </c>
      <c r="D803" s="7" t="n">
        <v>3</v>
      </c>
      <c r="E803" s="7" t="n">
        <v>11</v>
      </c>
      <c r="F803" s="7" t="n">
        <v>1</v>
      </c>
    </row>
    <row r="804" spans="1:6">
      <c r="A804" t="s">
        <v>4</v>
      </c>
      <c r="B804" s="4" t="s">
        <v>5</v>
      </c>
      <c r="C804" s="4" t="s">
        <v>13</v>
      </c>
      <c r="D804" s="4" t="s">
        <v>10</v>
      </c>
      <c r="E804" s="4" t="s">
        <v>10</v>
      </c>
      <c r="F804" s="4" t="s">
        <v>9</v>
      </c>
    </row>
    <row r="805" spans="1:6">
      <c r="A805" t="n">
        <v>14098</v>
      </c>
      <c r="B805" s="20" t="n">
        <v>95</v>
      </c>
      <c r="C805" s="7" t="n">
        <v>14</v>
      </c>
      <c r="D805" s="7" t="n">
        <v>3</v>
      </c>
      <c r="E805" s="7" t="n">
        <v>12</v>
      </c>
      <c r="F805" s="7" t="n">
        <v>1</v>
      </c>
    </row>
    <row r="806" spans="1:6">
      <c r="A806" t="s">
        <v>4</v>
      </c>
      <c r="B806" s="4" t="s">
        <v>5</v>
      </c>
      <c r="C806" s="4" t="s">
        <v>13</v>
      </c>
      <c r="D806" s="4" t="s">
        <v>10</v>
      </c>
      <c r="E806" s="4" t="s">
        <v>10</v>
      </c>
      <c r="F806" s="4" t="s">
        <v>9</v>
      </c>
    </row>
    <row r="807" spans="1:6">
      <c r="A807" t="n">
        <v>14108</v>
      </c>
      <c r="B807" s="20" t="n">
        <v>95</v>
      </c>
      <c r="C807" s="7" t="n">
        <v>14</v>
      </c>
      <c r="D807" s="7" t="n">
        <v>3</v>
      </c>
      <c r="E807" s="7" t="n">
        <v>22</v>
      </c>
      <c r="F807" s="7" t="n">
        <v>1</v>
      </c>
    </row>
    <row r="808" spans="1:6">
      <c r="A808" t="s">
        <v>4</v>
      </c>
      <c r="B808" s="4" t="s">
        <v>5</v>
      </c>
      <c r="C808" s="4" t="s">
        <v>13</v>
      </c>
      <c r="D808" s="4" t="s">
        <v>10</v>
      </c>
      <c r="E808" s="4" t="s">
        <v>10</v>
      </c>
      <c r="F808" s="4" t="s">
        <v>9</v>
      </c>
    </row>
    <row r="809" spans="1:6">
      <c r="A809" t="n">
        <v>14118</v>
      </c>
      <c r="B809" s="20" t="n">
        <v>95</v>
      </c>
      <c r="C809" s="7" t="n">
        <v>14</v>
      </c>
      <c r="D809" s="7" t="n">
        <v>3</v>
      </c>
      <c r="E809" s="7" t="n">
        <v>19</v>
      </c>
      <c r="F809" s="7" t="n">
        <v>1</v>
      </c>
    </row>
    <row r="810" spans="1:6">
      <c r="A810" t="s">
        <v>4</v>
      </c>
      <c r="B810" s="4" t="s">
        <v>5</v>
      </c>
      <c r="C810" s="4" t="s">
        <v>13</v>
      </c>
      <c r="D810" s="4" t="s">
        <v>10</v>
      </c>
      <c r="E810" s="4" t="s">
        <v>10</v>
      </c>
      <c r="F810" s="4" t="s">
        <v>9</v>
      </c>
    </row>
    <row r="811" spans="1:6">
      <c r="A811" t="n">
        <v>14128</v>
      </c>
      <c r="B811" s="20" t="n">
        <v>95</v>
      </c>
      <c r="C811" s="7" t="n">
        <v>14</v>
      </c>
      <c r="D811" s="7" t="n">
        <v>4</v>
      </c>
      <c r="E811" s="7" t="n">
        <v>5</v>
      </c>
      <c r="F811" s="7" t="n">
        <v>1</v>
      </c>
    </row>
    <row r="812" spans="1:6">
      <c r="A812" t="s">
        <v>4</v>
      </c>
      <c r="B812" s="4" t="s">
        <v>5</v>
      </c>
      <c r="C812" s="4" t="s">
        <v>13</v>
      </c>
      <c r="D812" s="4" t="s">
        <v>10</v>
      </c>
      <c r="E812" s="4" t="s">
        <v>10</v>
      </c>
      <c r="F812" s="4" t="s">
        <v>9</v>
      </c>
    </row>
    <row r="813" spans="1:6">
      <c r="A813" t="n">
        <v>14138</v>
      </c>
      <c r="B813" s="20" t="n">
        <v>95</v>
      </c>
      <c r="C813" s="7" t="n">
        <v>14</v>
      </c>
      <c r="D813" s="7" t="n">
        <v>4</v>
      </c>
      <c r="E813" s="7" t="n">
        <v>6</v>
      </c>
      <c r="F813" s="7" t="n">
        <v>1</v>
      </c>
    </row>
    <row r="814" spans="1:6">
      <c r="A814" t="s">
        <v>4</v>
      </c>
      <c r="B814" s="4" t="s">
        <v>5</v>
      </c>
      <c r="C814" s="4" t="s">
        <v>13</v>
      </c>
      <c r="D814" s="4" t="s">
        <v>10</v>
      </c>
      <c r="E814" s="4" t="s">
        <v>10</v>
      </c>
      <c r="F814" s="4" t="s">
        <v>9</v>
      </c>
    </row>
    <row r="815" spans="1:6">
      <c r="A815" t="n">
        <v>14148</v>
      </c>
      <c r="B815" s="20" t="n">
        <v>95</v>
      </c>
      <c r="C815" s="7" t="n">
        <v>14</v>
      </c>
      <c r="D815" s="7" t="n">
        <v>4</v>
      </c>
      <c r="E815" s="7" t="n">
        <v>7</v>
      </c>
      <c r="F815" s="7" t="n">
        <v>1</v>
      </c>
    </row>
    <row r="816" spans="1:6">
      <c r="A816" t="s">
        <v>4</v>
      </c>
      <c r="B816" s="4" t="s">
        <v>5</v>
      </c>
      <c r="C816" s="4" t="s">
        <v>13</v>
      </c>
      <c r="D816" s="4" t="s">
        <v>10</v>
      </c>
      <c r="E816" s="4" t="s">
        <v>10</v>
      </c>
      <c r="F816" s="4" t="s">
        <v>9</v>
      </c>
    </row>
    <row r="817" spans="1:6">
      <c r="A817" t="n">
        <v>14158</v>
      </c>
      <c r="B817" s="20" t="n">
        <v>95</v>
      </c>
      <c r="C817" s="7" t="n">
        <v>14</v>
      </c>
      <c r="D817" s="7" t="n">
        <v>4</v>
      </c>
      <c r="E817" s="7" t="n">
        <v>8</v>
      </c>
      <c r="F817" s="7" t="n">
        <v>1</v>
      </c>
    </row>
    <row r="818" spans="1:6">
      <c r="A818" t="s">
        <v>4</v>
      </c>
      <c r="B818" s="4" t="s">
        <v>5</v>
      </c>
      <c r="C818" s="4" t="s">
        <v>13</v>
      </c>
      <c r="D818" s="4" t="s">
        <v>10</v>
      </c>
      <c r="E818" s="4" t="s">
        <v>10</v>
      </c>
      <c r="F818" s="4" t="s">
        <v>9</v>
      </c>
    </row>
    <row r="819" spans="1:6">
      <c r="A819" t="n">
        <v>14168</v>
      </c>
      <c r="B819" s="20" t="n">
        <v>95</v>
      </c>
      <c r="C819" s="7" t="n">
        <v>14</v>
      </c>
      <c r="D819" s="7" t="n">
        <v>4</v>
      </c>
      <c r="E819" s="7" t="n">
        <v>9</v>
      </c>
      <c r="F819" s="7" t="n">
        <v>1</v>
      </c>
    </row>
    <row r="820" spans="1:6">
      <c r="A820" t="s">
        <v>4</v>
      </c>
      <c r="B820" s="4" t="s">
        <v>5</v>
      </c>
      <c r="C820" s="4" t="s">
        <v>13</v>
      </c>
      <c r="D820" s="4" t="s">
        <v>10</v>
      </c>
      <c r="E820" s="4" t="s">
        <v>10</v>
      </c>
      <c r="F820" s="4" t="s">
        <v>9</v>
      </c>
    </row>
    <row r="821" spans="1:6">
      <c r="A821" t="n">
        <v>14178</v>
      </c>
      <c r="B821" s="20" t="n">
        <v>95</v>
      </c>
      <c r="C821" s="7" t="n">
        <v>14</v>
      </c>
      <c r="D821" s="7" t="n">
        <v>4</v>
      </c>
      <c r="E821" s="7" t="n">
        <v>23</v>
      </c>
      <c r="F821" s="7" t="n">
        <v>1</v>
      </c>
    </row>
    <row r="822" spans="1:6">
      <c r="A822" t="s">
        <v>4</v>
      </c>
      <c r="B822" s="4" t="s">
        <v>5</v>
      </c>
      <c r="C822" s="4" t="s">
        <v>13</v>
      </c>
      <c r="D822" s="4" t="s">
        <v>10</v>
      </c>
      <c r="E822" s="4" t="s">
        <v>10</v>
      </c>
      <c r="F822" s="4" t="s">
        <v>9</v>
      </c>
    </row>
    <row r="823" spans="1:6">
      <c r="A823" t="n">
        <v>14188</v>
      </c>
      <c r="B823" s="20" t="n">
        <v>95</v>
      </c>
      <c r="C823" s="7" t="n">
        <v>14</v>
      </c>
      <c r="D823" s="7" t="n">
        <v>4</v>
      </c>
      <c r="E823" s="7" t="n">
        <v>11</v>
      </c>
      <c r="F823" s="7" t="n">
        <v>1</v>
      </c>
    </row>
    <row r="824" spans="1:6">
      <c r="A824" t="s">
        <v>4</v>
      </c>
      <c r="B824" s="4" t="s">
        <v>5</v>
      </c>
      <c r="C824" s="4" t="s">
        <v>13</v>
      </c>
      <c r="D824" s="4" t="s">
        <v>10</v>
      </c>
      <c r="E824" s="4" t="s">
        <v>10</v>
      </c>
      <c r="F824" s="4" t="s">
        <v>9</v>
      </c>
    </row>
    <row r="825" spans="1:6">
      <c r="A825" t="n">
        <v>14198</v>
      </c>
      <c r="B825" s="20" t="n">
        <v>95</v>
      </c>
      <c r="C825" s="7" t="n">
        <v>14</v>
      </c>
      <c r="D825" s="7" t="n">
        <v>4</v>
      </c>
      <c r="E825" s="7" t="n">
        <v>12</v>
      </c>
      <c r="F825" s="7" t="n">
        <v>1</v>
      </c>
    </row>
    <row r="826" spans="1:6">
      <c r="A826" t="s">
        <v>4</v>
      </c>
      <c r="B826" s="4" t="s">
        <v>5</v>
      </c>
      <c r="C826" s="4" t="s">
        <v>13</v>
      </c>
      <c r="D826" s="4" t="s">
        <v>10</v>
      </c>
      <c r="E826" s="4" t="s">
        <v>10</v>
      </c>
      <c r="F826" s="4" t="s">
        <v>9</v>
      </c>
    </row>
    <row r="827" spans="1:6">
      <c r="A827" t="n">
        <v>14208</v>
      </c>
      <c r="B827" s="20" t="n">
        <v>95</v>
      </c>
      <c r="C827" s="7" t="n">
        <v>14</v>
      </c>
      <c r="D827" s="7" t="n">
        <v>4</v>
      </c>
      <c r="E827" s="7" t="n">
        <v>22</v>
      </c>
      <c r="F827" s="7" t="n">
        <v>1</v>
      </c>
    </row>
    <row r="828" spans="1:6">
      <c r="A828" t="s">
        <v>4</v>
      </c>
      <c r="B828" s="4" t="s">
        <v>5</v>
      </c>
      <c r="C828" s="4" t="s">
        <v>13</v>
      </c>
      <c r="D828" s="4" t="s">
        <v>10</v>
      </c>
      <c r="E828" s="4" t="s">
        <v>10</v>
      </c>
      <c r="F828" s="4" t="s">
        <v>9</v>
      </c>
    </row>
    <row r="829" spans="1:6">
      <c r="A829" t="n">
        <v>14218</v>
      </c>
      <c r="B829" s="20" t="n">
        <v>95</v>
      </c>
      <c r="C829" s="7" t="n">
        <v>14</v>
      </c>
      <c r="D829" s="7" t="n">
        <v>4</v>
      </c>
      <c r="E829" s="7" t="n">
        <v>19</v>
      </c>
      <c r="F829" s="7" t="n">
        <v>1</v>
      </c>
    </row>
    <row r="830" spans="1:6">
      <c r="A830" t="s">
        <v>4</v>
      </c>
      <c r="B830" s="4" t="s">
        <v>5</v>
      </c>
      <c r="C830" s="4" t="s">
        <v>13</v>
      </c>
      <c r="D830" s="4" t="s">
        <v>10</v>
      </c>
      <c r="E830" s="4" t="s">
        <v>10</v>
      </c>
      <c r="F830" s="4" t="s">
        <v>9</v>
      </c>
    </row>
    <row r="831" spans="1:6">
      <c r="A831" t="n">
        <v>14228</v>
      </c>
      <c r="B831" s="20" t="n">
        <v>95</v>
      </c>
      <c r="C831" s="7" t="n">
        <v>14</v>
      </c>
      <c r="D831" s="7" t="n">
        <v>5</v>
      </c>
      <c r="E831" s="7" t="n">
        <v>6</v>
      </c>
      <c r="F831" s="7" t="n">
        <v>1</v>
      </c>
    </row>
    <row r="832" spans="1:6">
      <c r="A832" t="s">
        <v>4</v>
      </c>
      <c r="B832" s="4" t="s">
        <v>5</v>
      </c>
      <c r="C832" s="4" t="s">
        <v>13</v>
      </c>
      <c r="D832" s="4" t="s">
        <v>10</v>
      </c>
      <c r="E832" s="4" t="s">
        <v>10</v>
      </c>
      <c r="F832" s="4" t="s">
        <v>9</v>
      </c>
    </row>
    <row r="833" spans="1:6">
      <c r="A833" t="n">
        <v>14238</v>
      </c>
      <c r="B833" s="20" t="n">
        <v>95</v>
      </c>
      <c r="C833" s="7" t="n">
        <v>14</v>
      </c>
      <c r="D833" s="7" t="n">
        <v>5</v>
      </c>
      <c r="E833" s="7" t="n">
        <v>7</v>
      </c>
      <c r="F833" s="7" t="n">
        <v>1</v>
      </c>
    </row>
    <row r="834" spans="1:6">
      <c r="A834" t="s">
        <v>4</v>
      </c>
      <c r="B834" s="4" t="s">
        <v>5</v>
      </c>
      <c r="C834" s="4" t="s">
        <v>13</v>
      </c>
      <c r="D834" s="4" t="s">
        <v>10</v>
      </c>
      <c r="E834" s="4" t="s">
        <v>10</v>
      </c>
      <c r="F834" s="4" t="s">
        <v>9</v>
      </c>
    </row>
    <row r="835" spans="1:6">
      <c r="A835" t="n">
        <v>14248</v>
      </c>
      <c r="B835" s="20" t="n">
        <v>95</v>
      </c>
      <c r="C835" s="7" t="n">
        <v>14</v>
      </c>
      <c r="D835" s="7" t="n">
        <v>5</v>
      </c>
      <c r="E835" s="7" t="n">
        <v>8</v>
      </c>
      <c r="F835" s="7" t="n">
        <v>1</v>
      </c>
    </row>
    <row r="836" spans="1:6">
      <c r="A836" t="s">
        <v>4</v>
      </c>
      <c r="B836" s="4" t="s">
        <v>5</v>
      </c>
      <c r="C836" s="4" t="s">
        <v>13</v>
      </c>
      <c r="D836" s="4" t="s">
        <v>10</v>
      </c>
      <c r="E836" s="4" t="s">
        <v>10</v>
      </c>
      <c r="F836" s="4" t="s">
        <v>9</v>
      </c>
    </row>
    <row r="837" spans="1:6">
      <c r="A837" t="n">
        <v>14258</v>
      </c>
      <c r="B837" s="20" t="n">
        <v>95</v>
      </c>
      <c r="C837" s="7" t="n">
        <v>14</v>
      </c>
      <c r="D837" s="7" t="n">
        <v>5</v>
      </c>
      <c r="E837" s="7" t="n">
        <v>9</v>
      </c>
      <c r="F837" s="7" t="n">
        <v>1</v>
      </c>
    </row>
    <row r="838" spans="1:6">
      <c r="A838" t="s">
        <v>4</v>
      </c>
      <c r="B838" s="4" t="s">
        <v>5</v>
      </c>
      <c r="C838" s="4" t="s">
        <v>13</v>
      </c>
      <c r="D838" s="4" t="s">
        <v>10</v>
      </c>
      <c r="E838" s="4" t="s">
        <v>10</v>
      </c>
      <c r="F838" s="4" t="s">
        <v>9</v>
      </c>
    </row>
    <row r="839" spans="1:6">
      <c r="A839" t="n">
        <v>14268</v>
      </c>
      <c r="B839" s="20" t="n">
        <v>95</v>
      </c>
      <c r="C839" s="7" t="n">
        <v>14</v>
      </c>
      <c r="D839" s="7" t="n">
        <v>5</v>
      </c>
      <c r="E839" s="7" t="n">
        <v>23</v>
      </c>
      <c r="F839" s="7" t="n">
        <v>1</v>
      </c>
    </row>
    <row r="840" spans="1:6">
      <c r="A840" t="s">
        <v>4</v>
      </c>
      <c r="B840" s="4" t="s">
        <v>5</v>
      </c>
      <c r="C840" s="4" t="s">
        <v>13</v>
      </c>
      <c r="D840" s="4" t="s">
        <v>10</v>
      </c>
      <c r="E840" s="4" t="s">
        <v>10</v>
      </c>
      <c r="F840" s="4" t="s">
        <v>9</v>
      </c>
    </row>
    <row r="841" spans="1:6">
      <c r="A841" t="n">
        <v>14278</v>
      </c>
      <c r="B841" s="20" t="n">
        <v>95</v>
      </c>
      <c r="C841" s="7" t="n">
        <v>14</v>
      </c>
      <c r="D841" s="7" t="n">
        <v>5</v>
      </c>
      <c r="E841" s="7" t="n">
        <v>11</v>
      </c>
      <c r="F841" s="7" t="n">
        <v>1</v>
      </c>
    </row>
    <row r="842" spans="1:6">
      <c r="A842" t="s">
        <v>4</v>
      </c>
      <c r="B842" s="4" t="s">
        <v>5</v>
      </c>
      <c r="C842" s="4" t="s">
        <v>13</v>
      </c>
      <c r="D842" s="4" t="s">
        <v>10</v>
      </c>
      <c r="E842" s="4" t="s">
        <v>10</v>
      </c>
      <c r="F842" s="4" t="s">
        <v>9</v>
      </c>
    </row>
    <row r="843" spans="1:6">
      <c r="A843" t="n">
        <v>14288</v>
      </c>
      <c r="B843" s="20" t="n">
        <v>95</v>
      </c>
      <c r="C843" s="7" t="n">
        <v>14</v>
      </c>
      <c r="D843" s="7" t="n">
        <v>5</v>
      </c>
      <c r="E843" s="7" t="n">
        <v>12</v>
      </c>
      <c r="F843" s="7" t="n">
        <v>1</v>
      </c>
    </row>
    <row r="844" spans="1:6">
      <c r="A844" t="s">
        <v>4</v>
      </c>
      <c r="B844" s="4" t="s">
        <v>5</v>
      </c>
      <c r="C844" s="4" t="s">
        <v>13</v>
      </c>
      <c r="D844" s="4" t="s">
        <v>10</v>
      </c>
      <c r="E844" s="4" t="s">
        <v>10</v>
      </c>
      <c r="F844" s="4" t="s">
        <v>9</v>
      </c>
    </row>
    <row r="845" spans="1:6">
      <c r="A845" t="n">
        <v>14298</v>
      </c>
      <c r="B845" s="20" t="n">
        <v>95</v>
      </c>
      <c r="C845" s="7" t="n">
        <v>14</v>
      </c>
      <c r="D845" s="7" t="n">
        <v>5</v>
      </c>
      <c r="E845" s="7" t="n">
        <v>22</v>
      </c>
      <c r="F845" s="7" t="n">
        <v>1</v>
      </c>
    </row>
    <row r="846" spans="1:6">
      <c r="A846" t="s">
        <v>4</v>
      </c>
      <c r="B846" s="4" t="s">
        <v>5</v>
      </c>
      <c r="C846" s="4" t="s">
        <v>13</v>
      </c>
      <c r="D846" s="4" t="s">
        <v>10</v>
      </c>
      <c r="E846" s="4" t="s">
        <v>10</v>
      </c>
      <c r="F846" s="4" t="s">
        <v>9</v>
      </c>
    </row>
    <row r="847" spans="1:6">
      <c r="A847" t="n">
        <v>14308</v>
      </c>
      <c r="B847" s="20" t="n">
        <v>95</v>
      </c>
      <c r="C847" s="7" t="n">
        <v>14</v>
      </c>
      <c r="D847" s="7" t="n">
        <v>5</v>
      </c>
      <c r="E847" s="7" t="n">
        <v>19</v>
      </c>
      <c r="F847" s="7" t="n">
        <v>1</v>
      </c>
    </row>
    <row r="848" spans="1:6">
      <c r="A848" t="s">
        <v>4</v>
      </c>
      <c r="B848" s="4" t="s">
        <v>5</v>
      </c>
      <c r="C848" s="4" t="s">
        <v>13</v>
      </c>
      <c r="D848" s="4" t="s">
        <v>10</v>
      </c>
      <c r="E848" s="4" t="s">
        <v>10</v>
      </c>
      <c r="F848" s="4" t="s">
        <v>9</v>
      </c>
    </row>
    <row r="849" spans="1:6">
      <c r="A849" t="n">
        <v>14318</v>
      </c>
      <c r="B849" s="20" t="n">
        <v>95</v>
      </c>
      <c r="C849" s="7" t="n">
        <v>14</v>
      </c>
      <c r="D849" s="7" t="n">
        <v>6</v>
      </c>
      <c r="E849" s="7" t="n">
        <v>7</v>
      </c>
      <c r="F849" s="7" t="n">
        <v>1</v>
      </c>
    </row>
    <row r="850" spans="1:6">
      <c r="A850" t="s">
        <v>4</v>
      </c>
      <c r="B850" s="4" t="s">
        <v>5</v>
      </c>
      <c r="C850" s="4" t="s">
        <v>13</v>
      </c>
      <c r="D850" s="4" t="s">
        <v>10</v>
      </c>
      <c r="E850" s="4" t="s">
        <v>10</v>
      </c>
      <c r="F850" s="4" t="s">
        <v>9</v>
      </c>
    </row>
    <row r="851" spans="1:6">
      <c r="A851" t="n">
        <v>14328</v>
      </c>
      <c r="B851" s="20" t="n">
        <v>95</v>
      </c>
      <c r="C851" s="7" t="n">
        <v>14</v>
      </c>
      <c r="D851" s="7" t="n">
        <v>6</v>
      </c>
      <c r="E851" s="7" t="n">
        <v>8</v>
      </c>
      <c r="F851" s="7" t="n">
        <v>1</v>
      </c>
    </row>
    <row r="852" spans="1:6">
      <c r="A852" t="s">
        <v>4</v>
      </c>
      <c r="B852" s="4" t="s">
        <v>5</v>
      </c>
      <c r="C852" s="4" t="s">
        <v>13</v>
      </c>
      <c r="D852" s="4" t="s">
        <v>10</v>
      </c>
      <c r="E852" s="4" t="s">
        <v>10</v>
      </c>
      <c r="F852" s="4" t="s">
        <v>9</v>
      </c>
    </row>
    <row r="853" spans="1:6">
      <c r="A853" t="n">
        <v>14338</v>
      </c>
      <c r="B853" s="20" t="n">
        <v>95</v>
      </c>
      <c r="C853" s="7" t="n">
        <v>14</v>
      </c>
      <c r="D853" s="7" t="n">
        <v>6</v>
      </c>
      <c r="E853" s="7" t="n">
        <v>9</v>
      </c>
      <c r="F853" s="7" t="n">
        <v>1</v>
      </c>
    </row>
    <row r="854" spans="1:6">
      <c r="A854" t="s">
        <v>4</v>
      </c>
      <c r="B854" s="4" t="s">
        <v>5</v>
      </c>
      <c r="C854" s="4" t="s">
        <v>13</v>
      </c>
      <c r="D854" s="4" t="s">
        <v>10</v>
      </c>
      <c r="E854" s="4" t="s">
        <v>10</v>
      </c>
      <c r="F854" s="4" t="s">
        <v>9</v>
      </c>
    </row>
    <row r="855" spans="1:6">
      <c r="A855" t="n">
        <v>14348</v>
      </c>
      <c r="B855" s="20" t="n">
        <v>95</v>
      </c>
      <c r="C855" s="7" t="n">
        <v>14</v>
      </c>
      <c r="D855" s="7" t="n">
        <v>6</v>
      </c>
      <c r="E855" s="7" t="n">
        <v>23</v>
      </c>
      <c r="F855" s="7" t="n">
        <v>1</v>
      </c>
    </row>
    <row r="856" spans="1:6">
      <c r="A856" t="s">
        <v>4</v>
      </c>
      <c r="B856" s="4" t="s">
        <v>5</v>
      </c>
      <c r="C856" s="4" t="s">
        <v>13</v>
      </c>
      <c r="D856" s="4" t="s">
        <v>10</v>
      </c>
      <c r="E856" s="4" t="s">
        <v>10</v>
      </c>
      <c r="F856" s="4" t="s">
        <v>9</v>
      </c>
    </row>
    <row r="857" spans="1:6">
      <c r="A857" t="n">
        <v>14358</v>
      </c>
      <c r="B857" s="20" t="n">
        <v>95</v>
      </c>
      <c r="C857" s="7" t="n">
        <v>14</v>
      </c>
      <c r="D857" s="7" t="n">
        <v>6</v>
      </c>
      <c r="E857" s="7" t="n">
        <v>11</v>
      </c>
      <c r="F857" s="7" t="n">
        <v>1</v>
      </c>
    </row>
    <row r="858" spans="1:6">
      <c r="A858" t="s">
        <v>4</v>
      </c>
      <c r="B858" s="4" t="s">
        <v>5</v>
      </c>
      <c r="C858" s="4" t="s">
        <v>13</v>
      </c>
      <c r="D858" s="4" t="s">
        <v>10</v>
      </c>
      <c r="E858" s="4" t="s">
        <v>10</v>
      </c>
      <c r="F858" s="4" t="s">
        <v>9</v>
      </c>
    </row>
    <row r="859" spans="1:6">
      <c r="A859" t="n">
        <v>14368</v>
      </c>
      <c r="B859" s="20" t="n">
        <v>95</v>
      </c>
      <c r="C859" s="7" t="n">
        <v>14</v>
      </c>
      <c r="D859" s="7" t="n">
        <v>6</v>
      </c>
      <c r="E859" s="7" t="n">
        <v>12</v>
      </c>
      <c r="F859" s="7" t="n">
        <v>1</v>
      </c>
    </row>
    <row r="860" spans="1:6">
      <c r="A860" t="s">
        <v>4</v>
      </c>
      <c r="B860" s="4" t="s">
        <v>5</v>
      </c>
      <c r="C860" s="4" t="s">
        <v>13</v>
      </c>
      <c r="D860" s="4" t="s">
        <v>10</v>
      </c>
      <c r="E860" s="4" t="s">
        <v>10</v>
      </c>
      <c r="F860" s="4" t="s">
        <v>9</v>
      </c>
    </row>
    <row r="861" spans="1:6">
      <c r="A861" t="n">
        <v>14378</v>
      </c>
      <c r="B861" s="20" t="n">
        <v>95</v>
      </c>
      <c r="C861" s="7" t="n">
        <v>14</v>
      </c>
      <c r="D861" s="7" t="n">
        <v>6</v>
      </c>
      <c r="E861" s="7" t="n">
        <v>22</v>
      </c>
      <c r="F861" s="7" t="n">
        <v>1</v>
      </c>
    </row>
    <row r="862" spans="1:6">
      <c r="A862" t="s">
        <v>4</v>
      </c>
      <c r="B862" s="4" t="s">
        <v>5</v>
      </c>
      <c r="C862" s="4" t="s">
        <v>13</v>
      </c>
      <c r="D862" s="4" t="s">
        <v>10</v>
      </c>
      <c r="E862" s="4" t="s">
        <v>10</v>
      </c>
      <c r="F862" s="4" t="s">
        <v>9</v>
      </c>
    </row>
    <row r="863" spans="1:6">
      <c r="A863" t="n">
        <v>14388</v>
      </c>
      <c r="B863" s="20" t="n">
        <v>95</v>
      </c>
      <c r="C863" s="7" t="n">
        <v>14</v>
      </c>
      <c r="D863" s="7" t="n">
        <v>6</v>
      </c>
      <c r="E863" s="7" t="n">
        <v>19</v>
      </c>
      <c r="F863" s="7" t="n">
        <v>1</v>
      </c>
    </row>
    <row r="864" spans="1:6">
      <c r="A864" t="s">
        <v>4</v>
      </c>
      <c r="B864" s="4" t="s">
        <v>5</v>
      </c>
      <c r="C864" s="4" t="s">
        <v>13</v>
      </c>
      <c r="D864" s="4" t="s">
        <v>10</v>
      </c>
      <c r="E864" s="4" t="s">
        <v>10</v>
      </c>
      <c r="F864" s="4" t="s">
        <v>9</v>
      </c>
    </row>
    <row r="865" spans="1:6">
      <c r="A865" t="n">
        <v>14398</v>
      </c>
      <c r="B865" s="20" t="n">
        <v>95</v>
      </c>
      <c r="C865" s="7" t="n">
        <v>14</v>
      </c>
      <c r="D865" s="7" t="n">
        <v>7</v>
      </c>
      <c r="E865" s="7" t="n">
        <v>8</v>
      </c>
      <c r="F865" s="7" t="n">
        <v>1</v>
      </c>
    </row>
    <row r="866" spans="1:6">
      <c r="A866" t="s">
        <v>4</v>
      </c>
      <c r="B866" s="4" t="s">
        <v>5</v>
      </c>
      <c r="C866" s="4" t="s">
        <v>13</v>
      </c>
      <c r="D866" s="4" t="s">
        <v>10</v>
      </c>
      <c r="E866" s="4" t="s">
        <v>10</v>
      </c>
      <c r="F866" s="4" t="s">
        <v>9</v>
      </c>
    </row>
    <row r="867" spans="1:6">
      <c r="A867" t="n">
        <v>14408</v>
      </c>
      <c r="B867" s="20" t="n">
        <v>95</v>
      </c>
      <c r="C867" s="7" t="n">
        <v>14</v>
      </c>
      <c r="D867" s="7" t="n">
        <v>7</v>
      </c>
      <c r="E867" s="7" t="n">
        <v>9</v>
      </c>
      <c r="F867" s="7" t="n">
        <v>1</v>
      </c>
    </row>
    <row r="868" spans="1:6">
      <c r="A868" t="s">
        <v>4</v>
      </c>
      <c r="B868" s="4" t="s">
        <v>5</v>
      </c>
      <c r="C868" s="4" t="s">
        <v>13</v>
      </c>
      <c r="D868" s="4" t="s">
        <v>10</v>
      </c>
      <c r="E868" s="4" t="s">
        <v>10</v>
      </c>
      <c r="F868" s="4" t="s">
        <v>9</v>
      </c>
    </row>
    <row r="869" spans="1:6">
      <c r="A869" t="n">
        <v>14418</v>
      </c>
      <c r="B869" s="20" t="n">
        <v>95</v>
      </c>
      <c r="C869" s="7" t="n">
        <v>14</v>
      </c>
      <c r="D869" s="7" t="n">
        <v>7</v>
      </c>
      <c r="E869" s="7" t="n">
        <v>23</v>
      </c>
      <c r="F869" s="7" t="n">
        <v>1</v>
      </c>
    </row>
    <row r="870" spans="1:6">
      <c r="A870" t="s">
        <v>4</v>
      </c>
      <c r="B870" s="4" t="s">
        <v>5</v>
      </c>
      <c r="C870" s="4" t="s">
        <v>13</v>
      </c>
      <c r="D870" s="4" t="s">
        <v>10</v>
      </c>
      <c r="E870" s="4" t="s">
        <v>10</v>
      </c>
      <c r="F870" s="4" t="s">
        <v>9</v>
      </c>
    </row>
    <row r="871" spans="1:6">
      <c r="A871" t="n">
        <v>14428</v>
      </c>
      <c r="B871" s="20" t="n">
        <v>95</v>
      </c>
      <c r="C871" s="7" t="n">
        <v>14</v>
      </c>
      <c r="D871" s="7" t="n">
        <v>7</v>
      </c>
      <c r="E871" s="7" t="n">
        <v>11</v>
      </c>
      <c r="F871" s="7" t="n">
        <v>1</v>
      </c>
    </row>
    <row r="872" spans="1:6">
      <c r="A872" t="s">
        <v>4</v>
      </c>
      <c r="B872" s="4" t="s">
        <v>5</v>
      </c>
      <c r="C872" s="4" t="s">
        <v>13</v>
      </c>
      <c r="D872" s="4" t="s">
        <v>10</v>
      </c>
      <c r="E872" s="4" t="s">
        <v>10</v>
      </c>
      <c r="F872" s="4" t="s">
        <v>9</v>
      </c>
    </row>
    <row r="873" spans="1:6">
      <c r="A873" t="n">
        <v>14438</v>
      </c>
      <c r="B873" s="20" t="n">
        <v>95</v>
      </c>
      <c r="C873" s="7" t="n">
        <v>14</v>
      </c>
      <c r="D873" s="7" t="n">
        <v>7</v>
      </c>
      <c r="E873" s="7" t="n">
        <v>12</v>
      </c>
      <c r="F873" s="7" t="n">
        <v>1</v>
      </c>
    </row>
    <row r="874" spans="1:6">
      <c r="A874" t="s">
        <v>4</v>
      </c>
      <c r="B874" s="4" t="s">
        <v>5</v>
      </c>
      <c r="C874" s="4" t="s">
        <v>13</v>
      </c>
      <c r="D874" s="4" t="s">
        <v>10</v>
      </c>
      <c r="E874" s="4" t="s">
        <v>10</v>
      </c>
      <c r="F874" s="4" t="s">
        <v>9</v>
      </c>
    </row>
    <row r="875" spans="1:6">
      <c r="A875" t="n">
        <v>14448</v>
      </c>
      <c r="B875" s="20" t="n">
        <v>95</v>
      </c>
      <c r="C875" s="7" t="n">
        <v>14</v>
      </c>
      <c r="D875" s="7" t="n">
        <v>7</v>
      </c>
      <c r="E875" s="7" t="n">
        <v>22</v>
      </c>
      <c r="F875" s="7" t="n">
        <v>1</v>
      </c>
    </row>
    <row r="876" spans="1:6">
      <c r="A876" t="s">
        <v>4</v>
      </c>
      <c r="B876" s="4" t="s">
        <v>5</v>
      </c>
      <c r="C876" s="4" t="s">
        <v>13</v>
      </c>
      <c r="D876" s="4" t="s">
        <v>10</v>
      </c>
      <c r="E876" s="4" t="s">
        <v>10</v>
      </c>
      <c r="F876" s="4" t="s">
        <v>9</v>
      </c>
    </row>
    <row r="877" spans="1:6">
      <c r="A877" t="n">
        <v>14458</v>
      </c>
      <c r="B877" s="20" t="n">
        <v>95</v>
      </c>
      <c r="C877" s="7" t="n">
        <v>14</v>
      </c>
      <c r="D877" s="7" t="n">
        <v>7</v>
      </c>
      <c r="E877" s="7" t="n">
        <v>19</v>
      </c>
      <c r="F877" s="7" t="n">
        <v>1</v>
      </c>
    </row>
    <row r="878" spans="1:6">
      <c r="A878" t="s">
        <v>4</v>
      </c>
      <c r="B878" s="4" t="s">
        <v>5</v>
      </c>
      <c r="C878" s="4" t="s">
        <v>13</v>
      </c>
      <c r="D878" s="4" t="s">
        <v>10</v>
      </c>
      <c r="E878" s="4" t="s">
        <v>10</v>
      </c>
      <c r="F878" s="4" t="s">
        <v>9</v>
      </c>
    </row>
    <row r="879" spans="1:6">
      <c r="A879" t="n">
        <v>14468</v>
      </c>
      <c r="B879" s="20" t="n">
        <v>95</v>
      </c>
      <c r="C879" s="7" t="n">
        <v>14</v>
      </c>
      <c r="D879" s="7" t="n">
        <v>8</v>
      </c>
      <c r="E879" s="7" t="n">
        <v>9</v>
      </c>
      <c r="F879" s="7" t="n">
        <v>1</v>
      </c>
    </row>
    <row r="880" spans="1:6">
      <c r="A880" t="s">
        <v>4</v>
      </c>
      <c r="B880" s="4" t="s">
        <v>5</v>
      </c>
      <c r="C880" s="4" t="s">
        <v>13</v>
      </c>
      <c r="D880" s="4" t="s">
        <v>10</v>
      </c>
      <c r="E880" s="4" t="s">
        <v>10</v>
      </c>
      <c r="F880" s="4" t="s">
        <v>9</v>
      </c>
    </row>
    <row r="881" spans="1:6">
      <c r="A881" t="n">
        <v>14478</v>
      </c>
      <c r="B881" s="20" t="n">
        <v>95</v>
      </c>
      <c r="C881" s="7" t="n">
        <v>14</v>
      </c>
      <c r="D881" s="7" t="n">
        <v>8</v>
      </c>
      <c r="E881" s="7" t="n">
        <v>23</v>
      </c>
      <c r="F881" s="7" t="n">
        <v>1</v>
      </c>
    </row>
    <row r="882" spans="1:6">
      <c r="A882" t="s">
        <v>4</v>
      </c>
      <c r="B882" s="4" t="s">
        <v>5</v>
      </c>
      <c r="C882" s="4" t="s">
        <v>13</v>
      </c>
      <c r="D882" s="4" t="s">
        <v>10</v>
      </c>
      <c r="E882" s="4" t="s">
        <v>10</v>
      </c>
      <c r="F882" s="4" t="s">
        <v>9</v>
      </c>
    </row>
    <row r="883" spans="1:6">
      <c r="A883" t="n">
        <v>14488</v>
      </c>
      <c r="B883" s="20" t="n">
        <v>95</v>
      </c>
      <c r="C883" s="7" t="n">
        <v>14</v>
      </c>
      <c r="D883" s="7" t="n">
        <v>8</v>
      </c>
      <c r="E883" s="7" t="n">
        <v>11</v>
      </c>
      <c r="F883" s="7" t="n">
        <v>1</v>
      </c>
    </row>
    <row r="884" spans="1:6">
      <c r="A884" t="s">
        <v>4</v>
      </c>
      <c r="B884" s="4" t="s">
        <v>5</v>
      </c>
      <c r="C884" s="4" t="s">
        <v>13</v>
      </c>
      <c r="D884" s="4" t="s">
        <v>10</v>
      </c>
      <c r="E884" s="4" t="s">
        <v>10</v>
      </c>
      <c r="F884" s="4" t="s">
        <v>9</v>
      </c>
    </row>
    <row r="885" spans="1:6">
      <c r="A885" t="n">
        <v>14498</v>
      </c>
      <c r="B885" s="20" t="n">
        <v>95</v>
      </c>
      <c r="C885" s="7" t="n">
        <v>14</v>
      </c>
      <c r="D885" s="7" t="n">
        <v>8</v>
      </c>
      <c r="E885" s="7" t="n">
        <v>12</v>
      </c>
      <c r="F885" s="7" t="n">
        <v>1</v>
      </c>
    </row>
    <row r="886" spans="1:6">
      <c r="A886" t="s">
        <v>4</v>
      </c>
      <c r="B886" s="4" t="s">
        <v>5</v>
      </c>
      <c r="C886" s="4" t="s">
        <v>13</v>
      </c>
      <c r="D886" s="4" t="s">
        <v>10</v>
      </c>
      <c r="E886" s="4" t="s">
        <v>10</v>
      </c>
      <c r="F886" s="4" t="s">
        <v>9</v>
      </c>
    </row>
    <row r="887" spans="1:6">
      <c r="A887" t="n">
        <v>14508</v>
      </c>
      <c r="B887" s="20" t="n">
        <v>95</v>
      </c>
      <c r="C887" s="7" t="n">
        <v>14</v>
      </c>
      <c r="D887" s="7" t="n">
        <v>8</v>
      </c>
      <c r="E887" s="7" t="n">
        <v>22</v>
      </c>
      <c r="F887" s="7" t="n">
        <v>1</v>
      </c>
    </row>
    <row r="888" spans="1:6">
      <c r="A888" t="s">
        <v>4</v>
      </c>
      <c r="B888" s="4" t="s">
        <v>5</v>
      </c>
      <c r="C888" s="4" t="s">
        <v>13</v>
      </c>
      <c r="D888" s="4" t="s">
        <v>10</v>
      </c>
      <c r="E888" s="4" t="s">
        <v>10</v>
      </c>
      <c r="F888" s="4" t="s">
        <v>9</v>
      </c>
    </row>
    <row r="889" spans="1:6">
      <c r="A889" t="n">
        <v>14518</v>
      </c>
      <c r="B889" s="20" t="n">
        <v>95</v>
      </c>
      <c r="C889" s="7" t="n">
        <v>14</v>
      </c>
      <c r="D889" s="7" t="n">
        <v>8</v>
      </c>
      <c r="E889" s="7" t="n">
        <v>19</v>
      </c>
      <c r="F889" s="7" t="n">
        <v>1</v>
      </c>
    </row>
    <row r="890" spans="1:6">
      <c r="A890" t="s">
        <v>4</v>
      </c>
      <c r="B890" s="4" t="s">
        <v>5</v>
      </c>
      <c r="C890" s="4" t="s">
        <v>13</v>
      </c>
      <c r="D890" s="4" t="s">
        <v>10</v>
      </c>
      <c r="E890" s="4" t="s">
        <v>10</v>
      </c>
      <c r="F890" s="4" t="s">
        <v>9</v>
      </c>
    </row>
    <row r="891" spans="1:6">
      <c r="A891" t="n">
        <v>14528</v>
      </c>
      <c r="B891" s="20" t="n">
        <v>95</v>
      </c>
      <c r="C891" s="7" t="n">
        <v>14</v>
      </c>
      <c r="D891" s="7" t="n">
        <v>9</v>
      </c>
      <c r="E891" s="7" t="n">
        <v>23</v>
      </c>
      <c r="F891" s="7" t="n">
        <v>1</v>
      </c>
    </row>
    <row r="892" spans="1:6">
      <c r="A892" t="s">
        <v>4</v>
      </c>
      <c r="B892" s="4" t="s">
        <v>5</v>
      </c>
      <c r="C892" s="4" t="s">
        <v>13</v>
      </c>
      <c r="D892" s="4" t="s">
        <v>10</v>
      </c>
      <c r="E892" s="4" t="s">
        <v>10</v>
      </c>
      <c r="F892" s="4" t="s">
        <v>9</v>
      </c>
    </row>
    <row r="893" spans="1:6">
      <c r="A893" t="n">
        <v>14538</v>
      </c>
      <c r="B893" s="20" t="n">
        <v>95</v>
      </c>
      <c r="C893" s="7" t="n">
        <v>14</v>
      </c>
      <c r="D893" s="7" t="n">
        <v>9</v>
      </c>
      <c r="E893" s="7" t="n">
        <v>11</v>
      </c>
      <c r="F893" s="7" t="n">
        <v>1</v>
      </c>
    </row>
    <row r="894" spans="1:6">
      <c r="A894" t="s">
        <v>4</v>
      </c>
      <c r="B894" s="4" t="s">
        <v>5</v>
      </c>
      <c r="C894" s="4" t="s">
        <v>13</v>
      </c>
      <c r="D894" s="4" t="s">
        <v>10</v>
      </c>
      <c r="E894" s="4" t="s">
        <v>10</v>
      </c>
      <c r="F894" s="4" t="s">
        <v>9</v>
      </c>
    </row>
    <row r="895" spans="1:6">
      <c r="A895" t="n">
        <v>14548</v>
      </c>
      <c r="B895" s="20" t="n">
        <v>95</v>
      </c>
      <c r="C895" s="7" t="n">
        <v>14</v>
      </c>
      <c r="D895" s="7" t="n">
        <v>9</v>
      </c>
      <c r="E895" s="7" t="n">
        <v>12</v>
      </c>
      <c r="F895" s="7" t="n">
        <v>1</v>
      </c>
    </row>
    <row r="896" spans="1:6">
      <c r="A896" t="s">
        <v>4</v>
      </c>
      <c r="B896" s="4" t="s">
        <v>5</v>
      </c>
      <c r="C896" s="4" t="s">
        <v>13</v>
      </c>
      <c r="D896" s="4" t="s">
        <v>10</v>
      </c>
      <c r="E896" s="4" t="s">
        <v>10</v>
      </c>
      <c r="F896" s="4" t="s">
        <v>9</v>
      </c>
    </row>
    <row r="897" spans="1:6">
      <c r="A897" t="n">
        <v>14558</v>
      </c>
      <c r="B897" s="20" t="n">
        <v>95</v>
      </c>
      <c r="C897" s="7" t="n">
        <v>14</v>
      </c>
      <c r="D897" s="7" t="n">
        <v>9</v>
      </c>
      <c r="E897" s="7" t="n">
        <v>22</v>
      </c>
      <c r="F897" s="7" t="n">
        <v>1</v>
      </c>
    </row>
    <row r="898" spans="1:6">
      <c r="A898" t="s">
        <v>4</v>
      </c>
      <c r="B898" s="4" t="s">
        <v>5</v>
      </c>
      <c r="C898" s="4" t="s">
        <v>13</v>
      </c>
      <c r="D898" s="4" t="s">
        <v>10</v>
      </c>
      <c r="E898" s="4" t="s">
        <v>10</v>
      </c>
      <c r="F898" s="4" t="s">
        <v>9</v>
      </c>
    </row>
    <row r="899" spans="1:6">
      <c r="A899" t="n">
        <v>14568</v>
      </c>
      <c r="B899" s="20" t="n">
        <v>95</v>
      </c>
      <c r="C899" s="7" t="n">
        <v>14</v>
      </c>
      <c r="D899" s="7" t="n">
        <v>9</v>
      </c>
      <c r="E899" s="7" t="n">
        <v>19</v>
      </c>
      <c r="F899" s="7" t="n">
        <v>1</v>
      </c>
    </row>
    <row r="900" spans="1:6">
      <c r="A900" t="s">
        <v>4</v>
      </c>
      <c r="B900" s="4" t="s">
        <v>5</v>
      </c>
      <c r="C900" s="4" t="s">
        <v>13</v>
      </c>
      <c r="D900" s="4" t="s">
        <v>10</v>
      </c>
      <c r="E900" s="4" t="s">
        <v>10</v>
      </c>
      <c r="F900" s="4" t="s">
        <v>9</v>
      </c>
    </row>
    <row r="901" spans="1:6">
      <c r="A901" t="n">
        <v>14578</v>
      </c>
      <c r="B901" s="20" t="n">
        <v>95</v>
      </c>
      <c r="C901" s="7" t="n">
        <v>14</v>
      </c>
      <c r="D901" s="7" t="n">
        <v>23</v>
      </c>
      <c r="E901" s="7" t="n">
        <v>11</v>
      </c>
      <c r="F901" s="7" t="n">
        <v>1</v>
      </c>
    </row>
    <row r="902" spans="1:6">
      <c r="A902" t="s">
        <v>4</v>
      </c>
      <c r="B902" s="4" t="s">
        <v>5</v>
      </c>
      <c r="C902" s="4" t="s">
        <v>13</v>
      </c>
      <c r="D902" s="4" t="s">
        <v>10</v>
      </c>
      <c r="E902" s="4" t="s">
        <v>10</v>
      </c>
      <c r="F902" s="4" t="s">
        <v>9</v>
      </c>
    </row>
    <row r="903" spans="1:6">
      <c r="A903" t="n">
        <v>14588</v>
      </c>
      <c r="B903" s="20" t="n">
        <v>95</v>
      </c>
      <c r="C903" s="7" t="n">
        <v>14</v>
      </c>
      <c r="D903" s="7" t="n">
        <v>23</v>
      </c>
      <c r="E903" s="7" t="n">
        <v>12</v>
      </c>
      <c r="F903" s="7" t="n">
        <v>1</v>
      </c>
    </row>
    <row r="904" spans="1:6">
      <c r="A904" t="s">
        <v>4</v>
      </c>
      <c r="B904" s="4" t="s">
        <v>5</v>
      </c>
      <c r="C904" s="4" t="s">
        <v>13</v>
      </c>
      <c r="D904" s="4" t="s">
        <v>10</v>
      </c>
      <c r="E904" s="4" t="s">
        <v>10</v>
      </c>
      <c r="F904" s="4" t="s">
        <v>9</v>
      </c>
    </row>
    <row r="905" spans="1:6">
      <c r="A905" t="n">
        <v>14598</v>
      </c>
      <c r="B905" s="20" t="n">
        <v>95</v>
      </c>
      <c r="C905" s="7" t="n">
        <v>14</v>
      </c>
      <c r="D905" s="7" t="n">
        <v>23</v>
      </c>
      <c r="E905" s="7" t="n">
        <v>22</v>
      </c>
      <c r="F905" s="7" t="n">
        <v>1</v>
      </c>
    </row>
    <row r="906" spans="1:6">
      <c r="A906" t="s">
        <v>4</v>
      </c>
      <c r="B906" s="4" t="s">
        <v>5</v>
      </c>
      <c r="C906" s="4" t="s">
        <v>13</v>
      </c>
      <c r="D906" s="4" t="s">
        <v>10</v>
      </c>
      <c r="E906" s="4" t="s">
        <v>10</v>
      </c>
      <c r="F906" s="4" t="s">
        <v>9</v>
      </c>
    </row>
    <row r="907" spans="1:6">
      <c r="A907" t="n">
        <v>14608</v>
      </c>
      <c r="B907" s="20" t="n">
        <v>95</v>
      </c>
      <c r="C907" s="7" t="n">
        <v>14</v>
      </c>
      <c r="D907" s="7" t="n">
        <v>23</v>
      </c>
      <c r="E907" s="7" t="n">
        <v>19</v>
      </c>
      <c r="F907" s="7" t="n">
        <v>1</v>
      </c>
    </row>
    <row r="908" spans="1:6">
      <c r="A908" t="s">
        <v>4</v>
      </c>
      <c r="B908" s="4" t="s">
        <v>5</v>
      </c>
      <c r="C908" s="4" t="s">
        <v>13</v>
      </c>
      <c r="D908" s="4" t="s">
        <v>10</v>
      </c>
      <c r="E908" s="4" t="s">
        <v>10</v>
      </c>
      <c r="F908" s="4" t="s">
        <v>9</v>
      </c>
    </row>
    <row r="909" spans="1:6">
      <c r="A909" t="n">
        <v>14618</v>
      </c>
      <c r="B909" s="20" t="n">
        <v>95</v>
      </c>
      <c r="C909" s="7" t="n">
        <v>14</v>
      </c>
      <c r="D909" s="7" t="n">
        <v>11</v>
      </c>
      <c r="E909" s="7" t="n">
        <v>12</v>
      </c>
      <c r="F909" s="7" t="n">
        <v>1</v>
      </c>
    </row>
    <row r="910" spans="1:6">
      <c r="A910" t="s">
        <v>4</v>
      </c>
      <c r="B910" s="4" t="s">
        <v>5</v>
      </c>
      <c r="C910" s="4" t="s">
        <v>13</v>
      </c>
      <c r="D910" s="4" t="s">
        <v>10</v>
      </c>
      <c r="E910" s="4" t="s">
        <v>10</v>
      </c>
      <c r="F910" s="4" t="s">
        <v>9</v>
      </c>
    </row>
    <row r="911" spans="1:6">
      <c r="A911" t="n">
        <v>14628</v>
      </c>
      <c r="B911" s="20" t="n">
        <v>95</v>
      </c>
      <c r="C911" s="7" t="n">
        <v>14</v>
      </c>
      <c r="D911" s="7" t="n">
        <v>11</v>
      </c>
      <c r="E911" s="7" t="n">
        <v>22</v>
      </c>
      <c r="F911" s="7" t="n">
        <v>1</v>
      </c>
    </row>
    <row r="912" spans="1:6">
      <c r="A912" t="s">
        <v>4</v>
      </c>
      <c r="B912" s="4" t="s">
        <v>5</v>
      </c>
      <c r="C912" s="4" t="s">
        <v>13</v>
      </c>
      <c r="D912" s="4" t="s">
        <v>10</v>
      </c>
      <c r="E912" s="4" t="s">
        <v>10</v>
      </c>
      <c r="F912" s="4" t="s">
        <v>9</v>
      </c>
    </row>
    <row r="913" spans="1:6">
      <c r="A913" t="n">
        <v>14638</v>
      </c>
      <c r="B913" s="20" t="n">
        <v>95</v>
      </c>
      <c r="C913" s="7" t="n">
        <v>14</v>
      </c>
      <c r="D913" s="7" t="n">
        <v>11</v>
      </c>
      <c r="E913" s="7" t="n">
        <v>19</v>
      </c>
      <c r="F913" s="7" t="n">
        <v>1</v>
      </c>
    </row>
    <row r="914" spans="1:6">
      <c r="A914" t="s">
        <v>4</v>
      </c>
      <c r="B914" s="4" t="s">
        <v>5</v>
      </c>
      <c r="C914" s="4" t="s">
        <v>13</v>
      </c>
      <c r="D914" s="4" t="s">
        <v>10</v>
      </c>
      <c r="E914" s="4" t="s">
        <v>9</v>
      </c>
    </row>
    <row r="915" spans="1:6">
      <c r="A915" t="n">
        <v>14648</v>
      </c>
      <c r="B915" s="21" t="n">
        <v>101</v>
      </c>
      <c r="C915" s="7" t="n">
        <v>0</v>
      </c>
      <c r="D915" s="7" t="n">
        <v>0</v>
      </c>
      <c r="E915" s="7" t="n">
        <v>10</v>
      </c>
    </row>
    <row r="916" spans="1:6">
      <c r="A916" t="s">
        <v>4</v>
      </c>
      <c r="B916" s="4" t="s">
        <v>5</v>
      </c>
      <c r="C916" s="4" t="s">
        <v>13</v>
      </c>
      <c r="D916" s="4" t="s">
        <v>10</v>
      </c>
      <c r="E916" s="4" t="s">
        <v>9</v>
      </c>
    </row>
    <row r="917" spans="1:6">
      <c r="A917" t="n">
        <v>14656</v>
      </c>
      <c r="B917" s="21" t="n">
        <v>101</v>
      </c>
      <c r="C917" s="7" t="n">
        <v>0</v>
      </c>
      <c r="D917" s="7" t="n">
        <v>4</v>
      </c>
      <c r="E917" s="7" t="n">
        <v>5</v>
      </c>
    </row>
    <row r="918" spans="1:6">
      <c r="A918" t="s">
        <v>4</v>
      </c>
      <c r="B918" s="4" t="s">
        <v>5</v>
      </c>
      <c r="C918" s="4" t="s">
        <v>13</v>
      </c>
      <c r="D918" s="4" t="s">
        <v>10</v>
      </c>
      <c r="E918" s="4" t="s">
        <v>9</v>
      </c>
    </row>
    <row r="919" spans="1:6">
      <c r="A919" t="n">
        <v>14664</v>
      </c>
      <c r="B919" s="21" t="n">
        <v>101</v>
      </c>
      <c r="C919" s="7" t="n">
        <v>0</v>
      </c>
      <c r="D919" s="7" t="n">
        <v>7</v>
      </c>
      <c r="E919" s="7" t="n">
        <v>3</v>
      </c>
    </row>
    <row r="920" spans="1:6">
      <c r="A920" t="s">
        <v>4</v>
      </c>
      <c r="B920" s="4" t="s">
        <v>5</v>
      </c>
      <c r="C920" s="4" t="s">
        <v>13</v>
      </c>
      <c r="D920" s="4" t="s">
        <v>10</v>
      </c>
      <c r="E920" s="4" t="s">
        <v>9</v>
      </c>
    </row>
    <row r="921" spans="1:6">
      <c r="A921" t="n">
        <v>14672</v>
      </c>
      <c r="B921" s="21" t="n">
        <v>101</v>
      </c>
      <c r="C921" s="7" t="n">
        <v>0</v>
      </c>
      <c r="D921" s="7" t="n">
        <v>12</v>
      </c>
      <c r="E921" s="7" t="n">
        <v>5</v>
      </c>
    </row>
    <row r="922" spans="1:6">
      <c r="A922" t="s">
        <v>4</v>
      </c>
      <c r="B922" s="4" t="s">
        <v>5</v>
      </c>
      <c r="C922" s="4" t="s">
        <v>13</v>
      </c>
      <c r="D922" s="4" t="s">
        <v>10</v>
      </c>
      <c r="E922" s="4" t="s">
        <v>9</v>
      </c>
    </row>
    <row r="923" spans="1:6">
      <c r="A923" t="n">
        <v>14680</v>
      </c>
      <c r="B923" s="21" t="n">
        <v>101</v>
      </c>
      <c r="C923" s="7" t="n">
        <v>0</v>
      </c>
      <c r="D923" s="7" t="n">
        <v>18</v>
      </c>
      <c r="E923" s="7" t="n">
        <v>5</v>
      </c>
    </row>
    <row r="924" spans="1:6">
      <c r="A924" t="s">
        <v>4</v>
      </c>
      <c r="B924" s="4" t="s">
        <v>5</v>
      </c>
      <c r="C924" s="4" t="s">
        <v>13</v>
      </c>
      <c r="D924" s="4" t="s">
        <v>10</v>
      </c>
      <c r="E924" s="4" t="s">
        <v>9</v>
      </c>
    </row>
    <row r="925" spans="1:6">
      <c r="A925" t="n">
        <v>14688</v>
      </c>
      <c r="B925" s="21" t="n">
        <v>101</v>
      </c>
      <c r="C925" s="7" t="n">
        <v>0</v>
      </c>
      <c r="D925" s="7" t="n">
        <v>1200</v>
      </c>
      <c r="E925" s="7" t="n">
        <v>1</v>
      </c>
    </row>
    <row r="926" spans="1:6">
      <c r="A926" t="s">
        <v>4</v>
      </c>
      <c r="B926" s="4" t="s">
        <v>5</v>
      </c>
      <c r="C926" s="4" t="s">
        <v>13</v>
      </c>
      <c r="D926" s="4" t="s">
        <v>10</v>
      </c>
      <c r="E926" s="4" t="s">
        <v>9</v>
      </c>
    </row>
    <row r="927" spans="1:6">
      <c r="A927" t="n">
        <v>14696</v>
      </c>
      <c r="B927" s="21" t="n">
        <v>101</v>
      </c>
      <c r="C927" s="7" t="n">
        <v>0</v>
      </c>
      <c r="D927" s="7" t="n">
        <v>1201</v>
      </c>
      <c r="E927" s="7" t="n">
        <v>1</v>
      </c>
    </row>
    <row r="928" spans="1:6">
      <c r="A928" t="s">
        <v>4</v>
      </c>
      <c r="B928" s="4" t="s">
        <v>5</v>
      </c>
      <c r="C928" s="4" t="s">
        <v>13</v>
      </c>
      <c r="D928" s="4" t="s">
        <v>10</v>
      </c>
      <c r="E928" s="4" t="s">
        <v>9</v>
      </c>
    </row>
    <row r="929" spans="1:6">
      <c r="A929" t="n">
        <v>14704</v>
      </c>
      <c r="B929" s="21" t="n">
        <v>101</v>
      </c>
      <c r="C929" s="7" t="n">
        <v>0</v>
      </c>
      <c r="D929" s="7" t="n">
        <v>1202</v>
      </c>
      <c r="E929" s="7" t="n">
        <v>1</v>
      </c>
    </row>
    <row r="930" spans="1:6">
      <c r="A930" t="s">
        <v>4</v>
      </c>
      <c r="B930" s="4" t="s">
        <v>5</v>
      </c>
      <c r="C930" s="4" t="s">
        <v>13</v>
      </c>
      <c r="D930" s="4" t="s">
        <v>10</v>
      </c>
      <c r="E930" s="4" t="s">
        <v>9</v>
      </c>
    </row>
    <row r="931" spans="1:6">
      <c r="A931" t="n">
        <v>14712</v>
      </c>
      <c r="B931" s="21" t="n">
        <v>101</v>
      </c>
      <c r="C931" s="7" t="n">
        <v>0</v>
      </c>
      <c r="D931" s="7" t="n">
        <v>1250</v>
      </c>
      <c r="E931" s="7" t="n">
        <v>1</v>
      </c>
    </row>
    <row r="932" spans="1:6">
      <c r="A932" t="s">
        <v>4</v>
      </c>
      <c r="B932" s="4" t="s">
        <v>5</v>
      </c>
      <c r="C932" s="4" t="s">
        <v>13</v>
      </c>
      <c r="D932" s="4" t="s">
        <v>10</v>
      </c>
      <c r="E932" s="4" t="s">
        <v>9</v>
      </c>
    </row>
    <row r="933" spans="1:6">
      <c r="A933" t="n">
        <v>14720</v>
      </c>
      <c r="B933" s="21" t="n">
        <v>101</v>
      </c>
      <c r="C933" s="7" t="n">
        <v>0</v>
      </c>
      <c r="D933" s="7" t="n">
        <v>1350</v>
      </c>
      <c r="E933" s="7" t="n">
        <v>1</v>
      </c>
    </row>
    <row r="934" spans="1:6">
      <c r="A934" t="s">
        <v>4</v>
      </c>
      <c r="B934" s="4" t="s">
        <v>5</v>
      </c>
      <c r="C934" s="4" t="s">
        <v>13</v>
      </c>
      <c r="D934" s="4" t="s">
        <v>10</v>
      </c>
      <c r="E934" s="4" t="s">
        <v>9</v>
      </c>
    </row>
    <row r="935" spans="1:6">
      <c r="A935" t="n">
        <v>14728</v>
      </c>
      <c r="B935" s="21" t="n">
        <v>101</v>
      </c>
      <c r="C935" s="7" t="n">
        <v>0</v>
      </c>
      <c r="D935" s="7" t="n">
        <v>1450</v>
      </c>
      <c r="E935" s="7" t="n">
        <v>1</v>
      </c>
    </row>
    <row r="936" spans="1:6">
      <c r="A936" t="s">
        <v>4</v>
      </c>
      <c r="B936" s="4" t="s">
        <v>5</v>
      </c>
      <c r="C936" s="4" t="s">
        <v>13</v>
      </c>
      <c r="D936" s="4" t="s">
        <v>10</v>
      </c>
      <c r="E936" s="4" t="s">
        <v>9</v>
      </c>
    </row>
    <row r="937" spans="1:6">
      <c r="A937" t="n">
        <v>14736</v>
      </c>
      <c r="B937" s="21" t="n">
        <v>101</v>
      </c>
      <c r="C937" s="7" t="n">
        <v>0</v>
      </c>
      <c r="D937" s="7" t="n">
        <v>400</v>
      </c>
      <c r="E937" s="7" t="n">
        <v>13</v>
      </c>
    </row>
    <row r="938" spans="1:6">
      <c r="A938" t="s">
        <v>4</v>
      </c>
      <c r="B938" s="4" t="s">
        <v>5</v>
      </c>
      <c r="C938" s="4" t="s">
        <v>13</v>
      </c>
      <c r="D938" s="4" t="s">
        <v>10</v>
      </c>
      <c r="E938" s="4" t="s">
        <v>9</v>
      </c>
    </row>
    <row r="939" spans="1:6">
      <c r="A939" t="n">
        <v>14744</v>
      </c>
      <c r="B939" s="21" t="n">
        <v>101</v>
      </c>
      <c r="C939" s="7" t="n">
        <v>0</v>
      </c>
      <c r="D939" s="7" t="n">
        <v>550</v>
      </c>
      <c r="E939" s="7" t="n">
        <v>13</v>
      </c>
    </row>
    <row r="940" spans="1:6">
      <c r="A940" t="s">
        <v>4</v>
      </c>
      <c r="B940" s="4" t="s">
        <v>5</v>
      </c>
      <c r="C940" s="4" t="s">
        <v>13</v>
      </c>
      <c r="D940" s="4" t="s">
        <v>10</v>
      </c>
      <c r="E940" s="4" t="s">
        <v>10</v>
      </c>
      <c r="F940" s="4" t="s">
        <v>13</v>
      </c>
    </row>
    <row r="941" spans="1:6">
      <c r="A941" t="n">
        <v>14752</v>
      </c>
      <c r="B941" s="22" t="n">
        <v>102</v>
      </c>
      <c r="C941" s="7" t="n">
        <v>0</v>
      </c>
      <c r="D941" s="7" t="n">
        <v>0</v>
      </c>
      <c r="E941" s="7" t="n">
        <v>1200</v>
      </c>
      <c r="F941" s="7" t="n">
        <v>255</v>
      </c>
    </row>
    <row r="942" spans="1:6">
      <c r="A942" t="s">
        <v>4</v>
      </c>
      <c r="B942" s="4" t="s">
        <v>5</v>
      </c>
      <c r="C942" s="4" t="s">
        <v>13</v>
      </c>
      <c r="D942" s="4" t="s">
        <v>10</v>
      </c>
      <c r="E942" s="4" t="s">
        <v>10</v>
      </c>
      <c r="F942" s="4" t="s">
        <v>13</v>
      </c>
    </row>
    <row r="943" spans="1:6">
      <c r="A943" t="n">
        <v>14759</v>
      </c>
      <c r="B943" s="22" t="n">
        <v>102</v>
      </c>
      <c r="C943" s="7" t="n">
        <v>0</v>
      </c>
      <c r="D943" s="7" t="n">
        <v>0</v>
      </c>
      <c r="E943" s="7" t="n">
        <v>400</v>
      </c>
      <c r="F943" s="7" t="n">
        <v>255</v>
      </c>
    </row>
    <row r="944" spans="1:6">
      <c r="A944" t="s">
        <v>4</v>
      </c>
      <c r="B944" s="4" t="s">
        <v>5</v>
      </c>
      <c r="C944" s="4" t="s">
        <v>13</v>
      </c>
      <c r="D944" s="4" t="s">
        <v>10</v>
      </c>
      <c r="E944" s="4" t="s">
        <v>10</v>
      </c>
      <c r="F944" s="4" t="s">
        <v>13</v>
      </c>
    </row>
    <row r="945" spans="1:6">
      <c r="A945" t="n">
        <v>14766</v>
      </c>
      <c r="B945" s="22" t="n">
        <v>102</v>
      </c>
      <c r="C945" s="7" t="n">
        <v>0</v>
      </c>
      <c r="D945" s="7" t="n">
        <v>0</v>
      </c>
      <c r="E945" s="7" t="n">
        <v>550</v>
      </c>
      <c r="F945" s="7" t="n">
        <v>255</v>
      </c>
    </row>
    <row r="946" spans="1:6">
      <c r="A946" t="s">
        <v>4</v>
      </c>
      <c r="B946" s="4" t="s">
        <v>5</v>
      </c>
      <c r="C946" s="4" t="s">
        <v>13</v>
      </c>
      <c r="D946" s="4" t="s">
        <v>10</v>
      </c>
      <c r="E946" s="4" t="s">
        <v>10</v>
      </c>
      <c r="F946" s="4" t="s">
        <v>13</v>
      </c>
    </row>
    <row r="947" spans="1:6">
      <c r="A947" t="n">
        <v>14773</v>
      </c>
      <c r="B947" s="22" t="n">
        <v>102</v>
      </c>
      <c r="C947" s="7" t="n">
        <v>0</v>
      </c>
      <c r="D947" s="7" t="n">
        <v>1</v>
      </c>
      <c r="E947" s="7" t="n">
        <v>1250</v>
      </c>
      <c r="F947" s="7" t="n">
        <v>255</v>
      </c>
    </row>
    <row r="948" spans="1:6">
      <c r="A948" t="s">
        <v>4</v>
      </c>
      <c r="B948" s="4" t="s">
        <v>5</v>
      </c>
      <c r="C948" s="4" t="s">
        <v>13</v>
      </c>
      <c r="D948" s="4" t="s">
        <v>10</v>
      </c>
      <c r="E948" s="4" t="s">
        <v>10</v>
      </c>
      <c r="F948" s="4" t="s">
        <v>13</v>
      </c>
    </row>
    <row r="949" spans="1:6">
      <c r="A949" t="n">
        <v>14780</v>
      </c>
      <c r="B949" s="22" t="n">
        <v>102</v>
      </c>
      <c r="C949" s="7" t="n">
        <v>0</v>
      </c>
      <c r="D949" s="7" t="n">
        <v>1</v>
      </c>
      <c r="E949" s="7" t="n">
        <v>400</v>
      </c>
      <c r="F949" s="7" t="n">
        <v>255</v>
      </c>
    </row>
    <row r="950" spans="1:6">
      <c r="A950" t="s">
        <v>4</v>
      </c>
      <c r="B950" s="4" t="s">
        <v>5</v>
      </c>
      <c r="C950" s="4" t="s">
        <v>13</v>
      </c>
      <c r="D950" s="4" t="s">
        <v>10</v>
      </c>
      <c r="E950" s="4" t="s">
        <v>10</v>
      </c>
      <c r="F950" s="4" t="s">
        <v>13</v>
      </c>
    </row>
    <row r="951" spans="1:6">
      <c r="A951" t="n">
        <v>14787</v>
      </c>
      <c r="B951" s="22" t="n">
        <v>102</v>
      </c>
      <c r="C951" s="7" t="n">
        <v>0</v>
      </c>
      <c r="D951" s="7" t="n">
        <v>1</v>
      </c>
      <c r="E951" s="7" t="n">
        <v>550</v>
      </c>
      <c r="F951" s="7" t="n">
        <v>255</v>
      </c>
    </row>
    <row r="952" spans="1:6">
      <c r="A952" t="s">
        <v>4</v>
      </c>
      <c r="B952" s="4" t="s">
        <v>5</v>
      </c>
      <c r="C952" s="4" t="s">
        <v>13</v>
      </c>
      <c r="D952" s="4" t="s">
        <v>10</v>
      </c>
      <c r="E952" s="4" t="s">
        <v>10</v>
      </c>
      <c r="F952" s="4" t="s">
        <v>13</v>
      </c>
    </row>
    <row r="953" spans="1:6">
      <c r="A953" t="n">
        <v>14794</v>
      </c>
      <c r="B953" s="22" t="n">
        <v>102</v>
      </c>
      <c r="C953" s="7" t="n">
        <v>0</v>
      </c>
      <c r="D953" s="7" t="n">
        <v>2</v>
      </c>
      <c r="E953" s="7" t="n">
        <v>1350</v>
      </c>
      <c r="F953" s="7" t="n">
        <v>255</v>
      </c>
    </row>
    <row r="954" spans="1:6">
      <c r="A954" t="s">
        <v>4</v>
      </c>
      <c r="B954" s="4" t="s">
        <v>5</v>
      </c>
      <c r="C954" s="4" t="s">
        <v>13</v>
      </c>
      <c r="D954" s="4" t="s">
        <v>10</v>
      </c>
      <c r="E954" s="4" t="s">
        <v>10</v>
      </c>
      <c r="F954" s="4" t="s">
        <v>13</v>
      </c>
    </row>
    <row r="955" spans="1:6">
      <c r="A955" t="n">
        <v>14801</v>
      </c>
      <c r="B955" s="22" t="n">
        <v>102</v>
      </c>
      <c r="C955" s="7" t="n">
        <v>0</v>
      </c>
      <c r="D955" s="7" t="n">
        <v>2</v>
      </c>
      <c r="E955" s="7" t="n">
        <v>400</v>
      </c>
      <c r="F955" s="7" t="n">
        <v>255</v>
      </c>
    </row>
    <row r="956" spans="1:6">
      <c r="A956" t="s">
        <v>4</v>
      </c>
      <c r="B956" s="4" t="s">
        <v>5</v>
      </c>
      <c r="C956" s="4" t="s">
        <v>13</v>
      </c>
      <c r="D956" s="4" t="s">
        <v>10</v>
      </c>
      <c r="E956" s="4" t="s">
        <v>10</v>
      </c>
      <c r="F956" s="4" t="s">
        <v>13</v>
      </c>
    </row>
    <row r="957" spans="1:6">
      <c r="A957" t="n">
        <v>14808</v>
      </c>
      <c r="B957" s="22" t="n">
        <v>102</v>
      </c>
      <c r="C957" s="7" t="n">
        <v>0</v>
      </c>
      <c r="D957" s="7" t="n">
        <v>2</v>
      </c>
      <c r="E957" s="7" t="n">
        <v>550</v>
      </c>
      <c r="F957" s="7" t="n">
        <v>255</v>
      </c>
    </row>
    <row r="958" spans="1:6">
      <c r="A958" t="s">
        <v>4</v>
      </c>
      <c r="B958" s="4" t="s">
        <v>5</v>
      </c>
      <c r="C958" s="4" t="s">
        <v>13</v>
      </c>
      <c r="D958" s="4" t="s">
        <v>10</v>
      </c>
      <c r="E958" s="4" t="s">
        <v>10</v>
      </c>
      <c r="F958" s="4" t="s">
        <v>13</v>
      </c>
    </row>
    <row r="959" spans="1:6">
      <c r="A959" t="n">
        <v>14815</v>
      </c>
      <c r="B959" s="22" t="n">
        <v>102</v>
      </c>
      <c r="C959" s="7" t="n">
        <v>0</v>
      </c>
      <c r="D959" s="7" t="n">
        <v>3</v>
      </c>
      <c r="E959" s="7" t="n">
        <v>1450</v>
      </c>
      <c r="F959" s="7" t="n">
        <v>255</v>
      </c>
    </row>
    <row r="960" spans="1:6">
      <c r="A960" t="s">
        <v>4</v>
      </c>
      <c r="B960" s="4" t="s">
        <v>5</v>
      </c>
      <c r="C960" s="4" t="s">
        <v>13</v>
      </c>
      <c r="D960" s="4" t="s">
        <v>10</v>
      </c>
      <c r="E960" s="4" t="s">
        <v>10</v>
      </c>
      <c r="F960" s="4" t="s">
        <v>13</v>
      </c>
    </row>
    <row r="961" spans="1:6">
      <c r="A961" t="n">
        <v>14822</v>
      </c>
      <c r="B961" s="22" t="n">
        <v>102</v>
      </c>
      <c r="C961" s="7" t="n">
        <v>0</v>
      </c>
      <c r="D961" s="7" t="n">
        <v>3</v>
      </c>
      <c r="E961" s="7" t="n">
        <v>400</v>
      </c>
      <c r="F961" s="7" t="n">
        <v>255</v>
      </c>
    </row>
    <row r="962" spans="1:6">
      <c r="A962" t="s">
        <v>4</v>
      </c>
      <c r="B962" s="4" t="s">
        <v>5</v>
      </c>
      <c r="C962" s="4" t="s">
        <v>13</v>
      </c>
      <c r="D962" s="4" t="s">
        <v>10</v>
      </c>
      <c r="E962" s="4" t="s">
        <v>10</v>
      </c>
      <c r="F962" s="4" t="s">
        <v>13</v>
      </c>
    </row>
    <row r="963" spans="1:6">
      <c r="A963" t="n">
        <v>14829</v>
      </c>
      <c r="B963" s="22" t="n">
        <v>102</v>
      </c>
      <c r="C963" s="7" t="n">
        <v>0</v>
      </c>
      <c r="D963" s="7" t="n">
        <v>3</v>
      </c>
      <c r="E963" s="7" t="n">
        <v>550</v>
      </c>
      <c r="F963" s="7" t="n">
        <v>255</v>
      </c>
    </row>
    <row r="964" spans="1:6">
      <c r="A964" t="s">
        <v>4</v>
      </c>
      <c r="B964" s="4" t="s">
        <v>5</v>
      </c>
      <c r="C964" s="4" t="s">
        <v>13</v>
      </c>
      <c r="D964" s="4" t="s">
        <v>10</v>
      </c>
      <c r="E964" s="4" t="s">
        <v>9</v>
      </c>
    </row>
    <row r="965" spans="1:6">
      <c r="A965" t="n">
        <v>14836</v>
      </c>
      <c r="B965" s="21" t="n">
        <v>101</v>
      </c>
      <c r="C965" s="7" t="n">
        <v>0</v>
      </c>
      <c r="D965" s="7" t="n">
        <v>1500</v>
      </c>
      <c r="E965" s="7" t="n">
        <v>1</v>
      </c>
    </row>
    <row r="966" spans="1:6">
      <c r="A966" t="s">
        <v>4</v>
      </c>
      <c r="B966" s="4" t="s">
        <v>5</v>
      </c>
      <c r="C966" s="4" t="s">
        <v>13</v>
      </c>
      <c r="D966" s="4" t="s">
        <v>10</v>
      </c>
      <c r="E966" s="4" t="s">
        <v>9</v>
      </c>
    </row>
    <row r="967" spans="1:6">
      <c r="A967" t="n">
        <v>14844</v>
      </c>
      <c r="B967" s="21" t="n">
        <v>101</v>
      </c>
      <c r="C967" s="7" t="n">
        <v>0</v>
      </c>
      <c r="D967" s="7" t="n">
        <v>1400</v>
      </c>
      <c r="E967" s="7" t="n">
        <v>1</v>
      </c>
    </row>
    <row r="968" spans="1:6">
      <c r="A968" t="s">
        <v>4</v>
      </c>
      <c r="B968" s="4" t="s">
        <v>5</v>
      </c>
      <c r="C968" s="4" t="s">
        <v>13</v>
      </c>
      <c r="D968" s="4" t="s">
        <v>10</v>
      </c>
      <c r="E968" s="4" t="s">
        <v>9</v>
      </c>
    </row>
    <row r="969" spans="1:6">
      <c r="A969" t="n">
        <v>14852</v>
      </c>
      <c r="B969" s="21" t="n">
        <v>101</v>
      </c>
      <c r="C969" s="7" t="n">
        <v>0</v>
      </c>
      <c r="D969" s="7" t="n">
        <v>1550</v>
      </c>
      <c r="E969" s="7" t="n">
        <v>1</v>
      </c>
    </row>
    <row r="970" spans="1:6">
      <c r="A970" t="s">
        <v>4</v>
      </c>
      <c r="B970" s="4" t="s">
        <v>5</v>
      </c>
      <c r="C970" s="4" t="s">
        <v>13</v>
      </c>
      <c r="D970" s="4" t="s">
        <v>10</v>
      </c>
      <c r="E970" s="4" t="s">
        <v>9</v>
      </c>
    </row>
    <row r="971" spans="1:6">
      <c r="A971" t="n">
        <v>14860</v>
      </c>
      <c r="B971" s="21" t="n">
        <v>101</v>
      </c>
      <c r="C971" s="7" t="n">
        <v>0</v>
      </c>
      <c r="D971" s="7" t="n">
        <v>1600</v>
      </c>
      <c r="E971" s="7" t="n">
        <v>1</v>
      </c>
    </row>
    <row r="972" spans="1:6">
      <c r="A972" t="s">
        <v>4</v>
      </c>
      <c r="B972" s="4" t="s">
        <v>5</v>
      </c>
      <c r="C972" s="4" t="s">
        <v>13</v>
      </c>
      <c r="D972" s="4" t="s">
        <v>10</v>
      </c>
      <c r="E972" s="4" t="s">
        <v>9</v>
      </c>
    </row>
    <row r="973" spans="1:6">
      <c r="A973" t="n">
        <v>14868</v>
      </c>
      <c r="B973" s="21" t="n">
        <v>101</v>
      </c>
      <c r="C973" s="7" t="n">
        <v>0</v>
      </c>
      <c r="D973" s="7" t="n">
        <v>1650</v>
      </c>
      <c r="E973" s="7" t="n">
        <v>1</v>
      </c>
    </row>
    <row r="974" spans="1:6">
      <c r="A974" t="s">
        <v>4</v>
      </c>
      <c r="B974" s="4" t="s">
        <v>5</v>
      </c>
      <c r="C974" s="4" t="s">
        <v>13</v>
      </c>
      <c r="D974" s="4" t="s">
        <v>10</v>
      </c>
      <c r="E974" s="4" t="s">
        <v>9</v>
      </c>
    </row>
    <row r="975" spans="1:6">
      <c r="A975" t="n">
        <v>14876</v>
      </c>
      <c r="B975" s="21" t="n">
        <v>101</v>
      </c>
      <c r="C975" s="7" t="n">
        <v>0</v>
      </c>
      <c r="D975" s="7" t="n">
        <v>1700</v>
      </c>
      <c r="E975" s="7" t="n">
        <v>1</v>
      </c>
    </row>
    <row r="976" spans="1:6">
      <c r="A976" t="s">
        <v>4</v>
      </c>
      <c r="B976" s="4" t="s">
        <v>5</v>
      </c>
      <c r="C976" s="4" t="s">
        <v>13</v>
      </c>
      <c r="D976" s="4" t="s">
        <v>10</v>
      </c>
      <c r="E976" s="4" t="s">
        <v>9</v>
      </c>
    </row>
    <row r="977" spans="1:6">
      <c r="A977" t="n">
        <v>14884</v>
      </c>
      <c r="B977" s="21" t="n">
        <v>101</v>
      </c>
      <c r="C977" s="7" t="n">
        <v>0</v>
      </c>
      <c r="D977" s="7" t="n">
        <v>1750</v>
      </c>
      <c r="E977" s="7" t="n">
        <v>1</v>
      </c>
    </row>
    <row r="978" spans="1:6">
      <c r="A978" t="s">
        <v>4</v>
      </c>
      <c r="B978" s="4" t="s">
        <v>5</v>
      </c>
      <c r="C978" s="4" t="s">
        <v>13</v>
      </c>
      <c r="D978" s="4" t="s">
        <v>10</v>
      </c>
      <c r="E978" s="4" t="s">
        <v>9</v>
      </c>
    </row>
    <row r="979" spans="1:6">
      <c r="A979" t="n">
        <v>14892</v>
      </c>
      <c r="B979" s="21" t="n">
        <v>101</v>
      </c>
      <c r="C979" s="7" t="n">
        <v>0</v>
      </c>
      <c r="D979" s="7" t="n">
        <v>1800</v>
      </c>
      <c r="E979" s="7" t="n">
        <v>1</v>
      </c>
    </row>
    <row r="980" spans="1:6">
      <c r="A980" t="s">
        <v>4</v>
      </c>
      <c r="B980" s="4" t="s">
        <v>5</v>
      </c>
      <c r="C980" s="4" t="s">
        <v>13</v>
      </c>
      <c r="D980" s="4" t="s">
        <v>10</v>
      </c>
      <c r="E980" s="4" t="s">
        <v>10</v>
      </c>
      <c r="F980" s="4" t="s">
        <v>13</v>
      </c>
    </row>
    <row r="981" spans="1:6">
      <c r="A981" t="n">
        <v>14900</v>
      </c>
      <c r="B981" s="22" t="n">
        <v>102</v>
      </c>
      <c r="C981" s="7" t="n">
        <v>0</v>
      </c>
      <c r="D981" s="7" t="n">
        <v>4</v>
      </c>
      <c r="E981" s="7" t="n">
        <v>1500</v>
      </c>
      <c r="F981" s="7" t="n">
        <v>255</v>
      </c>
    </row>
    <row r="982" spans="1:6">
      <c r="A982" t="s">
        <v>4</v>
      </c>
      <c r="B982" s="4" t="s">
        <v>5</v>
      </c>
      <c r="C982" s="4" t="s">
        <v>13</v>
      </c>
      <c r="D982" s="4" t="s">
        <v>10</v>
      </c>
      <c r="E982" s="4" t="s">
        <v>10</v>
      </c>
      <c r="F982" s="4" t="s">
        <v>13</v>
      </c>
    </row>
    <row r="983" spans="1:6">
      <c r="A983" t="n">
        <v>14907</v>
      </c>
      <c r="B983" s="22" t="n">
        <v>102</v>
      </c>
      <c r="C983" s="7" t="n">
        <v>0</v>
      </c>
      <c r="D983" s="7" t="n">
        <v>4</v>
      </c>
      <c r="E983" s="7" t="n">
        <v>400</v>
      </c>
      <c r="F983" s="7" t="n">
        <v>255</v>
      </c>
    </row>
    <row r="984" spans="1:6">
      <c r="A984" t="s">
        <v>4</v>
      </c>
      <c r="B984" s="4" t="s">
        <v>5</v>
      </c>
      <c r="C984" s="4" t="s">
        <v>13</v>
      </c>
      <c r="D984" s="4" t="s">
        <v>10</v>
      </c>
      <c r="E984" s="4" t="s">
        <v>10</v>
      </c>
      <c r="F984" s="4" t="s">
        <v>13</v>
      </c>
    </row>
    <row r="985" spans="1:6">
      <c r="A985" t="n">
        <v>14914</v>
      </c>
      <c r="B985" s="22" t="n">
        <v>102</v>
      </c>
      <c r="C985" s="7" t="n">
        <v>0</v>
      </c>
      <c r="D985" s="7" t="n">
        <v>4</v>
      </c>
      <c r="E985" s="7" t="n">
        <v>550</v>
      </c>
      <c r="F985" s="7" t="n">
        <v>255</v>
      </c>
    </row>
    <row r="986" spans="1:6">
      <c r="A986" t="s">
        <v>4</v>
      </c>
      <c r="B986" s="4" t="s">
        <v>5</v>
      </c>
      <c r="C986" s="4" t="s">
        <v>13</v>
      </c>
      <c r="D986" s="4" t="s">
        <v>10</v>
      </c>
      <c r="E986" s="4" t="s">
        <v>10</v>
      </c>
      <c r="F986" s="4" t="s">
        <v>13</v>
      </c>
    </row>
    <row r="987" spans="1:6">
      <c r="A987" t="n">
        <v>14921</v>
      </c>
      <c r="B987" s="22" t="n">
        <v>102</v>
      </c>
      <c r="C987" s="7" t="n">
        <v>0</v>
      </c>
      <c r="D987" s="7" t="n">
        <v>5</v>
      </c>
      <c r="E987" s="7" t="n">
        <v>1400</v>
      </c>
      <c r="F987" s="7" t="n">
        <v>255</v>
      </c>
    </row>
    <row r="988" spans="1:6">
      <c r="A988" t="s">
        <v>4</v>
      </c>
      <c r="B988" s="4" t="s">
        <v>5</v>
      </c>
      <c r="C988" s="4" t="s">
        <v>13</v>
      </c>
      <c r="D988" s="4" t="s">
        <v>10</v>
      </c>
      <c r="E988" s="4" t="s">
        <v>10</v>
      </c>
      <c r="F988" s="4" t="s">
        <v>13</v>
      </c>
    </row>
    <row r="989" spans="1:6">
      <c r="A989" t="n">
        <v>14928</v>
      </c>
      <c r="B989" s="22" t="n">
        <v>102</v>
      </c>
      <c r="C989" s="7" t="n">
        <v>0</v>
      </c>
      <c r="D989" s="7" t="n">
        <v>5</v>
      </c>
      <c r="E989" s="7" t="n">
        <v>400</v>
      </c>
      <c r="F989" s="7" t="n">
        <v>255</v>
      </c>
    </row>
    <row r="990" spans="1:6">
      <c r="A990" t="s">
        <v>4</v>
      </c>
      <c r="B990" s="4" t="s">
        <v>5</v>
      </c>
      <c r="C990" s="4" t="s">
        <v>13</v>
      </c>
      <c r="D990" s="4" t="s">
        <v>10</v>
      </c>
      <c r="E990" s="4" t="s">
        <v>10</v>
      </c>
      <c r="F990" s="4" t="s">
        <v>13</v>
      </c>
    </row>
    <row r="991" spans="1:6">
      <c r="A991" t="n">
        <v>14935</v>
      </c>
      <c r="B991" s="22" t="n">
        <v>102</v>
      </c>
      <c r="C991" s="7" t="n">
        <v>0</v>
      </c>
      <c r="D991" s="7" t="n">
        <v>5</v>
      </c>
      <c r="E991" s="7" t="n">
        <v>550</v>
      </c>
      <c r="F991" s="7" t="n">
        <v>255</v>
      </c>
    </row>
    <row r="992" spans="1:6">
      <c r="A992" t="s">
        <v>4</v>
      </c>
      <c r="B992" s="4" t="s">
        <v>5</v>
      </c>
      <c r="C992" s="4" t="s">
        <v>13</v>
      </c>
      <c r="D992" s="4" t="s">
        <v>10</v>
      </c>
      <c r="E992" s="4" t="s">
        <v>10</v>
      </c>
      <c r="F992" s="4" t="s">
        <v>13</v>
      </c>
    </row>
    <row r="993" spans="1:6">
      <c r="A993" t="n">
        <v>14942</v>
      </c>
      <c r="B993" s="22" t="n">
        <v>102</v>
      </c>
      <c r="C993" s="7" t="n">
        <v>0</v>
      </c>
      <c r="D993" s="7" t="n">
        <v>6</v>
      </c>
      <c r="E993" s="7" t="n">
        <v>1550</v>
      </c>
      <c r="F993" s="7" t="n">
        <v>255</v>
      </c>
    </row>
    <row r="994" spans="1:6">
      <c r="A994" t="s">
        <v>4</v>
      </c>
      <c r="B994" s="4" t="s">
        <v>5</v>
      </c>
      <c r="C994" s="4" t="s">
        <v>13</v>
      </c>
      <c r="D994" s="4" t="s">
        <v>10</v>
      </c>
      <c r="E994" s="4" t="s">
        <v>10</v>
      </c>
      <c r="F994" s="4" t="s">
        <v>13</v>
      </c>
    </row>
    <row r="995" spans="1:6">
      <c r="A995" t="n">
        <v>14949</v>
      </c>
      <c r="B995" s="22" t="n">
        <v>102</v>
      </c>
      <c r="C995" s="7" t="n">
        <v>0</v>
      </c>
      <c r="D995" s="7" t="n">
        <v>6</v>
      </c>
      <c r="E995" s="7" t="n">
        <v>400</v>
      </c>
      <c r="F995" s="7" t="n">
        <v>255</v>
      </c>
    </row>
    <row r="996" spans="1:6">
      <c r="A996" t="s">
        <v>4</v>
      </c>
      <c r="B996" s="4" t="s">
        <v>5</v>
      </c>
      <c r="C996" s="4" t="s">
        <v>13</v>
      </c>
      <c r="D996" s="4" t="s">
        <v>10</v>
      </c>
      <c r="E996" s="4" t="s">
        <v>10</v>
      </c>
      <c r="F996" s="4" t="s">
        <v>13</v>
      </c>
    </row>
    <row r="997" spans="1:6">
      <c r="A997" t="n">
        <v>14956</v>
      </c>
      <c r="B997" s="22" t="n">
        <v>102</v>
      </c>
      <c r="C997" s="7" t="n">
        <v>0</v>
      </c>
      <c r="D997" s="7" t="n">
        <v>6</v>
      </c>
      <c r="E997" s="7" t="n">
        <v>550</v>
      </c>
      <c r="F997" s="7" t="n">
        <v>255</v>
      </c>
    </row>
    <row r="998" spans="1:6">
      <c r="A998" t="s">
        <v>4</v>
      </c>
      <c r="B998" s="4" t="s">
        <v>5</v>
      </c>
      <c r="C998" s="4" t="s">
        <v>13</v>
      </c>
      <c r="D998" s="4" t="s">
        <v>10</v>
      </c>
      <c r="E998" s="4" t="s">
        <v>10</v>
      </c>
      <c r="F998" s="4" t="s">
        <v>13</v>
      </c>
    </row>
    <row r="999" spans="1:6">
      <c r="A999" t="n">
        <v>14963</v>
      </c>
      <c r="B999" s="22" t="n">
        <v>102</v>
      </c>
      <c r="C999" s="7" t="n">
        <v>0</v>
      </c>
      <c r="D999" s="7" t="n">
        <v>7</v>
      </c>
      <c r="E999" s="7" t="n">
        <v>1600</v>
      </c>
      <c r="F999" s="7" t="n">
        <v>255</v>
      </c>
    </row>
    <row r="1000" spans="1:6">
      <c r="A1000" t="s">
        <v>4</v>
      </c>
      <c r="B1000" s="4" t="s">
        <v>5</v>
      </c>
      <c r="C1000" s="4" t="s">
        <v>13</v>
      </c>
      <c r="D1000" s="4" t="s">
        <v>10</v>
      </c>
      <c r="E1000" s="4" t="s">
        <v>10</v>
      </c>
      <c r="F1000" s="4" t="s">
        <v>13</v>
      </c>
    </row>
    <row r="1001" spans="1:6">
      <c r="A1001" t="n">
        <v>14970</v>
      </c>
      <c r="B1001" s="22" t="n">
        <v>102</v>
      </c>
      <c r="C1001" s="7" t="n">
        <v>0</v>
      </c>
      <c r="D1001" s="7" t="n">
        <v>7</v>
      </c>
      <c r="E1001" s="7" t="n">
        <v>400</v>
      </c>
      <c r="F1001" s="7" t="n">
        <v>255</v>
      </c>
    </row>
    <row r="1002" spans="1:6">
      <c r="A1002" t="s">
        <v>4</v>
      </c>
      <c r="B1002" s="4" t="s">
        <v>5</v>
      </c>
      <c r="C1002" s="4" t="s">
        <v>13</v>
      </c>
      <c r="D1002" s="4" t="s">
        <v>10</v>
      </c>
      <c r="E1002" s="4" t="s">
        <v>10</v>
      </c>
      <c r="F1002" s="4" t="s">
        <v>13</v>
      </c>
    </row>
    <row r="1003" spans="1:6">
      <c r="A1003" t="n">
        <v>14977</v>
      </c>
      <c r="B1003" s="22" t="n">
        <v>102</v>
      </c>
      <c r="C1003" s="7" t="n">
        <v>0</v>
      </c>
      <c r="D1003" s="7" t="n">
        <v>7</v>
      </c>
      <c r="E1003" s="7" t="n">
        <v>550</v>
      </c>
      <c r="F1003" s="7" t="n">
        <v>255</v>
      </c>
    </row>
    <row r="1004" spans="1:6">
      <c r="A1004" t="s">
        <v>4</v>
      </c>
      <c r="B1004" s="4" t="s">
        <v>5</v>
      </c>
      <c r="C1004" s="4" t="s">
        <v>13</v>
      </c>
      <c r="D1004" s="4" t="s">
        <v>10</v>
      </c>
      <c r="E1004" s="4" t="s">
        <v>10</v>
      </c>
      <c r="F1004" s="4" t="s">
        <v>13</v>
      </c>
    </row>
    <row r="1005" spans="1:6">
      <c r="A1005" t="n">
        <v>14984</v>
      </c>
      <c r="B1005" s="22" t="n">
        <v>102</v>
      </c>
      <c r="C1005" s="7" t="n">
        <v>0</v>
      </c>
      <c r="D1005" s="7" t="n">
        <v>8</v>
      </c>
      <c r="E1005" s="7" t="n">
        <v>1650</v>
      </c>
      <c r="F1005" s="7" t="n">
        <v>255</v>
      </c>
    </row>
    <row r="1006" spans="1:6">
      <c r="A1006" t="s">
        <v>4</v>
      </c>
      <c r="B1006" s="4" t="s">
        <v>5</v>
      </c>
      <c r="C1006" s="4" t="s">
        <v>13</v>
      </c>
      <c r="D1006" s="4" t="s">
        <v>10</v>
      </c>
      <c r="E1006" s="4" t="s">
        <v>10</v>
      </c>
      <c r="F1006" s="4" t="s">
        <v>13</v>
      </c>
    </row>
    <row r="1007" spans="1:6">
      <c r="A1007" t="n">
        <v>14991</v>
      </c>
      <c r="B1007" s="22" t="n">
        <v>102</v>
      </c>
      <c r="C1007" s="7" t="n">
        <v>0</v>
      </c>
      <c r="D1007" s="7" t="n">
        <v>8</v>
      </c>
      <c r="E1007" s="7" t="n">
        <v>400</v>
      </c>
      <c r="F1007" s="7" t="n">
        <v>255</v>
      </c>
    </row>
    <row r="1008" spans="1:6">
      <c r="A1008" t="s">
        <v>4</v>
      </c>
      <c r="B1008" s="4" t="s">
        <v>5</v>
      </c>
      <c r="C1008" s="4" t="s">
        <v>13</v>
      </c>
      <c r="D1008" s="4" t="s">
        <v>10</v>
      </c>
      <c r="E1008" s="4" t="s">
        <v>10</v>
      </c>
      <c r="F1008" s="4" t="s">
        <v>13</v>
      </c>
    </row>
    <row r="1009" spans="1:6">
      <c r="A1009" t="n">
        <v>14998</v>
      </c>
      <c r="B1009" s="22" t="n">
        <v>102</v>
      </c>
      <c r="C1009" s="7" t="n">
        <v>0</v>
      </c>
      <c r="D1009" s="7" t="n">
        <v>8</v>
      </c>
      <c r="E1009" s="7" t="n">
        <v>550</v>
      </c>
      <c r="F1009" s="7" t="n">
        <v>255</v>
      </c>
    </row>
    <row r="1010" spans="1:6">
      <c r="A1010" t="s">
        <v>4</v>
      </c>
      <c r="B1010" s="4" t="s">
        <v>5</v>
      </c>
      <c r="C1010" s="4" t="s">
        <v>13</v>
      </c>
      <c r="D1010" s="4" t="s">
        <v>10</v>
      </c>
      <c r="E1010" s="4" t="s">
        <v>10</v>
      </c>
      <c r="F1010" s="4" t="s">
        <v>13</v>
      </c>
    </row>
    <row r="1011" spans="1:6">
      <c r="A1011" t="n">
        <v>15005</v>
      </c>
      <c r="B1011" s="22" t="n">
        <v>102</v>
      </c>
      <c r="C1011" s="7" t="n">
        <v>0</v>
      </c>
      <c r="D1011" s="7" t="n">
        <v>9</v>
      </c>
      <c r="E1011" s="7" t="n">
        <v>1700</v>
      </c>
      <c r="F1011" s="7" t="n">
        <v>255</v>
      </c>
    </row>
    <row r="1012" spans="1:6">
      <c r="A1012" t="s">
        <v>4</v>
      </c>
      <c r="B1012" s="4" t="s">
        <v>5</v>
      </c>
      <c r="C1012" s="4" t="s">
        <v>13</v>
      </c>
      <c r="D1012" s="4" t="s">
        <v>10</v>
      </c>
      <c r="E1012" s="4" t="s">
        <v>10</v>
      </c>
      <c r="F1012" s="4" t="s">
        <v>13</v>
      </c>
    </row>
    <row r="1013" spans="1:6">
      <c r="A1013" t="n">
        <v>15012</v>
      </c>
      <c r="B1013" s="22" t="n">
        <v>102</v>
      </c>
      <c r="C1013" s="7" t="n">
        <v>0</v>
      </c>
      <c r="D1013" s="7" t="n">
        <v>9</v>
      </c>
      <c r="E1013" s="7" t="n">
        <v>400</v>
      </c>
      <c r="F1013" s="7" t="n">
        <v>255</v>
      </c>
    </row>
    <row r="1014" spans="1:6">
      <c r="A1014" t="s">
        <v>4</v>
      </c>
      <c r="B1014" s="4" t="s">
        <v>5</v>
      </c>
      <c r="C1014" s="4" t="s">
        <v>13</v>
      </c>
      <c r="D1014" s="4" t="s">
        <v>10</v>
      </c>
      <c r="E1014" s="4" t="s">
        <v>10</v>
      </c>
      <c r="F1014" s="4" t="s">
        <v>13</v>
      </c>
    </row>
    <row r="1015" spans="1:6">
      <c r="A1015" t="n">
        <v>15019</v>
      </c>
      <c r="B1015" s="22" t="n">
        <v>102</v>
      </c>
      <c r="C1015" s="7" t="n">
        <v>0</v>
      </c>
      <c r="D1015" s="7" t="n">
        <v>9</v>
      </c>
      <c r="E1015" s="7" t="n">
        <v>550</v>
      </c>
      <c r="F1015" s="7" t="n">
        <v>255</v>
      </c>
    </row>
    <row r="1016" spans="1:6">
      <c r="A1016" t="s">
        <v>4</v>
      </c>
      <c r="B1016" s="4" t="s">
        <v>5</v>
      </c>
      <c r="C1016" s="4" t="s">
        <v>13</v>
      </c>
      <c r="D1016" s="4" t="s">
        <v>10</v>
      </c>
      <c r="E1016" s="4" t="s">
        <v>10</v>
      </c>
      <c r="F1016" s="4" t="s">
        <v>13</v>
      </c>
    </row>
    <row r="1017" spans="1:6">
      <c r="A1017" t="n">
        <v>15026</v>
      </c>
      <c r="B1017" s="22" t="n">
        <v>102</v>
      </c>
      <c r="C1017" s="7" t="n">
        <v>0</v>
      </c>
      <c r="D1017" s="7" t="n">
        <v>23</v>
      </c>
      <c r="E1017" s="7" t="n">
        <v>400</v>
      </c>
      <c r="F1017" s="7" t="n">
        <v>255</v>
      </c>
    </row>
    <row r="1018" spans="1:6">
      <c r="A1018" t="s">
        <v>4</v>
      </c>
      <c r="B1018" s="4" t="s">
        <v>5</v>
      </c>
      <c r="C1018" s="4" t="s">
        <v>13</v>
      </c>
      <c r="D1018" s="4" t="s">
        <v>10</v>
      </c>
      <c r="E1018" s="4" t="s">
        <v>10</v>
      </c>
      <c r="F1018" s="4" t="s">
        <v>13</v>
      </c>
    </row>
    <row r="1019" spans="1:6">
      <c r="A1019" t="n">
        <v>15033</v>
      </c>
      <c r="B1019" s="22" t="n">
        <v>102</v>
      </c>
      <c r="C1019" s="7" t="n">
        <v>0</v>
      </c>
      <c r="D1019" s="7" t="n">
        <v>23</v>
      </c>
      <c r="E1019" s="7" t="n">
        <v>550</v>
      </c>
      <c r="F1019" s="7" t="n">
        <v>255</v>
      </c>
    </row>
    <row r="1020" spans="1:6">
      <c r="A1020" t="s">
        <v>4</v>
      </c>
      <c r="B1020" s="4" t="s">
        <v>5</v>
      </c>
      <c r="C1020" s="4" t="s">
        <v>13</v>
      </c>
      <c r="D1020" s="4" t="s">
        <v>10</v>
      </c>
      <c r="E1020" s="4" t="s">
        <v>10</v>
      </c>
      <c r="F1020" s="4" t="s">
        <v>13</v>
      </c>
    </row>
    <row r="1021" spans="1:6">
      <c r="A1021" t="n">
        <v>15040</v>
      </c>
      <c r="B1021" s="22" t="n">
        <v>102</v>
      </c>
      <c r="C1021" s="7" t="n">
        <v>0</v>
      </c>
      <c r="D1021" s="7" t="n">
        <v>11</v>
      </c>
      <c r="E1021" s="7" t="n">
        <v>1750</v>
      </c>
      <c r="F1021" s="7" t="n">
        <v>255</v>
      </c>
    </row>
    <row r="1022" spans="1:6">
      <c r="A1022" t="s">
        <v>4</v>
      </c>
      <c r="B1022" s="4" t="s">
        <v>5</v>
      </c>
      <c r="C1022" s="4" t="s">
        <v>13</v>
      </c>
      <c r="D1022" s="4" t="s">
        <v>10</v>
      </c>
      <c r="E1022" s="4" t="s">
        <v>10</v>
      </c>
      <c r="F1022" s="4" t="s">
        <v>13</v>
      </c>
    </row>
    <row r="1023" spans="1:6">
      <c r="A1023" t="n">
        <v>15047</v>
      </c>
      <c r="B1023" s="22" t="n">
        <v>102</v>
      </c>
      <c r="C1023" s="7" t="n">
        <v>0</v>
      </c>
      <c r="D1023" s="7" t="n">
        <v>11</v>
      </c>
      <c r="E1023" s="7" t="n">
        <v>400</v>
      </c>
      <c r="F1023" s="7" t="n">
        <v>255</v>
      </c>
    </row>
    <row r="1024" spans="1:6">
      <c r="A1024" t="s">
        <v>4</v>
      </c>
      <c r="B1024" s="4" t="s">
        <v>5</v>
      </c>
      <c r="C1024" s="4" t="s">
        <v>13</v>
      </c>
      <c r="D1024" s="4" t="s">
        <v>10</v>
      </c>
      <c r="E1024" s="4" t="s">
        <v>10</v>
      </c>
      <c r="F1024" s="4" t="s">
        <v>13</v>
      </c>
    </row>
    <row r="1025" spans="1:6">
      <c r="A1025" t="n">
        <v>15054</v>
      </c>
      <c r="B1025" s="22" t="n">
        <v>102</v>
      </c>
      <c r="C1025" s="7" t="n">
        <v>0</v>
      </c>
      <c r="D1025" s="7" t="n">
        <v>11</v>
      </c>
      <c r="E1025" s="7" t="n">
        <v>550</v>
      </c>
      <c r="F1025" s="7" t="n">
        <v>255</v>
      </c>
    </row>
    <row r="1026" spans="1:6">
      <c r="A1026" t="s">
        <v>4</v>
      </c>
      <c r="B1026" s="4" t="s">
        <v>5</v>
      </c>
      <c r="C1026" s="4" t="s">
        <v>13</v>
      </c>
      <c r="D1026" s="4" t="s">
        <v>10</v>
      </c>
      <c r="E1026" s="4" t="s">
        <v>10</v>
      </c>
      <c r="F1026" s="4" t="s">
        <v>13</v>
      </c>
    </row>
    <row r="1027" spans="1:6">
      <c r="A1027" t="n">
        <v>15061</v>
      </c>
      <c r="B1027" s="22" t="n">
        <v>102</v>
      </c>
      <c r="C1027" s="7" t="n">
        <v>0</v>
      </c>
      <c r="D1027" s="7" t="n">
        <v>12</v>
      </c>
      <c r="E1027" s="7" t="n">
        <v>1800</v>
      </c>
      <c r="F1027" s="7" t="n">
        <v>255</v>
      </c>
    </row>
    <row r="1028" spans="1:6">
      <c r="A1028" t="s">
        <v>4</v>
      </c>
      <c r="B1028" s="4" t="s">
        <v>5</v>
      </c>
      <c r="C1028" s="4" t="s">
        <v>13</v>
      </c>
      <c r="D1028" s="4" t="s">
        <v>10</v>
      </c>
      <c r="E1028" s="4" t="s">
        <v>10</v>
      </c>
      <c r="F1028" s="4" t="s">
        <v>13</v>
      </c>
    </row>
    <row r="1029" spans="1:6">
      <c r="A1029" t="n">
        <v>15068</v>
      </c>
      <c r="B1029" s="22" t="n">
        <v>102</v>
      </c>
      <c r="C1029" s="7" t="n">
        <v>0</v>
      </c>
      <c r="D1029" s="7" t="n">
        <v>12</v>
      </c>
      <c r="E1029" s="7" t="n">
        <v>400</v>
      </c>
      <c r="F1029" s="7" t="n">
        <v>255</v>
      </c>
    </row>
    <row r="1030" spans="1:6">
      <c r="A1030" t="s">
        <v>4</v>
      </c>
      <c r="B1030" s="4" t="s">
        <v>5</v>
      </c>
      <c r="C1030" s="4" t="s">
        <v>13</v>
      </c>
      <c r="D1030" s="4" t="s">
        <v>10</v>
      </c>
      <c r="E1030" s="4" t="s">
        <v>10</v>
      </c>
      <c r="F1030" s="4" t="s">
        <v>13</v>
      </c>
    </row>
    <row r="1031" spans="1:6">
      <c r="A1031" t="n">
        <v>15075</v>
      </c>
      <c r="B1031" s="22" t="n">
        <v>102</v>
      </c>
      <c r="C1031" s="7" t="n">
        <v>0</v>
      </c>
      <c r="D1031" s="7" t="n">
        <v>12</v>
      </c>
      <c r="E1031" s="7" t="n">
        <v>550</v>
      </c>
      <c r="F1031" s="7" t="n">
        <v>255</v>
      </c>
    </row>
    <row r="1032" spans="1:6">
      <c r="A1032" t="s">
        <v>4</v>
      </c>
      <c r="B1032" s="4" t="s">
        <v>5</v>
      </c>
      <c r="C1032" s="4" t="s">
        <v>13</v>
      </c>
      <c r="D1032" s="4" t="s">
        <v>10</v>
      </c>
      <c r="E1032" s="4" t="s">
        <v>9</v>
      </c>
    </row>
    <row r="1033" spans="1:6">
      <c r="A1033" t="n">
        <v>15082</v>
      </c>
      <c r="B1033" s="21" t="n">
        <v>101</v>
      </c>
      <c r="C1033" s="7" t="n">
        <v>0</v>
      </c>
      <c r="D1033" s="7" t="n">
        <v>1850</v>
      </c>
      <c r="E1033" s="7" t="n">
        <v>1</v>
      </c>
    </row>
    <row r="1034" spans="1:6">
      <c r="A1034" t="s">
        <v>4</v>
      </c>
      <c r="B1034" s="4" t="s">
        <v>5</v>
      </c>
      <c r="C1034" s="4" t="s">
        <v>13</v>
      </c>
      <c r="D1034" s="4" t="s">
        <v>10</v>
      </c>
      <c r="E1034" s="4" t="s">
        <v>9</v>
      </c>
    </row>
    <row r="1035" spans="1:6">
      <c r="A1035" t="n">
        <v>15090</v>
      </c>
      <c r="B1035" s="21" t="n">
        <v>101</v>
      </c>
      <c r="C1035" s="7" t="n">
        <v>0</v>
      </c>
      <c r="D1035" s="7" t="n">
        <v>1900</v>
      </c>
      <c r="E1035" s="7" t="n">
        <v>1</v>
      </c>
    </row>
    <row r="1036" spans="1:6">
      <c r="A1036" t="s">
        <v>4</v>
      </c>
      <c r="B1036" s="4" t="s">
        <v>5</v>
      </c>
      <c r="C1036" s="4" t="s">
        <v>13</v>
      </c>
      <c r="D1036" s="4" t="s">
        <v>10</v>
      </c>
      <c r="E1036" s="4" t="s">
        <v>9</v>
      </c>
    </row>
    <row r="1037" spans="1:6">
      <c r="A1037" t="n">
        <v>15098</v>
      </c>
      <c r="B1037" s="21" t="n">
        <v>101</v>
      </c>
      <c r="C1037" s="7" t="n">
        <v>0</v>
      </c>
      <c r="D1037" s="7" t="n">
        <v>1950</v>
      </c>
      <c r="E1037" s="7" t="n">
        <v>1</v>
      </c>
    </row>
    <row r="1038" spans="1:6">
      <c r="A1038" t="s">
        <v>4</v>
      </c>
      <c r="B1038" s="4" t="s">
        <v>5</v>
      </c>
      <c r="C1038" s="4" t="s">
        <v>13</v>
      </c>
      <c r="D1038" s="4" t="s">
        <v>10</v>
      </c>
      <c r="E1038" s="4" t="s">
        <v>9</v>
      </c>
    </row>
    <row r="1039" spans="1:6">
      <c r="A1039" t="n">
        <v>15106</v>
      </c>
      <c r="B1039" s="21" t="n">
        <v>101</v>
      </c>
      <c r="C1039" s="7" t="n">
        <v>0</v>
      </c>
      <c r="D1039" s="7" t="n">
        <v>2000</v>
      </c>
      <c r="E1039" s="7" t="n">
        <v>1</v>
      </c>
    </row>
    <row r="1040" spans="1:6">
      <c r="A1040" t="s">
        <v>4</v>
      </c>
      <c r="B1040" s="4" t="s">
        <v>5</v>
      </c>
      <c r="C1040" s="4" t="s">
        <v>13</v>
      </c>
      <c r="D1040" s="4" t="s">
        <v>10</v>
      </c>
      <c r="E1040" s="4" t="s">
        <v>9</v>
      </c>
    </row>
    <row r="1041" spans="1:6">
      <c r="A1041" t="n">
        <v>15114</v>
      </c>
      <c r="B1041" s="21" t="n">
        <v>101</v>
      </c>
      <c r="C1041" s="7" t="n">
        <v>0</v>
      </c>
      <c r="D1041" s="7" t="n">
        <v>2050</v>
      </c>
      <c r="E1041" s="7" t="n">
        <v>1</v>
      </c>
    </row>
    <row r="1042" spans="1:6">
      <c r="A1042" t="s">
        <v>4</v>
      </c>
      <c r="B1042" s="4" t="s">
        <v>5</v>
      </c>
      <c r="C1042" s="4" t="s">
        <v>13</v>
      </c>
      <c r="D1042" s="4" t="s">
        <v>10</v>
      </c>
      <c r="E1042" s="4" t="s">
        <v>9</v>
      </c>
    </row>
    <row r="1043" spans="1:6">
      <c r="A1043" t="n">
        <v>15122</v>
      </c>
      <c r="B1043" s="21" t="n">
        <v>101</v>
      </c>
      <c r="C1043" s="7" t="n">
        <v>0</v>
      </c>
      <c r="D1043" s="7" t="n">
        <v>2100</v>
      </c>
      <c r="E1043" s="7" t="n">
        <v>1</v>
      </c>
    </row>
    <row r="1044" spans="1:6">
      <c r="A1044" t="s">
        <v>4</v>
      </c>
      <c r="B1044" s="4" t="s">
        <v>5</v>
      </c>
      <c r="C1044" s="4" t="s">
        <v>13</v>
      </c>
      <c r="D1044" s="4" t="s">
        <v>10</v>
      </c>
      <c r="E1044" s="4" t="s">
        <v>9</v>
      </c>
    </row>
    <row r="1045" spans="1:6">
      <c r="A1045" t="n">
        <v>15130</v>
      </c>
      <c r="B1045" s="21" t="n">
        <v>101</v>
      </c>
      <c r="C1045" s="7" t="n">
        <v>0</v>
      </c>
      <c r="D1045" s="7" t="n">
        <v>2150</v>
      </c>
      <c r="E1045" s="7" t="n">
        <v>1</v>
      </c>
    </row>
    <row r="1046" spans="1:6">
      <c r="A1046" t="s">
        <v>4</v>
      </c>
      <c r="B1046" s="4" t="s">
        <v>5</v>
      </c>
      <c r="C1046" s="4" t="s">
        <v>13</v>
      </c>
      <c r="D1046" s="4" t="s">
        <v>10</v>
      </c>
      <c r="E1046" s="4" t="s">
        <v>9</v>
      </c>
    </row>
    <row r="1047" spans="1:6">
      <c r="A1047" t="n">
        <v>15138</v>
      </c>
      <c r="B1047" s="21" t="n">
        <v>101</v>
      </c>
      <c r="C1047" s="7" t="n">
        <v>0</v>
      </c>
      <c r="D1047" s="7" t="n">
        <v>2200</v>
      </c>
      <c r="E1047" s="7" t="n">
        <v>1</v>
      </c>
    </row>
    <row r="1048" spans="1:6">
      <c r="A1048" t="s">
        <v>4</v>
      </c>
      <c r="B1048" s="4" t="s">
        <v>5</v>
      </c>
      <c r="C1048" s="4" t="s">
        <v>13</v>
      </c>
      <c r="D1048" s="4" t="s">
        <v>10</v>
      </c>
      <c r="E1048" s="4" t="s">
        <v>9</v>
      </c>
    </row>
    <row r="1049" spans="1:6">
      <c r="A1049" t="n">
        <v>15146</v>
      </c>
      <c r="B1049" s="21" t="n">
        <v>101</v>
      </c>
      <c r="C1049" s="7" t="n">
        <v>0</v>
      </c>
      <c r="D1049" s="7" t="n">
        <v>2250</v>
      </c>
      <c r="E1049" s="7" t="n">
        <v>1</v>
      </c>
    </row>
    <row r="1050" spans="1:6">
      <c r="A1050" t="s">
        <v>4</v>
      </c>
      <c r="B1050" s="4" t="s">
        <v>5</v>
      </c>
      <c r="C1050" s="4" t="s">
        <v>13</v>
      </c>
      <c r="D1050" s="4" t="s">
        <v>10</v>
      </c>
      <c r="E1050" s="4" t="s">
        <v>9</v>
      </c>
    </row>
    <row r="1051" spans="1:6">
      <c r="A1051" t="n">
        <v>15154</v>
      </c>
      <c r="B1051" s="21" t="n">
        <v>101</v>
      </c>
      <c r="C1051" s="7" t="n">
        <v>0</v>
      </c>
      <c r="D1051" s="7" t="n">
        <v>2350</v>
      </c>
      <c r="E1051" s="7" t="n">
        <v>1</v>
      </c>
    </row>
    <row r="1052" spans="1:6">
      <c r="A1052" t="s">
        <v>4</v>
      </c>
      <c r="B1052" s="4" t="s">
        <v>5</v>
      </c>
      <c r="C1052" s="4" t="s">
        <v>13</v>
      </c>
      <c r="D1052" s="4" t="s">
        <v>10</v>
      </c>
      <c r="E1052" s="4" t="s">
        <v>9</v>
      </c>
    </row>
    <row r="1053" spans="1:6">
      <c r="A1053" t="n">
        <v>15162</v>
      </c>
      <c r="B1053" s="21" t="n">
        <v>101</v>
      </c>
      <c r="C1053" s="7" t="n">
        <v>0</v>
      </c>
      <c r="D1053" s="7" t="n">
        <v>2300</v>
      </c>
      <c r="E1053" s="7" t="n">
        <v>1</v>
      </c>
    </row>
    <row r="1054" spans="1:6">
      <c r="A1054" t="s">
        <v>4</v>
      </c>
      <c r="B1054" s="4" t="s">
        <v>5</v>
      </c>
      <c r="C1054" s="4" t="s">
        <v>13</v>
      </c>
      <c r="D1054" s="4" t="s">
        <v>10</v>
      </c>
      <c r="E1054" s="4" t="s">
        <v>9</v>
      </c>
    </row>
    <row r="1055" spans="1:6">
      <c r="A1055" t="n">
        <v>15170</v>
      </c>
      <c r="B1055" s="21" t="n">
        <v>101</v>
      </c>
      <c r="C1055" s="7" t="n">
        <v>0</v>
      </c>
      <c r="D1055" s="7" t="n">
        <v>400</v>
      </c>
      <c r="E1055" s="7" t="n">
        <v>9</v>
      </c>
    </row>
    <row r="1056" spans="1:6">
      <c r="A1056" t="s">
        <v>4</v>
      </c>
      <c r="B1056" s="4" t="s">
        <v>5</v>
      </c>
      <c r="C1056" s="4" t="s">
        <v>13</v>
      </c>
      <c r="D1056" s="4" t="s">
        <v>10</v>
      </c>
      <c r="E1056" s="4" t="s">
        <v>9</v>
      </c>
    </row>
    <row r="1057" spans="1:5">
      <c r="A1057" t="n">
        <v>15178</v>
      </c>
      <c r="B1057" s="21" t="n">
        <v>101</v>
      </c>
      <c r="C1057" s="7" t="n">
        <v>0</v>
      </c>
      <c r="D1057" s="7" t="n">
        <v>550</v>
      </c>
      <c r="E1057" s="7" t="n">
        <v>9</v>
      </c>
    </row>
    <row r="1058" spans="1:5">
      <c r="A1058" t="s">
        <v>4</v>
      </c>
      <c r="B1058" s="4" t="s">
        <v>5</v>
      </c>
      <c r="C1058" s="4" t="s">
        <v>13</v>
      </c>
      <c r="D1058" s="4" t="s">
        <v>10</v>
      </c>
      <c r="E1058" s="4" t="s">
        <v>10</v>
      </c>
      <c r="F1058" s="4" t="s">
        <v>13</v>
      </c>
    </row>
    <row r="1059" spans="1:5">
      <c r="A1059" t="n">
        <v>15186</v>
      </c>
      <c r="B1059" s="22" t="n">
        <v>102</v>
      </c>
      <c r="C1059" s="7" t="n">
        <v>0</v>
      </c>
      <c r="D1059" s="7" t="n">
        <v>13</v>
      </c>
      <c r="E1059" s="7" t="n">
        <v>1850</v>
      </c>
      <c r="F1059" s="7" t="n">
        <v>255</v>
      </c>
    </row>
    <row r="1060" spans="1:5">
      <c r="A1060" t="s">
        <v>4</v>
      </c>
      <c r="B1060" s="4" t="s">
        <v>5</v>
      </c>
      <c r="C1060" s="4" t="s">
        <v>13</v>
      </c>
      <c r="D1060" s="4" t="s">
        <v>10</v>
      </c>
      <c r="E1060" s="4" t="s">
        <v>10</v>
      </c>
      <c r="F1060" s="4" t="s">
        <v>13</v>
      </c>
    </row>
    <row r="1061" spans="1:5">
      <c r="A1061" t="n">
        <v>15193</v>
      </c>
      <c r="B1061" s="22" t="n">
        <v>102</v>
      </c>
      <c r="C1061" s="7" t="n">
        <v>0</v>
      </c>
      <c r="D1061" s="7" t="n">
        <v>13</v>
      </c>
      <c r="E1061" s="7" t="n">
        <v>400</v>
      </c>
      <c r="F1061" s="7" t="n">
        <v>255</v>
      </c>
    </row>
    <row r="1062" spans="1:5">
      <c r="A1062" t="s">
        <v>4</v>
      </c>
      <c r="B1062" s="4" t="s">
        <v>5</v>
      </c>
      <c r="C1062" s="4" t="s">
        <v>13</v>
      </c>
      <c r="D1062" s="4" t="s">
        <v>10</v>
      </c>
      <c r="E1062" s="4" t="s">
        <v>10</v>
      </c>
      <c r="F1062" s="4" t="s">
        <v>13</v>
      </c>
    </row>
    <row r="1063" spans="1:5">
      <c r="A1063" t="n">
        <v>15200</v>
      </c>
      <c r="B1063" s="22" t="n">
        <v>102</v>
      </c>
      <c r="C1063" s="7" t="n">
        <v>0</v>
      </c>
      <c r="D1063" s="7" t="n">
        <v>13</v>
      </c>
      <c r="E1063" s="7" t="n">
        <v>550</v>
      </c>
      <c r="F1063" s="7" t="n">
        <v>255</v>
      </c>
    </row>
    <row r="1064" spans="1:5">
      <c r="A1064" t="s">
        <v>4</v>
      </c>
      <c r="B1064" s="4" t="s">
        <v>5</v>
      </c>
      <c r="C1064" s="4" t="s">
        <v>13</v>
      </c>
      <c r="D1064" s="4" t="s">
        <v>10</v>
      </c>
      <c r="E1064" s="4" t="s">
        <v>10</v>
      </c>
      <c r="F1064" s="4" t="s">
        <v>13</v>
      </c>
    </row>
    <row r="1065" spans="1:5">
      <c r="A1065" t="n">
        <v>15207</v>
      </c>
      <c r="B1065" s="22" t="n">
        <v>102</v>
      </c>
      <c r="C1065" s="7" t="n">
        <v>0</v>
      </c>
      <c r="D1065" s="7" t="n">
        <v>14</v>
      </c>
      <c r="E1065" s="7" t="n">
        <v>1900</v>
      </c>
      <c r="F1065" s="7" t="n">
        <v>255</v>
      </c>
    </row>
    <row r="1066" spans="1:5">
      <c r="A1066" t="s">
        <v>4</v>
      </c>
      <c r="B1066" s="4" t="s">
        <v>5</v>
      </c>
      <c r="C1066" s="4" t="s">
        <v>13</v>
      </c>
      <c r="D1066" s="4" t="s">
        <v>10</v>
      </c>
      <c r="E1066" s="4" t="s">
        <v>10</v>
      </c>
      <c r="F1066" s="4" t="s">
        <v>13</v>
      </c>
    </row>
    <row r="1067" spans="1:5">
      <c r="A1067" t="n">
        <v>15214</v>
      </c>
      <c r="B1067" s="22" t="n">
        <v>102</v>
      </c>
      <c r="C1067" s="7" t="n">
        <v>0</v>
      </c>
      <c r="D1067" s="7" t="n">
        <v>14</v>
      </c>
      <c r="E1067" s="7" t="n">
        <v>400</v>
      </c>
      <c r="F1067" s="7" t="n">
        <v>255</v>
      </c>
    </row>
    <row r="1068" spans="1:5">
      <c r="A1068" t="s">
        <v>4</v>
      </c>
      <c r="B1068" s="4" t="s">
        <v>5</v>
      </c>
      <c r="C1068" s="4" t="s">
        <v>13</v>
      </c>
      <c r="D1068" s="4" t="s">
        <v>10</v>
      </c>
      <c r="E1068" s="4" t="s">
        <v>10</v>
      </c>
      <c r="F1068" s="4" t="s">
        <v>13</v>
      </c>
    </row>
    <row r="1069" spans="1:5">
      <c r="A1069" t="n">
        <v>15221</v>
      </c>
      <c r="B1069" s="22" t="n">
        <v>102</v>
      </c>
      <c r="C1069" s="7" t="n">
        <v>0</v>
      </c>
      <c r="D1069" s="7" t="n">
        <v>14</v>
      </c>
      <c r="E1069" s="7" t="n">
        <v>550</v>
      </c>
      <c r="F1069" s="7" t="n">
        <v>255</v>
      </c>
    </row>
    <row r="1070" spans="1:5">
      <c r="A1070" t="s">
        <v>4</v>
      </c>
      <c r="B1070" s="4" t="s">
        <v>5</v>
      </c>
      <c r="C1070" s="4" t="s">
        <v>13</v>
      </c>
      <c r="D1070" s="4" t="s">
        <v>10</v>
      </c>
      <c r="E1070" s="4" t="s">
        <v>10</v>
      </c>
      <c r="F1070" s="4" t="s">
        <v>13</v>
      </c>
    </row>
    <row r="1071" spans="1:5">
      <c r="A1071" t="n">
        <v>15228</v>
      </c>
      <c r="B1071" s="22" t="n">
        <v>102</v>
      </c>
      <c r="C1071" s="7" t="n">
        <v>0</v>
      </c>
      <c r="D1071" s="7" t="n">
        <v>15</v>
      </c>
      <c r="E1071" s="7" t="n">
        <v>1950</v>
      </c>
      <c r="F1071" s="7" t="n">
        <v>255</v>
      </c>
    </row>
    <row r="1072" spans="1:5">
      <c r="A1072" t="s">
        <v>4</v>
      </c>
      <c r="B1072" s="4" t="s">
        <v>5</v>
      </c>
      <c r="C1072" s="4" t="s">
        <v>13</v>
      </c>
      <c r="D1072" s="4" t="s">
        <v>10</v>
      </c>
      <c r="E1072" s="4" t="s">
        <v>10</v>
      </c>
      <c r="F1072" s="4" t="s">
        <v>13</v>
      </c>
    </row>
    <row r="1073" spans="1:6">
      <c r="A1073" t="n">
        <v>15235</v>
      </c>
      <c r="B1073" s="22" t="n">
        <v>102</v>
      </c>
      <c r="C1073" s="7" t="n">
        <v>0</v>
      </c>
      <c r="D1073" s="7" t="n">
        <v>15</v>
      </c>
      <c r="E1073" s="7" t="n">
        <v>400</v>
      </c>
      <c r="F1073" s="7" t="n">
        <v>255</v>
      </c>
    </row>
    <row r="1074" spans="1:6">
      <c r="A1074" t="s">
        <v>4</v>
      </c>
      <c r="B1074" s="4" t="s">
        <v>5</v>
      </c>
      <c r="C1074" s="4" t="s">
        <v>13</v>
      </c>
      <c r="D1074" s="4" t="s">
        <v>10</v>
      </c>
      <c r="E1074" s="4" t="s">
        <v>10</v>
      </c>
      <c r="F1074" s="4" t="s">
        <v>13</v>
      </c>
    </row>
    <row r="1075" spans="1:6">
      <c r="A1075" t="n">
        <v>15242</v>
      </c>
      <c r="B1075" s="22" t="n">
        <v>102</v>
      </c>
      <c r="C1075" s="7" t="n">
        <v>0</v>
      </c>
      <c r="D1075" s="7" t="n">
        <v>15</v>
      </c>
      <c r="E1075" s="7" t="n">
        <v>550</v>
      </c>
      <c r="F1075" s="7" t="n">
        <v>255</v>
      </c>
    </row>
    <row r="1076" spans="1:6">
      <c r="A1076" t="s">
        <v>4</v>
      </c>
      <c r="B1076" s="4" t="s">
        <v>5</v>
      </c>
      <c r="C1076" s="4" t="s">
        <v>13</v>
      </c>
      <c r="D1076" s="4" t="s">
        <v>10</v>
      </c>
      <c r="E1076" s="4" t="s">
        <v>10</v>
      </c>
      <c r="F1076" s="4" t="s">
        <v>13</v>
      </c>
    </row>
    <row r="1077" spans="1:6">
      <c r="A1077" t="n">
        <v>15249</v>
      </c>
      <c r="B1077" s="22" t="n">
        <v>102</v>
      </c>
      <c r="C1077" s="7" t="n">
        <v>0</v>
      </c>
      <c r="D1077" s="7" t="n">
        <v>16</v>
      </c>
      <c r="E1077" s="7" t="n">
        <v>2000</v>
      </c>
      <c r="F1077" s="7" t="n">
        <v>255</v>
      </c>
    </row>
    <row r="1078" spans="1:6">
      <c r="A1078" t="s">
        <v>4</v>
      </c>
      <c r="B1078" s="4" t="s">
        <v>5</v>
      </c>
      <c r="C1078" s="4" t="s">
        <v>13</v>
      </c>
      <c r="D1078" s="4" t="s">
        <v>10</v>
      </c>
      <c r="E1078" s="4" t="s">
        <v>10</v>
      </c>
      <c r="F1078" s="4" t="s">
        <v>13</v>
      </c>
    </row>
    <row r="1079" spans="1:6">
      <c r="A1079" t="n">
        <v>15256</v>
      </c>
      <c r="B1079" s="22" t="n">
        <v>102</v>
      </c>
      <c r="C1079" s="7" t="n">
        <v>0</v>
      </c>
      <c r="D1079" s="7" t="n">
        <v>16</v>
      </c>
      <c r="E1079" s="7" t="n">
        <v>400</v>
      </c>
      <c r="F1079" s="7" t="n">
        <v>255</v>
      </c>
    </row>
    <row r="1080" spans="1:6">
      <c r="A1080" t="s">
        <v>4</v>
      </c>
      <c r="B1080" s="4" t="s">
        <v>5</v>
      </c>
      <c r="C1080" s="4" t="s">
        <v>13</v>
      </c>
      <c r="D1080" s="4" t="s">
        <v>10</v>
      </c>
      <c r="E1080" s="4" t="s">
        <v>10</v>
      </c>
      <c r="F1080" s="4" t="s">
        <v>13</v>
      </c>
    </row>
    <row r="1081" spans="1:6">
      <c r="A1081" t="n">
        <v>15263</v>
      </c>
      <c r="B1081" s="22" t="n">
        <v>102</v>
      </c>
      <c r="C1081" s="7" t="n">
        <v>0</v>
      </c>
      <c r="D1081" s="7" t="n">
        <v>16</v>
      </c>
      <c r="E1081" s="7" t="n">
        <v>550</v>
      </c>
      <c r="F1081" s="7" t="n">
        <v>255</v>
      </c>
    </row>
    <row r="1082" spans="1:6">
      <c r="A1082" t="s">
        <v>4</v>
      </c>
      <c r="B1082" s="4" t="s">
        <v>5</v>
      </c>
      <c r="C1082" s="4" t="s">
        <v>13</v>
      </c>
      <c r="D1082" s="4" t="s">
        <v>10</v>
      </c>
      <c r="E1082" s="4" t="s">
        <v>10</v>
      </c>
      <c r="F1082" s="4" t="s">
        <v>13</v>
      </c>
    </row>
    <row r="1083" spans="1:6">
      <c r="A1083" t="n">
        <v>15270</v>
      </c>
      <c r="B1083" s="22" t="n">
        <v>102</v>
      </c>
      <c r="C1083" s="7" t="n">
        <v>0</v>
      </c>
      <c r="D1083" s="7" t="n">
        <v>17</v>
      </c>
      <c r="E1083" s="7" t="n">
        <v>2050</v>
      </c>
      <c r="F1083" s="7" t="n">
        <v>255</v>
      </c>
    </row>
    <row r="1084" spans="1:6">
      <c r="A1084" t="s">
        <v>4</v>
      </c>
      <c r="B1084" s="4" t="s">
        <v>5</v>
      </c>
      <c r="C1084" s="4" t="s">
        <v>13</v>
      </c>
      <c r="D1084" s="4" t="s">
        <v>10</v>
      </c>
      <c r="E1084" s="4" t="s">
        <v>10</v>
      </c>
      <c r="F1084" s="4" t="s">
        <v>13</v>
      </c>
    </row>
    <row r="1085" spans="1:6">
      <c r="A1085" t="n">
        <v>15277</v>
      </c>
      <c r="B1085" s="22" t="n">
        <v>102</v>
      </c>
      <c r="C1085" s="7" t="n">
        <v>0</v>
      </c>
      <c r="D1085" s="7" t="n">
        <v>17</v>
      </c>
      <c r="E1085" s="7" t="n">
        <v>400</v>
      </c>
      <c r="F1085" s="7" t="n">
        <v>255</v>
      </c>
    </row>
    <row r="1086" spans="1:6">
      <c r="A1086" t="s">
        <v>4</v>
      </c>
      <c r="B1086" s="4" t="s">
        <v>5</v>
      </c>
      <c r="C1086" s="4" t="s">
        <v>13</v>
      </c>
      <c r="D1086" s="4" t="s">
        <v>10</v>
      </c>
      <c r="E1086" s="4" t="s">
        <v>10</v>
      </c>
      <c r="F1086" s="4" t="s">
        <v>13</v>
      </c>
    </row>
    <row r="1087" spans="1:6">
      <c r="A1087" t="n">
        <v>15284</v>
      </c>
      <c r="B1087" s="22" t="n">
        <v>102</v>
      </c>
      <c r="C1087" s="7" t="n">
        <v>0</v>
      </c>
      <c r="D1087" s="7" t="n">
        <v>17</v>
      </c>
      <c r="E1087" s="7" t="n">
        <v>550</v>
      </c>
      <c r="F1087" s="7" t="n">
        <v>255</v>
      </c>
    </row>
    <row r="1088" spans="1:6">
      <c r="A1088" t="s">
        <v>4</v>
      </c>
      <c r="B1088" s="4" t="s">
        <v>5</v>
      </c>
      <c r="C1088" s="4" t="s">
        <v>13</v>
      </c>
      <c r="D1088" s="4" t="s">
        <v>10</v>
      </c>
      <c r="E1088" s="4" t="s">
        <v>10</v>
      </c>
      <c r="F1088" s="4" t="s">
        <v>13</v>
      </c>
    </row>
    <row r="1089" spans="1:6">
      <c r="A1089" t="n">
        <v>15291</v>
      </c>
      <c r="B1089" s="22" t="n">
        <v>102</v>
      </c>
      <c r="C1089" s="7" t="n">
        <v>0</v>
      </c>
      <c r="D1089" s="7" t="n">
        <v>18</v>
      </c>
      <c r="E1089" s="7" t="n">
        <v>2100</v>
      </c>
      <c r="F1089" s="7" t="n">
        <v>255</v>
      </c>
    </row>
    <row r="1090" spans="1:6">
      <c r="A1090" t="s">
        <v>4</v>
      </c>
      <c r="B1090" s="4" t="s">
        <v>5</v>
      </c>
      <c r="C1090" s="4" t="s">
        <v>13</v>
      </c>
      <c r="D1090" s="4" t="s">
        <v>10</v>
      </c>
      <c r="E1090" s="4" t="s">
        <v>10</v>
      </c>
      <c r="F1090" s="4" t="s">
        <v>13</v>
      </c>
    </row>
    <row r="1091" spans="1:6">
      <c r="A1091" t="n">
        <v>15298</v>
      </c>
      <c r="B1091" s="22" t="n">
        <v>102</v>
      </c>
      <c r="C1091" s="7" t="n">
        <v>0</v>
      </c>
      <c r="D1091" s="7" t="n">
        <v>18</v>
      </c>
      <c r="E1091" s="7" t="n">
        <v>400</v>
      </c>
      <c r="F1091" s="7" t="n">
        <v>255</v>
      </c>
    </row>
    <row r="1092" spans="1:6">
      <c r="A1092" t="s">
        <v>4</v>
      </c>
      <c r="B1092" s="4" t="s">
        <v>5</v>
      </c>
      <c r="C1092" s="4" t="s">
        <v>13</v>
      </c>
      <c r="D1092" s="4" t="s">
        <v>10</v>
      </c>
      <c r="E1092" s="4" t="s">
        <v>10</v>
      </c>
      <c r="F1092" s="4" t="s">
        <v>13</v>
      </c>
    </row>
    <row r="1093" spans="1:6">
      <c r="A1093" t="n">
        <v>15305</v>
      </c>
      <c r="B1093" s="22" t="n">
        <v>102</v>
      </c>
      <c r="C1093" s="7" t="n">
        <v>0</v>
      </c>
      <c r="D1093" s="7" t="n">
        <v>18</v>
      </c>
      <c r="E1093" s="7" t="n">
        <v>550</v>
      </c>
      <c r="F1093" s="7" t="n">
        <v>255</v>
      </c>
    </row>
    <row r="1094" spans="1:6">
      <c r="A1094" t="s">
        <v>4</v>
      </c>
      <c r="B1094" s="4" t="s">
        <v>5</v>
      </c>
      <c r="C1094" s="4" t="s">
        <v>13</v>
      </c>
      <c r="D1094" s="4" t="s">
        <v>10</v>
      </c>
      <c r="E1094" s="4" t="s">
        <v>10</v>
      </c>
      <c r="F1094" s="4" t="s">
        <v>13</v>
      </c>
    </row>
    <row r="1095" spans="1:6">
      <c r="A1095" t="n">
        <v>15312</v>
      </c>
      <c r="B1095" s="22" t="n">
        <v>102</v>
      </c>
      <c r="C1095" s="7" t="n">
        <v>0</v>
      </c>
      <c r="D1095" s="7" t="n">
        <v>19</v>
      </c>
      <c r="E1095" s="7" t="n">
        <v>2150</v>
      </c>
      <c r="F1095" s="7" t="n">
        <v>255</v>
      </c>
    </row>
    <row r="1096" spans="1:6">
      <c r="A1096" t="s">
        <v>4</v>
      </c>
      <c r="B1096" s="4" t="s">
        <v>5</v>
      </c>
      <c r="C1096" s="4" t="s">
        <v>13</v>
      </c>
      <c r="D1096" s="4" t="s">
        <v>10</v>
      </c>
      <c r="E1096" s="4" t="s">
        <v>10</v>
      </c>
      <c r="F1096" s="4" t="s">
        <v>13</v>
      </c>
    </row>
    <row r="1097" spans="1:6">
      <c r="A1097" t="n">
        <v>15319</v>
      </c>
      <c r="B1097" s="22" t="n">
        <v>102</v>
      </c>
      <c r="C1097" s="7" t="n">
        <v>0</v>
      </c>
      <c r="D1097" s="7" t="n">
        <v>19</v>
      </c>
      <c r="E1097" s="7" t="n">
        <v>400</v>
      </c>
      <c r="F1097" s="7" t="n">
        <v>255</v>
      </c>
    </row>
    <row r="1098" spans="1:6">
      <c r="A1098" t="s">
        <v>4</v>
      </c>
      <c r="B1098" s="4" t="s">
        <v>5</v>
      </c>
      <c r="C1098" s="4" t="s">
        <v>13</v>
      </c>
      <c r="D1098" s="4" t="s">
        <v>10</v>
      </c>
      <c r="E1098" s="4" t="s">
        <v>10</v>
      </c>
      <c r="F1098" s="4" t="s">
        <v>13</v>
      </c>
    </row>
    <row r="1099" spans="1:6">
      <c r="A1099" t="n">
        <v>15326</v>
      </c>
      <c r="B1099" s="22" t="n">
        <v>102</v>
      </c>
      <c r="C1099" s="7" t="n">
        <v>0</v>
      </c>
      <c r="D1099" s="7" t="n">
        <v>19</v>
      </c>
      <c r="E1099" s="7" t="n">
        <v>550</v>
      </c>
      <c r="F1099" s="7" t="n">
        <v>255</v>
      </c>
    </row>
    <row r="1100" spans="1:6">
      <c r="A1100" t="s">
        <v>4</v>
      </c>
      <c r="B1100" s="4" t="s">
        <v>5</v>
      </c>
      <c r="C1100" s="4" t="s">
        <v>13</v>
      </c>
      <c r="D1100" s="4" t="s">
        <v>10</v>
      </c>
      <c r="E1100" s="4" t="s">
        <v>10</v>
      </c>
      <c r="F1100" s="4" t="s">
        <v>13</v>
      </c>
    </row>
    <row r="1101" spans="1:6">
      <c r="A1101" t="n">
        <v>15333</v>
      </c>
      <c r="B1101" s="22" t="n">
        <v>102</v>
      </c>
      <c r="C1101" s="7" t="n">
        <v>0</v>
      </c>
      <c r="D1101" s="7" t="n">
        <v>20</v>
      </c>
      <c r="E1101" s="7" t="n">
        <v>2200</v>
      </c>
      <c r="F1101" s="7" t="n">
        <v>255</v>
      </c>
    </row>
    <row r="1102" spans="1:6">
      <c r="A1102" t="s">
        <v>4</v>
      </c>
      <c r="B1102" s="4" t="s">
        <v>5</v>
      </c>
      <c r="C1102" s="4" t="s">
        <v>13</v>
      </c>
      <c r="D1102" s="4" t="s">
        <v>10</v>
      </c>
      <c r="E1102" s="4" t="s">
        <v>10</v>
      </c>
      <c r="F1102" s="4" t="s">
        <v>13</v>
      </c>
    </row>
    <row r="1103" spans="1:6">
      <c r="A1103" t="n">
        <v>15340</v>
      </c>
      <c r="B1103" s="22" t="n">
        <v>102</v>
      </c>
      <c r="C1103" s="7" t="n">
        <v>0</v>
      </c>
      <c r="D1103" s="7" t="n">
        <v>20</v>
      </c>
      <c r="E1103" s="7" t="n">
        <v>400</v>
      </c>
      <c r="F1103" s="7" t="n">
        <v>255</v>
      </c>
    </row>
    <row r="1104" spans="1:6">
      <c r="A1104" t="s">
        <v>4</v>
      </c>
      <c r="B1104" s="4" t="s">
        <v>5</v>
      </c>
      <c r="C1104" s="4" t="s">
        <v>13</v>
      </c>
      <c r="D1104" s="4" t="s">
        <v>10</v>
      </c>
      <c r="E1104" s="4" t="s">
        <v>10</v>
      </c>
      <c r="F1104" s="4" t="s">
        <v>13</v>
      </c>
    </row>
    <row r="1105" spans="1:6">
      <c r="A1105" t="n">
        <v>15347</v>
      </c>
      <c r="B1105" s="22" t="n">
        <v>102</v>
      </c>
      <c r="C1105" s="7" t="n">
        <v>0</v>
      </c>
      <c r="D1105" s="7" t="n">
        <v>20</v>
      </c>
      <c r="E1105" s="7" t="n">
        <v>550</v>
      </c>
      <c r="F1105" s="7" t="n">
        <v>255</v>
      </c>
    </row>
    <row r="1106" spans="1:6">
      <c r="A1106" t="s">
        <v>4</v>
      </c>
      <c r="B1106" s="4" t="s">
        <v>5</v>
      </c>
      <c r="C1106" s="4" t="s">
        <v>13</v>
      </c>
      <c r="D1106" s="4" t="s">
        <v>10</v>
      </c>
      <c r="E1106" s="4" t="s">
        <v>10</v>
      </c>
      <c r="F1106" s="4" t="s">
        <v>13</v>
      </c>
    </row>
    <row r="1107" spans="1:6">
      <c r="A1107" t="n">
        <v>15354</v>
      </c>
      <c r="B1107" s="22" t="n">
        <v>102</v>
      </c>
      <c r="C1107" s="7" t="n">
        <v>0</v>
      </c>
      <c r="D1107" s="7" t="n">
        <v>21</v>
      </c>
      <c r="E1107" s="7" t="n">
        <v>2250</v>
      </c>
      <c r="F1107" s="7" t="n">
        <v>255</v>
      </c>
    </row>
    <row r="1108" spans="1:6">
      <c r="A1108" t="s">
        <v>4</v>
      </c>
      <c r="B1108" s="4" t="s">
        <v>5</v>
      </c>
      <c r="C1108" s="4" t="s">
        <v>13</v>
      </c>
      <c r="D1108" s="4" t="s">
        <v>10</v>
      </c>
      <c r="E1108" s="4" t="s">
        <v>10</v>
      </c>
      <c r="F1108" s="4" t="s">
        <v>13</v>
      </c>
    </row>
    <row r="1109" spans="1:6">
      <c r="A1109" t="n">
        <v>15361</v>
      </c>
      <c r="B1109" s="22" t="n">
        <v>102</v>
      </c>
      <c r="C1109" s="7" t="n">
        <v>0</v>
      </c>
      <c r="D1109" s="7" t="n">
        <v>21</v>
      </c>
      <c r="E1109" s="7" t="n">
        <v>400</v>
      </c>
      <c r="F1109" s="7" t="n">
        <v>255</v>
      </c>
    </row>
    <row r="1110" spans="1:6">
      <c r="A1110" t="s">
        <v>4</v>
      </c>
      <c r="B1110" s="4" t="s">
        <v>5</v>
      </c>
      <c r="C1110" s="4" t="s">
        <v>13</v>
      </c>
      <c r="D1110" s="4" t="s">
        <v>10</v>
      </c>
      <c r="E1110" s="4" t="s">
        <v>10</v>
      </c>
      <c r="F1110" s="4" t="s">
        <v>13</v>
      </c>
    </row>
    <row r="1111" spans="1:6">
      <c r="A1111" t="n">
        <v>15368</v>
      </c>
      <c r="B1111" s="22" t="n">
        <v>102</v>
      </c>
      <c r="C1111" s="7" t="n">
        <v>0</v>
      </c>
      <c r="D1111" s="7" t="n">
        <v>21</v>
      </c>
      <c r="E1111" s="7" t="n">
        <v>550</v>
      </c>
      <c r="F1111" s="7" t="n">
        <v>255</v>
      </c>
    </row>
    <row r="1112" spans="1:6">
      <c r="A1112" t="s">
        <v>4</v>
      </c>
      <c r="B1112" s="4" t="s">
        <v>5</v>
      </c>
      <c r="C1112" s="4" t="s">
        <v>13</v>
      </c>
      <c r="D1112" s="4" t="s">
        <v>10</v>
      </c>
      <c r="E1112" s="4" t="s">
        <v>10</v>
      </c>
      <c r="F1112" s="4" t="s">
        <v>13</v>
      </c>
    </row>
    <row r="1113" spans="1:6">
      <c r="A1113" t="n">
        <v>15375</v>
      </c>
      <c r="B1113" s="22" t="n">
        <v>102</v>
      </c>
      <c r="C1113" s="7" t="n">
        <v>0</v>
      </c>
      <c r="D1113" s="7" t="n">
        <v>23</v>
      </c>
      <c r="E1113" s="7" t="n">
        <v>2350</v>
      </c>
      <c r="F1113" s="7" t="n">
        <v>255</v>
      </c>
    </row>
    <row r="1114" spans="1:6">
      <c r="A1114" t="s">
        <v>4</v>
      </c>
      <c r="B1114" s="4" t="s">
        <v>5</v>
      </c>
      <c r="C1114" s="4" t="s">
        <v>13</v>
      </c>
      <c r="D1114" s="4" t="s">
        <v>10</v>
      </c>
      <c r="E1114" s="4" t="s">
        <v>10</v>
      </c>
      <c r="F1114" s="4" t="s">
        <v>13</v>
      </c>
    </row>
    <row r="1115" spans="1:6">
      <c r="A1115" t="n">
        <v>15382</v>
      </c>
      <c r="B1115" s="22" t="n">
        <v>102</v>
      </c>
      <c r="C1115" s="7" t="n">
        <v>0</v>
      </c>
      <c r="D1115" s="7" t="n">
        <v>23</v>
      </c>
      <c r="E1115" s="7" t="n">
        <v>400</v>
      </c>
      <c r="F1115" s="7" t="n">
        <v>255</v>
      </c>
    </row>
    <row r="1116" spans="1:6">
      <c r="A1116" t="s">
        <v>4</v>
      </c>
      <c r="B1116" s="4" t="s">
        <v>5</v>
      </c>
      <c r="C1116" s="4" t="s">
        <v>13</v>
      </c>
      <c r="D1116" s="4" t="s">
        <v>10</v>
      </c>
      <c r="E1116" s="4" t="s">
        <v>10</v>
      </c>
      <c r="F1116" s="4" t="s">
        <v>13</v>
      </c>
    </row>
    <row r="1117" spans="1:6">
      <c r="A1117" t="n">
        <v>15389</v>
      </c>
      <c r="B1117" s="22" t="n">
        <v>102</v>
      </c>
      <c r="C1117" s="7" t="n">
        <v>0</v>
      </c>
      <c r="D1117" s="7" t="n">
        <v>23</v>
      </c>
      <c r="E1117" s="7" t="n">
        <v>550</v>
      </c>
      <c r="F1117" s="7" t="n">
        <v>255</v>
      </c>
    </row>
    <row r="1118" spans="1:6">
      <c r="A1118" t="s">
        <v>4</v>
      </c>
      <c r="B1118" s="4" t="s">
        <v>5</v>
      </c>
      <c r="C1118" s="4" t="s">
        <v>13</v>
      </c>
      <c r="D1118" s="4" t="s">
        <v>10</v>
      </c>
      <c r="E1118" s="4" t="s">
        <v>10</v>
      </c>
      <c r="F1118" s="4" t="s">
        <v>13</v>
      </c>
    </row>
    <row r="1119" spans="1:6">
      <c r="A1119" t="n">
        <v>15396</v>
      </c>
      <c r="B1119" s="22" t="n">
        <v>102</v>
      </c>
      <c r="C1119" s="7" t="n">
        <v>0</v>
      </c>
      <c r="D1119" s="7" t="n">
        <v>22</v>
      </c>
      <c r="E1119" s="7" t="n">
        <v>2300</v>
      </c>
      <c r="F1119" s="7" t="n">
        <v>255</v>
      </c>
    </row>
    <row r="1120" spans="1:6">
      <c r="A1120" t="s">
        <v>4</v>
      </c>
      <c r="B1120" s="4" t="s">
        <v>5</v>
      </c>
      <c r="C1120" s="4" t="s">
        <v>13</v>
      </c>
      <c r="D1120" s="4" t="s">
        <v>10</v>
      </c>
      <c r="E1120" s="4" t="s">
        <v>10</v>
      </c>
      <c r="F1120" s="4" t="s">
        <v>13</v>
      </c>
    </row>
    <row r="1121" spans="1:6">
      <c r="A1121" t="n">
        <v>15403</v>
      </c>
      <c r="B1121" s="22" t="n">
        <v>102</v>
      </c>
      <c r="C1121" s="7" t="n">
        <v>0</v>
      </c>
      <c r="D1121" s="7" t="n">
        <v>22</v>
      </c>
      <c r="E1121" s="7" t="n">
        <v>400</v>
      </c>
      <c r="F1121" s="7" t="n">
        <v>255</v>
      </c>
    </row>
    <row r="1122" spans="1:6">
      <c r="A1122" t="s">
        <v>4</v>
      </c>
      <c r="B1122" s="4" t="s">
        <v>5</v>
      </c>
      <c r="C1122" s="4" t="s">
        <v>13</v>
      </c>
      <c r="D1122" s="4" t="s">
        <v>10</v>
      </c>
      <c r="E1122" s="4" t="s">
        <v>10</v>
      </c>
      <c r="F1122" s="4" t="s">
        <v>13</v>
      </c>
    </row>
    <row r="1123" spans="1:6">
      <c r="A1123" t="n">
        <v>15410</v>
      </c>
      <c r="B1123" s="22" t="n">
        <v>102</v>
      </c>
      <c r="C1123" s="7" t="n">
        <v>0</v>
      </c>
      <c r="D1123" s="7" t="n">
        <v>22</v>
      </c>
      <c r="E1123" s="7" t="n">
        <v>550</v>
      </c>
      <c r="F1123" s="7" t="n">
        <v>255</v>
      </c>
    </row>
    <row r="1124" spans="1:6">
      <c r="A1124" t="s">
        <v>4</v>
      </c>
      <c r="B1124" s="4" t="s">
        <v>5</v>
      </c>
      <c r="C1124" s="4" t="s">
        <v>13</v>
      </c>
      <c r="D1124" s="4" t="s">
        <v>10</v>
      </c>
      <c r="E1124" s="4" t="s">
        <v>9</v>
      </c>
    </row>
    <row r="1125" spans="1:6">
      <c r="A1125" t="n">
        <v>15417</v>
      </c>
      <c r="B1125" s="21" t="n">
        <v>101</v>
      </c>
      <c r="C1125" s="7" t="n">
        <v>0</v>
      </c>
      <c r="D1125" s="7" t="n">
        <v>3200</v>
      </c>
      <c r="E1125" s="7" t="n">
        <v>1</v>
      </c>
    </row>
    <row r="1126" spans="1:6">
      <c r="A1126" t="s">
        <v>4</v>
      </c>
      <c r="B1126" s="4" t="s">
        <v>5</v>
      </c>
      <c r="C1126" s="4" t="s">
        <v>13</v>
      </c>
      <c r="D1126" s="4" t="s">
        <v>10</v>
      </c>
      <c r="E1126" s="4" t="s">
        <v>9</v>
      </c>
    </row>
    <row r="1127" spans="1:6">
      <c r="A1127" t="n">
        <v>15425</v>
      </c>
      <c r="B1127" s="21" t="n">
        <v>101</v>
      </c>
      <c r="C1127" s="7" t="n">
        <v>0</v>
      </c>
      <c r="D1127" s="7" t="n">
        <v>3201</v>
      </c>
      <c r="E1127" s="7" t="n">
        <v>1</v>
      </c>
    </row>
    <row r="1128" spans="1:6">
      <c r="A1128" t="s">
        <v>4</v>
      </c>
      <c r="B1128" s="4" t="s">
        <v>5</v>
      </c>
      <c r="C1128" s="4" t="s">
        <v>13</v>
      </c>
      <c r="D1128" s="4" t="s">
        <v>10</v>
      </c>
      <c r="E1128" s="4" t="s">
        <v>9</v>
      </c>
    </row>
    <row r="1129" spans="1:6">
      <c r="A1129" t="n">
        <v>15433</v>
      </c>
      <c r="B1129" s="21" t="n">
        <v>101</v>
      </c>
      <c r="C1129" s="7" t="n">
        <v>0</v>
      </c>
      <c r="D1129" s="7" t="n">
        <v>3202</v>
      </c>
      <c r="E1129" s="7" t="n">
        <v>1</v>
      </c>
    </row>
    <row r="1130" spans="1:6">
      <c r="A1130" t="s">
        <v>4</v>
      </c>
      <c r="B1130" s="4" t="s">
        <v>5</v>
      </c>
      <c r="C1130" s="4" t="s">
        <v>13</v>
      </c>
      <c r="D1130" s="4" t="s">
        <v>10</v>
      </c>
      <c r="E1130" s="4" t="s">
        <v>9</v>
      </c>
    </row>
    <row r="1131" spans="1:6">
      <c r="A1131" t="n">
        <v>15441</v>
      </c>
      <c r="B1131" s="21" t="n">
        <v>101</v>
      </c>
      <c r="C1131" s="7" t="n">
        <v>0</v>
      </c>
      <c r="D1131" s="7" t="n">
        <v>3203</v>
      </c>
      <c r="E1131" s="7" t="n">
        <v>1</v>
      </c>
    </row>
    <row r="1132" spans="1:6">
      <c r="A1132" t="s">
        <v>4</v>
      </c>
      <c r="B1132" s="4" t="s">
        <v>5</v>
      </c>
      <c r="C1132" s="4" t="s">
        <v>13</v>
      </c>
      <c r="D1132" s="4" t="s">
        <v>10</v>
      </c>
      <c r="E1132" s="4" t="s">
        <v>9</v>
      </c>
    </row>
    <row r="1133" spans="1:6">
      <c r="A1133" t="n">
        <v>15449</v>
      </c>
      <c r="B1133" s="21" t="n">
        <v>101</v>
      </c>
      <c r="C1133" s="7" t="n">
        <v>0</v>
      </c>
      <c r="D1133" s="7" t="n">
        <v>3204</v>
      </c>
      <c r="E1133" s="7" t="n">
        <v>1</v>
      </c>
    </row>
    <row r="1134" spans="1:6">
      <c r="A1134" t="s">
        <v>4</v>
      </c>
      <c r="B1134" s="4" t="s">
        <v>5</v>
      </c>
      <c r="C1134" s="4" t="s">
        <v>13</v>
      </c>
      <c r="D1134" s="4" t="s">
        <v>10</v>
      </c>
      <c r="E1134" s="4" t="s">
        <v>9</v>
      </c>
    </row>
    <row r="1135" spans="1:6">
      <c r="A1135" t="n">
        <v>15457</v>
      </c>
      <c r="B1135" s="21" t="n">
        <v>101</v>
      </c>
      <c r="C1135" s="7" t="n">
        <v>0</v>
      </c>
      <c r="D1135" s="7" t="n">
        <v>3205</v>
      </c>
      <c r="E1135" s="7" t="n">
        <v>1</v>
      </c>
    </row>
    <row r="1136" spans="1:6">
      <c r="A1136" t="s">
        <v>4</v>
      </c>
      <c r="B1136" s="4" t="s">
        <v>5</v>
      </c>
      <c r="C1136" s="4" t="s">
        <v>13</v>
      </c>
      <c r="D1136" s="4" t="s">
        <v>10</v>
      </c>
      <c r="E1136" s="4" t="s">
        <v>9</v>
      </c>
    </row>
    <row r="1137" spans="1:6">
      <c r="A1137" t="n">
        <v>15465</v>
      </c>
      <c r="B1137" s="21" t="n">
        <v>101</v>
      </c>
      <c r="C1137" s="7" t="n">
        <v>0</v>
      </c>
      <c r="D1137" s="7" t="n">
        <v>3206</v>
      </c>
      <c r="E1137" s="7" t="n">
        <v>1</v>
      </c>
    </row>
    <row r="1138" spans="1:6">
      <c r="A1138" t="s">
        <v>4</v>
      </c>
      <c r="B1138" s="4" t="s">
        <v>5</v>
      </c>
      <c r="C1138" s="4" t="s">
        <v>13</v>
      </c>
      <c r="D1138" s="4" t="s">
        <v>10</v>
      </c>
      <c r="E1138" s="4" t="s">
        <v>9</v>
      </c>
    </row>
    <row r="1139" spans="1:6">
      <c r="A1139" t="n">
        <v>15473</v>
      </c>
      <c r="B1139" s="21" t="n">
        <v>101</v>
      </c>
      <c r="C1139" s="7" t="n">
        <v>0</v>
      </c>
      <c r="D1139" s="7" t="n">
        <v>3207</v>
      </c>
      <c r="E1139" s="7" t="n">
        <v>1</v>
      </c>
    </row>
    <row r="1140" spans="1:6">
      <c r="A1140" t="s">
        <v>4</v>
      </c>
      <c r="B1140" s="4" t="s">
        <v>5</v>
      </c>
      <c r="C1140" s="4" t="s">
        <v>13</v>
      </c>
      <c r="D1140" s="4" t="s">
        <v>10</v>
      </c>
      <c r="E1140" s="4" t="s">
        <v>9</v>
      </c>
    </row>
    <row r="1141" spans="1:6">
      <c r="A1141" t="n">
        <v>15481</v>
      </c>
      <c r="B1141" s="21" t="n">
        <v>101</v>
      </c>
      <c r="C1141" s="7" t="n">
        <v>0</v>
      </c>
      <c r="D1141" s="7" t="n">
        <v>3208</v>
      </c>
      <c r="E1141" s="7" t="n">
        <v>1</v>
      </c>
    </row>
    <row r="1142" spans="1:6">
      <c r="A1142" t="s">
        <v>4</v>
      </c>
      <c r="B1142" s="4" t="s">
        <v>5</v>
      </c>
      <c r="C1142" s="4" t="s">
        <v>13</v>
      </c>
      <c r="D1142" s="4" t="s">
        <v>10</v>
      </c>
      <c r="E1142" s="4" t="s">
        <v>9</v>
      </c>
    </row>
    <row r="1143" spans="1:6">
      <c r="A1143" t="n">
        <v>15489</v>
      </c>
      <c r="B1143" s="21" t="n">
        <v>101</v>
      </c>
      <c r="C1143" s="7" t="n">
        <v>0</v>
      </c>
      <c r="D1143" s="7" t="n">
        <v>3209</v>
      </c>
      <c r="E1143" s="7" t="n">
        <v>1</v>
      </c>
    </row>
    <row r="1144" spans="1:6">
      <c r="A1144" t="s">
        <v>4</v>
      </c>
      <c r="B1144" s="4" t="s">
        <v>5</v>
      </c>
      <c r="C1144" s="4" t="s">
        <v>13</v>
      </c>
      <c r="D1144" s="4" t="s">
        <v>10</v>
      </c>
      <c r="E1144" s="4" t="s">
        <v>9</v>
      </c>
    </row>
    <row r="1145" spans="1:6">
      <c r="A1145" t="n">
        <v>15497</v>
      </c>
      <c r="B1145" s="21" t="n">
        <v>101</v>
      </c>
      <c r="C1145" s="7" t="n">
        <v>0</v>
      </c>
      <c r="D1145" s="7" t="n">
        <v>3210</v>
      </c>
      <c r="E1145" s="7" t="n">
        <v>1</v>
      </c>
    </row>
    <row r="1146" spans="1:6">
      <c r="A1146" t="s">
        <v>4</v>
      </c>
      <c r="B1146" s="4" t="s">
        <v>5</v>
      </c>
      <c r="C1146" s="4" t="s">
        <v>13</v>
      </c>
      <c r="D1146" s="4" t="s">
        <v>10</v>
      </c>
      <c r="E1146" s="4" t="s">
        <v>9</v>
      </c>
    </row>
    <row r="1147" spans="1:6">
      <c r="A1147" t="n">
        <v>15505</v>
      </c>
      <c r="B1147" s="21" t="n">
        <v>101</v>
      </c>
      <c r="C1147" s="7" t="n">
        <v>0</v>
      </c>
      <c r="D1147" s="7" t="n">
        <v>3211</v>
      </c>
      <c r="E1147" s="7" t="n">
        <v>1</v>
      </c>
    </row>
    <row r="1148" spans="1:6">
      <c r="A1148" t="s">
        <v>4</v>
      </c>
      <c r="B1148" s="4" t="s">
        <v>5</v>
      </c>
      <c r="C1148" s="4" t="s">
        <v>13</v>
      </c>
      <c r="D1148" s="4" t="s">
        <v>10</v>
      </c>
      <c r="E1148" s="4" t="s">
        <v>9</v>
      </c>
    </row>
    <row r="1149" spans="1:6">
      <c r="A1149" t="n">
        <v>15513</v>
      </c>
      <c r="B1149" s="21" t="n">
        <v>101</v>
      </c>
      <c r="C1149" s="7" t="n">
        <v>0</v>
      </c>
      <c r="D1149" s="7" t="n">
        <v>3212</v>
      </c>
      <c r="E1149" s="7" t="n">
        <v>1</v>
      </c>
    </row>
    <row r="1150" spans="1:6">
      <c r="A1150" t="s">
        <v>4</v>
      </c>
      <c r="B1150" s="4" t="s">
        <v>5</v>
      </c>
      <c r="C1150" s="4" t="s">
        <v>13</v>
      </c>
      <c r="D1150" s="4" t="s">
        <v>10</v>
      </c>
      <c r="E1150" s="4" t="s">
        <v>9</v>
      </c>
    </row>
    <row r="1151" spans="1:6">
      <c r="A1151" t="n">
        <v>15521</v>
      </c>
      <c r="B1151" s="21" t="n">
        <v>101</v>
      </c>
      <c r="C1151" s="7" t="n">
        <v>0</v>
      </c>
      <c r="D1151" s="7" t="n">
        <v>3213</v>
      </c>
      <c r="E1151" s="7" t="n">
        <v>1</v>
      </c>
    </row>
    <row r="1152" spans="1:6">
      <c r="A1152" t="s">
        <v>4</v>
      </c>
      <c r="B1152" s="4" t="s">
        <v>5</v>
      </c>
      <c r="C1152" s="4" t="s">
        <v>13</v>
      </c>
      <c r="D1152" s="4" t="s">
        <v>10</v>
      </c>
      <c r="E1152" s="4" t="s">
        <v>9</v>
      </c>
    </row>
    <row r="1153" spans="1:5">
      <c r="A1153" t="n">
        <v>15529</v>
      </c>
      <c r="B1153" s="21" t="n">
        <v>101</v>
      </c>
      <c r="C1153" s="7" t="n">
        <v>0</v>
      </c>
      <c r="D1153" s="7" t="n">
        <v>3214</v>
      </c>
      <c r="E1153" s="7" t="n">
        <v>1</v>
      </c>
    </row>
    <row r="1154" spans="1:5">
      <c r="A1154" t="s">
        <v>4</v>
      </c>
      <c r="B1154" s="4" t="s">
        <v>5</v>
      </c>
      <c r="C1154" s="4" t="s">
        <v>13</v>
      </c>
      <c r="D1154" s="4" t="s">
        <v>10</v>
      </c>
      <c r="E1154" s="4" t="s">
        <v>9</v>
      </c>
    </row>
    <row r="1155" spans="1:5">
      <c r="A1155" t="n">
        <v>15537</v>
      </c>
      <c r="B1155" s="21" t="n">
        <v>101</v>
      </c>
      <c r="C1155" s="7" t="n">
        <v>0</v>
      </c>
      <c r="D1155" s="7" t="n">
        <v>3215</v>
      </c>
      <c r="E1155" s="7" t="n">
        <v>1</v>
      </c>
    </row>
    <row r="1156" spans="1:5">
      <c r="A1156" t="s">
        <v>4</v>
      </c>
      <c r="B1156" s="4" t="s">
        <v>5</v>
      </c>
      <c r="C1156" s="4" t="s">
        <v>13</v>
      </c>
      <c r="D1156" s="4" t="s">
        <v>10</v>
      </c>
      <c r="E1156" s="4" t="s">
        <v>9</v>
      </c>
    </row>
    <row r="1157" spans="1:5">
      <c r="A1157" t="n">
        <v>15545</v>
      </c>
      <c r="B1157" s="21" t="n">
        <v>101</v>
      </c>
      <c r="C1157" s="7" t="n">
        <v>0</v>
      </c>
      <c r="D1157" s="7" t="n">
        <v>3216</v>
      </c>
      <c r="E1157" s="7" t="n">
        <v>1</v>
      </c>
    </row>
    <row r="1158" spans="1:5">
      <c r="A1158" t="s">
        <v>4</v>
      </c>
      <c r="B1158" s="4" t="s">
        <v>5</v>
      </c>
      <c r="C1158" s="4" t="s">
        <v>13</v>
      </c>
      <c r="D1158" s="4" t="s">
        <v>10</v>
      </c>
      <c r="E1158" s="4" t="s">
        <v>9</v>
      </c>
    </row>
    <row r="1159" spans="1:5">
      <c r="A1159" t="n">
        <v>15553</v>
      </c>
      <c r="B1159" s="21" t="n">
        <v>101</v>
      </c>
      <c r="C1159" s="7" t="n">
        <v>0</v>
      </c>
      <c r="D1159" s="7" t="n">
        <v>3217</v>
      </c>
      <c r="E1159" s="7" t="n">
        <v>1</v>
      </c>
    </row>
    <row r="1160" spans="1:5">
      <c r="A1160" t="s">
        <v>4</v>
      </c>
      <c r="B1160" s="4" t="s">
        <v>5</v>
      </c>
      <c r="C1160" s="4" t="s">
        <v>13</v>
      </c>
      <c r="D1160" s="4" t="s">
        <v>10</v>
      </c>
      <c r="E1160" s="4" t="s">
        <v>9</v>
      </c>
    </row>
    <row r="1161" spans="1:5">
      <c r="A1161" t="n">
        <v>15561</v>
      </c>
      <c r="B1161" s="21" t="n">
        <v>101</v>
      </c>
      <c r="C1161" s="7" t="n">
        <v>0</v>
      </c>
      <c r="D1161" s="7" t="n">
        <v>3218</v>
      </c>
      <c r="E1161" s="7" t="n">
        <v>1</v>
      </c>
    </row>
    <row r="1162" spans="1:5">
      <c r="A1162" t="s">
        <v>4</v>
      </c>
      <c r="B1162" s="4" t="s">
        <v>5</v>
      </c>
      <c r="C1162" s="4" t="s">
        <v>13</v>
      </c>
      <c r="D1162" s="4" t="s">
        <v>10</v>
      </c>
      <c r="E1162" s="4" t="s">
        <v>9</v>
      </c>
    </row>
    <row r="1163" spans="1:5">
      <c r="A1163" t="n">
        <v>15569</v>
      </c>
      <c r="B1163" s="21" t="n">
        <v>101</v>
      </c>
      <c r="C1163" s="7" t="n">
        <v>0</v>
      </c>
      <c r="D1163" s="7" t="n">
        <v>3219</v>
      </c>
      <c r="E1163" s="7" t="n">
        <v>1</v>
      </c>
    </row>
    <row r="1164" spans="1:5">
      <c r="A1164" t="s">
        <v>4</v>
      </c>
      <c r="B1164" s="4" t="s">
        <v>5</v>
      </c>
      <c r="C1164" s="4" t="s">
        <v>13</v>
      </c>
      <c r="D1164" s="4" t="s">
        <v>10</v>
      </c>
      <c r="E1164" s="4" t="s">
        <v>9</v>
      </c>
    </row>
    <row r="1165" spans="1:5">
      <c r="A1165" t="n">
        <v>15577</v>
      </c>
      <c r="B1165" s="21" t="n">
        <v>101</v>
      </c>
      <c r="C1165" s="7" t="n">
        <v>0</v>
      </c>
      <c r="D1165" s="7" t="n">
        <v>3220</v>
      </c>
      <c r="E1165" s="7" t="n">
        <v>1</v>
      </c>
    </row>
    <row r="1166" spans="1:5">
      <c r="A1166" t="s">
        <v>4</v>
      </c>
      <c r="B1166" s="4" t="s">
        <v>5</v>
      </c>
      <c r="C1166" s="4" t="s">
        <v>13</v>
      </c>
      <c r="D1166" s="4" t="s">
        <v>10</v>
      </c>
      <c r="E1166" s="4" t="s">
        <v>9</v>
      </c>
    </row>
    <row r="1167" spans="1:5">
      <c r="A1167" t="n">
        <v>15585</v>
      </c>
      <c r="B1167" s="21" t="n">
        <v>101</v>
      </c>
      <c r="C1167" s="7" t="n">
        <v>0</v>
      </c>
      <c r="D1167" s="7" t="n">
        <v>3221</v>
      </c>
      <c r="E1167" s="7" t="n">
        <v>1</v>
      </c>
    </row>
    <row r="1168" spans="1:5">
      <c r="A1168" t="s">
        <v>4</v>
      </c>
      <c r="B1168" s="4" t="s">
        <v>5</v>
      </c>
      <c r="C1168" s="4" t="s">
        <v>13</v>
      </c>
      <c r="D1168" s="4" t="s">
        <v>10</v>
      </c>
      <c r="E1168" s="4" t="s">
        <v>9</v>
      </c>
    </row>
    <row r="1169" spans="1:5">
      <c r="A1169" t="n">
        <v>15593</v>
      </c>
      <c r="B1169" s="21" t="n">
        <v>101</v>
      </c>
      <c r="C1169" s="7" t="n">
        <v>0</v>
      </c>
      <c r="D1169" s="7" t="n">
        <v>3222</v>
      </c>
      <c r="E1169" s="7" t="n">
        <v>1</v>
      </c>
    </row>
    <row r="1170" spans="1:5">
      <c r="A1170" t="s">
        <v>4</v>
      </c>
      <c r="B1170" s="4" t="s">
        <v>5</v>
      </c>
      <c r="C1170" s="4" t="s">
        <v>13</v>
      </c>
      <c r="D1170" s="4" t="s">
        <v>10</v>
      </c>
      <c r="E1170" s="4" t="s">
        <v>9</v>
      </c>
    </row>
    <row r="1171" spans="1:5">
      <c r="A1171" t="n">
        <v>15601</v>
      </c>
      <c r="B1171" s="21" t="n">
        <v>101</v>
      </c>
      <c r="C1171" s="7" t="n">
        <v>0</v>
      </c>
      <c r="D1171" s="7" t="n">
        <v>3223</v>
      </c>
      <c r="E1171" s="7" t="n">
        <v>1</v>
      </c>
    </row>
    <row r="1172" spans="1:5">
      <c r="A1172" t="s">
        <v>4</v>
      </c>
      <c r="B1172" s="4" t="s">
        <v>5</v>
      </c>
      <c r="C1172" s="4" t="s">
        <v>13</v>
      </c>
      <c r="D1172" s="4" t="s">
        <v>10</v>
      </c>
      <c r="E1172" s="4" t="s">
        <v>9</v>
      </c>
    </row>
    <row r="1173" spans="1:5">
      <c r="A1173" t="n">
        <v>15609</v>
      </c>
      <c r="B1173" s="21" t="n">
        <v>101</v>
      </c>
      <c r="C1173" s="7" t="n">
        <v>0</v>
      </c>
      <c r="D1173" s="7" t="n">
        <v>3224</v>
      </c>
      <c r="E1173" s="7" t="n">
        <v>1</v>
      </c>
    </row>
    <row r="1174" spans="1:5">
      <c r="A1174" t="s">
        <v>4</v>
      </c>
      <c r="B1174" s="4" t="s">
        <v>5</v>
      </c>
      <c r="C1174" s="4" t="s">
        <v>13</v>
      </c>
      <c r="D1174" s="4" t="s">
        <v>10</v>
      </c>
      <c r="E1174" s="4" t="s">
        <v>9</v>
      </c>
    </row>
    <row r="1175" spans="1:5">
      <c r="A1175" t="n">
        <v>15617</v>
      </c>
      <c r="B1175" s="21" t="n">
        <v>101</v>
      </c>
      <c r="C1175" s="7" t="n">
        <v>0</v>
      </c>
      <c r="D1175" s="7" t="n">
        <v>3225</v>
      </c>
      <c r="E1175" s="7" t="n">
        <v>1</v>
      </c>
    </row>
    <row r="1176" spans="1:5">
      <c r="A1176" t="s">
        <v>4</v>
      </c>
      <c r="B1176" s="4" t="s">
        <v>5</v>
      </c>
      <c r="C1176" s="4" t="s">
        <v>13</v>
      </c>
      <c r="D1176" s="4" t="s">
        <v>10</v>
      </c>
      <c r="E1176" s="4" t="s">
        <v>9</v>
      </c>
    </row>
    <row r="1177" spans="1:5">
      <c r="A1177" t="n">
        <v>15625</v>
      </c>
      <c r="B1177" s="21" t="n">
        <v>101</v>
      </c>
      <c r="C1177" s="7" t="n">
        <v>0</v>
      </c>
      <c r="D1177" s="7" t="n">
        <v>3226</v>
      </c>
      <c r="E1177" s="7" t="n">
        <v>1</v>
      </c>
    </row>
    <row r="1178" spans="1:5">
      <c r="A1178" t="s">
        <v>4</v>
      </c>
      <c r="B1178" s="4" t="s">
        <v>5</v>
      </c>
      <c r="C1178" s="4" t="s">
        <v>13</v>
      </c>
      <c r="D1178" s="4" t="s">
        <v>10</v>
      </c>
      <c r="E1178" s="4" t="s">
        <v>9</v>
      </c>
    </row>
    <row r="1179" spans="1:5">
      <c r="A1179" t="n">
        <v>15633</v>
      </c>
      <c r="B1179" s="21" t="n">
        <v>101</v>
      </c>
      <c r="C1179" s="7" t="n">
        <v>0</v>
      </c>
      <c r="D1179" s="7" t="n">
        <v>3227</v>
      </c>
      <c r="E1179" s="7" t="n">
        <v>1</v>
      </c>
    </row>
    <row r="1180" spans="1:5">
      <c r="A1180" t="s">
        <v>4</v>
      </c>
      <c r="B1180" s="4" t="s">
        <v>5</v>
      </c>
      <c r="C1180" s="4" t="s">
        <v>13</v>
      </c>
      <c r="D1180" s="4" t="s">
        <v>10</v>
      </c>
      <c r="E1180" s="4" t="s">
        <v>9</v>
      </c>
    </row>
    <row r="1181" spans="1:5">
      <c r="A1181" t="n">
        <v>15641</v>
      </c>
      <c r="B1181" s="21" t="n">
        <v>101</v>
      </c>
      <c r="C1181" s="7" t="n">
        <v>0</v>
      </c>
      <c r="D1181" s="7" t="n">
        <v>3241</v>
      </c>
      <c r="E1181" s="7" t="n">
        <v>1</v>
      </c>
    </row>
    <row r="1182" spans="1:5">
      <c r="A1182" t="s">
        <v>4</v>
      </c>
      <c r="B1182" s="4" t="s">
        <v>5</v>
      </c>
      <c r="C1182" s="4" t="s">
        <v>13</v>
      </c>
      <c r="D1182" s="4" t="s">
        <v>10</v>
      </c>
      <c r="E1182" s="4" t="s">
        <v>13</v>
      </c>
      <c r="F1182" s="4" t="s">
        <v>13</v>
      </c>
      <c r="G1182" s="4" t="s">
        <v>13</v>
      </c>
    </row>
    <row r="1183" spans="1:5">
      <c r="A1183" t="n">
        <v>15649</v>
      </c>
      <c r="B1183" s="22" t="n">
        <v>102</v>
      </c>
      <c r="C1183" s="7" t="n">
        <v>6</v>
      </c>
      <c r="D1183" s="7" t="n">
        <v>0</v>
      </c>
      <c r="E1183" s="7" t="n">
        <v>255</v>
      </c>
      <c r="F1183" s="7" t="n">
        <v>1</v>
      </c>
      <c r="G1183" s="7" t="n">
        <v>1</v>
      </c>
    </row>
    <row r="1184" spans="1:5">
      <c r="A1184" t="s">
        <v>4</v>
      </c>
      <c r="B1184" s="4" t="s">
        <v>5</v>
      </c>
      <c r="C1184" s="4" t="s">
        <v>13</v>
      </c>
      <c r="D1184" s="4" t="s">
        <v>10</v>
      </c>
      <c r="E1184" s="4" t="s">
        <v>13</v>
      </c>
      <c r="F1184" s="4" t="s">
        <v>13</v>
      </c>
      <c r="G1184" s="4" t="s">
        <v>13</v>
      </c>
    </row>
    <row r="1185" spans="1:7">
      <c r="A1185" t="n">
        <v>15656</v>
      </c>
      <c r="B1185" s="22" t="n">
        <v>102</v>
      </c>
      <c r="C1185" s="7" t="n">
        <v>6</v>
      </c>
      <c r="D1185" s="7" t="n">
        <v>1</v>
      </c>
      <c r="E1185" s="7" t="n">
        <v>255</v>
      </c>
      <c r="F1185" s="7" t="n">
        <v>1</v>
      </c>
      <c r="G1185" s="7" t="n">
        <v>1</v>
      </c>
    </row>
    <row r="1186" spans="1:7">
      <c r="A1186" t="s">
        <v>4</v>
      </c>
      <c r="B1186" s="4" t="s">
        <v>5</v>
      </c>
      <c r="C1186" s="4" t="s">
        <v>13</v>
      </c>
      <c r="D1186" s="4" t="s">
        <v>10</v>
      </c>
      <c r="E1186" s="4" t="s">
        <v>13</v>
      </c>
      <c r="F1186" s="4" t="s">
        <v>13</v>
      </c>
      <c r="G1186" s="4" t="s">
        <v>13</v>
      </c>
    </row>
    <row r="1187" spans="1:7">
      <c r="A1187" t="n">
        <v>15663</v>
      </c>
      <c r="B1187" s="22" t="n">
        <v>102</v>
      </c>
      <c r="C1187" s="7" t="n">
        <v>6</v>
      </c>
      <c r="D1187" s="7" t="n">
        <v>2</v>
      </c>
      <c r="E1187" s="7" t="n">
        <v>255</v>
      </c>
      <c r="F1187" s="7" t="n">
        <v>1</v>
      </c>
      <c r="G1187" s="7" t="n">
        <v>1</v>
      </c>
    </row>
    <row r="1188" spans="1:7">
      <c r="A1188" t="s">
        <v>4</v>
      </c>
      <c r="B1188" s="4" t="s">
        <v>5</v>
      </c>
      <c r="C1188" s="4" t="s">
        <v>13</v>
      </c>
      <c r="D1188" s="4" t="s">
        <v>10</v>
      </c>
      <c r="E1188" s="4" t="s">
        <v>13</v>
      </c>
      <c r="F1188" s="4" t="s">
        <v>13</v>
      </c>
      <c r="G1188" s="4" t="s">
        <v>13</v>
      </c>
    </row>
    <row r="1189" spans="1:7">
      <c r="A1189" t="n">
        <v>15670</v>
      </c>
      <c r="B1189" s="22" t="n">
        <v>102</v>
      </c>
      <c r="C1189" s="7" t="n">
        <v>6</v>
      </c>
      <c r="D1189" s="7" t="n">
        <v>3</v>
      </c>
      <c r="E1189" s="7" t="n">
        <v>255</v>
      </c>
      <c r="F1189" s="7" t="n">
        <v>1</v>
      </c>
      <c r="G1189" s="7" t="n">
        <v>1</v>
      </c>
    </row>
    <row r="1190" spans="1:7">
      <c r="A1190" t="s">
        <v>4</v>
      </c>
      <c r="B1190" s="4" t="s">
        <v>5</v>
      </c>
      <c r="C1190" s="4" t="s">
        <v>13</v>
      </c>
      <c r="D1190" s="4" t="s">
        <v>10</v>
      </c>
      <c r="E1190" s="4" t="s">
        <v>13</v>
      </c>
      <c r="F1190" s="4" t="s">
        <v>13</v>
      </c>
      <c r="G1190" s="4" t="s">
        <v>13</v>
      </c>
    </row>
    <row r="1191" spans="1:7">
      <c r="A1191" t="n">
        <v>15677</v>
      </c>
      <c r="B1191" s="22" t="n">
        <v>102</v>
      </c>
      <c r="C1191" s="7" t="n">
        <v>6</v>
      </c>
      <c r="D1191" s="7" t="n">
        <v>4</v>
      </c>
      <c r="E1191" s="7" t="n">
        <v>255</v>
      </c>
      <c r="F1191" s="7" t="n">
        <v>1</v>
      </c>
      <c r="G1191" s="7" t="n">
        <v>1</v>
      </c>
    </row>
    <row r="1192" spans="1:7">
      <c r="A1192" t="s">
        <v>4</v>
      </c>
      <c r="B1192" s="4" t="s">
        <v>5</v>
      </c>
      <c r="C1192" s="4" t="s">
        <v>13</v>
      </c>
      <c r="D1192" s="4" t="s">
        <v>10</v>
      </c>
      <c r="E1192" s="4" t="s">
        <v>13</v>
      </c>
      <c r="F1192" s="4" t="s">
        <v>13</v>
      </c>
      <c r="G1192" s="4" t="s">
        <v>13</v>
      </c>
    </row>
    <row r="1193" spans="1:7">
      <c r="A1193" t="n">
        <v>15684</v>
      </c>
      <c r="B1193" s="22" t="n">
        <v>102</v>
      </c>
      <c r="C1193" s="7" t="n">
        <v>6</v>
      </c>
      <c r="D1193" s="7" t="n">
        <v>5</v>
      </c>
      <c r="E1193" s="7" t="n">
        <v>255</v>
      </c>
      <c r="F1193" s="7" t="n">
        <v>1</v>
      </c>
      <c r="G1193" s="7" t="n">
        <v>1</v>
      </c>
    </row>
    <row r="1194" spans="1:7">
      <c r="A1194" t="s">
        <v>4</v>
      </c>
      <c r="B1194" s="4" t="s">
        <v>5</v>
      </c>
      <c r="C1194" s="4" t="s">
        <v>13</v>
      </c>
      <c r="D1194" s="4" t="s">
        <v>10</v>
      </c>
      <c r="E1194" s="4" t="s">
        <v>13</v>
      </c>
      <c r="F1194" s="4" t="s">
        <v>13</v>
      </c>
      <c r="G1194" s="4" t="s">
        <v>13</v>
      </c>
    </row>
    <row r="1195" spans="1:7">
      <c r="A1195" t="n">
        <v>15691</v>
      </c>
      <c r="B1195" s="22" t="n">
        <v>102</v>
      </c>
      <c r="C1195" s="7" t="n">
        <v>6</v>
      </c>
      <c r="D1195" s="7" t="n">
        <v>6</v>
      </c>
      <c r="E1195" s="7" t="n">
        <v>255</v>
      </c>
      <c r="F1195" s="7" t="n">
        <v>1</v>
      </c>
      <c r="G1195" s="7" t="n">
        <v>1</v>
      </c>
    </row>
    <row r="1196" spans="1:7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13</v>
      </c>
      <c r="F1196" s="4" t="s">
        <v>13</v>
      </c>
      <c r="G1196" s="4" t="s">
        <v>13</v>
      </c>
    </row>
    <row r="1197" spans="1:7">
      <c r="A1197" t="n">
        <v>15698</v>
      </c>
      <c r="B1197" s="22" t="n">
        <v>102</v>
      </c>
      <c r="C1197" s="7" t="n">
        <v>6</v>
      </c>
      <c r="D1197" s="7" t="n">
        <v>7</v>
      </c>
      <c r="E1197" s="7" t="n">
        <v>255</v>
      </c>
      <c r="F1197" s="7" t="n">
        <v>1</v>
      </c>
      <c r="G1197" s="7" t="n">
        <v>1</v>
      </c>
    </row>
    <row r="1198" spans="1:7">
      <c r="A1198" t="s">
        <v>4</v>
      </c>
      <c r="B1198" s="4" t="s">
        <v>5</v>
      </c>
      <c r="C1198" s="4" t="s">
        <v>13</v>
      </c>
      <c r="D1198" s="4" t="s">
        <v>10</v>
      </c>
      <c r="E1198" s="4" t="s">
        <v>13</v>
      </c>
      <c r="F1198" s="4" t="s">
        <v>13</v>
      </c>
      <c r="G1198" s="4" t="s">
        <v>13</v>
      </c>
    </row>
    <row r="1199" spans="1:7">
      <c r="A1199" t="n">
        <v>15705</v>
      </c>
      <c r="B1199" s="22" t="n">
        <v>102</v>
      </c>
      <c r="C1199" s="7" t="n">
        <v>6</v>
      </c>
      <c r="D1199" s="7" t="n">
        <v>8</v>
      </c>
      <c r="E1199" s="7" t="n">
        <v>255</v>
      </c>
      <c r="F1199" s="7" t="n">
        <v>1</v>
      </c>
      <c r="G1199" s="7" t="n">
        <v>1</v>
      </c>
    </row>
    <row r="1200" spans="1:7">
      <c r="A1200" t="s">
        <v>4</v>
      </c>
      <c r="B1200" s="4" t="s">
        <v>5</v>
      </c>
      <c r="C1200" s="4" t="s">
        <v>13</v>
      </c>
      <c r="D1200" s="4" t="s">
        <v>10</v>
      </c>
      <c r="E1200" s="4" t="s">
        <v>13</v>
      </c>
      <c r="F1200" s="4" t="s">
        <v>13</v>
      </c>
      <c r="G1200" s="4" t="s">
        <v>13</v>
      </c>
    </row>
    <row r="1201" spans="1:7">
      <c r="A1201" t="n">
        <v>15712</v>
      </c>
      <c r="B1201" s="22" t="n">
        <v>102</v>
      </c>
      <c r="C1201" s="7" t="n">
        <v>6</v>
      </c>
      <c r="D1201" s="7" t="n">
        <v>9</v>
      </c>
      <c r="E1201" s="7" t="n">
        <v>255</v>
      </c>
      <c r="F1201" s="7" t="n">
        <v>1</v>
      </c>
      <c r="G1201" s="7" t="n">
        <v>1</v>
      </c>
    </row>
    <row r="1202" spans="1:7">
      <c r="A1202" t="s">
        <v>4</v>
      </c>
      <c r="B1202" s="4" t="s">
        <v>5</v>
      </c>
      <c r="C1202" s="4" t="s">
        <v>13</v>
      </c>
      <c r="D1202" s="4" t="s">
        <v>10</v>
      </c>
      <c r="E1202" s="4" t="s">
        <v>13</v>
      </c>
      <c r="F1202" s="4" t="s">
        <v>13</v>
      </c>
      <c r="G1202" s="4" t="s">
        <v>13</v>
      </c>
    </row>
    <row r="1203" spans="1:7">
      <c r="A1203" t="n">
        <v>15719</v>
      </c>
      <c r="B1203" s="22" t="n">
        <v>102</v>
      </c>
      <c r="C1203" s="7" t="n">
        <v>6</v>
      </c>
      <c r="D1203" s="7" t="n">
        <v>23</v>
      </c>
      <c r="E1203" s="7" t="n">
        <v>255</v>
      </c>
      <c r="F1203" s="7" t="n">
        <v>1</v>
      </c>
      <c r="G1203" s="7" t="n">
        <v>1</v>
      </c>
    </row>
    <row r="1204" spans="1:7">
      <c r="A1204" t="s">
        <v>4</v>
      </c>
      <c r="B1204" s="4" t="s">
        <v>5</v>
      </c>
      <c r="C1204" s="4" t="s">
        <v>13</v>
      </c>
      <c r="D1204" s="4" t="s">
        <v>10</v>
      </c>
      <c r="E1204" s="4" t="s">
        <v>13</v>
      </c>
      <c r="F1204" s="4" t="s">
        <v>13</v>
      </c>
      <c r="G1204" s="4" t="s">
        <v>13</v>
      </c>
    </row>
    <row r="1205" spans="1:7">
      <c r="A1205" t="n">
        <v>15726</v>
      </c>
      <c r="B1205" s="22" t="n">
        <v>102</v>
      </c>
      <c r="C1205" s="7" t="n">
        <v>6</v>
      </c>
      <c r="D1205" s="7" t="n">
        <v>11</v>
      </c>
      <c r="E1205" s="7" t="n">
        <v>255</v>
      </c>
      <c r="F1205" s="7" t="n">
        <v>1</v>
      </c>
      <c r="G1205" s="7" t="n">
        <v>1</v>
      </c>
    </row>
    <row r="1206" spans="1:7">
      <c r="A1206" t="s">
        <v>4</v>
      </c>
      <c r="B1206" s="4" t="s">
        <v>5</v>
      </c>
      <c r="C1206" s="4" t="s">
        <v>13</v>
      </c>
      <c r="D1206" s="4" t="s">
        <v>10</v>
      </c>
      <c r="E1206" s="4" t="s">
        <v>13</v>
      </c>
      <c r="F1206" s="4" t="s">
        <v>13</v>
      </c>
      <c r="G1206" s="4" t="s">
        <v>13</v>
      </c>
    </row>
    <row r="1207" spans="1:7">
      <c r="A1207" t="n">
        <v>15733</v>
      </c>
      <c r="B1207" s="22" t="n">
        <v>102</v>
      </c>
      <c r="C1207" s="7" t="n">
        <v>6</v>
      </c>
      <c r="D1207" s="7" t="n">
        <v>12</v>
      </c>
      <c r="E1207" s="7" t="n">
        <v>255</v>
      </c>
      <c r="F1207" s="7" t="n">
        <v>1</v>
      </c>
      <c r="G1207" s="7" t="n">
        <v>1</v>
      </c>
    </row>
    <row r="1208" spans="1:7">
      <c r="A1208" t="s">
        <v>4</v>
      </c>
      <c r="B1208" s="4" t="s">
        <v>5</v>
      </c>
      <c r="C1208" s="4" t="s">
        <v>13</v>
      </c>
      <c r="D1208" s="4" t="s">
        <v>10</v>
      </c>
      <c r="E1208" s="4" t="s">
        <v>10</v>
      </c>
      <c r="F1208" s="4" t="s">
        <v>13</v>
      </c>
      <c r="G1208" s="4" t="s">
        <v>13</v>
      </c>
    </row>
    <row r="1209" spans="1:7">
      <c r="A1209" t="n">
        <v>15740</v>
      </c>
      <c r="B1209" s="22" t="n">
        <v>102</v>
      </c>
      <c r="C1209" s="7" t="n">
        <v>3</v>
      </c>
      <c r="D1209" s="7" t="n">
        <v>0</v>
      </c>
      <c r="E1209" s="7" t="n">
        <v>3200</v>
      </c>
      <c r="F1209" s="7" t="n">
        <v>0</v>
      </c>
      <c r="G1209" s="7" t="n">
        <v>1</v>
      </c>
    </row>
    <row r="1210" spans="1:7">
      <c r="A1210" t="s">
        <v>4</v>
      </c>
      <c r="B1210" s="4" t="s">
        <v>5</v>
      </c>
      <c r="C1210" s="4" t="s">
        <v>13</v>
      </c>
      <c r="D1210" s="4" t="s">
        <v>10</v>
      </c>
      <c r="E1210" s="4" t="s">
        <v>10</v>
      </c>
      <c r="F1210" s="4" t="s">
        <v>13</v>
      </c>
      <c r="G1210" s="4" t="s">
        <v>13</v>
      </c>
    </row>
    <row r="1211" spans="1:7">
      <c r="A1211" t="n">
        <v>15748</v>
      </c>
      <c r="B1211" s="22" t="n">
        <v>102</v>
      </c>
      <c r="C1211" s="7" t="n">
        <v>3</v>
      </c>
      <c r="D1211" s="7" t="n">
        <v>1</v>
      </c>
      <c r="E1211" s="7" t="n">
        <v>3203</v>
      </c>
      <c r="F1211" s="7" t="n">
        <v>0</v>
      </c>
      <c r="G1211" s="7" t="n">
        <v>1</v>
      </c>
    </row>
    <row r="1212" spans="1:7">
      <c r="A1212" t="s">
        <v>4</v>
      </c>
      <c r="B1212" s="4" t="s">
        <v>5</v>
      </c>
      <c r="C1212" s="4" t="s">
        <v>13</v>
      </c>
      <c r="D1212" s="4" t="s">
        <v>10</v>
      </c>
      <c r="E1212" s="4" t="s">
        <v>10</v>
      </c>
      <c r="F1212" s="4" t="s">
        <v>13</v>
      </c>
      <c r="G1212" s="4" t="s">
        <v>13</v>
      </c>
    </row>
    <row r="1213" spans="1:7">
      <c r="A1213" t="n">
        <v>15756</v>
      </c>
      <c r="B1213" s="22" t="n">
        <v>102</v>
      </c>
      <c r="C1213" s="7" t="n">
        <v>3</v>
      </c>
      <c r="D1213" s="7" t="n">
        <v>2</v>
      </c>
      <c r="E1213" s="7" t="n">
        <v>3201</v>
      </c>
      <c r="F1213" s="7" t="n">
        <v>0</v>
      </c>
      <c r="G1213" s="7" t="n">
        <v>1</v>
      </c>
    </row>
    <row r="1214" spans="1:7">
      <c r="A1214" t="s">
        <v>4</v>
      </c>
      <c r="B1214" s="4" t="s">
        <v>5</v>
      </c>
      <c r="C1214" s="4" t="s">
        <v>13</v>
      </c>
      <c r="D1214" s="4" t="s">
        <v>10</v>
      </c>
      <c r="E1214" s="4" t="s">
        <v>10</v>
      </c>
      <c r="F1214" s="4" t="s">
        <v>13</v>
      </c>
      <c r="G1214" s="4" t="s">
        <v>13</v>
      </c>
    </row>
    <row r="1215" spans="1:7">
      <c r="A1215" t="n">
        <v>15764</v>
      </c>
      <c r="B1215" s="22" t="n">
        <v>102</v>
      </c>
      <c r="C1215" s="7" t="n">
        <v>3</v>
      </c>
      <c r="D1215" s="7" t="n">
        <v>3</v>
      </c>
      <c r="E1215" s="7" t="n">
        <v>3204</v>
      </c>
      <c r="F1215" s="7" t="n">
        <v>0</v>
      </c>
      <c r="G1215" s="7" t="n">
        <v>1</v>
      </c>
    </row>
    <row r="1216" spans="1:7">
      <c r="A1216" t="s">
        <v>4</v>
      </c>
      <c r="B1216" s="4" t="s">
        <v>5</v>
      </c>
      <c r="C1216" s="4" t="s">
        <v>13</v>
      </c>
      <c r="D1216" s="4" t="s">
        <v>10</v>
      </c>
      <c r="E1216" s="4" t="s">
        <v>10</v>
      </c>
      <c r="F1216" s="4" t="s">
        <v>13</v>
      </c>
      <c r="G1216" s="4" t="s">
        <v>13</v>
      </c>
    </row>
    <row r="1217" spans="1:7">
      <c r="A1217" t="n">
        <v>15772</v>
      </c>
      <c r="B1217" s="22" t="n">
        <v>102</v>
      </c>
      <c r="C1217" s="7" t="n">
        <v>3</v>
      </c>
      <c r="D1217" s="7" t="n">
        <v>4</v>
      </c>
      <c r="E1217" s="7" t="n">
        <v>3206</v>
      </c>
      <c r="F1217" s="7" t="n">
        <v>0</v>
      </c>
      <c r="G1217" s="7" t="n">
        <v>1</v>
      </c>
    </row>
    <row r="1218" spans="1:7">
      <c r="A1218" t="s">
        <v>4</v>
      </c>
      <c r="B1218" s="4" t="s">
        <v>5</v>
      </c>
      <c r="C1218" s="4" t="s">
        <v>13</v>
      </c>
      <c r="D1218" s="4" t="s">
        <v>10</v>
      </c>
      <c r="E1218" s="4" t="s">
        <v>10</v>
      </c>
      <c r="F1218" s="4" t="s">
        <v>13</v>
      </c>
      <c r="G1218" s="4" t="s">
        <v>13</v>
      </c>
    </row>
    <row r="1219" spans="1:7">
      <c r="A1219" t="n">
        <v>15780</v>
      </c>
      <c r="B1219" s="22" t="n">
        <v>102</v>
      </c>
      <c r="C1219" s="7" t="n">
        <v>3</v>
      </c>
      <c r="D1219" s="7" t="n">
        <v>5</v>
      </c>
      <c r="E1219" s="7" t="n">
        <v>3209</v>
      </c>
      <c r="F1219" s="7" t="n">
        <v>0</v>
      </c>
      <c r="G1219" s="7" t="n">
        <v>1</v>
      </c>
    </row>
    <row r="1220" spans="1:7">
      <c r="A1220" t="s">
        <v>4</v>
      </c>
      <c r="B1220" s="4" t="s">
        <v>5</v>
      </c>
      <c r="C1220" s="4" t="s">
        <v>13</v>
      </c>
      <c r="D1220" s="4" t="s">
        <v>10</v>
      </c>
      <c r="E1220" s="4" t="s">
        <v>10</v>
      </c>
      <c r="F1220" s="4" t="s">
        <v>13</v>
      </c>
      <c r="G1220" s="4" t="s">
        <v>13</v>
      </c>
    </row>
    <row r="1221" spans="1:7">
      <c r="A1221" t="n">
        <v>15788</v>
      </c>
      <c r="B1221" s="22" t="n">
        <v>102</v>
      </c>
      <c r="C1221" s="7" t="n">
        <v>3</v>
      </c>
      <c r="D1221" s="7" t="n">
        <v>6</v>
      </c>
      <c r="E1221" s="7" t="n">
        <v>3207</v>
      </c>
      <c r="F1221" s="7" t="n">
        <v>0</v>
      </c>
      <c r="G1221" s="7" t="n">
        <v>1</v>
      </c>
    </row>
    <row r="1222" spans="1:7">
      <c r="A1222" t="s">
        <v>4</v>
      </c>
      <c r="B1222" s="4" t="s">
        <v>5</v>
      </c>
      <c r="C1222" s="4" t="s">
        <v>13</v>
      </c>
      <c r="D1222" s="4" t="s">
        <v>10</v>
      </c>
      <c r="E1222" s="4" t="s">
        <v>10</v>
      </c>
      <c r="F1222" s="4" t="s">
        <v>13</v>
      </c>
      <c r="G1222" s="4" t="s">
        <v>13</v>
      </c>
    </row>
    <row r="1223" spans="1:7">
      <c r="A1223" t="n">
        <v>15796</v>
      </c>
      <c r="B1223" s="22" t="n">
        <v>102</v>
      </c>
      <c r="C1223" s="7" t="n">
        <v>3</v>
      </c>
      <c r="D1223" s="7" t="n">
        <v>7</v>
      </c>
      <c r="E1223" s="7" t="n">
        <v>3208</v>
      </c>
      <c r="F1223" s="7" t="n">
        <v>0</v>
      </c>
      <c r="G1223" s="7" t="n">
        <v>1</v>
      </c>
    </row>
    <row r="1224" spans="1:7">
      <c r="A1224" t="s">
        <v>4</v>
      </c>
      <c r="B1224" s="4" t="s">
        <v>5</v>
      </c>
      <c r="C1224" s="4" t="s">
        <v>13</v>
      </c>
      <c r="D1224" s="4" t="s">
        <v>10</v>
      </c>
      <c r="E1224" s="4" t="s">
        <v>10</v>
      </c>
      <c r="F1224" s="4" t="s">
        <v>13</v>
      </c>
      <c r="G1224" s="4" t="s">
        <v>13</v>
      </c>
    </row>
    <row r="1225" spans="1:7">
      <c r="A1225" t="n">
        <v>15804</v>
      </c>
      <c r="B1225" s="22" t="n">
        <v>102</v>
      </c>
      <c r="C1225" s="7" t="n">
        <v>3</v>
      </c>
      <c r="D1225" s="7" t="n">
        <v>8</v>
      </c>
      <c r="E1225" s="7" t="n">
        <v>3202</v>
      </c>
      <c r="F1225" s="7" t="n">
        <v>0</v>
      </c>
      <c r="G1225" s="7" t="n">
        <v>1</v>
      </c>
    </row>
    <row r="1226" spans="1:7">
      <c r="A1226" t="s">
        <v>4</v>
      </c>
      <c r="B1226" s="4" t="s">
        <v>5</v>
      </c>
      <c r="C1226" s="4" t="s">
        <v>13</v>
      </c>
      <c r="D1226" s="4" t="s">
        <v>10</v>
      </c>
      <c r="E1226" s="4" t="s">
        <v>10</v>
      </c>
      <c r="F1226" s="4" t="s">
        <v>13</v>
      </c>
      <c r="G1226" s="4" t="s">
        <v>13</v>
      </c>
    </row>
    <row r="1227" spans="1:7">
      <c r="A1227" t="n">
        <v>15812</v>
      </c>
      <c r="B1227" s="22" t="n">
        <v>102</v>
      </c>
      <c r="C1227" s="7" t="n">
        <v>3</v>
      </c>
      <c r="D1227" s="7" t="n">
        <v>9</v>
      </c>
      <c r="E1227" s="7" t="n">
        <v>3211</v>
      </c>
      <c r="F1227" s="7" t="n">
        <v>0</v>
      </c>
      <c r="G1227" s="7" t="n">
        <v>1</v>
      </c>
    </row>
    <row r="1228" spans="1:7">
      <c r="A1228" t="s">
        <v>4</v>
      </c>
      <c r="B1228" s="4" t="s">
        <v>5</v>
      </c>
      <c r="C1228" s="4" t="s">
        <v>13</v>
      </c>
      <c r="D1228" s="4" t="s">
        <v>10</v>
      </c>
      <c r="E1228" s="4" t="s">
        <v>10</v>
      </c>
      <c r="F1228" s="4" t="s">
        <v>13</v>
      </c>
      <c r="G1228" s="4" t="s">
        <v>13</v>
      </c>
    </row>
    <row r="1229" spans="1:7">
      <c r="A1229" t="n">
        <v>15820</v>
      </c>
      <c r="B1229" s="22" t="n">
        <v>102</v>
      </c>
      <c r="C1229" s="7" t="n">
        <v>3</v>
      </c>
      <c r="D1229" s="7" t="n">
        <v>23</v>
      </c>
      <c r="E1229" s="7" t="n">
        <v>3217</v>
      </c>
      <c r="F1229" s="7" t="n">
        <v>0</v>
      </c>
      <c r="G1229" s="7" t="n">
        <v>1</v>
      </c>
    </row>
    <row r="1230" spans="1:7">
      <c r="A1230" t="s">
        <v>4</v>
      </c>
      <c r="B1230" s="4" t="s">
        <v>5</v>
      </c>
      <c r="C1230" s="4" t="s">
        <v>13</v>
      </c>
      <c r="D1230" s="4" t="s">
        <v>10</v>
      </c>
      <c r="E1230" s="4" t="s">
        <v>10</v>
      </c>
      <c r="F1230" s="4" t="s">
        <v>13</v>
      </c>
      <c r="G1230" s="4" t="s">
        <v>13</v>
      </c>
    </row>
    <row r="1231" spans="1:7">
      <c r="A1231" t="n">
        <v>15828</v>
      </c>
      <c r="B1231" s="22" t="n">
        <v>102</v>
      </c>
      <c r="C1231" s="7" t="n">
        <v>3</v>
      </c>
      <c r="D1231" s="7" t="n">
        <v>12</v>
      </c>
      <c r="E1231" s="7" t="n">
        <v>3241</v>
      </c>
      <c r="F1231" s="7" t="n">
        <v>0</v>
      </c>
      <c r="G1231" s="7" t="n">
        <v>1</v>
      </c>
    </row>
    <row r="1232" spans="1:7">
      <c r="A1232" t="s">
        <v>4</v>
      </c>
      <c r="B1232" s="4" t="s">
        <v>5</v>
      </c>
      <c r="C1232" s="4" t="s">
        <v>13</v>
      </c>
      <c r="D1232" s="4" t="s">
        <v>10</v>
      </c>
      <c r="E1232" s="4" t="s">
        <v>9</v>
      </c>
      <c r="F1232" s="4" t="s">
        <v>9</v>
      </c>
    </row>
    <row r="1233" spans="1:7">
      <c r="A1233" t="n">
        <v>15836</v>
      </c>
      <c r="B1233" s="22" t="n">
        <v>102</v>
      </c>
      <c r="C1233" s="7" t="n">
        <v>10</v>
      </c>
      <c r="D1233" s="7" t="n">
        <v>3200</v>
      </c>
      <c r="E1233" s="7" t="n">
        <v>5000</v>
      </c>
      <c r="F1233" s="7" t="n">
        <v>1</v>
      </c>
    </row>
    <row r="1234" spans="1:7">
      <c r="A1234" t="s">
        <v>4</v>
      </c>
      <c r="B1234" s="4" t="s">
        <v>5</v>
      </c>
      <c r="C1234" s="4" t="s">
        <v>13</v>
      </c>
      <c r="D1234" s="4" t="s">
        <v>10</v>
      </c>
      <c r="E1234" s="4" t="s">
        <v>9</v>
      </c>
    </row>
    <row r="1235" spans="1:7">
      <c r="A1235" t="n">
        <v>15848</v>
      </c>
      <c r="B1235" s="23" t="n">
        <v>92</v>
      </c>
      <c r="C1235" s="7" t="n">
        <v>2</v>
      </c>
      <c r="D1235" s="7" t="n">
        <v>0</v>
      </c>
      <c r="E1235" s="7" t="n">
        <v>0</v>
      </c>
    </row>
    <row r="1236" spans="1:7">
      <c r="A1236" t="s">
        <v>4</v>
      </c>
      <c r="B1236" s="4" t="s">
        <v>5</v>
      </c>
      <c r="C1236" s="4" t="s">
        <v>13</v>
      </c>
      <c r="D1236" s="4" t="s">
        <v>10</v>
      </c>
      <c r="E1236" s="4" t="s">
        <v>9</v>
      </c>
    </row>
    <row r="1237" spans="1:7">
      <c r="A1237" t="n">
        <v>15856</v>
      </c>
      <c r="B1237" s="23" t="n">
        <v>92</v>
      </c>
      <c r="C1237" s="7" t="n">
        <v>2</v>
      </c>
      <c r="D1237" s="7" t="n">
        <v>1</v>
      </c>
      <c r="E1237" s="7" t="n">
        <v>0</v>
      </c>
    </row>
    <row r="1238" spans="1:7">
      <c r="A1238" t="s">
        <v>4</v>
      </c>
      <c r="B1238" s="4" t="s">
        <v>5</v>
      </c>
      <c r="C1238" s="4" t="s">
        <v>13</v>
      </c>
      <c r="D1238" s="4" t="s">
        <v>10</v>
      </c>
      <c r="E1238" s="4" t="s">
        <v>9</v>
      </c>
    </row>
    <row r="1239" spans="1:7">
      <c r="A1239" t="n">
        <v>15864</v>
      </c>
      <c r="B1239" s="23" t="n">
        <v>92</v>
      </c>
      <c r="C1239" s="7" t="n">
        <v>2</v>
      </c>
      <c r="D1239" s="7" t="n">
        <v>2</v>
      </c>
      <c r="E1239" s="7" t="n">
        <v>0</v>
      </c>
    </row>
    <row r="1240" spans="1:7">
      <c r="A1240" t="s">
        <v>4</v>
      </c>
      <c r="B1240" s="4" t="s">
        <v>5</v>
      </c>
      <c r="C1240" s="4" t="s">
        <v>13</v>
      </c>
      <c r="D1240" s="4" t="s">
        <v>10</v>
      </c>
      <c r="E1240" s="4" t="s">
        <v>9</v>
      </c>
    </row>
    <row r="1241" spans="1:7">
      <c r="A1241" t="n">
        <v>15872</v>
      </c>
      <c r="B1241" s="23" t="n">
        <v>92</v>
      </c>
      <c r="C1241" s="7" t="n">
        <v>2</v>
      </c>
      <c r="D1241" s="7" t="n">
        <v>3</v>
      </c>
      <c r="E1241" s="7" t="n">
        <v>0</v>
      </c>
    </row>
    <row r="1242" spans="1:7">
      <c r="A1242" t="s">
        <v>4</v>
      </c>
      <c r="B1242" s="4" t="s">
        <v>5</v>
      </c>
      <c r="C1242" s="4" t="s">
        <v>13</v>
      </c>
      <c r="D1242" s="4" t="s">
        <v>10</v>
      </c>
      <c r="E1242" s="4" t="s">
        <v>9</v>
      </c>
    </row>
    <row r="1243" spans="1:7">
      <c r="A1243" t="n">
        <v>15880</v>
      </c>
      <c r="B1243" s="23" t="n">
        <v>92</v>
      </c>
      <c r="C1243" s="7" t="n">
        <v>2</v>
      </c>
      <c r="D1243" s="7" t="n">
        <v>4</v>
      </c>
      <c r="E1243" s="7" t="n">
        <v>0</v>
      </c>
    </row>
    <row r="1244" spans="1:7">
      <c r="A1244" t="s">
        <v>4</v>
      </c>
      <c r="B1244" s="4" t="s">
        <v>5</v>
      </c>
      <c r="C1244" s="4" t="s">
        <v>13</v>
      </c>
      <c r="D1244" s="4" t="s">
        <v>10</v>
      </c>
      <c r="E1244" s="4" t="s">
        <v>9</v>
      </c>
    </row>
    <row r="1245" spans="1:7">
      <c r="A1245" t="n">
        <v>15888</v>
      </c>
      <c r="B1245" s="23" t="n">
        <v>92</v>
      </c>
      <c r="C1245" s="7" t="n">
        <v>2</v>
      </c>
      <c r="D1245" s="7" t="n">
        <v>5</v>
      </c>
      <c r="E1245" s="7" t="n">
        <v>0</v>
      </c>
    </row>
    <row r="1246" spans="1:7">
      <c r="A1246" t="s">
        <v>4</v>
      </c>
      <c r="B1246" s="4" t="s">
        <v>5</v>
      </c>
      <c r="C1246" s="4" t="s">
        <v>13</v>
      </c>
      <c r="D1246" s="4" t="s">
        <v>10</v>
      </c>
      <c r="E1246" s="4" t="s">
        <v>9</v>
      </c>
    </row>
    <row r="1247" spans="1:7">
      <c r="A1247" t="n">
        <v>15896</v>
      </c>
      <c r="B1247" s="23" t="n">
        <v>92</v>
      </c>
      <c r="C1247" s="7" t="n">
        <v>2</v>
      </c>
      <c r="D1247" s="7" t="n">
        <v>6</v>
      </c>
      <c r="E1247" s="7" t="n">
        <v>0</v>
      </c>
    </row>
    <row r="1248" spans="1:7">
      <c r="A1248" t="s">
        <v>4</v>
      </c>
      <c r="B1248" s="4" t="s">
        <v>5</v>
      </c>
      <c r="C1248" s="4" t="s">
        <v>13</v>
      </c>
      <c r="D1248" s="4" t="s">
        <v>10</v>
      </c>
      <c r="E1248" s="4" t="s">
        <v>9</v>
      </c>
    </row>
    <row r="1249" spans="1:6">
      <c r="A1249" t="n">
        <v>15904</v>
      </c>
      <c r="B1249" s="23" t="n">
        <v>92</v>
      </c>
      <c r="C1249" s="7" t="n">
        <v>2</v>
      </c>
      <c r="D1249" s="7" t="n">
        <v>7</v>
      </c>
      <c r="E1249" s="7" t="n">
        <v>0</v>
      </c>
    </row>
    <row r="1250" spans="1:6">
      <c r="A1250" t="s">
        <v>4</v>
      </c>
      <c r="B1250" s="4" t="s">
        <v>5</v>
      </c>
      <c r="C1250" s="4" t="s">
        <v>13</v>
      </c>
      <c r="D1250" s="4" t="s">
        <v>10</v>
      </c>
      <c r="E1250" s="4" t="s">
        <v>9</v>
      </c>
    </row>
    <row r="1251" spans="1:6">
      <c r="A1251" t="n">
        <v>15912</v>
      </c>
      <c r="B1251" s="23" t="n">
        <v>92</v>
      </c>
      <c r="C1251" s="7" t="n">
        <v>2</v>
      </c>
      <c r="D1251" s="7" t="n">
        <v>8</v>
      </c>
      <c r="E1251" s="7" t="n">
        <v>0</v>
      </c>
    </row>
    <row r="1252" spans="1:6">
      <c r="A1252" t="s">
        <v>4</v>
      </c>
      <c r="B1252" s="4" t="s">
        <v>5</v>
      </c>
      <c r="C1252" s="4" t="s">
        <v>13</v>
      </c>
      <c r="D1252" s="4" t="s">
        <v>10</v>
      </c>
      <c r="E1252" s="4" t="s">
        <v>9</v>
      </c>
    </row>
    <row r="1253" spans="1:6">
      <c r="A1253" t="n">
        <v>15920</v>
      </c>
      <c r="B1253" s="23" t="n">
        <v>92</v>
      </c>
      <c r="C1253" s="7" t="n">
        <v>2</v>
      </c>
      <c r="D1253" s="7" t="n">
        <v>9</v>
      </c>
      <c r="E1253" s="7" t="n">
        <v>0</v>
      </c>
    </row>
    <row r="1254" spans="1:6">
      <c r="A1254" t="s">
        <v>4</v>
      </c>
      <c r="B1254" s="4" t="s">
        <v>5</v>
      </c>
      <c r="C1254" s="4" t="s">
        <v>13</v>
      </c>
      <c r="D1254" s="4" t="s">
        <v>10</v>
      </c>
      <c r="E1254" s="4" t="s">
        <v>9</v>
      </c>
    </row>
    <row r="1255" spans="1:6">
      <c r="A1255" t="n">
        <v>15928</v>
      </c>
      <c r="B1255" s="23" t="n">
        <v>92</v>
      </c>
      <c r="C1255" s="7" t="n">
        <v>2</v>
      </c>
      <c r="D1255" s="7" t="n">
        <v>23</v>
      </c>
      <c r="E1255" s="7" t="n">
        <v>0</v>
      </c>
    </row>
    <row r="1256" spans="1:6">
      <c r="A1256" t="s">
        <v>4</v>
      </c>
      <c r="B1256" s="4" t="s">
        <v>5</v>
      </c>
      <c r="C1256" s="4" t="s">
        <v>13</v>
      </c>
      <c r="D1256" s="4" t="s">
        <v>10</v>
      </c>
      <c r="E1256" s="4" t="s">
        <v>9</v>
      </c>
    </row>
    <row r="1257" spans="1:6">
      <c r="A1257" t="n">
        <v>15936</v>
      </c>
      <c r="B1257" s="23" t="n">
        <v>92</v>
      </c>
      <c r="C1257" s="7" t="n">
        <v>2</v>
      </c>
      <c r="D1257" s="7" t="n">
        <v>11</v>
      </c>
      <c r="E1257" s="7" t="n">
        <v>0</v>
      </c>
    </row>
    <row r="1258" spans="1:6">
      <c r="A1258" t="s">
        <v>4</v>
      </c>
      <c r="B1258" s="4" t="s">
        <v>5</v>
      </c>
      <c r="C1258" s="4" t="s">
        <v>13</v>
      </c>
      <c r="D1258" s="4" t="s">
        <v>10</v>
      </c>
      <c r="E1258" s="4" t="s">
        <v>9</v>
      </c>
    </row>
    <row r="1259" spans="1:6">
      <c r="A1259" t="n">
        <v>15944</v>
      </c>
      <c r="B1259" s="23" t="n">
        <v>92</v>
      </c>
      <c r="C1259" s="7" t="n">
        <v>2</v>
      </c>
      <c r="D1259" s="7" t="n">
        <v>12</v>
      </c>
      <c r="E1259" s="7" t="n">
        <v>0</v>
      </c>
    </row>
    <row r="1260" spans="1:6">
      <c r="A1260" t="s">
        <v>4</v>
      </c>
      <c r="B1260" s="4" t="s">
        <v>5</v>
      </c>
      <c r="C1260" s="4" t="s">
        <v>13</v>
      </c>
      <c r="D1260" s="4" t="s">
        <v>10</v>
      </c>
      <c r="E1260" s="4" t="s">
        <v>9</v>
      </c>
    </row>
    <row r="1261" spans="1:6">
      <c r="A1261" t="n">
        <v>15952</v>
      </c>
      <c r="B1261" s="23" t="n">
        <v>92</v>
      </c>
      <c r="C1261" s="7" t="n">
        <v>2</v>
      </c>
      <c r="D1261" s="7" t="n">
        <v>13</v>
      </c>
      <c r="E1261" s="7" t="n">
        <v>0</v>
      </c>
    </row>
    <row r="1262" spans="1:6">
      <c r="A1262" t="s">
        <v>4</v>
      </c>
      <c r="B1262" s="4" t="s">
        <v>5</v>
      </c>
      <c r="C1262" s="4" t="s">
        <v>13</v>
      </c>
      <c r="D1262" s="4" t="s">
        <v>10</v>
      </c>
      <c r="E1262" s="4" t="s">
        <v>9</v>
      </c>
    </row>
    <row r="1263" spans="1:6">
      <c r="A1263" t="n">
        <v>15960</v>
      </c>
      <c r="B1263" s="23" t="n">
        <v>92</v>
      </c>
      <c r="C1263" s="7" t="n">
        <v>2</v>
      </c>
      <c r="D1263" s="7" t="n">
        <v>14</v>
      </c>
      <c r="E1263" s="7" t="n">
        <v>0</v>
      </c>
    </row>
    <row r="1264" spans="1:6">
      <c r="A1264" t="s">
        <v>4</v>
      </c>
      <c r="B1264" s="4" t="s">
        <v>5</v>
      </c>
      <c r="C1264" s="4" t="s">
        <v>13</v>
      </c>
      <c r="D1264" s="4" t="s">
        <v>10</v>
      </c>
      <c r="E1264" s="4" t="s">
        <v>9</v>
      </c>
    </row>
    <row r="1265" spans="1:5">
      <c r="A1265" t="n">
        <v>15968</v>
      </c>
      <c r="B1265" s="23" t="n">
        <v>92</v>
      </c>
      <c r="C1265" s="7" t="n">
        <v>2</v>
      </c>
      <c r="D1265" s="7" t="n">
        <v>15</v>
      </c>
      <c r="E1265" s="7" t="n">
        <v>0</v>
      </c>
    </row>
    <row r="1266" spans="1:5">
      <c r="A1266" t="s">
        <v>4</v>
      </c>
      <c r="B1266" s="4" t="s">
        <v>5</v>
      </c>
      <c r="C1266" s="4" t="s">
        <v>13</v>
      </c>
      <c r="D1266" s="4" t="s">
        <v>10</v>
      </c>
      <c r="E1266" s="4" t="s">
        <v>9</v>
      </c>
    </row>
    <row r="1267" spans="1:5">
      <c r="A1267" t="n">
        <v>15976</v>
      </c>
      <c r="B1267" s="23" t="n">
        <v>92</v>
      </c>
      <c r="C1267" s="7" t="n">
        <v>2</v>
      </c>
      <c r="D1267" s="7" t="n">
        <v>16</v>
      </c>
      <c r="E1267" s="7" t="n">
        <v>0</v>
      </c>
    </row>
    <row r="1268" spans="1:5">
      <c r="A1268" t="s">
        <v>4</v>
      </c>
      <c r="B1268" s="4" t="s">
        <v>5</v>
      </c>
      <c r="C1268" s="4" t="s">
        <v>13</v>
      </c>
      <c r="D1268" s="4" t="s">
        <v>10</v>
      </c>
      <c r="E1268" s="4" t="s">
        <v>9</v>
      </c>
    </row>
    <row r="1269" spans="1:5">
      <c r="A1269" t="n">
        <v>15984</v>
      </c>
      <c r="B1269" s="23" t="n">
        <v>92</v>
      </c>
      <c r="C1269" s="7" t="n">
        <v>2</v>
      </c>
      <c r="D1269" s="7" t="n">
        <v>17</v>
      </c>
      <c r="E1269" s="7" t="n">
        <v>0</v>
      </c>
    </row>
    <row r="1270" spans="1:5">
      <c r="A1270" t="s">
        <v>4</v>
      </c>
      <c r="B1270" s="4" t="s">
        <v>5</v>
      </c>
      <c r="C1270" s="4" t="s">
        <v>13</v>
      </c>
      <c r="D1270" s="4" t="s">
        <v>10</v>
      </c>
      <c r="E1270" s="4" t="s">
        <v>9</v>
      </c>
    </row>
    <row r="1271" spans="1:5">
      <c r="A1271" t="n">
        <v>15992</v>
      </c>
      <c r="B1271" s="23" t="n">
        <v>92</v>
      </c>
      <c r="C1271" s="7" t="n">
        <v>2</v>
      </c>
      <c r="D1271" s="7" t="n">
        <v>18</v>
      </c>
      <c r="E1271" s="7" t="n">
        <v>0</v>
      </c>
    </row>
    <row r="1272" spans="1:5">
      <c r="A1272" t="s">
        <v>4</v>
      </c>
      <c r="B1272" s="4" t="s">
        <v>5</v>
      </c>
      <c r="C1272" s="4" t="s">
        <v>13</v>
      </c>
      <c r="D1272" s="4" t="s">
        <v>10</v>
      </c>
      <c r="E1272" s="4" t="s">
        <v>9</v>
      </c>
    </row>
    <row r="1273" spans="1:5">
      <c r="A1273" t="n">
        <v>16000</v>
      </c>
      <c r="B1273" s="23" t="n">
        <v>92</v>
      </c>
      <c r="C1273" s="7" t="n">
        <v>2</v>
      </c>
      <c r="D1273" s="7" t="n">
        <v>19</v>
      </c>
      <c r="E1273" s="7" t="n">
        <v>0</v>
      </c>
    </row>
    <row r="1274" spans="1:5">
      <c r="A1274" t="s">
        <v>4</v>
      </c>
      <c r="B1274" s="4" t="s">
        <v>5</v>
      </c>
      <c r="C1274" s="4" t="s">
        <v>13</v>
      </c>
      <c r="D1274" s="4" t="s">
        <v>10</v>
      </c>
      <c r="E1274" s="4" t="s">
        <v>9</v>
      </c>
    </row>
    <row r="1275" spans="1:5">
      <c r="A1275" t="n">
        <v>16008</v>
      </c>
      <c r="B1275" s="23" t="n">
        <v>92</v>
      </c>
      <c r="C1275" s="7" t="n">
        <v>2</v>
      </c>
      <c r="D1275" s="7" t="n">
        <v>20</v>
      </c>
      <c r="E1275" s="7" t="n">
        <v>0</v>
      </c>
    </row>
    <row r="1276" spans="1:5">
      <c r="A1276" t="s">
        <v>4</v>
      </c>
      <c r="B1276" s="4" t="s">
        <v>5</v>
      </c>
      <c r="C1276" s="4" t="s">
        <v>13</v>
      </c>
      <c r="D1276" s="4" t="s">
        <v>10</v>
      </c>
      <c r="E1276" s="4" t="s">
        <v>9</v>
      </c>
    </row>
    <row r="1277" spans="1:5">
      <c r="A1277" t="n">
        <v>16016</v>
      </c>
      <c r="B1277" s="23" t="n">
        <v>92</v>
      </c>
      <c r="C1277" s="7" t="n">
        <v>2</v>
      </c>
      <c r="D1277" s="7" t="n">
        <v>21</v>
      </c>
      <c r="E1277" s="7" t="n">
        <v>0</v>
      </c>
    </row>
    <row r="1278" spans="1:5">
      <c r="A1278" t="s">
        <v>4</v>
      </c>
      <c r="B1278" s="4" t="s">
        <v>5</v>
      </c>
      <c r="C1278" s="4" t="s">
        <v>13</v>
      </c>
      <c r="D1278" s="4" t="s">
        <v>10</v>
      </c>
    </row>
    <row r="1279" spans="1:5">
      <c r="A1279" t="n">
        <v>16024</v>
      </c>
      <c r="B1279" s="24" t="n">
        <v>93</v>
      </c>
      <c r="C1279" s="7" t="n">
        <v>2</v>
      </c>
      <c r="D1279" s="7" t="n">
        <v>0</v>
      </c>
    </row>
    <row r="1280" spans="1:5">
      <c r="A1280" t="s">
        <v>4</v>
      </c>
      <c r="B1280" s="4" t="s">
        <v>5</v>
      </c>
      <c r="C1280" s="4" t="s">
        <v>13</v>
      </c>
      <c r="D1280" s="4" t="s">
        <v>10</v>
      </c>
    </row>
    <row r="1281" spans="1:5">
      <c r="A1281" t="n">
        <v>16028</v>
      </c>
      <c r="B1281" s="24" t="n">
        <v>93</v>
      </c>
      <c r="C1281" s="7" t="n">
        <v>2</v>
      </c>
      <c r="D1281" s="7" t="n">
        <v>1</v>
      </c>
    </row>
    <row r="1282" spans="1:5">
      <c r="A1282" t="s">
        <v>4</v>
      </c>
      <c r="B1282" s="4" t="s">
        <v>5</v>
      </c>
      <c r="C1282" s="4" t="s">
        <v>13</v>
      </c>
      <c r="D1282" s="4" t="s">
        <v>10</v>
      </c>
    </row>
    <row r="1283" spans="1:5">
      <c r="A1283" t="n">
        <v>16032</v>
      </c>
      <c r="B1283" s="24" t="n">
        <v>93</v>
      </c>
      <c r="C1283" s="7" t="n">
        <v>2</v>
      </c>
      <c r="D1283" s="7" t="n">
        <v>2</v>
      </c>
    </row>
    <row r="1284" spans="1:5">
      <c r="A1284" t="s">
        <v>4</v>
      </c>
      <c r="B1284" s="4" t="s">
        <v>5</v>
      </c>
      <c r="C1284" s="4" t="s">
        <v>13</v>
      </c>
      <c r="D1284" s="4" t="s">
        <v>10</v>
      </c>
    </row>
    <row r="1285" spans="1:5">
      <c r="A1285" t="n">
        <v>16036</v>
      </c>
      <c r="B1285" s="24" t="n">
        <v>93</v>
      </c>
      <c r="C1285" s="7" t="n">
        <v>2</v>
      </c>
      <c r="D1285" s="7" t="n">
        <v>3</v>
      </c>
    </row>
    <row r="1286" spans="1:5">
      <c r="A1286" t="s">
        <v>4</v>
      </c>
      <c r="B1286" s="4" t="s">
        <v>5</v>
      </c>
      <c r="C1286" s="4" t="s">
        <v>13</v>
      </c>
      <c r="D1286" s="4" t="s">
        <v>10</v>
      </c>
    </row>
    <row r="1287" spans="1:5">
      <c r="A1287" t="n">
        <v>16040</v>
      </c>
      <c r="B1287" s="24" t="n">
        <v>93</v>
      </c>
      <c r="C1287" s="7" t="n">
        <v>2</v>
      </c>
      <c r="D1287" s="7" t="n">
        <v>4</v>
      </c>
    </row>
    <row r="1288" spans="1:5">
      <c r="A1288" t="s">
        <v>4</v>
      </c>
      <c r="B1288" s="4" t="s">
        <v>5</v>
      </c>
      <c r="C1288" s="4" t="s">
        <v>13</v>
      </c>
      <c r="D1288" s="4" t="s">
        <v>10</v>
      </c>
    </row>
    <row r="1289" spans="1:5">
      <c r="A1289" t="n">
        <v>16044</v>
      </c>
      <c r="B1289" s="24" t="n">
        <v>93</v>
      </c>
      <c r="C1289" s="7" t="n">
        <v>2</v>
      </c>
      <c r="D1289" s="7" t="n">
        <v>5</v>
      </c>
    </row>
    <row r="1290" spans="1:5">
      <c r="A1290" t="s">
        <v>4</v>
      </c>
      <c r="B1290" s="4" t="s">
        <v>5</v>
      </c>
      <c r="C1290" s="4" t="s">
        <v>13</v>
      </c>
      <c r="D1290" s="4" t="s">
        <v>10</v>
      </c>
    </row>
    <row r="1291" spans="1:5">
      <c r="A1291" t="n">
        <v>16048</v>
      </c>
      <c r="B1291" s="24" t="n">
        <v>93</v>
      </c>
      <c r="C1291" s="7" t="n">
        <v>2</v>
      </c>
      <c r="D1291" s="7" t="n">
        <v>6</v>
      </c>
    </row>
    <row r="1292" spans="1:5">
      <c r="A1292" t="s">
        <v>4</v>
      </c>
      <c r="B1292" s="4" t="s">
        <v>5</v>
      </c>
      <c r="C1292" s="4" t="s">
        <v>13</v>
      </c>
      <c r="D1292" s="4" t="s">
        <v>10</v>
      </c>
    </row>
    <row r="1293" spans="1:5">
      <c r="A1293" t="n">
        <v>16052</v>
      </c>
      <c r="B1293" s="24" t="n">
        <v>93</v>
      </c>
      <c r="C1293" s="7" t="n">
        <v>2</v>
      </c>
      <c r="D1293" s="7" t="n">
        <v>7</v>
      </c>
    </row>
    <row r="1294" spans="1:5">
      <c r="A1294" t="s">
        <v>4</v>
      </c>
      <c r="B1294" s="4" t="s">
        <v>5</v>
      </c>
      <c r="C1294" s="4" t="s">
        <v>13</v>
      </c>
      <c r="D1294" s="4" t="s">
        <v>10</v>
      </c>
    </row>
    <row r="1295" spans="1:5">
      <c r="A1295" t="n">
        <v>16056</v>
      </c>
      <c r="B1295" s="24" t="n">
        <v>93</v>
      </c>
      <c r="C1295" s="7" t="n">
        <v>2</v>
      </c>
      <c r="D1295" s="7" t="n">
        <v>8</v>
      </c>
    </row>
    <row r="1296" spans="1:5">
      <c r="A1296" t="s">
        <v>4</v>
      </c>
      <c r="B1296" s="4" t="s">
        <v>5</v>
      </c>
      <c r="C1296" s="4" t="s">
        <v>13</v>
      </c>
      <c r="D1296" s="4" t="s">
        <v>10</v>
      </c>
    </row>
    <row r="1297" spans="1:4">
      <c r="A1297" t="n">
        <v>16060</v>
      </c>
      <c r="B1297" s="24" t="n">
        <v>93</v>
      </c>
      <c r="C1297" s="7" t="n">
        <v>2</v>
      </c>
      <c r="D1297" s="7" t="n">
        <v>9</v>
      </c>
    </row>
    <row r="1298" spans="1:4">
      <c r="A1298" t="s">
        <v>4</v>
      </c>
      <c r="B1298" s="4" t="s">
        <v>5</v>
      </c>
      <c r="C1298" s="4" t="s">
        <v>13</v>
      </c>
      <c r="D1298" s="4" t="s">
        <v>10</v>
      </c>
    </row>
    <row r="1299" spans="1:4">
      <c r="A1299" t="n">
        <v>16064</v>
      </c>
      <c r="B1299" s="24" t="n">
        <v>93</v>
      </c>
      <c r="C1299" s="7" t="n">
        <v>2</v>
      </c>
      <c r="D1299" s="7" t="n">
        <v>23</v>
      </c>
    </row>
    <row r="1300" spans="1:4">
      <c r="A1300" t="s">
        <v>4</v>
      </c>
      <c r="B1300" s="4" t="s">
        <v>5</v>
      </c>
      <c r="C1300" s="4" t="s">
        <v>13</v>
      </c>
      <c r="D1300" s="4" t="s">
        <v>10</v>
      </c>
    </row>
    <row r="1301" spans="1:4">
      <c r="A1301" t="n">
        <v>16068</v>
      </c>
      <c r="B1301" s="24" t="n">
        <v>93</v>
      </c>
      <c r="C1301" s="7" t="n">
        <v>2</v>
      </c>
      <c r="D1301" s="7" t="n">
        <v>11</v>
      </c>
    </row>
    <row r="1302" spans="1:4">
      <c r="A1302" t="s">
        <v>4</v>
      </c>
      <c r="B1302" s="4" t="s">
        <v>5</v>
      </c>
      <c r="C1302" s="4" t="s">
        <v>13</v>
      </c>
      <c r="D1302" s="4" t="s">
        <v>10</v>
      </c>
    </row>
    <row r="1303" spans="1:4">
      <c r="A1303" t="n">
        <v>16072</v>
      </c>
      <c r="B1303" s="24" t="n">
        <v>93</v>
      </c>
      <c r="C1303" s="7" t="n">
        <v>2</v>
      </c>
      <c r="D1303" s="7" t="n">
        <v>12</v>
      </c>
    </row>
    <row r="1304" spans="1:4">
      <c r="A1304" t="s">
        <v>4</v>
      </c>
      <c r="B1304" s="4" t="s">
        <v>5</v>
      </c>
      <c r="C1304" s="4" t="s">
        <v>13</v>
      </c>
      <c r="D1304" s="4" t="s">
        <v>10</v>
      </c>
    </row>
    <row r="1305" spans="1:4">
      <c r="A1305" t="n">
        <v>16076</v>
      </c>
      <c r="B1305" s="24" t="n">
        <v>93</v>
      </c>
      <c r="C1305" s="7" t="n">
        <v>2</v>
      </c>
      <c r="D1305" s="7" t="n">
        <v>13</v>
      </c>
    </row>
    <row r="1306" spans="1:4">
      <c r="A1306" t="s">
        <v>4</v>
      </c>
      <c r="B1306" s="4" t="s">
        <v>5</v>
      </c>
      <c r="C1306" s="4" t="s">
        <v>13</v>
      </c>
      <c r="D1306" s="4" t="s">
        <v>10</v>
      </c>
    </row>
    <row r="1307" spans="1:4">
      <c r="A1307" t="n">
        <v>16080</v>
      </c>
      <c r="B1307" s="24" t="n">
        <v>93</v>
      </c>
      <c r="C1307" s="7" t="n">
        <v>2</v>
      </c>
      <c r="D1307" s="7" t="n">
        <v>14</v>
      </c>
    </row>
    <row r="1308" spans="1:4">
      <c r="A1308" t="s">
        <v>4</v>
      </c>
      <c r="B1308" s="4" t="s">
        <v>5</v>
      </c>
      <c r="C1308" s="4" t="s">
        <v>13</v>
      </c>
      <c r="D1308" s="4" t="s">
        <v>10</v>
      </c>
    </row>
    <row r="1309" spans="1:4">
      <c r="A1309" t="n">
        <v>16084</v>
      </c>
      <c r="B1309" s="24" t="n">
        <v>93</v>
      </c>
      <c r="C1309" s="7" t="n">
        <v>2</v>
      </c>
      <c r="D1309" s="7" t="n">
        <v>15</v>
      </c>
    </row>
    <row r="1310" spans="1:4">
      <c r="A1310" t="s">
        <v>4</v>
      </c>
      <c r="B1310" s="4" t="s">
        <v>5</v>
      </c>
      <c r="C1310" s="4" t="s">
        <v>13</v>
      </c>
      <c r="D1310" s="4" t="s">
        <v>10</v>
      </c>
    </row>
    <row r="1311" spans="1:4">
      <c r="A1311" t="n">
        <v>16088</v>
      </c>
      <c r="B1311" s="24" t="n">
        <v>93</v>
      </c>
      <c r="C1311" s="7" t="n">
        <v>2</v>
      </c>
      <c r="D1311" s="7" t="n">
        <v>16</v>
      </c>
    </row>
    <row r="1312" spans="1:4">
      <c r="A1312" t="s">
        <v>4</v>
      </c>
      <c r="B1312" s="4" t="s">
        <v>5</v>
      </c>
      <c r="C1312" s="4" t="s">
        <v>13</v>
      </c>
      <c r="D1312" s="4" t="s">
        <v>10</v>
      </c>
    </row>
    <row r="1313" spans="1:4">
      <c r="A1313" t="n">
        <v>16092</v>
      </c>
      <c r="B1313" s="24" t="n">
        <v>93</v>
      </c>
      <c r="C1313" s="7" t="n">
        <v>2</v>
      </c>
      <c r="D1313" s="7" t="n">
        <v>17</v>
      </c>
    </row>
    <row r="1314" spans="1:4">
      <c r="A1314" t="s">
        <v>4</v>
      </c>
      <c r="B1314" s="4" t="s">
        <v>5</v>
      </c>
      <c r="C1314" s="4" t="s">
        <v>13</v>
      </c>
      <c r="D1314" s="4" t="s">
        <v>10</v>
      </c>
    </row>
    <row r="1315" spans="1:4">
      <c r="A1315" t="n">
        <v>16096</v>
      </c>
      <c r="B1315" s="24" t="n">
        <v>93</v>
      </c>
      <c r="C1315" s="7" t="n">
        <v>2</v>
      </c>
      <c r="D1315" s="7" t="n">
        <v>18</v>
      </c>
    </row>
    <row r="1316" spans="1:4">
      <c r="A1316" t="s">
        <v>4</v>
      </c>
      <c r="B1316" s="4" t="s">
        <v>5</v>
      </c>
      <c r="C1316" s="4" t="s">
        <v>13</v>
      </c>
      <c r="D1316" s="4" t="s">
        <v>10</v>
      </c>
    </row>
    <row r="1317" spans="1:4">
      <c r="A1317" t="n">
        <v>16100</v>
      </c>
      <c r="B1317" s="24" t="n">
        <v>93</v>
      </c>
      <c r="C1317" s="7" t="n">
        <v>2</v>
      </c>
      <c r="D1317" s="7" t="n">
        <v>19</v>
      </c>
    </row>
    <row r="1318" spans="1:4">
      <c r="A1318" t="s">
        <v>4</v>
      </c>
      <c r="B1318" s="4" t="s">
        <v>5</v>
      </c>
      <c r="C1318" s="4" t="s">
        <v>13</v>
      </c>
      <c r="D1318" s="4" t="s">
        <v>10</v>
      </c>
    </row>
    <row r="1319" spans="1:4">
      <c r="A1319" t="n">
        <v>16104</v>
      </c>
      <c r="B1319" s="24" t="n">
        <v>93</v>
      </c>
      <c r="C1319" s="7" t="n">
        <v>2</v>
      </c>
      <c r="D1319" s="7" t="n">
        <v>20</v>
      </c>
    </row>
    <row r="1320" spans="1:4">
      <c r="A1320" t="s">
        <v>4</v>
      </c>
      <c r="B1320" s="4" t="s">
        <v>5</v>
      </c>
      <c r="C1320" s="4" t="s">
        <v>13</v>
      </c>
      <c r="D1320" s="4" t="s">
        <v>10</v>
      </c>
    </row>
    <row r="1321" spans="1:4">
      <c r="A1321" t="n">
        <v>16108</v>
      </c>
      <c r="B1321" s="24" t="n">
        <v>93</v>
      </c>
      <c r="C1321" s="7" t="n">
        <v>2</v>
      </c>
      <c r="D1321" s="7" t="n">
        <v>21</v>
      </c>
    </row>
    <row r="1322" spans="1:4">
      <c r="A1322" t="s">
        <v>4</v>
      </c>
      <c r="B1322" s="4" t="s">
        <v>5</v>
      </c>
      <c r="C1322" s="4" t="s">
        <v>13</v>
      </c>
      <c r="D1322" s="4" t="s">
        <v>10</v>
      </c>
      <c r="E1322" s="4" t="s">
        <v>10</v>
      </c>
    </row>
    <row r="1323" spans="1:4">
      <c r="A1323" t="n">
        <v>16112</v>
      </c>
      <c r="B1323" s="23" t="n">
        <v>92</v>
      </c>
      <c r="C1323" s="7" t="n">
        <v>4</v>
      </c>
      <c r="D1323" s="7" t="n">
        <v>0</v>
      </c>
      <c r="E1323" s="7" t="n">
        <v>216</v>
      </c>
    </row>
    <row r="1324" spans="1:4">
      <c r="A1324" t="s">
        <v>4</v>
      </c>
      <c r="B1324" s="4" t="s">
        <v>5</v>
      </c>
      <c r="C1324" s="4" t="s">
        <v>13</v>
      </c>
      <c r="D1324" s="4" t="s">
        <v>10</v>
      </c>
      <c r="E1324" s="4" t="s">
        <v>10</v>
      </c>
    </row>
    <row r="1325" spans="1:4">
      <c r="A1325" t="n">
        <v>16118</v>
      </c>
      <c r="B1325" s="23" t="n">
        <v>92</v>
      </c>
      <c r="C1325" s="7" t="n">
        <v>4</v>
      </c>
      <c r="D1325" s="7" t="n">
        <v>1</v>
      </c>
      <c r="E1325" s="7" t="n">
        <v>236</v>
      </c>
    </row>
    <row r="1326" spans="1:4">
      <c r="A1326" t="s">
        <v>4</v>
      </c>
      <c r="B1326" s="4" t="s">
        <v>5</v>
      </c>
      <c r="C1326" s="4" t="s">
        <v>13</v>
      </c>
      <c r="D1326" s="4" t="s">
        <v>10</v>
      </c>
      <c r="E1326" s="4" t="s">
        <v>10</v>
      </c>
    </row>
    <row r="1327" spans="1:4">
      <c r="A1327" t="n">
        <v>16124</v>
      </c>
      <c r="B1327" s="23" t="n">
        <v>92</v>
      </c>
      <c r="C1327" s="7" t="n">
        <v>4</v>
      </c>
      <c r="D1327" s="7" t="n">
        <v>2</v>
      </c>
      <c r="E1327" s="7" t="n">
        <v>256</v>
      </c>
    </row>
    <row r="1328" spans="1:4">
      <c r="A1328" t="s">
        <v>4</v>
      </c>
      <c r="B1328" s="4" t="s">
        <v>5</v>
      </c>
      <c r="C1328" s="4" t="s">
        <v>13</v>
      </c>
      <c r="D1328" s="4" t="s">
        <v>10</v>
      </c>
      <c r="E1328" s="4" t="s">
        <v>10</v>
      </c>
    </row>
    <row r="1329" spans="1:5">
      <c r="A1329" t="n">
        <v>16130</v>
      </c>
      <c r="B1329" s="23" t="n">
        <v>92</v>
      </c>
      <c r="C1329" s="7" t="n">
        <v>4</v>
      </c>
      <c r="D1329" s="7" t="n">
        <v>3</v>
      </c>
      <c r="E1329" s="7" t="n">
        <v>276</v>
      </c>
    </row>
    <row r="1330" spans="1:5">
      <c r="A1330" t="s">
        <v>4</v>
      </c>
      <c r="B1330" s="4" t="s">
        <v>5</v>
      </c>
      <c r="C1330" s="4" t="s">
        <v>13</v>
      </c>
      <c r="D1330" s="4" t="s">
        <v>10</v>
      </c>
      <c r="E1330" s="4" t="s">
        <v>10</v>
      </c>
    </row>
    <row r="1331" spans="1:5">
      <c r="A1331" t="n">
        <v>16136</v>
      </c>
      <c r="B1331" s="23" t="n">
        <v>92</v>
      </c>
      <c r="C1331" s="7" t="n">
        <v>4</v>
      </c>
      <c r="D1331" s="7" t="n">
        <v>4</v>
      </c>
      <c r="E1331" s="7" t="n">
        <v>296</v>
      </c>
    </row>
    <row r="1332" spans="1:5">
      <c r="A1332" t="s">
        <v>4</v>
      </c>
      <c r="B1332" s="4" t="s">
        <v>5</v>
      </c>
      <c r="C1332" s="4" t="s">
        <v>13</v>
      </c>
      <c r="D1332" s="4" t="s">
        <v>10</v>
      </c>
      <c r="E1332" s="4" t="s">
        <v>10</v>
      </c>
    </row>
    <row r="1333" spans="1:5">
      <c r="A1333" t="n">
        <v>16142</v>
      </c>
      <c r="B1333" s="23" t="n">
        <v>92</v>
      </c>
      <c r="C1333" s="7" t="n">
        <v>4</v>
      </c>
      <c r="D1333" s="7" t="n">
        <v>5</v>
      </c>
      <c r="E1333" s="7" t="n">
        <v>316</v>
      </c>
    </row>
    <row r="1334" spans="1:5">
      <c r="A1334" t="s">
        <v>4</v>
      </c>
      <c r="B1334" s="4" t="s">
        <v>5</v>
      </c>
      <c r="C1334" s="4" t="s">
        <v>13</v>
      </c>
      <c r="D1334" s="4" t="s">
        <v>10</v>
      </c>
      <c r="E1334" s="4" t="s">
        <v>10</v>
      </c>
    </row>
    <row r="1335" spans="1:5">
      <c r="A1335" t="n">
        <v>16148</v>
      </c>
      <c r="B1335" s="23" t="n">
        <v>92</v>
      </c>
      <c r="C1335" s="7" t="n">
        <v>4</v>
      </c>
      <c r="D1335" s="7" t="n">
        <v>6</v>
      </c>
      <c r="E1335" s="7" t="n">
        <v>336</v>
      </c>
    </row>
    <row r="1336" spans="1:5">
      <c r="A1336" t="s">
        <v>4</v>
      </c>
      <c r="B1336" s="4" t="s">
        <v>5</v>
      </c>
      <c r="C1336" s="4" t="s">
        <v>13</v>
      </c>
      <c r="D1336" s="4" t="s">
        <v>10</v>
      </c>
      <c r="E1336" s="4" t="s">
        <v>10</v>
      </c>
    </row>
    <row r="1337" spans="1:5">
      <c r="A1337" t="n">
        <v>16154</v>
      </c>
      <c r="B1337" s="23" t="n">
        <v>92</v>
      </c>
      <c r="C1337" s="7" t="n">
        <v>4</v>
      </c>
      <c r="D1337" s="7" t="n">
        <v>7</v>
      </c>
      <c r="E1337" s="7" t="n">
        <v>356</v>
      </c>
    </row>
    <row r="1338" spans="1:5">
      <c r="A1338" t="s">
        <v>4</v>
      </c>
      <c r="B1338" s="4" t="s">
        <v>5</v>
      </c>
      <c r="C1338" s="4" t="s">
        <v>13</v>
      </c>
      <c r="D1338" s="4" t="s">
        <v>10</v>
      </c>
      <c r="E1338" s="4" t="s">
        <v>10</v>
      </c>
    </row>
    <row r="1339" spans="1:5">
      <c r="A1339" t="n">
        <v>16160</v>
      </c>
      <c r="B1339" s="23" t="n">
        <v>92</v>
      </c>
      <c r="C1339" s="7" t="n">
        <v>4</v>
      </c>
      <c r="D1339" s="7" t="n">
        <v>8</v>
      </c>
      <c r="E1339" s="7" t="n">
        <v>376</v>
      </c>
    </row>
    <row r="1340" spans="1:5">
      <c r="A1340" t="s">
        <v>4</v>
      </c>
      <c r="B1340" s="4" t="s">
        <v>5</v>
      </c>
      <c r="C1340" s="4" t="s">
        <v>13</v>
      </c>
      <c r="D1340" s="4" t="s">
        <v>10</v>
      </c>
      <c r="E1340" s="4" t="s">
        <v>10</v>
      </c>
    </row>
    <row r="1341" spans="1:5">
      <c r="A1341" t="n">
        <v>16166</v>
      </c>
      <c r="B1341" s="23" t="n">
        <v>92</v>
      </c>
      <c r="C1341" s="7" t="n">
        <v>4</v>
      </c>
      <c r="D1341" s="7" t="n">
        <v>9</v>
      </c>
      <c r="E1341" s="7" t="n">
        <v>396</v>
      </c>
    </row>
    <row r="1342" spans="1:5">
      <c r="A1342" t="s">
        <v>4</v>
      </c>
      <c r="B1342" s="4" t="s">
        <v>5</v>
      </c>
      <c r="C1342" s="4" t="s">
        <v>13</v>
      </c>
      <c r="D1342" s="4" t="s">
        <v>10</v>
      </c>
      <c r="E1342" s="4" t="s">
        <v>10</v>
      </c>
    </row>
    <row r="1343" spans="1:5">
      <c r="A1343" t="n">
        <v>16172</v>
      </c>
      <c r="B1343" s="23" t="n">
        <v>92</v>
      </c>
      <c r="C1343" s="7" t="n">
        <v>4</v>
      </c>
      <c r="D1343" s="7" t="n">
        <v>23</v>
      </c>
      <c r="E1343" s="7" t="n">
        <v>636</v>
      </c>
    </row>
    <row r="1344" spans="1:5">
      <c r="A1344" t="s">
        <v>4</v>
      </c>
      <c r="B1344" s="4" t="s">
        <v>5</v>
      </c>
      <c r="C1344" s="4" t="s">
        <v>13</v>
      </c>
      <c r="D1344" s="4" t="s">
        <v>10</v>
      </c>
      <c r="E1344" s="4" t="s">
        <v>10</v>
      </c>
    </row>
    <row r="1345" spans="1:5">
      <c r="A1345" t="n">
        <v>16178</v>
      </c>
      <c r="B1345" s="23" t="n">
        <v>92</v>
      </c>
      <c r="C1345" s="7" t="n">
        <v>4</v>
      </c>
      <c r="D1345" s="7" t="n">
        <v>11</v>
      </c>
      <c r="E1345" s="7" t="n">
        <v>416</v>
      </c>
    </row>
    <row r="1346" spans="1:5">
      <c r="A1346" t="s">
        <v>4</v>
      </c>
      <c r="B1346" s="4" t="s">
        <v>5</v>
      </c>
      <c r="C1346" s="4" t="s">
        <v>13</v>
      </c>
      <c r="D1346" s="4" t="s">
        <v>10</v>
      </c>
      <c r="E1346" s="4" t="s">
        <v>10</v>
      </c>
    </row>
    <row r="1347" spans="1:5">
      <c r="A1347" t="n">
        <v>16184</v>
      </c>
      <c r="B1347" s="23" t="n">
        <v>92</v>
      </c>
      <c r="C1347" s="7" t="n">
        <v>4</v>
      </c>
      <c r="D1347" s="7" t="n">
        <v>12</v>
      </c>
      <c r="E1347" s="7" t="n">
        <v>436</v>
      </c>
    </row>
    <row r="1348" spans="1:5">
      <c r="A1348" t="s">
        <v>4</v>
      </c>
      <c r="B1348" s="4" t="s">
        <v>5</v>
      </c>
      <c r="C1348" s="4" t="s">
        <v>13</v>
      </c>
      <c r="D1348" s="4" t="s">
        <v>10</v>
      </c>
      <c r="E1348" s="4" t="s">
        <v>9</v>
      </c>
      <c r="F1348" s="4" t="s">
        <v>10</v>
      </c>
      <c r="G1348" s="4" t="s">
        <v>9</v>
      </c>
      <c r="H1348" s="4" t="s">
        <v>13</v>
      </c>
    </row>
    <row r="1349" spans="1:5">
      <c r="A1349" t="n">
        <v>16190</v>
      </c>
      <c r="B1349" s="14" t="n">
        <v>49</v>
      </c>
      <c r="C1349" s="7" t="n">
        <v>0</v>
      </c>
      <c r="D1349" s="7" t="n">
        <v>200</v>
      </c>
      <c r="E1349" s="7" t="n">
        <v>1065353216</v>
      </c>
      <c r="F1349" s="7" t="n">
        <v>0</v>
      </c>
      <c r="G1349" s="7" t="n">
        <v>0</v>
      </c>
      <c r="H1349" s="7" t="n">
        <v>0</v>
      </c>
    </row>
    <row r="1350" spans="1:5">
      <c r="A1350" t="s">
        <v>4</v>
      </c>
      <c r="B1350" s="4" t="s">
        <v>5</v>
      </c>
      <c r="C1350" s="4" t="s">
        <v>13</v>
      </c>
      <c r="D1350" s="4" t="s">
        <v>13</v>
      </c>
      <c r="E1350" s="4" t="s">
        <v>9</v>
      </c>
      <c r="F1350" s="4" t="s">
        <v>13</v>
      </c>
      <c r="G1350" s="4" t="s">
        <v>13</v>
      </c>
    </row>
    <row r="1351" spans="1:5">
      <c r="A1351" t="n">
        <v>16205</v>
      </c>
      <c r="B1351" s="25" t="n">
        <v>18</v>
      </c>
      <c r="C1351" s="7" t="n">
        <v>0</v>
      </c>
      <c r="D1351" s="7" t="n">
        <v>0</v>
      </c>
      <c r="E1351" s="7" t="n">
        <v>0</v>
      </c>
      <c r="F1351" s="7" t="n">
        <v>19</v>
      </c>
      <c r="G1351" s="7" t="n">
        <v>1</v>
      </c>
    </row>
    <row r="1352" spans="1:5">
      <c r="A1352" t="s">
        <v>4</v>
      </c>
      <c r="B1352" s="4" t="s">
        <v>5</v>
      </c>
      <c r="C1352" s="4" t="s">
        <v>13</v>
      </c>
      <c r="D1352" s="4" t="s">
        <v>13</v>
      </c>
      <c r="E1352" s="4" t="s">
        <v>13</v>
      </c>
      <c r="F1352" s="4" t="s">
        <v>9</v>
      </c>
      <c r="G1352" s="4" t="s">
        <v>13</v>
      </c>
      <c r="H1352" s="4" t="s">
        <v>13</v>
      </c>
      <c r="I1352" s="4" t="s">
        <v>84</v>
      </c>
    </row>
    <row r="1353" spans="1:5">
      <c r="A1353" t="n">
        <v>16214</v>
      </c>
      <c r="B1353" s="15" t="n">
        <v>5</v>
      </c>
      <c r="C1353" s="7" t="n">
        <v>35</v>
      </c>
      <c r="D1353" s="7" t="n">
        <v>0</v>
      </c>
      <c r="E1353" s="7" t="n">
        <v>0</v>
      </c>
      <c r="F1353" s="7" t="n">
        <v>-1</v>
      </c>
      <c r="G1353" s="7" t="n">
        <v>3</v>
      </c>
      <c r="H1353" s="7" t="n">
        <v>1</v>
      </c>
      <c r="I1353" s="16" t="n">
        <f t="normal" ca="1">A1605</f>
        <v>0</v>
      </c>
    </row>
    <row r="1354" spans="1:5">
      <c r="A1354" t="s">
        <v>4</v>
      </c>
      <c r="B1354" s="4" t="s">
        <v>5</v>
      </c>
      <c r="C1354" s="4" t="s">
        <v>13</v>
      </c>
      <c r="D1354" s="4" t="s">
        <v>13</v>
      </c>
      <c r="E1354" s="4" t="s">
        <v>10</v>
      </c>
      <c r="F1354" s="4" t="s">
        <v>9</v>
      </c>
    </row>
    <row r="1355" spans="1:5">
      <c r="A1355" t="n">
        <v>16228</v>
      </c>
      <c r="B1355" s="26" t="n">
        <v>31</v>
      </c>
      <c r="C1355" s="7" t="n">
        <v>0</v>
      </c>
      <c r="D1355" s="7" t="n">
        <v>0</v>
      </c>
      <c r="E1355" s="7" t="n">
        <v>20</v>
      </c>
      <c r="F1355" s="7" t="n">
        <v>1107296256</v>
      </c>
    </row>
    <row r="1356" spans="1:5">
      <c r="A1356" t="s">
        <v>4</v>
      </c>
      <c r="B1356" s="4" t="s">
        <v>5</v>
      </c>
      <c r="C1356" s="4" t="s">
        <v>13</v>
      </c>
      <c r="D1356" s="4" t="s">
        <v>13</v>
      </c>
      <c r="E1356" s="4" t="s">
        <v>6</v>
      </c>
      <c r="F1356" s="4" t="s">
        <v>10</v>
      </c>
    </row>
    <row r="1357" spans="1:5">
      <c r="A1357" t="n">
        <v>16237</v>
      </c>
      <c r="B1357" s="26" t="n">
        <v>31</v>
      </c>
      <c r="C1357" s="7" t="n">
        <v>1</v>
      </c>
      <c r="D1357" s="7" t="n">
        <v>0</v>
      </c>
      <c r="E1357" s="7" t="s">
        <v>87</v>
      </c>
      <c r="F1357" s="7" t="n">
        <v>0</v>
      </c>
    </row>
    <row r="1358" spans="1:5">
      <c r="A1358" t="s">
        <v>4</v>
      </c>
      <c r="B1358" s="4" t="s">
        <v>5</v>
      </c>
      <c r="C1358" s="4" t="s">
        <v>13</v>
      </c>
      <c r="D1358" s="4" t="s">
        <v>13</v>
      </c>
      <c r="E1358" s="4" t="s">
        <v>6</v>
      </c>
      <c r="F1358" s="4" t="s">
        <v>10</v>
      </c>
    </row>
    <row r="1359" spans="1:5">
      <c r="A1359" t="n">
        <v>16263</v>
      </c>
      <c r="B1359" s="26" t="n">
        <v>31</v>
      </c>
      <c r="C1359" s="7" t="n">
        <v>1</v>
      </c>
      <c r="D1359" s="7" t="n">
        <v>0</v>
      </c>
      <c r="E1359" s="7" t="s">
        <v>88</v>
      </c>
      <c r="F1359" s="7" t="n">
        <v>16</v>
      </c>
    </row>
    <row r="1360" spans="1:5">
      <c r="A1360" t="s">
        <v>4</v>
      </c>
      <c r="B1360" s="4" t="s">
        <v>5</v>
      </c>
      <c r="C1360" s="4" t="s">
        <v>13</v>
      </c>
      <c r="D1360" s="4" t="s">
        <v>13</v>
      </c>
      <c r="E1360" s="4" t="s">
        <v>6</v>
      </c>
      <c r="F1360" s="4" t="s">
        <v>10</v>
      </c>
    </row>
    <row r="1361" spans="1:9">
      <c r="A1361" t="n">
        <v>16286</v>
      </c>
      <c r="B1361" s="26" t="n">
        <v>31</v>
      </c>
      <c r="C1361" s="7" t="n">
        <v>1</v>
      </c>
      <c r="D1361" s="7" t="n">
        <v>0</v>
      </c>
      <c r="E1361" s="7" t="s">
        <v>89</v>
      </c>
      <c r="F1361" s="7" t="n">
        <v>17</v>
      </c>
    </row>
    <row r="1362" spans="1:9">
      <c r="A1362" t="s">
        <v>4</v>
      </c>
      <c r="B1362" s="4" t="s">
        <v>5</v>
      </c>
      <c r="C1362" s="4" t="s">
        <v>13</v>
      </c>
      <c r="D1362" s="4" t="s">
        <v>13</v>
      </c>
      <c r="E1362" s="4" t="s">
        <v>6</v>
      </c>
      <c r="F1362" s="4" t="s">
        <v>10</v>
      </c>
    </row>
    <row r="1363" spans="1:9">
      <c r="A1363" t="n">
        <v>16307</v>
      </c>
      <c r="B1363" s="26" t="n">
        <v>31</v>
      </c>
      <c r="C1363" s="7" t="n">
        <v>1</v>
      </c>
      <c r="D1363" s="7" t="n">
        <v>0</v>
      </c>
      <c r="E1363" s="7" t="s">
        <v>90</v>
      </c>
      <c r="F1363" s="7" t="n">
        <v>1</v>
      </c>
    </row>
    <row r="1364" spans="1:9">
      <c r="A1364" t="s">
        <v>4</v>
      </c>
      <c r="B1364" s="4" t="s">
        <v>5</v>
      </c>
      <c r="C1364" s="4" t="s">
        <v>13</v>
      </c>
      <c r="D1364" s="4" t="s">
        <v>13</v>
      </c>
      <c r="E1364" s="4" t="s">
        <v>6</v>
      </c>
      <c r="F1364" s="4" t="s">
        <v>10</v>
      </c>
    </row>
    <row r="1365" spans="1:9">
      <c r="A1365" t="n">
        <v>16334</v>
      </c>
      <c r="B1365" s="26" t="n">
        <v>31</v>
      </c>
      <c r="C1365" s="7" t="n">
        <v>1</v>
      </c>
      <c r="D1365" s="7" t="n">
        <v>0</v>
      </c>
      <c r="E1365" s="7" t="s">
        <v>91</v>
      </c>
      <c r="F1365" s="7" t="n">
        <v>12</v>
      </c>
    </row>
    <row r="1366" spans="1:9">
      <c r="A1366" t="s">
        <v>4</v>
      </c>
      <c r="B1366" s="4" t="s">
        <v>5</v>
      </c>
      <c r="C1366" s="4" t="s">
        <v>13</v>
      </c>
      <c r="D1366" s="4" t="s">
        <v>13</v>
      </c>
      <c r="E1366" s="4" t="s">
        <v>6</v>
      </c>
      <c r="F1366" s="4" t="s">
        <v>10</v>
      </c>
    </row>
    <row r="1367" spans="1:9">
      <c r="A1367" t="n">
        <v>16350</v>
      </c>
      <c r="B1367" s="26" t="n">
        <v>31</v>
      </c>
      <c r="C1367" s="7" t="n">
        <v>1</v>
      </c>
      <c r="D1367" s="7" t="n">
        <v>0</v>
      </c>
      <c r="E1367" s="7" t="s">
        <v>92</v>
      </c>
      <c r="F1367" s="7" t="n">
        <v>2</v>
      </c>
    </row>
    <row r="1368" spans="1:9">
      <c r="A1368" t="s">
        <v>4</v>
      </c>
      <c r="B1368" s="4" t="s">
        <v>5</v>
      </c>
      <c r="C1368" s="4" t="s">
        <v>13</v>
      </c>
      <c r="D1368" s="4" t="s">
        <v>13</v>
      </c>
      <c r="E1368" s="4" t="s">
        <v>6</v>
      </c>
      <c r="F1368" s="4" t="s">
        <v>10</v>
      </c>
    </row>
    <row r="1369" spans="1:9">
      <c r="A1369" t="n">
        <v>16380</v>
      </c>
      <c r="B1369" s="26" t="n">
        <v>31</v>
      </c>
      <c r="C1369" s="7" t="n">
        <v>1</v>
      </c>
      <c r="D1369" s="7" t="n">
        <v>0</v>
      </c>
      <c r="E1369" s="7" t="s">
        <v>93</v>
      </c>
      <c r="F1369" s="7" t="n">
        <v>3</v>
      </c>
    </row>
    <row r="1370" spans="1:9">
      <c r="A1370" t="s">
        <v>4</v>
      </c>
      <c r="B1370" s="4" t="s">
        <v>5</v>
      </c>
      <c r="C1370" s="4" t="s">
        <v>13</v>
      </c>
      <c r="D1370" s="4" t="s">
        <v>13</v>
      </c>
      <c r="E1370" s="4" t="s">
        <v>6</v>
      </c>
      <c r="F1370" s="4" t="s">
        <v>10</v>
      </c>
    </row>
    <row r="1371" spans="1:9">
      <c r="A1371" t="n">
        <v>16410</v>
      </c>
      <c r="B1371" s="26" t="n">
        <v>31</v>
      </c>
      <c r="C1371" s="7" t="n">
        <v>1</v>
      </c>
      <c r="D1371" s="7" t="n">
        <v>0</v>
      </c>
      <c r="E1371" s="7" t="s">
        <v>94</v>
      </c>
      <c r="F1371" s="7" t="n">
        <v>4</v>
      </c>
    </row>
    <row r="1372" spans="1:9">
      <c r="A1372" t="s">
        <v>4</v>
      </c>
      <c r="B1372" s="4" t="s">
        <v>5</v>
      </c>
      <c r="C1372" s="4" t="s">
        <v>13</v>
      </c>
      <c r="D1372" s="4" t="s">
        <v>13</v>
      </c>
      <c r="E1372" s="4" t="s">
        <v>6</v>
      </c>
      <c r="F1372" s="4" t="s">
        <v>10</v>
      </c>
    </row>
    <row r="1373" spans="1:9">
      <c r="A1373" t="n">
        <v>16440</v>
      </c>
      <c r="B1373" s="26" t="n">
        <v>31</v>
      </c>
      <c r="C1373" s="7" t="n">
        <v>1</v>
      </c>
      <c r="D1373" s="7" t="n">
        <v>0</v>
      </c>
      <c r="E1373" s="7" t="s">
        <v>95</v>
      </c>
      <c r="F1373" s="7" t="n">
        <v>5</v>
      </c>
    </row>
    <row r="1374" spans="1:9">
      <c r="A1374" t="s">
        <v>4</v>
      </c>
      <c r="B1374" s="4" t="s">
        <v>5</v>
      </c>
      <c r="C1374" s="4" t="s">
        <v>13</v>
      </c>
      <c r="D1374" s="4" t="s">
        <v>13</v>
      </c>
      <c r="E1374" s="4" t="s">
        <v>6</v>
      </c>
      <c r="F1374" s="4" t="s">
        <v>10</v>
      </c>
    </row>
    <row r="1375" spans="1:9">
      <c r="A1375" t="n">
        <v>16475</v>
      </c>
      <c r="B1375" s="26" t="n">
        <v>31</v>
      </c>
      <c r="C1375" s="7" t="n">
        <v>1</v>
      </c>
      <c r="D1375" s="7" t="n">
        <v>0</v>
      </c>
      <c r="E1375" s="7" t="s">
        <v>96</v>
      </c>
      <c r="F1375" s="7" t="n">
        <v>6</v>
      </c>
    </row>
    <row r="1376" spans="1:9">
      <c r="A1376" t="s">
        <v>4</v>
      </c>
      <c r="B1376" s="4" t="s">
        <v>5</v>
      </c>
      <c r="C1376" s="4" t="s">
        <v>13</v>
      </c>
      <c r="D1376" s="4" t="s">
        <v>13</v>
      </c>
      <c r="E1376" s="4" t="s">
        <v>6</v>
      </c>
      <c r="F1376" s="4" t="s">
        <v>10</v>
      </c>
    </row>
    <row r="1377" spans="1:6">
      <c r="A1377" t="n">
        <v>16510</v>
      </c>
      <c r="B1377" s="26" t="n">
        <v>31</v>
      </c>
      <c r="C1377" s="7" t="n">
        <v>1</v>
      </c>
      <c r="D1377" s="7" t="n">
        <v>0</v>
      </c>
      <c r="E1377" s="7" t="s">
        <v>97</v>
      </c>
      <c r="F1377" s="7" t="n">
        <v>8</v>
      </c>
    </row>
    <row r="1378" spans="1:6">
      <c r="A1378" t="s">
        <v>4</v>
      </c>
      <c r="B1378" s="4" t="s">
        <v>5</v>
      </c>
      <c r="C1378" s="4" t="s">
        <v>13</v>
      </c>
      <c r="D1378" s="4" t="s">
        <v>13</v>
      </c>
      <c r="E1378" s="4" t="s">
        <v>6</v>
      </c>
      <c r="F1378" s="4" t="s">
        <v>10</v>
      </c>
    </row>
    <row r="1379" spans="1:6">
      <c r="A1379" t="n">
        <v>16536</v>
      </c>
      <c r="B1379" s="26" t="n">
        <v>31</v>
      </c>
      <c r="C1379" s="7" t="n">
        <v>1</v>
      </c>
      <c r="D1379" s="7" t="n">
        <v>0</v>
      </c>
      <c r="E1379" s="7" t="s">
        <v>98</v>
      </c>
      <c r="F1379" s="7" t="n">
        <v>10</v>
      </c>
    </row>
    <row r="1380" spans="1:6">
      <c r="A1380" t="s">
        <v>4</v>
      </c>
      <c r="B1380" s="4" t="s">
        <v>5</v>
      </c>
      <c r="C1380" s="4" t="s">
        <v>13</v>
      </c>
      <c r="D1380" s="4" t="s">
        <v>13</v>
      </c>
      <c r="E1380" s="4" t="s">
        <v>6</v>
      </c>
      <c r="F1380" s="4" t="s">
        <v>10</v>
      </c>
    </row>
    <row r="1381" spans="1:6">
      <c r="A1381" t="n">
        <v>16562</v>
      </c>
      <c r="B1381" s="26" t="n">
        <v>31</v>
      </c>
      <c r="C1381" s="7" t="n">
        <v>1</v>
      </c>
      <c r="D1381" s="7" t="n">
        <v>0</v>
      </c>
      <c r="E1381" s="7" t="s">
        <v>99</v>
      </c>
      <c r="F1381" s="7" t="n">
        <v>13</v>
      </c>
    </row>
    <row r="1382" spans="1:6">
      <c r="A1382" t="s">
        <v>4</v>
      </c>
      <c r="B1382" s="4" t="s">
        <v>5</v>
      </c>
      <c r="C1382" s="4" t="s">
        <v>13</v>
      </c>
      <c r="D1382" s="4" t="s">
        <v>13</v>
      </c>
      <c r="E1382" s="4" t="s">
        <v>6</v>
      </c>
      <c r="F1382" s="4" t="s">
        <v>10</v>
      </c>
    </row>
    <row r="1383" spans="1:6">
      <c r="A1383" t="n">
        <v>16582</v>
      </c>
      <c r="B1383" s="26" t="n">
        <v>31</v>
      </c>
      <c r="C1383" s="7" t="n">
        <v>1</v>
      </c>
      <c r="D1383" s="7" t="n">
        <v>0</v>
      </c>
      <c r="E1383" s="7" t="s">
        <v>100</v>
      </c>
      <c r="F1383" s="7" t="n">
        <v>14</v>
      </c>
    </row>
    <row r="1384" spans="1:6">
      <c r="A1384" t="s">
        <v>4</v>
      </c>
      <c r="B1384" s="4" t="s">
        <v>5</v>
      </c>
      <c r="C1384" s="4" t="s">
        <v>13</v>
      </c>
      <c r="D1384" s="4" t="s">
        <v>13</v>
      </c>
      <c r="E1384" s="4" t="s">
        <v>6</v>
      </c>
      <c r="F1384" s="4" t="s">
        <v>10</v>
      </c>
    </row>
    <row r="1385" spans="1:6">
      <c r="A1385" t="n">
        <v>16611</v>
      </c>
      <c r="B1385" s="26" t="n">
        <v>31</v>
      </c>
      <c r="C1385" s="7" t="n">
        <v>1</v>
      </c>
      <c r="D1385" s="7" t="n">
        <v>0</v>
      </c>
      <c r="E1385" s="7" t="s">
        <v>101</v>
      </c>
      <c r="F1385" s="7" t="n">
        <v>15</v>
      </c>
    </row>
    <row r="1386" spans="1:6">
      <c r="A1386" t="s">
        <v>4</v>
      </c>
      <c r="B1386" s="4" t="s">
        <v>5</v>
      </c>
      <c r="C1386" s="4" t="s">
        <v>13</v>
      </c>
      <c r="D1386" s="4" t="s">
        <v>13</v>
      </c>
      <c r="E1386" s="4" t="s">
        <v>6</v>
      </c>
      <c r="F1386" s="4" t="s">
        <v>10</v>
      </c>
    </row>
    <row r="1387" spans="1:6">
      <c r="A1387" t="n">
        <v>16641</v>
      </c>
      <c r="B1387" s="26" t="n">
        <v>31</v>
      </c>
      <c r="C1387" s="7" t="n">
        <v>1</v>
      </c>
      <c r="D1387" s="7" t="n">
        <v>0</v>
      </c>
      <c r="E1387" s="7" t="s">
        <v>102</v>
      </c>
      <c r="F1387" s="7" t="n">
        <v>20</v>
      </c>
    </row>
    <row r="1388" spans="1:6">
      <c r="A1388" t="s">
        <v>4</v>
      </c>
      <c r="B1388" s="4" t="s">
        <v>5</v>
      </c>
      <c r="C1388" s="4" t="s">
        <v>13</v>
      </c>
      <c r="D1388" s="4" t="s">
        <v>13</v>
      </c>
      <c r="E1388" s="4" t="s">
        <v>6</v>
      </c>
      <c r="F1388" s="4" t="s">
        <v>10</v>
      </c>
    </row>
    <row r="1389" spans="1:6">
      <c r="A1389" t="n">
        <v>16660</v>
      </c>
      <c r="B1389" s="26" t="n">
        <v>31</v>
      </c>
      <c r="C1389" s="7" t="n">
        <v>1</v>
      </c>
      <c r="D1389" s="7" t="n">
        <v>0</v>
      </c>
      <c r="E1389" s="7" t="s">
        <v>103</v>
      </c>
      <c r="F1389" s="7" t="n">
        <v>51</v>
      </c>
    </row>
    <row r="1390" spans="1:6">
      <c r="A1390" t="s">
        <v>4</v>
      </c>
      <c r="B1390" s="4" t="s">
        <v>5</v>
      </c>
      <c r="C1390" s="4" t="s">
        <v>13</v>
      </c>
      <c r="D1390" s="4" t="s">
        <v>13</v>
      </c>
      <c r="E1390" s="4" t="s">
        <v>6</v>
      </c>
      <c r="F1390" s="4" t="s">
        <v>10</v>
      </c>
    </row>
    <row r="1391" spans="1:6">
      <c r="A1391" t="n">
        <v>16689</v>
      </c>
      <c r="B1391" s="26" t="n">
        <v>31</v>
      </c>
      <c r="C1391" s="7" t="n">
        <v>1</v>
      </c>
      <c r="D1391" s="7" t="n">
        <v>0</v>
      </c>
      <c r="E1391" s="7" t="s">
        <v>104</v>
      </c>
      <c r="F1391" s="7" t="n">
        <v>52</v>
      </c>
    </row>
    <row r="1392" spans="1:6">
      <c r="A1392" t="s">
        <v>4</v>
      </c>
      <c r="B1392" s="4" t="s">
        <v>5</v>
      </c>
      <c r="C1392" s="4" t="s">
        <v>13</v>
      </c>
      <c r="D1392" s="4" t="s">
        <v>13</v>
      </c>
      <c r="E1392" s="4" t="s">
        <v>6</v>
      </c>
      <c r="F1392" s="4" t="s">
        <v>10</v>
      </c>
    </row>
    <row r="1393" spans="1:6">
      <c r="A1393" t="n">
        <v>16721</v>
      </c>
      <c r="B1393" s="26" t="n">
        <v>31</v>
      </c>
      <c r="C1393" s="7" t="n">
        <v>1</v>
      </c>
      <c r="D1393" s="7" t="n">
        <v>0</v>
      </c>
      <c r="E1393" s="7" t="s">
        <v>105</v>
      </c>
      <c r="F1393" s="7" t="n">
        <v>95</v>
      </c>
    </row>
    <row r="1394" spans="1:6">
      <c r="A1394" t="s">
        <v>4</v>
      </c>
      <c r="B1394" s="4" t="s">
        <v>5</v>
      </c>
      <c r="C1394" s="4" t="s">
        <v>13</v>
      </c>
      <c r="D1394" s="4" t="s">
        <v>13</v>
      </c>
      <c r="E1394" s="4" t="s">
        <v>6</v>
      </c>
      <c r="F1394" s="4" t="s">
        <v>10</v>
      </c>
    </row>
    <row r="1395" spans="1:6">
      <c r="A1395" t="n">
        <v>16764</v>
      </c>
      <c r="B1395" s="26" t="n">
        <v>31</v>
      </c>
      <c r="C1395" s="7" t="n">
        <v>1</v>
      </c>
      <c r="D1395" s="7" t="n">
        <v>0</v>
      </c>
      <c r="E1395" s="7" t="s">
        <v>106</v>
      </c>
      <c r="F1395" s="7" t="n">
        <v>96</v>
      </c>
    </row>
    <row r="1396" spans="1:6">
      <c r="A1396" t="s">
        <v>4</v>
      </c>
      <c r="B1396" s="4" t="s">
        <v>5</v>
      </c>
      <c r="C1396" s="4" t="s">
        <v>13</v>
      </c>
      <c r="D1396" s="4" t="s">
        <v>13</v>
      </c>
      <c r="E1396" s="4" t="s">
        <v>6</v>
      </c>
      <c r="F1396" s="4" t="s">
        <v>10</v>
      </c>
    </row>
    <row r="1397" spans="1:6">
      <c r="A1397" t="n">
        <v>16778</v>
      </c>
      <c r="B1397" s="26" t="n">
        <v>31</v>
      </c>
      <c r="C1397" s="7" t="n">
        <v>1</v>
      </c>
      <c r="D1397" s="7" t="n">
        <v>0</v>
      </c>
      <c r="E1397" s="7" t="s">
        <v>107</v>
      </c>
      <c r="F1397" s="7" t="n">
        <v>50</v>
      </c>
    </row>
    <row r="1398" spans="1:6">
      <c r="A1398" t="s">
        <v>4</v>
      </c>
      <c r="B1398" s="4" t="s">
        <v>5</v>
      </c>
      <c r="C1398" s="4" t="s">
        <v>13</v>
      </c>
      <c r="D1398" s="4" t="s">
        <v>13</v>
      </c>
      <c r="E1398" s="4" t="s">
        <v>13</v>
      </c>
      <c r="F1398" s="4" t="s">
        <v>10</v>
      </c>
      <c r="G1398" s="4" t="s">
        <v>10</v>
      </c>
      <c r="H1398" s="4" t="s">
        <v>13</v>
      </c>
    </row>
    <row r="1399" spans="1:6">
      <c r="A1399" t="n">
        <v>16801</v>
      </c>
      <c r="B1399" s="26" t="n">
        <v>31</v>
      </c>
      <c r="C1399" s="7" t="n">
        <v>2</v>
      </c>
      <c r="D1399" s="7" t="n">
        <v>0</v>
      </c>
      <c r="E1399" s="7" t="n">
        <v>1</v>
      </c>
      <c r="F1399" s="7" t="n">
        <v>400</v>
      </c>
      <c r="G1399" s="7" t="n">
        <v>32</v>
      </c>
      <c r="H1399" s="7" t="n">
        <v>0</v>
      </c>
    </row>
    <row r="1400" spans="1:6">
      <c r="A1400" t="s">
        <v>4</v>
      </c>
      <c r="B1400" s="4" t="s">
        <v>5</v>
      </c>
      <c r="C1400" s="4" t="s">
        <v>13</v>
      </c>
      <c r="D1400" s="4" t="s">
        <v>13</v>
      </c>
      <c r="E1400" s="4" t="s">
        <v>13</v>
      </c>
    </row>
    <row r="1401" spans="1:6">
      <c r="A1401" t="n">
        <v>16810</v>
      </c>
      <c r="B1401" s="26" t="n">
        <v>31</v>
      </c>
      <c r="C1401" s="7" t="n">
        <v>4</v>
      </c>
      <c r="D1401" s="7" t="n">
        <v>0</v>
      </c>
      <c r="E1401" s="7" t="n">
        <v>0</v>
      </c>
    </row>
    <row r="1402" spans="1:6">
      <c r="A1402" t="s">
        <v>4</v>
      </c>
      <c r="B1402" s="4" t="s">
        <v>5</v>
      </c>
      <c r="C1402" s="4" t="s">
        <v>13</v>
      </c>
      <c r="D1402" s="4" t="s">
        <v>13</v>
      </c>
      <c r="E1402" s="4" t="s">
        <v>13</v>
      </c>
      <c r="F1402" s="4" t="s">
        <v>13</v>
      </c>
      <c r="G1402" s="4" t="s">
        <v>10</v>
      </c>
      <c r="H1402" s="4" t="s">
        <v>84</v>
      </c>
      <c r="I1402" s="4" t="s">
        <v>10</v>
      </c>
      <c r="J1402" s="4" t="s">
        <v>84</v>
      </c>
      <c r="K1402" s="4" t="s">
        <v>10</v>
      </c>
      <c r="L1402" s="4" t="s">
        <v>84</v>
      </c>
      <c r="M1402" s="4" t="s">
        <v>10</v>
      </c>
      <c r="N1402" s="4" t="s">
        <v>84</v>
      </c>
      <c r="O1402" s="4" t="s">
        <v>10</v>
      </c>
      <c r="P1402" s="4" t="s">
        <v>84</v>
      </c>
      <c r="Q1402" s="4" t="s">
        <v>10</v>
      </c>
      <c r="R1402" s="4" t="s">
        <v>84</v>
      </c>
      <c r="S1402" s="4" t="s">
        <v>10</v>
      </c>
      <c r="T1402" s="4" t="s">
        <v>84</v>
      </c>
      <c r="U1402" s="4" t="s">
        <v>10</v>
      </c>
      <c r="V1402" s="4" t="s">
        <v>84</v>
      </c>
      <c r="W1402" s="4" t="s">
        <v>10</v>
      </c>
      <c r="X1402" s="4" t="s">
        <v>84</v>
      </c>
      <c r="Y1402" s="4" t="s">
        <v>10</v>
      </c>
      <c r="Z1402" s="4" t="s">
        <v>84</v>
      </c>
      <c r="AA1402" s="4" t="s">
        <v>10</v>
      </c>
      <c r="AB1402" s="4" t="s">
        <v>84</v>
      </c>
      <c r="AC1402" s="4" t="s">
        <v>10</v>
      </c>
      <c r="AD1402" s="4" t="s">
        <v>84</v>
      </c>
      <c r="AE1402" s="4" t="s">
        <v>10</v>
      </c>
      <c r="AF1402" s="4" t="s">
        <v>84</v>
      </c>
      <c r="AG1402" s="4" t="s">
        <v>10</v>
      </c>
      <c r="AH1402" s="4" t="s">
        <v>84</v>
      </c>
      <c r="AI1402" s="4" t="s">
        <v>10</v>
      </c>
      <c r="AJ1402" s="4" t="s">
        <v>84</v>
      </c>
      <c r="AK1402" s="4" t="s">
        <v>10</v>
      </c>
      <c r="AL1402" s="4" t="s">
        <v>84</v>
      </c>
      <c r="AM1402" s="4" t="s">
        <v>10</v>
      </c>
      <c r="AN1402" s="4" t="s">
        <v>84</v>
      </c>
      <c r="AO1402" s="4" t="s">
        <v>10</v>
      </c>
      <c r="AP1402" s="4" t="s">
        <v>84</v>
      </c>
      <c r="AQ1402" s="4" t="s">
        <v>10</v>
      </c>
      <c r="AR1402" s="4" t="s">
        <v>84</v>
      </c>
      <c r="AS1402" s="4" t="s">
        <v>10</v>
      </c>
      <c r="AT1402" s="4" t="s">
        <v>84</v>
      </c>
      <c r="AU1402" s="4" t="s">
        <v>10</v>
      </c>
      <c r="AV1402" s="4" t="s">
        <v>84</v>
      </c>
      <c r="AW1402" s="4" t="s">
        <v>84</v>
      </c>
    </row>
    <row r="1403" spans="1:6">
      <c r="A1403" t="n">
        <v>16814</v>
      </c>
      <c r="B1403" s="27" t="n">
        <v>6</v>
      </c>
      <c r="C1403" s="7" t="n">
        <v>35</v>
      </c>
      <c r="D1403" s="7" t="n">
        <v>0</v>
      </c>
      <c r="E1403" s="7" t="n">
        <v>1</v>
      </c>
      <c r="F1403" s="7" t="n">
        <v>21</v>
      </c>
      <c r="G1403" s="7" t="n">
        <v>0</v>
      </c>
      <c r="H1403" s="16" t="n">
        <f t="normal" ca="1">A1405</f>
        <v>0</v>
      </c>
      <c r="I1403" s="7" t="n">
        <v>16</v>
      </c>
      <c r="J1403" s="16" t="n">
        <f t="normal" ca="1">A1409</f>
        <v>0</v>
      </c>
      <c r="K1403" s="7" t="n">
        <v>17</v>
      </c>
      <c r="L1403" s="16" t="n">
        <f t="normal" ca="1">A1413</f>
        <v>0</v>
      </c>
      <c r="M1403" s="7" t="n">
        <v>1</v>
      </c>
      <c r="N1403" s="16" t="n">
        <f t="normal" ca="1">A1417</f>
        <v>0</v>
      </c>
      <c r="O1403" s="7" t="n">
        <v>2</v>
      </c>
      <c r="P1403" s="16" t="n">
        <f t="normal" ca="1">A1429</f>
        <v>0</v>
      </c>
      <c r="Q1403" s="7" t="n">
        <v>3</v>
      </c>
      <c r="R1403" s="16" t="n">
        <f t="normal" ca="1">A1441</f>
        <v>0</v>
      </c>
      <c r="S1403" s="7" t="n">
        <v>4</v>
      </c>
      <c r="T1403" s="16" t="n">
        <f t="normal" ca="1">A1453</f>
        <v>0</v>
      </c>
      <c r="U1403" s="7" t="n">
        <v>5</v>
      </c>
      <c r="V1403" s="16" t="n">
        <f t="normal" ca="1">A1465</f>
        <v>0</v>
      </c>
      <c r="W1403" s="7" t="n">
        <v>6</v>
      </c>
      <c r="X1403" s="16" t="n">
        <f t="normal" ca="1">A1469</f>
        <v>0</v>
      </c>
      <c r="Y1403" s="7" t="n">
        <v>8</v>
      </c>
      <c r="Z1403" s="16" t="n">
        <f t="normal" ca="1">A1473</f>
        <v>0</v>
      </c>
      <c r="AA1403" s="7" t="n">
        <v>10</v>
      </c>
      <c r="AB1403" s="16" t="n">
        <f t="normal" ca="1">A1477</f>
        <v>0</v>
      </c>
      <c r="AC1403" s="7" t="n">
        <v>12</v>
      </c>
      <c r="AD1403" s="16" t="n">
        <f t="normal" ca="1">A1481</f>
        <v>0</v>
      </c>
      <c r="AE1403" s="7" t="n">
        <v>13</v>
      </c>
      <c r="AF1403" s="16" t="n">
        <f t="normal" ca="1">A1485</f>
        <v>0</v>
      </c>
      <c r="AG1403" s="7" t="n">
        <v>14</v>
      </c>
      <c r="AH1403" s="16" t="n">
        <f t="normal" ca="1">A1489</f>
        <v>0</v>
      </c>
      <c r="AI1403" s="7" t="n">
        <v>15</v>
      </c>
      <c r="AJ1403" s="16" t="n">
        <f t="normal" ca="1">A1501</f>
        <v>0</v>
      </c>
      <c r="AK1403" s="7" t="n">
        <v>20</v>
      </c>
      <c r="AL1403" s="16" t="n">
        <f t="normal" ca="1">A1513</f>
        <v>0</v>
      </c>
      <c r="AM1403" s="7" t="n">
        <v>50</v>
      </c>
      <c r="AN1403" s="16" t="n">
        <f t="normal" ca="1">A1517</f>
        <v>0</v>
      </c>
      <c r="AO1403" s="7" t="n">
        <v>51</v>
      </c>
      <c r="AP1403" s="16" t="n">
        <f t="normal" ca="1">A1521</f>
        <v>0</v>
      </c>
      <c r="AQ1403" s="7" t="n">
        <v>52</v>
      </c>
      <c r="AR1403" s="16" t="n">
        <f t="normal" ca="1">A1559</f>
        <v>0</v>
      </c>
      <c r="AS1403" s="7" t="n">
        <v>95</v>
      </c>
      <c r="AT1403" s="16" t="n">
        <f t="normal" ca="1">A1577</f>
        <v>0</v>
      </c>
      <c r="AU1403" s="7" t="n">
        <v>96</v>
      </c>
      <c r="AV1403" s="16" t="n">
        <f t="normal" ca="1">A1581</f>
        <v>0</v>
      </c>
      <c r="AW1403" s="16" t="n">
        <f t="normal" ca="1">A1597</f>
        <v>0</v>
      </c>
    </row>
    <row r="1404" spans="1:6">
      <c r="A1404" t="s">
        <v>4</v>
      </c>
      <c r="B1404" s="4" t="s">
        <v>5</v>
      </c>
      <c r="C1404" s="4" t="s">
        <v>13</v>
      </c>
      <c r="D1404" s="4" t="s">
        <v>9</v>
      </c>
      <c r="E1404" s="4" t="s">
        <v>13</v>
      </c>
      <c r="F1404" s="4" t="s">
        <v>13</v>
      </c>
      <c r="G1404" s="4" t="s">
        <v>9</v>
      </c>
      <c r="H1404" s="4" t="s">
        <v>13</v>
      </c>
      <c r="I1404" s="4" t="s">
        <v>9</v>
      </c>
      <c r="J1404" s="4" t="s">
        <v>13</v>
      </c>
    </row>
    <row r="1405" spans="1:6">
      <c r="A1405" t="n">
        <v>16949</v>
      </c>
      <c r="B1405" s="28" t="n">
        <v>33</v>
      </c>
      <c r="C1405" s="7" t="n">
        <v>0</v>
      </c>
      <c r="D1405" s="7" t="n">
        <v>1</v>
      </c>
      <c r="E1405" s="7" t="n">
        <v>0</v>
      </c>
      <c r="F1405" s="7" t="n">
        <v>0</v>
      </c>
      <c r="G1405" s="7" t="n">
        <v>-1</v>
      </c>
      <c r="H1405" s="7" t="n">
        <v>0</v>
      </c>
      <c r="I1405" s="7" t="n">
        <v>-1</v>
      </c>
      <c r="J1405" s="7" t="n">
        <v>0</v>
      </c>
    </row>
    <row r="1406" spans="1:6">
      <c r="A1406" t="s">
        <v>4</v>
      </c>
      <c r="B1406" s="4" t="s">
        <v>5</v>
      </c>
      <c r="C1406" s="4" t="s">
        <v>84</v>
      </c>
    </row>
    <row r="1407" spans="1:6">
      <c r="A1407" t="n">
        <v>16967</v>
      </c>
      <c r="B1407" s="29" t="n">
        <v>3</v>
      </c>
      <c r="C1407" s="16" t="n">
        <f t="normal" ca="1">A1603</f>
        <v>0</v>
      </c>
    </row>
    <row r="1408" spans="1:6">
      <c r="A1408" t="s">
        <v>4</v>
      </c>
      <c r="B1408" s="4" t="s">
        <v>5</v>
      </c>
      <c r="C1408" s="4" t="s">
        <v>13</v>
      </c>
      <c r="D1408" s="4" t="s">
        <v>9</v>
      </c>
      <c r="E1408" s="4" t="s">
        <v>13</v>
      </c>
      <c r="F1408" s="4" t="s">
        <v>13</v>
      </c>
      <c r="G1408" s="4" t="s">
        <v>9</v>
      </c>
      <c r="H1408" s="4" t="s">
        <v>13</v>
      </c>
      <c r="I1408" s="4" t="s">
        <v>9</v>
      </c>
      <c r="J1408" s="4" t="s">
        <v>13</v>
      </c>
    </row>
    <row r="1409" spans="1:49">
      <c r="A1409" t="n">
        <v>16972</v>
      </c>
      <c r="B1409" s="28" t="n">
        <v>33</v>
      </c>
      <c r="C1409" s="7" t="n">
        <v>0</v>
      </c>
      <c r="D1409" s="7" t="n">
        <v>1</v>
      </c>
      <c r="E1409" s="7" t="n">
        <v>8</v>
      </c>
      <c r="F1409" s="7" t="n">
        <v>0</v>
      </c>
      <c r="G1409" s="7" t="n">
        <v>-1</v>
      </c>
      <c r="H1409" s="7" t="n">
        <v>0</v>
      </c>
      <c r="I1409" s="7" t="n">
        <v>-1</v>
      </c>
      <c r="J1409" s="7" t="n">
        <v>0</v>
      </c>
    </row>
    <row r="1410" spans="1:49">
      <c r="A1410" t="s">
        <v>4</v>
      </c>
      <c r="B1410" s="4" t="s">
        <v>5</v>
      </c>
      <c r="C1410" s="4" t="s">
        <v>84</v>
      </c>
    </row>
    <row r="1411" spans="1:49">
      <c r="A1411" t="n">
        <v>16990</v>
      </c>
      <c r="B1411" s="29" t="n">
        <v>3</v>
      </c>
      <c r="C1411" s="16" t="n">
        <f t="normal" ca="1">A1603</f>
        <v>0</v>
      </c>
    </row>
    <row r="1412" spans="1:49">
      <c r="A1412" t="s">
        <v>4</v>
      </c>
      <c r="B1412" s="4" t="s">
        <v>5</v>
      </c>
      <c r="C1412" s="4" t="s">
        <v>13</v>
      </c>
      <c r="D1412" s="4" t="s">
        <v>9</v>
      </c>
      <c r="E1412" s="4" t="s">
        <v>13</v>
      </c>
      <c r="F1412" s="4" t="s">
        <v>13</v>
      </c>
      <c r="G1412" s="4" t="s">
        <v>9</v>
      </c>
      <c r="H1412" s="4" t="s">
        <v>13</v>
      </c>
      <c r="I1412" s="4" t="s">
        <v>9</v>
      </c>
      <c r="J1412" s="4" t="s">
        <v>13</v>
      </c>
    </row>
    <row r="1413" spans="1:49">
      <c r="A1413" t="n">
        <v>16995</v>
      </c>
      <c r="B1413" s="28" t="n">
        <v>33</v>
      </c>
      <c r="C1413" s="7" t="n">
        <v>0</v>
      </c>
      <c r="D1413" s="7" t="n">
        <v>1</v>
      </c>
      <c r="E1413" s="7" t="n">
        <v>9</v>
      </c>
      <c r="F1413" s="7" t="n">
        <v>0</v>
      </c>
      <c r="G1413" s="7" t="n">
        <v>-1</v>
      </c>
      <c r="H1413" s="7" t="n">
        <v>0</v>
      </c>
      <c r="I1413" s="7" t="n">
        <v>-1</v>
      </c>
      <c r="J1413" s="7" t="n">
        <v>0</v>
      </c>
    </row>
    <row r="1414" spans="1:49">
      <c r="A1414" t="s">
        <v>4</v>
      </c>
      <c r="B1414" s="4" t="s">
        <v>5</v>
      </c>
      <c r="C1414" s="4" t="s">
        <v>84</v>
      </c>
    </row>
    <row r="1415" spans="1:49">
      <c r="A1415" t="n">
        <v>17013</v>
      </c>
      <c r="B1415" s="29" t="n">
        <v>3</v>
      </c>
      <c r="C1415" s="16" t="n">
        <f t="normal" ca="1">A1603</f>
        <v>0</v>
      </c>
    </row>
    <row r="1416" spans="1:49">
      <c r="A1416" t="s">
        <v>4</v>
      </c>
      <c r="B1416" s="4" t="s">
        <v>5</v>
      </c>
      <c r="C1416" s="4" t="s">
        <v>13</v>
      </c>
      <c r="D1416" s="4" t="s">
        <v>10</v>
      </c>
      <c r="E1416" s="4" t="s">
        <v>10</v>
      </c>
      <c r="F1416" s="4" t="s">
        <v>10</v>
      </c>
    </row>
    <row r="1417" spans="1:49">
      <c r="A1417" t="n">
        <v>17018</v>
      </c>
      <c r="B1417" s="19" t="n">
        <v>63</v>
      </c>
      <c r="C1417" s="7" t="n">
        <v>0</v>
      </c>
      <c r="D1417" s="7" t="n">
        <v>0</v>
      </c>
      <c r="E1417" s="7" t="n">
        <v>1</v>
      </c>
      <c r="F1417" s="7" t="n">
        <v>99</v>
      </c>
    </row>
    <row r="1418" spans="1:49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10</v>
      </c>
      <c r="F1418" s="4" t="s">
        <v>10</v>
      </c>
    </row>
    <row r="1419" spans="1:49">
      <c r="A1419" t="n">
        <v>17026</v>
      </c>
      <c r="B1419" s="19" t="n">
        <v>63</v>
      </c>
      <c r="C1419" s="7" t="n">
        <v>0</v>
      </c>
      <c r="D1419" s="7" t="n">
        <v>1</v>
      </c>
      <c r="E1419" s="7" t="n">
        <v>1</v>
      </c>
      <c r="F1419" s="7" t="n">
        <v>7</v>
      </c>
    </row>
    <row r="1420" spans="1:49">
      <c r="A1420" t="s">
        <v>4</v>
      </c>
      <c r="B1420" s="4" t="s">
        <v>5</v>
      </c>
      <c r="C1420" s="4" t="s">
        <v>13</v>
      </c>
      <c r="D1420" s="4" t="s">
        <v>10</v>
      </c>
    </row>
    <row r="1421" spans="1:49">
      <c r="A1421" t="n">
        <v>17034</v>
      </c>
      <c r="B1421" s="23" t="n">
        <v>92</v>
      </c>
      <c r="C1421" s="7" t="n">
        <v>3</v>
      </c>
      <c r="D1421" s="7" t="n">
        <v>0</v>
      </c>
    </row>
    <row r="1422" spans="1:49">
      <c r="A1422" t="s">
        <v>4</v>
      </c>
      <c r="B1422" s="4" t="s">
        <v>5</v>
      </c>
      <c r="C1422" s="4" t="s">
        <v>13</v>
      </c>
      <c r="D1422" s="4" t="s">
        <v>10</v>
      </c>
    </row>
    <row r="1423" spans="1:49">
      <c r="A1423" t="n">
        <v>17038</v>
      </c>
      <c r="B1423" s="23" t="n">
        <v>92</v>
      </c>
      <c r="C1423" s="7" t="n">
        <v>3</v>
      </c>
      <c r="D1423" s="7" t="n">
        <v>1</v>
      </c>
    </row>
    <row r="1424" spans="1:49">
      <c r="A1424" t="s">
        <v>4</v>
      </c>
      <c r="B1424" s="4" t="s">
        <v>5</v>
      </c>
      <c r="C1424" s="4" t="s">
        <v>13</v>
      </c>
      <c r="D1424" s="4" t="s">
        <v>9</v>
      </c>
      <c r="E1424" s="4" t="s">
        <v>13</v>
      </c>
      <c r="F1424" s="4" t="s">
        <v>13</v>
      </c>
      <c r="G1424" s="4" t="s">
        <v>9</v>
      </c>
      <c r="H1424" s="4" t="s">
        <v>13</v>
      </c>
      <c r="I1424" s="4" t="s">
        <v>9</v>
      </c>
      <c r="J1424" s="4" t="s">
        <v>13</v>
      </c>
    </row>
    <row r="1425" spans="1:10">
      <c r="A1425" t="n">
        <v>17042</v>
      </c>
      <c r="B1425" s="28" t="n">
        <v>33</v>
      </c>
      <c r="C1425" s="7" t="n">
        <v>0</v>
      </c>
      <c r="D1425" s="7" t="n">
        <v>1</v>
      </c>
      <c r="E1425" s="7" t="n">
        <v>0</v>
      </c>
      <c r="F1425" s="7" t="n">
        <v>0</v>
      </c>
      <c r="G1425" s="7" t="n">
        <v>-1</v>
      </c>
      <c r="H1425" s="7" t="n">
        <v>0</v>
      </c>
      <c r="I1425" s="7" t="n">
        <v>-1</v>
      </c>
      <c r="J1425" s="7" t="n">
        <v>0</v>
      </c>
    </row>
    <row r="1426" spans="1:10">
      <c r="A1426" t="s">
        <v>4</v>
      </c>
      <c r="B1426" s="4" t="s">
        <v>5</v>
      </c>
      <c r="C1426" s="4" t="s">
        <v>84</v>
      </c>
    </row>
    <row r="1427" spans="1:10">
      <c r="A1427" t="n">
        <v>17060</v>
      </c>
      <c r="B1427" s="29" t="n">
        <v>3</v>
      </c>
      <c r="C1427" s="16" t="n">
        <f t="normal" ca="1">A1603</f>
        <v>0</v>
      </c>
    </row>
    <row r="1428" spans="1:10">
      <c r="A1428" t="s">
        <v>4</v>
      </c>
      <c r="B1428" s="4" t="s">
        <v>5</v>
      </c>
      <c r="C1428" s="4" t="s">
        <v>13</v>
      </c>
      <c r="D1428" s="4" t="s">
        <v>10</v>
      </c>
      <c r="E1428" s="4" t="s">
        <v>10</v>
      </c>
      <c r="F1428" s="4" t="s">
        <v>10</v>
      </c>
    </row>
    <row r="1429" spans="1:10">
      <c r="A1429" t="n">
        <v>17065</v>
      </c>
      <c r="B1429" s="19" t="n">
        <v>63</v>
      </c>
      <c r="C1429" s="7" t="n">
        <v>0</v>
      </c>
      <c r="D1429" s="7" t="n">
        <v>0</v>
      </c>
      <c r="E1429" s="7" t="n">
        <v>1</v>
      </c>
      <c r="F1429" s="7" t="n">
        <v>99</v>
      </c>
    </row>
    <row r="1430" spans="1:10">
      <c r="A1430" t="s">
        <v>4</v>
      </c>
      <c r="B1430" s="4" t="s">
        <v>5</v>
      </c>
      <c r="C1430" s="4" t="s">
        <v>13</v>
      </c>
      <c r="D1430" s="4" t="s">
        <v>10</v>
      </c>
      <c r="E1430" s="4" t="s">
        <v>10</v>
      </c>
      <c r="F1430" s="4" t="s">
        <v>10</v>
      </c>
    </row>
    <row r="1431" spans="1:10">
      <c r="A1431" t="n">
        <v>17073</v>
      </c>
      <c r="B1431" s="19" t="n">
        <v>63</v>
      </c>
      <c r="C1431" s="7" t="n">
        <v>0</v>
      </c>
      <c r="D1431" s="7" t="n">
        <v>1</v>
      </c>
      <c r="E1431" s="7" t="n">
        <v>1</v>
      </c>
      <c r="F1431" s="7" t="n">
        <v>99</v>
      </c>
    </row>
    <row r="1432" spans="1:10">
      <c r="A1432" t="s">
        <v>4</v>
      </c>
      <c r="B1432" s="4" t="s">
        <v>5</v>
      </c>
      <c r="C1432" s="4" t="s">
        <v>13</v>
      </c>
      <c r="D1432" s="4" t="s">
        <v>10</v>
      </c>
      <c r="E1432" s="4" t="s">
        <v>10</v>
      </c>
      <c r="F1432" s="4" t="s">
        <v>10</v>
      </c>
    </row>
    <row r="1433" spans="1:10">
      <c r="A1433" t="n">
        <v>17081</v>
      </c>
      <c r="B1433" s="19" t="n">
        <v>63</v>
      </c>
      <c r="C1433" s="7" t="n">
        <v>0</v>
      </c>
      <c r="D1433" s="7" t="n">
        <v>2</v>
      </c>
      <c r="E1433" s="7" t="n">
        <v>1</v>
      </c>
      <c r="F1433" s="7" t="n">
        <v>99</v>
      </c>
    </row>
    <row r="1434" spans="1:10">
      <c r="A1434" t="s">
        <v>4</v>
      </c>
      <c r="B1434" s="4" t="s">
        <v>5</v>
      </c>
      <c r="C1434" s="4" t="s">
        <v>13</v>
      </c>
      <c r="D1434" s="4" t="s">
        <v>10</v>
      </c>
      <c r="E1434" s="4" t="s">
        <v>10</v>
      </c>
      <c r="F1434" s="4" t="s">
        <v>10</v>
      </c>
    </row>
    <row r="1435" spans="1:10">
      <c r="A1435" t="n">
        <v>17089</v>
      </c>
      <c r="B1435" s="19" t="n">
        <v>63</v>
      </c>
      <c r="C1435" s="7" t="n">
        <v>0</v>
      </c>
      <c r="D1435" s="7" t="n">
        <v>3</v>
      </c>
      <c r="E1435" s="7" t="n">
        <v>1</v>
      </c>
      <c r="F1435" s="7" t="n">
        <v>99</v>
      </c>
    </row>
    <row r="1436" spans="1:10">
      <c r="A1436" t="s">
        <v>4</v>
      </c>
      <c r="B1436" s="4" t="s">
        <v>5</v>
      </c>
      <c r="C1436" s="4" t="s">
        <v>13</v>
      </c>
      <c r="D1436" s="4" t="s">
        <v>9</v>
      </c>
      <c r="E1436" s="4" t="s">
        <v>13</v>
      </c>
      <c r="F1436" s="4" t="s">
        <v>13</v>
      </c>
      <c r="G1436" s="4" t="s">
        <v>9</v>
      </c>
      <c r="H1436" s="4" t="s">
        <v>13</v>
      </c>
      <c r="I1436" s="4" t="s">
        <v>9</v>
      </c>
      <c r="J1436" s="4" t="s">
        <v>13</v>
      </c>
    </row>
    <row r="1437" spans="1:10">
      <c r="A1437" t="n">
        <v>17097</v>
      </c>
      <c r="B1437" s="28" t="n">
        <v>33</v>
      </c>
      <c r="C1437" s="7" t="n">
        <v>0</v>
      </c>
      <c r="D1437" s="7" t="n">
        <v>3</v>
      </c>
      <c r="E1437" s="7" t="n">
        <v>0</v>
      </c>
      <c r="F1437" s="7" t="n">
        <v>0</v>
      </c>
      <c r="G1437" s="7" t="n">
        <v>-1</v>
      </c>
      <c r="H1437" s="7" t="n">
        <v>0</v>
      </c>
      <c r="I1437" s="7" t="n">
        <v>-1</v>
      </c>
      <c r="J1437" s="7" t="n">
        <v>0</v>
      </c>
    </row>
    <row r="1438" spans="1:10">
      <c r="A1438" t="s">
        <v>4</v>
      </c>
      <c r="B1438" s="4" t="s">
        <v>5</v>
      </c>
      <c r="C1438" s="4" t="s">
        <v>84</v>
      </c>
    </row>
    <row r="1439" spans="1:10">
      <c r="A1439" t="n">
        <v>17115</v>
      </c>
      <c r="B1439" s="29" t="n">
        <v>3</v>
      </c>
      <c r="C1439" s="16" t="n">
        <f t="normal" ca="1">A1603</f>
        <v>0</v>
      </c>
    </row>
    <row r="1440" spans="1:10">
      <c r="A1440" t="s">
        <v>4</v>
      </c>
      <c r="B1440" s="4" t="s">
        <v>5</v>
      </c>
      <c r="C1440" s="4" t="s">
        <v>13</v>
      </c>
      <c r="D1440" s="4" t="s">
        <v>10</v>
      </c>
      <c r="E1440" s="4" t="s">
        <v>10</v>
      </c>
      <c r="F1440" s="4" t="s">
        <v>10</v>
      </c>
    </row>
    <row r="1441" spans="1:10">
      <c r="A1441" t="n">
        <v>17120</v>
      </c>
      <c r="B1441" s="19" t="n">
        <v>63</v>
      </c>
      <c r="C1441" s="7" t="n">
        <v>0</v>
      </c>
      <c r="D1441" s="7" t="n">
        <v>0</v>
      </c>
      <c r="E1441" s="7" t="n">
        <v>1</v>
      </c>
      <c r="F1441" s="7" t="n">
        <v>99</v>
      </c>
    </row>
    <row r="1442" spans="1:10">
      <c r="A1442" t="s">
        <v>4</v>
      </c>
      <c r="B1442" s="4" t="s">
        <v>5</v>
      </c>
      <c r="C1442" s="4" t="s">
        <v>13</v>
      </c>
      <c r="D1442" s="4" t="s">
        <v>10</v>
      </c>
      <c r="E1442" s="4" t="s">
        <v>10</v>
      </c>
      <c r="F1442" s="4" t="s">
        <v>10</v>
      </c>
    </row>
    <row r="1443" spans="1:10">
      <c r="A1443" t="n">
        <v>17128</v>
      </c>
      <c r="B1443" s="19" t="n">
        <v>63</v>
      </c>
      <c r="C1443" s="7" t="n">
        <v>0</v>
      </c>
      <c r="D1443" s="7" t="n">
        <v>1</v>
      </c>
      <c r="E1443" s="7" t="n">
        <v>1</v>
      </c>
      <c r="F1443" s="7" t="n">
        <v>99</v>
      </c>
    </row>
    <row r="1444" spans="1:10">
      <c r="A1444" t="s">
        <v>4</v>
      </c>
      <c r="B1444" s="4" t="s">
        <v>5</v>
      </c>
      <c r="C1444" s="4" t="s">
        <v>13</v>
      </c>
      <c r="D1444" s="4" t="s">
        <v>10</v>
      </c>
      <c r="E1444" s="4" t="s">
        <v>10</v>
      </c>
      <c r="F1444" s="4" t="s">
        <v>10</v>
      </c>
    </row>
    <row r="1445" spans="1:10">
      <c r="A1445" t="n">
        <v>17136</v>
      </c>
      <c r="B1445" s="19" t="n">
        <v>63</v>
      </c>
      <c r="C1445" s="7" t="n">
        <v>0</v>
      </c>
      <c r="D1445" s="7" t="n">
        <v>2</v>
      </c>
      <c r="E1445" s="7" t="n">
        <v>1</v>
      </c>
      <c r="F1445" s="7" t="n">
        <v>99</v>
      </c>
    </row>
    <row r="1446" spans="1:10">
      <c r="A1446" t="s">
        <v>4</v>
      </c>
      <c r="B1446" s="4" t="s">
        <v>5</v>
      </c>
      <c r="C1446" s="4" t="s">
        <v>13</v>
      </c>
      <c r="D1446" s="4" t="s">
        <v>10</v>
      </c>
      <c r="E1446" s="4" t="s">
        <v>10</v>
      </c>
      <c r="F1446" s="4" t="s">
        <v>10</v>
      </c>
    </row>
    <row r="1447" spans="1:10">
      <c r="A1447" t="n">
        <v>17144</v>
      </c>
      <c r="B1447" s="19" t="n">
        <v>63</v>
      </c>
      <c r="C1447" s="7" t="n">
        <v>0</v>
      </c>
      <c r="D1447" s="7" t="n">
        <v>3</v>
      </c>
      <c r="E1447" s="7" t="n">
        <v>1</v>
      </c>
      <c r="F1447" s="7" t="n">
        <v>99</v>
      </c>
    </row>
    <row r="1448" spans="1:10">
      <c r="A1448" t="s">
        <v>4</v>
      </c>
      <c r="B1448" s="4" t="s">
        <v>5</v>
      </c>
      <c r="C1448" s="4" t="s">
        <v>13</v>
      </c>
      <c r="D1448" s="4" t="s">
        <v>9</v>
      </c>
      <c r="E1448" s="4" t="s">
        <v>13</v>
      </c>
      <c r="F1448" s="4" t="s">
        <v>13</v>
      </c>
      <c r="G1448" s="4" t="s">
        <v>9</v>
      </c>
      <c r="H1448" s="4" t="s">
        <v>13</v>
      </c>
      <c r="I1448" s="4" t="s">
        <v>9</v>
      </c>
      <c r="J1448" s="4" t="s">
        <v>13</v>
      </c>
    </row>
    <row r="1449" spans="1:10">
      <c r="A1449" t="n">
        <v>17152</v>
      </c>
      <c r="B1449" s="28" t="n">
        <v>33</v>
      </c>
      <c r="C1449" s="7" t="n">
        <v>0</v>
      </c>
      <c r="D1449" s="7" t="n">
        <v>4</v>
      </c>
      <c r="E1449" s="7" t="n">
        <v>0</v>
      </c>
      <c r="F1449" s="7" t="n">
        <v>0</v>
      </c>
      <c r="G1449" s="7" t="n">
        <v>-1</v>
      </c>
      <c r="H1449" s="7" t="n">
        <v>0</v>
      </c>
      <c r="I1449" s="7" t="n">
        <v>-1</v>
      </c>
      <c r="J1449" s="7" t="n">
        <v>0</v>
      </c>
    </row>
    <row r="1450" spans="1:10">
      <c r="A1450" t="s">
        <v>4</v>
      </c>
      <c r="B1450" s="4" t="s">
        <v>5</v>
      </c>
      <c r="C1450" s="4" t="s">
        <v>84</v>
      </c>
    </row>
    <row r="1451" spans="1:10">
      <c r="A1451" t="n">
        <v>17170</v>
      </c>
      <c r="B1451" s="29" t="n">
        <v>3</v>
      </c>
      <c r="C1451" s="16" t="n">
        <f t="normal" ca="1">A1603</f>
        <v>0</v>
      </c>
    </row>
    <row r="1452" spans="1:10">
      <c r="A1452" t="s">
        <v>4</v>
      </c>
      <c r="B1452" s="4" t="s">
        <v>5</v>
      </c>
      <c r="C1452" s="4" t="s">
        <v>13</v>
      </c>
      <c r="D1452" s="4" t="s">
        <v>10</v>
      </c>
      <c r="E1452" s="4" t="s">
        <v>10</v>
      </c>
      <c r="F1452" s="4" t="s">
        <v>10</v>
      </c>
    </row>
    <row r="1453" spans="1:10">
      <c r="A1453" t="n">
        <v>17175</v>
      </c>
      <c r="B1453" s="19" t="n">
        <v>63</v>
      </c>
      <c r="C1453" s="7" t="n">
        <v>0</v>
      </c>
      <c r="D1453" s="7" t="n">
        <v>0</v>
      </c>
      <c r="E1453" s="7" t="n">
        <v>1</v>
      </c>
      <c r="F1453" s="7" t="n">
        <v>99</v>
      </c>
    </row>
    <row r="1454" spans="1:10">
      <c r="A1454" t="s">
        <v>4</v>
      </c>
      <c r="B1454" s="4" t="s">
        <v>5</v>
      </c>
      <c r="C1454" s="4" t="s">
        <v>13</v>
      </c>
      <c r="D1454" s="4" t="s">
        <v>10</v>
      </c>
      <c r="E1454" s="4" t="s">
        <v>10</v>
      </c>
      <c r="F1454" s="4" t="s">
        <v>10</v>
      </c>
    </row>
    <row r="1455" spans="1:10">
      <c r="A1455" t="n">
        <v>17183</v>
      </c>
      <c r="B1455" s="19" t="n">
        <v>63</v>
      </c>
      <c r="C1455" s="7" t="n">
        <v>0</v>
      </c>
      <c r="D1455" s="7" t="n">
        <v>1</v>
      </c>
      <c r="E1455" s="7" t="n">
        <v>1</v>
      </c>
      <c r="F1455" s="7" t="n">
        <v>99</v>
      </c>
    </row>
    <row r="1456" spans="1:10">
      <c r="A1456" t="s">
        <v>4</v>
      </c>
      <c r="B1456" s="4" t="s">
        <v>5</v>
      </c>
      <c r="C1456" s="4" t="s">
        <v>13</v>
      </c>
      <c r="D1456" s="4" t="s">
        <v>10</v>
      </c>
      <c r="E1456" s="4" t="s">
        <v>10</v>
      </c>
      <c r="F1456" s="4" t="s">
        <v>10</v>
      </c>
    </row>
    <row r="1457" spans="1:10">
      <c r="A1457" t="n">
        <v>17191</v>
      </c>
      <c r="B1457" s="19" t="n">
        <v>63</v>
      </c>
      <c r="C1457" s="7" t="n">
        <v>0</v>
      </c>
      <c r="D1457" s="7" t="n">
        <v>2</v>
      </c>
      <c r="E1457" s="7" t="n">
        <v>1</v>
      </c>
      <c r="F1457" s="7" t="n">
        <v>99</v>
      </c>
    </row>
    <row r="1458" spans="1:10">
      <c r="A1458" t="s">
        <v>4</v>
      </c>
      <c r="B1458" s="4" t="s">
        <v>5</v>
      </c>
      <c r="C1458" s="4" t="s">
        <v>13</v>
      </c>
      <c r="D1458" s="4" t="s">
        <v>10</v>
      </c>
      <c r="E1458" s="4" t="s">
        <v>10</v>
      </c>
      <c r="F1458" s="4" t="s">
        <v>10</v>
      </c>
    </row>
    <row r="1459" spans="1:10">
      <c r="A1459" t="n">
        <v>17199</v>
      </c>
      <c r="B1459" s="19" t="n">
        <v>63</v>
      </c>
      <c r="C1459" s="7" t="n">
        <v>0</v>
      </c>
      <c r="D1459" s="7" t="n">
        <v>3</v>
      </c>
      <c r="E1459" s="7" t="n">
        <v>1</v>
      </c>
      <c r="F1459" s="7" t="n">
        <v>99</v>
      </c>
    </row>
    <row r="1460" spans="1:10">
      <c r="A1460" t="s">
        <v>4</v>
      </c>
      <c r="B1460" s="4" t="s">
        <v>5</v>
      </c>
      <c r="C1460" s="4" t="s">
        <v>13</v>
      </c>
      <c r="D1460" s="4" t="s">
        <v>9</v>
      </c>
      <c r="E1460" s="4" t="s">
        <v>13</v>
      </c>
      <c r="F1460" s="4" t="s">
        <v>13</v>
      </c>
      <c r="G1460" s="4" t="s">
        <v>9</v>
      </c>
      <c r="H1460" s="4" t="s">
        <v>13</v>
      </c>
      <c r="I1460" s="4" t="s">
        <v>9</v>
      </c>
      <c r="J1460" s="4" t="s">
        <v>13</v>
      </c>
    </row>
    <row r="1461" spans="1:10">
      <c r="A1461" t="n">
        <v>17207</v>
      </c>
      <c r="B1461" s="28" t="n">
        <v>33</v>
      </c>
      <c r="C1461" s="7" t="n">
        <v>0</v>
      </c>
      <c r="D1461" s="7" t="n">
        <v>5</v>
      </c>
      <c r="E1461" s="7" t="n">
        <v>0</v>
      </c>
      <c r="F1461" s="7" t="n">
        <v>0</v>
      </c>
      <c r="G1461" s="7" t="n">
        <v>-1</v>
      </c>
      <c r="H1461" s="7" t="n">
        <v>0</v>
      </c>
      <c r="I1461" s="7" t="n">
        <v>-1</v>
      </c>
      <c r="J1461" s="7" t="n">
        <v>0</v>
      </c>
    </row>
    <row r="1462" spans="1:10">
      <c r="A1462" t="s">
        <v>4</v>
      </c>
      <c r="B1462" s="4" t="s">
        <v>5</v>
      </c>
      <c r="C1462" s="4" t="s">
        <v>84</v>
      </c>
    </row>
    <row r="1463" spans="1:10">
      <c r="A1463" t="n">
        <v>17225</v>
      </c>
      <c r="B1463" s="29" t="n">
        <v>3</v>
      </c>
      <c r="C1463" s="16" t="n">
        <f t="normal" ca="1">A1603</f>
        <v>0</v>
      </c>
    </row>
    <row r="1464" spans="1:10">
      <c r="A1464" t="s">
        <v>4</v>
      </c>
      <c r="B1464" s="4" t="s">
        <v>5</v>
      </c>
      <c r="C1464" s="4" t="s">
        <v>13</v>
      </c>
      <c r="D1464" s="4" t="s">
        <v>9</v>
      </c>
      <c r="E1464" s="4" t="s">
        <v>13</v>
      </c>
      <c r="F1464" s="4" t="s">
        <v>13</v>
      </c>
      <c r="G1464" s="4" t="s">
        <v>9</v>
      </c>
      <c r="H1464" s="4" t="s">
        <v>13</v>
      </c>
      <c r="I1464" s="4" t="s">
        <v>9</v>
      </c>
      <c r="J1464" s="4" t="s">
        <v>13</v>
      </c>
    </row>
    <row r="1465" spans="1:10">
      <c r="A1465" t="n">
        <v>17230</v>
      </c>
      <c r="B1465" s="28" t="n">
        <v>33</v>
      </c>
      <c r="C1465" s="7" t="n">
        <v>0</v>
      </c>
      <c r="D1465" s="7" t="n">
        <v>1</v>
      </c>
      <c r="E1465" s="7" t="n">
        <v>1</v>
      </c>
      <c r="F1465" s="7" t="n">
        <v>0</v>
      </c>
      <c r="G1465" s="7" t="n">
        <v>1</v>
      </c>
      <c r="H1465" s="7" t="n">
        <v>2</v>
      </c>
      <c r="I1465" s="7" t="n">
        <v>-1</v>
      </c>
      <c r="J1465" s="7" t="n">
        <v>0</v>
      </c>
    </row>
    <row r="1466" spans="1:10">
      <c r="A1466" t="s">
        <v>4</v>
      </c>
      <c r="B1466" s="4" t="s">
        <v>5</v>
      </c>
      <c r="C1466" s="4" t="s">
        <v>84</v>
      </c>
    </row>
    <row r="1467" spans="1:10">
      <c r="A1467" t="n">
        <v>17248</v>
      </c>
      <c r="B1467" s="29" t="n">
        <v>3</v>
      </c>
      <c r="C1467" s="16" t="n">
        <f t="normal" ca="1">A1603</f>
        <v>0</v>
      </c>
    </row>
    <row r="1468" spans="1:10">
      <c r="A1468" t="s">
        <v>4</v>
      </c>
      <c r="B1468" s="4" t="s">
        <v>5</v>
      </c>
      <c r="C1468" s="4" t="s">
        <v>13</v>
      </c>
      <c r="D1468" s="4" t="s">
        <v>9</v>
      </c>
      <c r="E1468" s="4" t="s">
        <v>13</v>
      </c>
      <c r="F1468" s="4" t="s">
        <v>13</v>
      </c>
      <c r="G1468" s="4" t="s">
        <v>9</v>
      </c>
      <c r="H1468" s="4" t="s">
        <v>13</v>
      </c>
      <c r="I1468" s="4" t="s">
        <v>9</v>
      </c>
      <c r="J1468" s="4" t="s">
        <v>13</v>
      </c>
    </row>
    <row r="1469" spans="1:10">
      <c r="A1469" t="n">
        <v>17253</v>
      </c>
      <c r="B1469" s="28" t="n">
        <v>33</v>
      </c>
      <c r="C1469" s="7" t="n">
        <v>0</v>
      </c>
      <c r="D1469" s="7" t="n">
        <v>1</v>
      </c>
      <c r="E1469" s="7" t="n">
        <v>1</v>
      </c>
      <c r="F1469" s="7" t="n">
        <v>0</v>
      </c>
      <c r="G1469" s="7" t="n">
        <v>1</v>
      </c>
      <c r="H1469" s="7" t="n">
        <v>2</v>
      </c>
      <c r="I1469" s="7" t="n">
        <v>1</v>
      </c>
      <c r="J1469" s="7" t="n">
        <v>3</v>
      </c>
    </row>
    <row r="1470" spans="1:10">
      <c r="A1470" t="s">
        <v>4</v>
      </c>
      <c r="B1470" s="4" t="s">
        <v>5</v>
      </c>
      <c r="C1470" s="4" t="s">
        <v>84</v>
      </c>
    </row>
    <row r="1471" spans="1:10">
      <c r="A1471" t="n">
        <v>17271</v>
      </c>
      <c r="B1471" s="29" t="n">
        <v>3</v>
      </c>
      <c r="C1471" s="16" t="n">
        <f t="normal" ca="1">A1603</f>
        <v>0</v>
      </c>
    </row>
    <row r="1472" spans="1:10">
      <c r="A1472" t="s">
        <v>4</v>
      </c>
      <c r="B1472" s="4" t="s">
        <v>5</v>
      </c>
      <c r="C1472" s="4" t="s">
        <v>13</v>
      </c>
      <c r="D1472" s="4" t="s">
        <v>9</v>
      </c>
      <c r="E1472" s="4" t="s">
        <v>13</v>
      </c>
      <c r="F1472" s="4" t="s">
        <v>13</v>
      </c>
      <c r="G1472" s="4" t="s">
        <v>9</v>
      </c>
      <c r="H1472" s="4" t="s">
        <v>13</v>
      </c>
      <c r="I1472" s="4" t="s">
        <v>9</v>
      </c>
      <c r="J1472" s="4" t="s">
        <v>13</v>
      </c>
    </row>
    <row r="1473" spans="1:10">
      <c r="A1473" t="n">
        <v>17276</v>
      </c>
      <c r="B1473" s="28" t="n">
        <v>33</v>
      </c>
      <c r="C1473" s="7" t="n">
        <v>0</v>
      </c>
      <c r="D1473" s="7" t="n">
        <v>2</v>
      </c>
      <c r="E1473" s="7" t="n">
        <v>0</v>
      </c>
      <c r="F1473" s="7" t="n">
        <v>0</v>
      </c>
      <c r="G1473" s="7" t="n">
        <v>-1</v>
      </c>
      <c r="H1473" s="7" t="n">
        <v>0</v>
      </c>
      <c r="I1473" s="7" t="n">
        <v>-1</v>
      </c>
      <c r="J1473" s="7" t="n">
        <v>0</v>
      </c>
    </row>
    <row r="1474" spans="1:10">
      <c r="A1474" t="s">
        <v>4</v>
      </c>
      <c r="B1474" s="4" t="s">
        <v>5</v>
      </c>
      <c r="C1474" s="4" t="s">
        <v>84</v>
      </c>
    </row>
    <row r="1475" spans="1:10">
      <c r="A1475" t="n">
        <v>17294</v>
      </c>
      <c r="B1475" s="29" t="n">
        <v>3</v>
      </c>
      <c r="C1475" s="16" t="n">
        <f t="normal" ca="1">A1603</f>
        <v>0</v>
      </c>
    </row>
    <row r="1476" spans="1:10">
      <c r="A1476" t="s">
        <v>4</v>
      </c>
      <c r="B1476" s="4" t="s">
        <v>5</v>
      </c>
      <c r="C1476" s="4" t="s">
        <v>13</v>
      </c>
      <c r="D1476" s="4" t="s">
        <v>6</v>
      </c>
    </row>
    <row r="1477" spans="1:10">
      <c r="A1477" t="n">
        <v>17299</v>
      </c>
      <c r="B1477" s="30" t="n">
        <v>2</v>
      </c>
      <c r="C1477" s="7" t="n">
        <v>11</v>
      </c>
      <c r="D1477" s="7" t="s">
        <v>108</v>
      </c>
    </row>
    <row r="1478" spans="1:10">
      <c r="A1478" t="s">
        <v>4</v>
      </c>
      <c r="B1478" s="4" t="s">
        <v>5</v>
      </c>
      <c r="C1478" s="4" t="s">
        <v>84</v>
      </c>
    </row>
    <row r="1479" spans="1:10">
      <c r="A1479" t="n">
        <v>17321</v>
      </c>
      <c r="B1479" s="29" t="n">
        <v>3</v>
      </c>
      <c r="C1479" s="16" t="n">
        <f t="normal" ca="1">A1603</f>
        <v>0</v>
      </c>
    </row>
    <row r="1480" spans="1:10">
      <c r="A1480" t="s">
        <v>4</v>
      </c>
      <c r="B1480" s="4" t="s">
        <v>5</v>
      </c>
      <c r="C1480" s="4" t="s">
        <v>13</v>
      </c>
      <c r="D1480" s="4" t="s">
        <v>6</v>
      </c>
    </row>
    <row r="1481" spans="1:10">
      <c r="A1481" t="n">
        <v>17326</v>
      </c>
      <c r="B1481" s="30" t="n">
        <v>2</v>
      </c>
      <c r="C1481" s="7" t="n">
        <v>11</v>
      </c>
      <c r="D1481" s="7" t="s">
        <v>109</v>
      </c>
    </row>
    <row r="1482" spans="1:10">
      <c r="A1482" t="s">
        <v>4</v>
      </c>
      <c r="B1482" s="4" t="s">
        <v>5</v>
      </c>
      <c r="C1482" s="4" t="s">
        <v>84</v>
      </c>
    </row>
    <row r="1483" spans="1:10">
      <c r="A1483" t="n">
        <v>17350</v>
      </c>
      <c r="B1483" s="29" t="n">
        <v>3</v>
      </c>
      <c r="C1483" s="16" t="n">
        <f t="normal" ca="1">A1603</f>
        <v>0</v>
      </c>
    </row>
    <row r="1484" spans="1:10">
      <c r="A1484" t="s">
        <v>4</v>
      </c>
      <c r="B1484" s="4" t="s">
        <v>5</v>
      </c>
      <c r="C1484" s="4" t="s">
        <v>13</v>
      </c>
      <c r="D1484" s="4" t="s">
        <v>9</v>
      </c>
      <c r="E1484" s="4" t="s">
        <v>13</v>
      </c>
      <c r="F1484" s="4" t="s">
        <v>13</v>
      </c>
      <c r="G1484" s="4" t="s">
        <v>9</v>
      </c>
      <c r="H1484" s="4" t="s">
        <v>13</v>
      </c>
      <c r="I1484" s="4" t="s">
        <v>9</v>
      </c>
      <c r="J1484" s="4" t="s">
        <v>13</v>
      </c>
    </row>
    <row r="1485" spans="1:10">
      <c r="A1485" t="n">
        <v>17355</v>
      </c>
      <c r="B1485" s="28" t="n">
        <v>33</v>
      </c>
      <c r="C1485" s="7" t="n">
        <v>0</v>
      </c>
      <c r="D1485" s="7" t="n">
        <v>20</v>
      </c>
      <c r="E1485" s="7" t="n">
        <v>0</v>
      </c>
      <c r="F1485" s="7" t="n">
        <v>0</v>
      </c>
      <c r="G1485" s="7" t="n">
        <v>-1</v>
      </c>
      <c r="H1485" s="7" t="n">
        <v>0</v>
      </c>
      <c r="I1485" s="7" t="n">
        <v>-1</v>
      </c>
      <c r="J1485" s="7" t="n">
        <v>0</v>
      </c>
    </row>
    <row r="1486" spans="1:10">
      <c r="A1486" t="s">
        <v>4</v>
      </c>
      <c r="B1486" s="4" t="s">
        <v>5</v>
      </c>
      <c r="C1486" s="4" t="s">
        <v>84</v>
      </c>
    </row>
    <row r="1487" spans="1:10">
      <c r="A1487" t="n">
        <v>17373</v>
      </c>
      <c r="B1487" s="29" t="n">
        <v>3</v>
      </c>
      <c r="C1487" s="16" t="n">
        <f t="normal" ca="1">A1603</f>
        <v>0</v>
      </c>
    </row>
    <row r="1488" spans="1:10">
      <c r="A1488" t="s">
        <v>4</v>
      </c>
      <c r="B1488" s="4" t="s">
        <v>5</v>
      </c>
      <c r="C1488" s="4" t="s">
        <v>13</v>
      </c>
      <c r="D1488" s="4" t="s">
        <v>6</v>
      </c>
    </row>
    <row r="1489" spans="1:10">
      <c r="A1489" t="n">
        <v>17378</v>
      </c>
      <c r="B1489" s="30" t="n">
        <v>2</v>
      </c>
      <c r="C1489" s="7" t="n">
        <v>11</v>
      </c>
      <c r="D1489" s="7" t="s">
        <v>110</v>
      </c>
    </row>
    <row r="1490" spans="1:10">
      <c r="A1490" t="s">
        <v>4</v>
      </c>
      <c r="B1490" s="4" t="s">
        <v>5</v>
      </c>
      <c r="C1490" s="4" t="s">
        <v>13</v>
      </c>
      <c r="D1490" s="4" t="s">
        <v>13</v>
      </c>
    </row>
    <row r="1491" spans="1:10">
      <c r="A1491" t="n">
        <v>17396</v>
      </c>
      <c r="B1491" s="31" t="n">
        <v>64</v>
      </c>
      <c r="C1491" s="7" t="n">
        <v>17</v>
      </c>
      <c r="D1491" s="7" t="n">
        <v>0</v>
      </c>
    </row>
    <row r="1492" spans="1:10">
      <c r="A1492" t="s">
        <v>4</v>
      </c>
      <c r="B1492" s="4" t="s">
        <v>5</v>
      </c>
      <c r="C1492" s="4" t="s">
        <v>10</v>
      </c>
    </row>
    <row r="1493" spans="1:10">
      <c r="A1493" t="n">
        <v>17399</v>
      </c>
      <c r="B1493" s="9" t="n">
        <v>12</v>
      </c>
      <c r="C1493" s="7" t="n">
        <v>6447</v>
      </c>
    </row>
    <row r="1494" spans="1:10">
      <c r="A1494" t="s">
        <v>4</v>
      </c>
      <c r="B1494" s="4" t="s">
        <v>5</v>
      </c>
      <c r="C1494" s="4" t="s">
        <v>13</v>
      </c>
      <c r="D1494" s="4" t="s">
        <v>10</v>
      </c>
      <c r="E1494" s="4" t="s">
        <v>10</v>
      </c>
      <c r="F1494" s="4" t="s">
        <v>10</v>
      </c>
    </row>
    <row r="1495" spans="1:10">
      <c r="A1495" t="n">
        <v>17402</v>
      </c>
      <c r="B1495" s="19" t="n">
        <v>63</v>
      </c>
      <c r="C1495" s="7" t="n">
        <v>0</v>
      </c>
      <c r="D1495" s="7" t="n">
        <v>65535</v>
      </c>
      <c r="E1495" s="7" t="n">
        <v>1</v>
      </c>
      <c r="F1495" s="7" t="n">
        <v>120</v>
      </c>
    </row>
    <row r="1496" spans="1:10">
      <c r="A1496" t="s">
        <v>4</v>
      </c>
      <c r="B1496" s="4" t="s">
        <v>5</v>
      </c>
      <c r="C1496" s="4" t="s">
        <v>13</v>
      </c>
      <c r="D1496" s="4" t="s">
        <v>9</v>
      </c>
      <c r="E1496" s="4" t="s">
        <v>13</v>
      </c>
      <c r="F1496" s="4" t="s">
        <v>13</v>
      </c>
      <c r="G1496" s="4" t="s">
        <v>9</v>
      </c>
      <c r="H1496" s="4" t="s">
        <v>13</v>
      </c>
      <c r="I1496" s="4" t="s">
        <v>9</v>
      </c>
      <c r="J1496" s="4" t="s">
        <v>13</v>
      </c>
    </row>
    <row r="1497" spans="1:10">
      <c r="A1497" t="n">
        <v>17410</v>
      </c>
      <c r="B1497" s="28" t="n">
        <v>33</v>
      </c>
      <c r="C1497" s="7" t="n">
        <v>0</v>
      </c>
      <c r="D1497" s="7" t="n">
        <v>21</v>
      </c>
      <c r="E1497" s="7" t="n">
        <v>0</v>
      </c>
      <c r="F1497" s="7" t="n">
        <v>0</v>
      </c>
      <c r="G1497" s="7" t="n">
        <v>-1</v>
      </c>
      <c r="H1497" s="7" t="n">
        <v>0</v>
      </c>
      <c r="I1497" s="7" t="n">
        <v>-1</v>
      </c>
      <c r="J1497" s="7" t="n">
        <v>0</v>
      </c>
    </row>
    <row r="1498" spans="1:10">
      <c r="A1498" t="s">
        <v>4</v>
      </c>
      <c r="B1498" s="4" t="s">
        <v>5</v>
      </c>
      <c r="C1498" s="4" t="s">
        <v>84</v>
      </c>
    </row>
    <row r="1499" spans="1:10">
      <c r="A1499" t="n">
        <v>17428</v>
      </c>
      <c r="B1499" s="29" t="n">
        <v>3</v>
      </c>
      <c r="C1499" s="16" t="n">
        <f t="normal" ca="1">A1603</f>
        <v>0</v>
      </c>
    </row>
    <row r="1500" spans="1:10">
      <c r="A1500" t="s">
        <v>4</v>
      </c>
      <c r="B1500" s="4" t="s">
        <v>5</v>
      </c>
      <c r="C1500" s="4" t="s">
        <v>13</v>
      </c>
      <c r="D1500" s="4" t="s">
        <v>6</v>
      </c>
    </row>
    <row r="1501" spans="1:10">
      <c r="A1501" t="n">
        <v>17433</v>
      </c>
      <c r="B1501" s="30" t="n">
        <v>2</v>
      </c>
      <c r="C1501" s="7" t="n">
        <v>11</v>
      </c>
      <c r="D1501" s="7" t="s">
        <v>110</v>
      </c>
    </row>
    <row r="1502" spans="1:10">
      <c r="A1502" t="s">
        <v>4</v>
      </c>
      <c r="B1502" s="4" t="s">
        <v>5</v>
      </c>
      <c r="C1502" s="4" t="s">
        <v>13</v>
      </c>
      <c r="D1502" s="4" t="s">
        <v>13</v>
      </c>
    </row>
    <row r="1503" spans="1:10">
      <c r="A1503" t="n">
        <v>17451</v>
      </c>
      <c r="B1503" s="31" t="n">
        <v>64</v>
      </c>
      <c r="C1503" s="7" t="n">
        <v>17</v>
      </c>
      <c r="D1503" s="7" t="n">
        <v>1</v>
      </c>
    </row>
    <row r="1504" spans="1:10">
      <c r="A1504" t="s">
        <v>4</v>
      </c>
      <c r="B1504" s="4" t="s">
        <v>5</v>
      </c>
      <c r="C1504" s="4" t="s">
        <v>10</v>
      </c>
    </row>
    <row r="1505" spans="1:10">
      <c r="A1505" t="n">
        <v>17454</v>
      </c>
      <c r="B1505" s="9" t="n">
        <v>12</v>
      </c>
      <c r="C1505" s="7" t="n">
        <v>6447</v>
      </c>
    </row>
    <row r="1506" spans="1:10">
      <c r="A1506" t="s">
        <v>4</v>
      </c>
      <c r="B1506" s="4" t="s">
        <v>5</v>
      </c>
      <c r="C1506" s="4" t="s">
        <v>13</v>
      </c>
      <c r="D1506" s="4" t="s">
        <v>10</v>
      </c>
      <c r="E1506" s="4" t="s">
        <v>10</v>
      </c>
      <c r="F1506" s="4" t="s">
        <v>10</v>
      </c>
    </row>
    <row r="1507" spans="1:10">
      <c r="A1507" t="n">
        <v>17457</v>
      </c>
      <c r="B1507" s="19" t="n">
        <v>63</v>
      </c>
      <c r="C1507" s="7" t="n">
        <v>0</v>
      </c>
      <c r="D1507" s="7" t="n">
        <v>65535</v>
      </c>
      <c r="E1507" s="7" t="n">
        <v>1</v>
      </c>
      <c r="F1507" s="7" t="n">
        <v>120</v>
      </c>
    </row>
    <row r="1508" spans="1:10">
      <c r="A1508" t="s">
        <v>4</v>
      </c>
      <c r="B1508" s="4" t="s">
        <v>5</v>
      </c>
      <c r="C1508" s="4" t="s">
        <v>13</v>
      </c>
      <c r="D1508" s="4" t="s">
        <v>9</v>
      </c>
      <c r="E1508" s="4" t="s">
        <v>13</v>
      </c>
      <c r="F1508" s="4" t="s">
        <v>13</v>
      </c>
      <c r="G1508" s="4" t="s">
        <v>9</v>
      </c>
      <c r="H1508" s="4" t="s">
        <v>13</v>
      </c>
      <c r="I1508" s="4" t="s">
        <v>9</v>
      </c>
      <c r="J1508" s="4" t="s">
        <v>13</v>
      </c>
    </row>
    <row r="1509" spans="1:10">
      <c r="A1509" t="n">
        <v>17465</v>
      </c>
      <c r="B1509" s="28" t="n">
        <v>33</v>
      </c>
      <c r="C1509" s="7" t="n">
        <v>0</v>
      </c>
      <c r="D1509" s="7" t="n">
        <v>22</v>
      </c>
      <c r="E1509" s="7" t="n">
        <v>0</v>
      </c>
      <c r="F1509" s="7" t="n">
        <v>0</v>
      </c>
      <c r="G1509" s="7" t="n">
        <v>-1</v>
      </c>
      <c r="H1509" s="7" t="n">
        <v>0</v>
      </c>
      <c r="I1509" s="7" t="n">
        <v>-1</v>
      </c>
      <c r="J1509" s="7" t="n">
        <v>0</v>
      </c>
    </row>
    <row r="1510" spans="1:10">
      <c r="A1510" t="s">
        <v>4</v>
      </c>
      <c r="B1510" s="4" t="s">
        <v>5</v>
      </c>
      <c r="C1510" s="4" t="s">
        <v>84</v>
      </c>
    </row>
    <row r="1511" spans="1:10">
      <c r="A1511" t="n">
        <v>17483</v>
      </c>
      <c r="B1511" s="29" t="n">
        <v>3</v>
      </c>
      <c r="C1511" s="16" t="n">
        <f t="normal" ca="1">A1603</f>
        <v>0</v>
      </c>
    </row>
    <row r="1512" spans="1:10">
      <c r="A1512" t="s">
        <v>4</v>
      </c>
      <c r="B1512" s="4" t="s">
        <v>5</v>
      </c>
      <c r="C1512" s="4" t="s">
        <v>13</v>
      </c>
      <c r="D1512" s="4" t="s">
        <v>9</v>
      </c>
      <c r="E1512" s="4" t="s">
        <v>13</v>
      </c>
      <c r="F1512" s="4" t="s">
        <v>13</v>
      </c>
      <c r="G1512" s="4" t="s">
        <v>9</v>
      </c>
      <c r="H1512" s="4" t="s">
        <v>13</v>
      </c>
      <c r="I1512" s="4" t="s">
        <v>9</v>
      </c>
      <c r="J1512" s="4" t="s">
        <v>13</v>
      </c>
    </row>
    <row r="1513" spans="1:10">
      <c r="A1513" t="n">
        <v>17488</v>
      </c>
      <c r="B1513" s="28" t="n">
        <v>33</v>
      </c>
      <c r="C1513" s="7" t="n">
        <v>0</v>
      </c>
      <c r="D1513" s="7" t="n">
        <v>23</v>
      </c>
      <c r="E1513" s="7" t="n">
        <v>0</v>
      </c>
      <c r="F1513" s="7" t="n">
        <v>0</v>
      </c>
      <c r="G1513" s="7" t="n">
        <v>-1</v>
      </c>
      <c r="H1513" s="7" t="n">
        <v>0</v>
      </c>
      <c r="I1513" s="7" t="n">
        <v>-1</v>
      </c>
      <c r="J1513" s="7" t="n">
        <v>0</v>
      </c>
    </row>
    <row r="1514" spans="1:10">
      <c r="A1514" t="s">
        <v>4</v>
      </c>
      <c r="B1514" s="4" t="s">
        <v>5</v>
      </c>
      <c r="C1514" s="4" t="s">
        <v>84</v>
      </c>
    </row>
    <row r="1515" spans="1:10">
      <c r="A1515" t="n">
        <v>17506</v>
      </c>
      <c r="B1515" s="29" t="n">
        <v>3</v>
      </c>
      <c r="C1515" s="16" t="n">
        <f t="normal" ca="1">A1603</f>
        <v>0</v>
      </c>
    </row>
    <row r="1516" spans="1:10">
      <c r="A1516" t="s">
        <v>4</v>
      </c>
      <c r="B1516" s="4" t="s">
        <v>5</v>
      </c>
      <c r="C1516" s="4" t="s">
        <v>13</v>
      </c>
      <c r="D1516" s="4" t="s">
        <v>9</v>
      </c>
      <c r="E1516" s="4" t="s">
        <v>13</v>
      </c>
      <c r="F1516" s="4" t="s">
        <v>13</v>
      </c>
      <c r="G1516" s="4" t="s">
        <v>9</v>
      </c>
      <c r="H1516" s="4" t="s">
        <v>13</v>
      </c>
      <c r="I1516" s="4" t="s">
        <v>9</v>
      </c>
      <c r="J1516" s="4" t="s">
        <v>13</v>
      </c>
    </row>
    <row r="1517" spans="1:10">
      <c r="A1517" t="n">
        <v>17511</v>
      </c>
      <c r="B1517" s="28" t="n">
        <v>33</v>
      </c>
      <c r="C1517" s="7" t="n">
        <v>0</v>
      </c>
      <c r="D1517" s="7" t="n">
        <v>25</v>
      </c>
      <c r="E1517" s="7" t="n">
        <v>0</v>
      </c>
      <c r="F1517" s="7" t="n">
        <v>0</v>
      </c>
      <c r="G1517" s="7" t="n">
        <v>-1</v>
      </c>
      <c r="H1517" s="7" t="n">
        <v>0</v>
      </c>
      <c r="I1517" s="7" t="n">
        <v>-1</v>
      </c>
      <c r="J1517" s="7" t="n">
        <v>0</v>
      </c>
    </row>
    <row r="1518" spans="1:10">
      <c r="A1518" t="s">
        <v>4</v>
      </c>
      <c r="B1518" s="4" t="s">
        <v>5</v>
      </c>
      <c r="C1518" s="4" t="s">
        <v>84</v>
      </c>
    </row>
    <row r="1519" spans="1:10">
      <c r="A1519" t="n">
        <v>17529</v>
      </c>
      <c r="B1519" s="29" t="n">
        <v>3</v>
      </c>
      <c r="C1519" s="16" t="n">
        <f t="normal" ca="1">A1603</f>
        <v>0</v>
      </c>
    </row>
    <row r="1520" spans="1:10">
      <c r="A1520" t="s">
        <v>4</v>
      </c>
      <c r="B1520" s="4" t="s">
        <v>5</v>
      </c>
      <c r="C1520" s="4" t="s">
        <v>13</v>
      </c>
      <c r="D1520" s="4" t="s">
        <v>10</v>
      </c>
      <c r="E1520" s="4" t="s">
        <v>10</v>
      </c>
      <c r="F1520" s="4" t="s">
        <v>10</v>
      </c>
    </row>
    <row r="1521" spans="1:10">
      <c r="A1521" t="n">
        <v>17534</v>
      </c>
      <c r="B1521" s="19" t="n">
        <v>63</v>
      </c>
      <c r="C1521" s="7" t="n">
        <v>0</v>
      </c>
      <c r="D1521" s="7" t="n">
        <v>0</v>
      </c>
      <c r="E1521" s="7" t="n">
        <v>1</v>
      </c>
      <c r="F1521" s="7" t="n">
        <v>7</v>
      </c>
    </row>
    <row r="1522" spans="1:10">
      <c r="A1522" t="s">
        <v>4</v>
      </c>
      <c r="B1522" s="4" t="s">
        <v>5</v>
      </c>
      <c r="C1522" s="4" t="s">
        <v>13</v>
      </c>
      <c r="D1522" s="4" t="s">
        <v>10</v>
      </c>
      <c r="E1522" s="4" t="s">
        <v>10</v>
      </c>
      <c r="F1522" s="4" t="s">
        <v>10</v>
      </c>
    </row>
    <row r="1523" spans="1:10">
      <c r="A1523" t="n">
        <v>17542</v>
      </c>
      <c r="B1523" s="19" t="n">
        <v>63</v>
      </c>
      <c r="C1523" s="7" t="n">
        <v>0</v>
      </c>
      <c r="D1523" s="7" t="n">
        <v>1</v>
      </c>
      <c r="E1523" s="7" t="n">
        <v>1</v>
      </c>
      <c r="F1523" s="7" t="n">
        <v>7</v>
      </c>
    </row>
    <row r="1524" spans="1:10">
      <c r="A1524" t="s">
        <v>4</v>
      </c>
      <c r="B1524" s="4" t="s">
        <v>5</v>
      </c>
      <c r="C1524" s="4" t="s">
        <v>13</v>
      </c>
      <c r="D1524" s="4" t="s">
        <v>10</v>
      </c>
      <c r="E1524" s="4" t="s">
        <v>10</v>
      </c>
      <c r="F1524" s="4" t="s">
        <v>10</v>
      </c>
    </row>
    <row r="1525" spans="1:10">
      <c r="A1525" t="n">
        <v>17550</v>
      </c>
      <c r="B1525" s="19" t="n">
        <v>63</v>
      </c>
      <c r="C1525" s="7" t="n">
        <v>0</v>
      </c>
      <c r="D1525" s="7" t="n">
        <v>2</v>
      </c>
      <c r="E1525" s="7" t="n">
        <v>1</v>
      </c>
      <c r="F1525" s="7" t="n">
        <v>7</v>
      </c>
    </row>
    <row r="1526" spans="1:10">
      <c r="A1526" t="s">
        <v>4</v>
      </c>
      <c r="B1526" s="4" t="s">
        <v>5</v>
      </c>
      <c r="C1526" s="4" t="s">
        <v>13</v>
      </c>
      <c r="D1526" s="4" t="s">
        <v>10</v>
      </c>
      <c r="E1526" s="4" t="s">
        <v>10</v>
      </c>
      <c r="F1526" s="4" t="s">
        <v>10</v>
      </c>
    </row>
    <row r="1527" spans="1:10">
      <c r="A1527" t="n">
        <v>17558</v>
      </c>
      <c r="B1527" s="19" t="n">
        <v>63</v>
      </c>
      <c r="C1527" s="7" t="n">
        <v>0</v>
      </c>
      <c r="D1527" s="7" t="n">
        <v>3</v>
      </c>
      <c r="E1527" s="7" t="n">
        <v>1</v>
      </c>
      <c r="F1527" s="7" t="n">
        <v>7</v>
      </c>
    </row>
    <row r="1528" spans="1:10">
      <c r="A1528" t="s">
        <v>4</v>
      </c>
      <c r="B1528" s="4" t="s">
        <v>5</v>
      </c>
      <c r="C1528" s="4" t="s">
        <v>13</v>
      </c>
      <c r="D1528" s="4" t="s">
        <v>10</v>
      </c>
      <c r="E1528" s="4" t="s">
        <v>10</v>
      </c>
      <c r="F1528" s="4" t="s">
        <v>10</v>
      </c>
    </row>
    <row r="1529" spans="1:10">
      <c r="A1529" t="n">
        <v>17566</v>
      </c>
      <c r="B1529" s="19" t="n">
        <v>63</v>
      </c>
      <c r="C1529" s="7" t="n">
        <v>0</v>
      </c>
      <c r="D1529" s="7" t="n">
        <v>4</v>
      </c>
      <c r="E1529" s="7" t="n">
        <v>1</v>
      </c>
      <c r="F1529" s="7" t="n">
        <v>7</v>
      </c>
    </row>
    <row r="1530" spans="1:10">
      <c r="A1530" t="s">
        <v>4</v>
      </c>
      <c r="B1530" s="4" t="s">
        <v>5</v>
      </c>
      <c r="C1530" s="4" t="s">
        <v>13</v>
      </c>
      <c r="D1530" s="4" t="s">
        <v>10</v>
      </c>
      <c r="E1530" s="4" t="s">
        <v>10</v>
      </c>
      <c r="F1530" s="4" t="s">
        <v>10</v>
      </c>
    </row>
    <row r="1531" spans="1:10">
      <c r="A1531" t="n">
        <v>17574</v>
      </c>
      <c r="B1531" s="19" t="n">
        <v>63</v>
      </c>
      <c r="C1531" s="7" t="n">
        <v>0</v>
      </c>
      <c r="D1531" s="7" t="n">
        <v>5</v>
      </c>
      <c r="E1531" s="7" t="n">
        <v>1</v>
      </c>
      <c r="F1531" s="7" t="n">
        <v>7</v>
      </c>
    </row>
    <row r="1532" spans="1:10">
      <c r="A1532" t="s">
        <v>4</v>
      </c>
      <c r="B1532" s="4" t="s">
        <v>5</v>
      </c>
      <c r="C1532" s="4" t="s">
        <v>13</v>
      </c>
      <c r="D1532" s="4" t="s">
        <v>10</v>
      </c>
      <c r="E1532" s="4" t="s">
        <v>10</v>
      </c>
      <c r="F1532" s="4" t="s">
        <v>10</v>
      </c>
    </row>
    <row r="1533" spans="1:10">
      <c r="A1533" t="n">
        <v>17582</v>
      </c>
      <c r="B1533" s="19" t="n">
        <v>63</v>
      </c>
      <c r="C1533" s="7" t="n">
        <v>0</v>
      </c>
      <c r="D1533" s="7" t="n">
        <v>6</v>
      </c>
      <c r="E1533" s="7" t="n">
        <v>1</v>
      </c>
      <c r="F1533" s="7" t="n">
        <v>7</v>
      </c>
    </row>
    <row r="1534" spans="1:10">
      <c r="A1534" t="s">
        <v>4</v>
      </c>
      <c r="B1534" s="4" t="s">
        <v>5</v>
      </c>
      <c r="C1534" s="4" t="s">
        <v>13</v>
      </c>
      <c r="D1534" s="4" t="s">
        <v>10</v>
      </c>
      <c r="E1534" s="4" t="s">
        <v>10</v>
      </c>
      <c r="F1534" s="4" t="s">
        <v>10</v>
      </c>
    </row>
    <row r="1535" spans="1:10">
      <c r="A1535" t="n">
        <v>17590</v>
      </c>
      <c r="B1535" s="19" t="n">
        <v>63</v>
      </c>
      <c r="C1535" s="7" t="n">
        <v>0</v>
      </c>
      <c r="D1535" s="7" t="n">
        <v>7</v>
      </c>
      <c r="E1535" s="7" t="n">
        <v>1</v>
      </c>
      <c r="F1535" s="7" t="n">
        <v>7</v>
      </c>
    </row>
    <row r="1536" spans="1:10">
      <c r="A1536" t="s">
        <v>4</v>
      </c>
      <c r="B1536" s="4" t="s">
        <v>5</v>
      </c>
      <c r="C1536" s="4" t="s">
        <v>13</v>
      </c>
      <c r="D1536" s="4" t="s">
        <v>10</v>
      </c>
      <c r="E1536" s="4" t="s">
        <v>10</v>
      </c>
      <c r="F1536" s="4" t="s">
        <v>10</v>
      </c>
    </row>
    <row r="1537" spans="1:6">
      <c r="A1537" t="n">
        <v>17598</v>
      </c>
      <c r="B1537" s="19" t="n">
        <v>63</v>
      </c>
      <c r="C1537" s="7" t="n">
        <v>0</v>
      </c>
      <c r="D1537" s="7" t="n">
        <v>8</v>
      </c>
      <c r="E1537" s="7" t="n">
        <v>1</v>
      </c>
      <c r="F1537" s="7" t="n">
        <v>7</v>
      </c>
    </row>
    <row r="1538" spans="1:6">
      <c r="A1538" t="s">
        <v>4</v>
      </c>
      <c r="B1538" s="4" t="s">
        <v>5</v>
      </c>
      <c r="C1538" s="4" t="s">
        <v>13</v>
      </c>
      <c r="D1538" s="4" t="s">
        <v>10</v>
      </c>
      <c r="E1538" s="4" t="s">
        <v>10</v>
      </c>
      <c r="F1538" s="4" t="s">
        <v>10</v>
      </c>
    </row>
    <row r="1539" spans="1:6">
      <c r="A1539" t="n">
        <v>17606</v>
      </c>
      <c r="B1539" s="19" t="n">
        <v>63</v>
      </c>
      <c r="C1539" s="7" t="n">
        <v>0</v>
      </c>
      <c r="D1539" s="7" t="n">
        <v>9</v>
      </c>
      <c r="E1539" s="7" t="n">
        <v>1</v>
      </c>
      <c r="F1539" s="7" t="n">
        <v>7</v>
      </c>
    </row>
    <row r="1540" spans="1:6">
      <c r="A1540" t="s">
        <v>4</v>
      </c>
      <c r="B1540" s="4" t="s">
        <v>5</v>
      </c>
      <c r="C1540" s="4" t="s">
        <v>13</v>
      </c>
      <c r="D1540" s="4" t="s">
        <v>10</v>
      </c>
      <c r="E1540" s="4" t="s">
        <v>10</v>
      </c>
      <c r="F1540" s="4" t="s">
        <v>10</v>
      </c>
    </row>
    <row r="1541" spans="1:6">
      <c r="A1541" t="n">
        <v>17614</v>
      </c>
      <c r="B1541" s="19" t="n">
        <v>63</v>
      </c>
      <c r="C1541" s="7" t="n">
        <v>0</v>
      </c>
      <c r="D1541" s="7" t="n">
        <v>23</v>
      </c>
      <c r="E1541" s="7" t="n">
        <v>1</v>
      </c>
      <c r="F1541" s="7" t="n">
        <v>7</v>
      </c>
    </row>
    <row r="1542" spans="1:6">
      <c r="A1542" t="s">
        <v>4</v>
      </c>
      <c r="B1542" s="4" t="s">
        <v>5</v>
      </c>
      <c r="C1542" s="4" t="s">
        <v>13</v>
      </c>
      <c r="D1542" s="4" t="s">
        <v>10</v>
      </c>
      <c r="E1542" s="4" t="s">
        <v>10</v>
      </c>
      <c r="F1542" s="4" t="s">
        <v>10</v>
      </c>
    </row>
    <row r="1543" spans="1:6">
      <c r="A1543" t="n">
        <v>17622</v>
      </c>
      <c r="B1543" s="19" t="n">
        <v>63</v>
      </c>
      <c r="C1543" s="7" t="n">
        <v>0</v>
      </c>
      <c r="D1543" s="7" t="n">
        <v>11</v>
      </c>
      <c r="E1543" s="7" t="n">
        <v>1</v>
      </c>
      <c r="F1543" s="7" t="n">
        <v>7</v>
      </c>
    </row>
    <row r="1544" spans="1:6">
      <c r="A1544" t="s">
        <v>4</v>
      </c>
      <c r="B1544" s="4" t="s">
        <v>5</v>
      </c>
      <c r="C1544" s="4" t="s">
        <v>13</v>
      </c>
      <c r="D1544" s="4" t="s">
        <v>10</v>
      </c>
      <c r="E1544" s="4" t="s">
        <v>10</v>
      </c>
      <c r="F1544" s="4" t="s">
        <v>10</v>
      </c>
    </row>
    <row r="1545" spans="1:6">
      <c r="A1545" t="n">
        <v>17630</v>
      </c>
      <c r="B1545" s="19" t="n">
        <v>63</v>
      </c>
      <c r="C1545" s="7" t="n">
        <v>0</v>
      </c>
      <c r="D1545" s="7" t="n">
        <v>12</v>
      </c>
      <c r="E1545" s="7" t="n">
        <v>1</v>
      </c>
      <c r="F1545" s="7" t="n">
        <v>7</v>
      </c>
    </row>
    <row r="1546" spans="1:6">
      <c r="A1546" t="s">
        <v>4</v>
      </c>
      <c r="B1546" s="4" t="s">
        <v>5</v>
      </c>
      <c r="C1546" s="4" t="s">
        <v>13</v>
      </c>
      <c r="D1546" s="4" t="s">
        <v>10</v>
      </c>
    </row>
    <row r="1547" spans="1:6">
      <c r="A1547" t="n">
        <v>17638</v>
      </c>
      <c r="B1547" s="23" t="n">
        <v>92</v>
      </c>
      <c r="C1547" s="7" t="n">
        <v>3</v>
      </c>
      <c r="D1547" s="7" t="n">
        <v>0</v>
      </c>
    </row>
    <row r="1548" spans="1:6">
      <c r="A1548" t="s">
        <v>4</v>
      </c>
      <c r="B1548" s="4" t="s">
        <v>5</v>
      </c>
      <c r="C1548" s="4" t="s">
        <v>13</v>
      </c>
      <c r="D1548" s="4" t="s">
        <v>10</v>
      </c>
      <c r="E1548" s="4" t="s">
        <v>10</v>
      </c>
    </row>
    <row r="1549" spans="1:6">
      <c r="A1549" t="n">
        <v>17642</v>
      </c>
      <c r="B1549" s="23" t="n">
        <v>92</v>
      </c>
      <c r="C1549" s="7" t="n">
        <v>0</v>
      </c>
      <c r="D1549" s="7" t="n">
        <v>0</v>
      </c>
      <c r="E1549" s="7" t="n">
        <v>0</v>
      </c>
    </row>
    <row r="1550" spans="1:6">
      <c r="A1550" t="s">
        <v>4</v>
      </c>
      <c r="B1550" s="4" t="s">
        <v>5</v>
      </c>
      <c r="C1550" s="4" t="s">
        <v>13</v>
      </c>
      <c r="D1550" s="4" t="s">
        <v>10</v>
      </c>
    </row>
    <row r="1551" spans="1:6">
      <c r="A1551" t="n">
        <v>17648</v>
      </c>
      <c r="B1551" s="23" t="n">
        <v>92</v>
      </c>
      <c r="C1551" s="7" t="n">
        <v>3</v>
      </c>
      <c r="D1551" s="7" t="n">
        <v>1</v>
      </c>
    </row>
    <row r="1552" spans="1:6">
      <c r="A1552" t="s">
        <v>4</v>
      </c>
      <c r="B1552" s="4" t="s">
        <v>5</v>
      </c>
      <c r="C1552" s="4" t="s">
        <v>13</v>
      </c>
      <c r="D1552" s="4" t="s">
        <v>10</v>
      </c>
      <c r="E1552" s="4" t="s">
        <v>10</v>
      </c>
    </row>
    <row r="1553" spans="1:6">
      <c r="A1553" t="n">
        <v>17652</v>
      </c>
      <c r="B1553" s="23" t="n">
        <v>92</v>
      </c>
      <c r="C1553" s="7" t="n">
        <v>0</v>
      </c>
      <c r="D1553" s="7" t="n">
        <v>1</v>
      </c>
      <c r="E1553" s="7" t="n">
        <v>0</v>
      </c>
    </row>
    <row r="1554" spans="1:6">
      <c r="A1554" t="s">
        <v>4</v>
      </c>
      <c r="B1554" s="4" t="s">
        <v>5</v>
      </c>
      <c r="C1554" s="4" t="s">
        <v>13</v>
      </c>
      <c r="D1554" s="4" t="s">
        <v>9</v>
      </c>
      <c r="E1554" s="4" t="s">
        <v>13</v>
      </c>
      <c r="F1554" s="4" t="s">
        <v>13</v>
      </c>
      <c r="G1554" s="4" t="s">
        <v>9</v>
      </c>
      <c r="H1554" s="4" t="s">
        <v>13</v>
      </c>
      <c r="I1554" s="4" t="s">
        <v>9</v>
      </c>
      <c r="J1554" s="4" t="s">
        <v>13</v>
      </c>
    </row>
    <row r="1555" spans="1:6">
      <c r="A1555" t="n">
        <v>17658</v>
      </c>
      <c r="B1555" s="28" t="n">
        <v>33</v>
      </c>
      <c r="C1555" s="7" t="n">
        <v>0</v>
      </c>
      <c r="D1555" s="7" t="n">
        <v>1</v>
      </c>
      <c r="E1555" s="7" t="n">
        <v>6</v>
      </c>
      <c r="F1555" s="7" t="n">
        <v>0</v>
      </c>
      <c r="G1555" s="7" t="n">
        <v>-1</v>
      </c>
      <c r="H1555" s="7" t="n">
        <v>0</v>
      </c>
      <c r="I1555" s="7" t="n">
        <v>-1</v>
      </c>
      <c r="J1555" s="7" t="n">
        <v>0</v>
      </c>
    </row>
    <row r="1556" spans="1:6">
      <c r="A1556" t="s">
        <v>4</v>
      </c>
      <c r="B1556" s="4" t="s">
        <v>5</v>
      </c>
      <c r="C1556" s="4" t="s">
        <v>84</v>
      </c>
    </row>
    <row r="1557" spans="1:6">
      <c r="A1557" t="n">
        <v>17676</v>
      </c>
      <c r="B1557" s="29" t="n">
        <v>3</v>
      </c>
      <c r="C1557" s="16" t="n">
        <f t="normal" ca="1">A1603</f>
        <v>0</v>
      </c>
    </row>
    <row r="1558" spans="1:6">
      <c r="A1558" t="s">
        <v>4</v>
      </c>
      <c r="B1558" s="4" t="s">
        <v>5</v>
      </c>
      <c r="C1558" s="4" t="s">
        <v>13</v>
      </c>
      <c r="D1558" s="4" t="s">
        <v>10</v>
      </c>
      <c r="E1558" s="4" t="s">
        <v>13</v>
      </c>
      <c r="F1558" s="4" t="s">
        <v>84</v>
      </c>
    </row>
    <row r="1559" spans="1:6">
      <c r="A1559" t="n">
        <v>17681</v>
      </c>
      <c r="B1559" s="15" t="n">
        <v>5</v>
      </c>
      <c r="C1559" s="7" t="n">
        <v>30</v>
      </c>
      <c r="D1559" s="7" t="n">
        <v>6449</v>
      </c>
      <c r="E1559" s="7" t="n">
        <v>1</v>
      </c>
      <c r="F1559" s="16" t="n">
        <f t="normal" ca="1">A1569</f>
        <v>0</v>
      </c>
    </row>
    <row r="1560" spans="1:6">
      <c r="A1560" t="s">
        <v>4</v>
      </c>
      <c r="B1560" s="4" t="s">
        <v>5</v>
      </c>
      <c r="C1560" s="4" t="s">
        <v>10</v>
      </c>
    </row>
    <row r="1561" spans="1:6">
      <c r="A1561" t="n">
        <v>17690</v>
      </c>
      <c r="B1561" s="17" t="n">
        <v>13</v>
      </c>
      <c r="C1561" s="7" t="n">
        <v>6449</v>
      </c>
    </row>
    <row r="1562" spans="1:6">
      <c r="A1562" t="s">
        <v>4</v>
      </c>
      <c r="B1562" s="4" t="s">
        <v>5</v>
      </c>
      <c r="C1562" s="4" t="s">
        <v>10</v>
      </c>
      <c r="D1562" s="4" t="s">
        <v>111</v>
      </c>
      <c r="E1562" s="4" t="s">
        <v>13</v>
      </c>
      <c r="F1562" s="4" t="s">
        <v>13</v>
      </c>
    </row>
    <row r="1563" spans="1:6">
      <c r="A1563" t="n">
        <v>17693</v>
      </c>
      <c r="B1563" s="32" t="n">
        <v>26</v>
      </c>
      <c r="C1563" s="7" t="n">
        <v>61440</v>
      </c>
      <c r="D1563" s="7" t="s">
        <v>112</v>
      </c>
      <c r="E1563" s="7" t="n">
        <v>2</v>
      </c>
      <c r="F1563" s="7" t="n">
        <v>0</v>
      </c>
    </row>
    <row r="1564" spans="1:6">
      <c r="A1564" t="s">
        <v>4</v>
      </c>
      <c r="B1564" s="4" t="s">
        <v>5</v>
      </c>
    </row>
    <row r="1565" spans="1:6">
      <c r="A1565" t="n">
        <v>17704</v>
      </c>
      <c r="B1565" s="33" t="n">
        <v>28</v>
      </c>
    </row>
    <row r="1566" spans="1:6">
      <c r="A1566" t="s">
        <v>4</v>
      </c>
      <c r="B1566" s="4" t="s">
        <v>5</v>
      </c>
      <c r="C1566" s="4" t="s">
        <v>84</v>
      </c>
    </row>
    <row r="1567" spans="1:6">
      <c r="A1567" t="n">
        <v>17705</v>
      </c>
      <c r="B1567" s="29" t="n">
        <v>3</v>
      </c>
      <c r="C1567" s="16" t="n">
        <f t="normal" ca="1">A1575</f>
        <v>0</v>
      </c>
    </row>
    <row r="1568" spans="1:6">
      <c r="A1568" t="s">
        <v>4</v>
      </c>
      <c r="B1568" s="4" t="s">
        <v>5</v>
      </c>
      <c r="C1568" s="4" t="s">
        <v>10</v>
      </c>
    </row>
    <row r="1569" spans="1:10">
      <c r="A1569" t="n">
        <v>17710</v>
      </c>
      <c r="B1569" s="9" t="n">
        <v>12</v>
      </c>
      <c r="C1569" s="7" t="n">
        <v>6449</v>
      </c>
    </row>
    <row r="1570" spans="1:10">
      <c r="A1570" t="s">
        <v>4</v>
      </c>
      <c r="B1570" s="4" t="s">
        <v>5</v>
      </c>
      <c r="C1570" s="4" t="s">
        <v>10</v>
      </c>
      <c r="D1570" s="4" t="s">
        <v>111</v>
      </c>
      <c r="E1570" s="4" t="s">
        <v>13</v>
      </c>
      <c r="F1570" s="4" t="s">
        <v>13</v>
      </c>
    </row>
    <row r="1571" spans="1:10">
      <c r="A1571" t="n">
        <v>17713</v>
      </c>
      <c r="B1571" s="32" t="n">
        <v>26</v>
      </c>
      <c r="C1571" s="7" t="n">
        <v>61440</v>
      </c>
      <c r="D1571" s="7" t="s">
        <v>113</v>
      </c>
      <c r="E1571" s="7" t="n">
        <v>2</v>
      </c>
      <c r="F1571" s="7" t="n">
        <v>0</v>
      </c>
    </row>
    <row r="1572" spans="1:10">
      <c r="A1572" t="s">
        <v>4</v>
      </c>
      <c r="B1572" s="4" t="s">
        <v>5</v>
      </c>
    </row>
    <row r="1573" spans="1:10">
      <c r="A1573" t="n">
        <v>17734</v>
      </c>
      <c r="B1573" s="33" t="n">
        <v>28</v>
      </c>
    </row>
    <row r="1574" spans="1:10">
      <c r="A1574" t="s">
        <v>4</v>
      </c>
      <c r="B1574" s="4" t="s">
        <v>5</v>
      </c>
      <c r="C1574" s="4" t="s">
        <v>84</v>
      </c>
    </row>
    <row r="1575" spans="1:10">
      <c r="A1575" t="n">
        <v>17735</v>
      </c>
      <c r="B1575" s="29" t="n">
        <v>3</v>
      </c>
      <c r="C1575" s="16" t="n">
        <f t="normal" ca="1">A1603</f>
        <v>0</v>
      </c>
    </row>
    <row r="1576" spans="1:10">
      <c r="A1576" t="s">
        <v>4</v>
      </c>
      <c r="B1576" s="4" t="s">
        <v>5</v>
      </c>
      <c r="C1576" s="4" t="s">
        <v>13</v>
      </c>
      <c r="D1576" s="4" t="s">
        <v>9</v>
      </c>
      <c r="E1576" s="4" t="s">
        <v>13</v>
      </c>
      <c r="F1576" s="4" t="s">
        <v>13</v>
      </c>
      <c r="G1576" s="4" t="s">
        <v>10</v>
      </c>
      <c r="H1576" s="4" t="s">
        <v>10</v>
      </c>
      <c r="I1576" s="4" t="s">
        <v>10</v>
      </c>
      <c r="J1576" s="4" t="s">
        <v>10</v>
      </c>
    </row>
    <row r="1577" spans="1:10">
      <c r="A1577" t="n">
        <v>17740</v>
      </c>
      <c r="B1577" s="28" t="n">
        <v>33</v>
      </c>
      <c r="C1577" s="7" t="n">
        <v>1</v>
      </c>
      <c r="D1577" s="7" t="n">
        <v>24</v>
      </c>
      <c r="E1577" s="7" t="n">
        <v>0</v>
      </c>
      <c r="F1577" s="7" t="n">
        <v>0</v>
      </c>
      <c r="G1577" s="7" t="n">
        <v>15</v>
      </c>
      <c r="H1577" s="7" t="n">
        <v>65535</v>
      </c>
      <c r="I1577" s="7" t="n">
        <v>65535</v>
      </c>
      <c r="J1577" s="7" t="n">
        <v>65535</v>
      </c>
    </row>
    <row r="1578" spans="1:10">
      <c r="A1578" t="s">
        <v>4</v>
      </c>
      <c r="B1578" s="4" t="s">
        <v>5</v>
      </c>
      <c r="C1578" s="4" t="s">
        <v>84</v>
      </c>
    </row>
    <row r="1579" spans="1:10">
      <c r="A1579" t="n">
        <v>17756</v>
      </c>
      <c r="B1579" s="29" t="n">
        <v>3</v>
      </c>
      <c r="C1579" s="16" t="n">
        <f t="normal" ca="1">A1603</f>
        <v>0</v>
      </c>
    </row>
    <row r="1580" spans="1:10">
      <c r="A1580" t="s">
        <v>4</v>
      </c>
      <c r="B1580" s="4" t="s">
        <v>5</v>
      </c>
      <c r="C1580" s="4" t="s">
        <v>13</v>
      </c>
      <c r="D1580" s="34" t="s">
        <v>114</v>
      </c>
      <c r="E1580" s="4" t="s">
        <v>5</v>
      </c>
      <c r="F1580" s="4" t="s">
        <v>13</v>
      </c>
      <c r="G1580" s="4" t="s">
        <v>10</v>
      </c>
      <c r="H1580" s="4" t="s">
        <v>10</v>
      </c>
      <c r="I1580" s="34" t="s">
        <v>115</v>
      </c>
      <c r="J1580" s="4" t="s">
        <v>13</v>
      </c>
      <c r="K1580" s="4" t="s">
        <v>9</v>
      </c>
      <c r="L1580" s="4" t="s">
        <v>13</v>
      </c>
      <c r="M1580" s="4" t="s">
        <v>13</v>
      </c>
      <c r="N1580" s="4" t="s">
        <v>84</v>
      </c>
    </row>
    <row r="1581" spans="1:10">
      <c r="A1581" t="n">
        <v>17761</v>
      </c>
      <c r="B1581" s="15" t="n">
        <v>5</v>
      </c>
      <c r="C1581" s="7" t="n">
        <v>28</v>
      </c>
      <c r="D1581" s="34" t="s">
        <v>3</v>
      </c>
      <c r="E1581" s="20" t="n">
        <v>95</v>
      </c>
      <c r="F1581" s="7" t="n">
        <v>13</v>
      </c>
      <c r="G1581" s="7" t="n">
        <v>0</v>
      </c>
      <c r="H1581" s="7" t="n">
        <v>11</v>
      </c>
      <c r="I1581" s="34" t="s">
        <v>3</v>
      </c>
      <c r="J1581" s="7" t="n">
        <v>0</v>
      </c>
      <c r="K1581" s="7" t="n">
        <v>9999</v>
      </c>
      <c r="L1581" s="7" t="n">
        <v>3</v>
      </c>
      <c r="M1581" s="7" t="n">
        <v>1</v>
      </c>
      <c r="N1581" s="16" t="n">
        <f t="normal" ca="1">A1595</f>
        <v>0</v>
      </c>
    </row>
    <row r="1582" spans="1:10">
      <c r="A1582" t="s">
        <v>4</v>
      </c>
      <c r="B1582" s="4" t="s">
        <v>5</v>
      </c>
      <c r="C1582" s="4" t="s">
        <v>13</v>
      </c>
      <c r="D1582" s="4" t="s">
        <v>10</v>
      </c>
      <c r="E1582" s="4" t="s">
        <v>10</v>
      </c>
      <c r="F1582" s="4" t="s">
        <v>10</v>
      </c>
      <c r="G1582" s="4" t="s">
        <v>9</v>
      </c>
    </row>
    <row r="1583" spans="1:10">
      <c r="A1583" t="n">
        <v>17780</v>
      </c>
      <c r="B1583" s="20" t="n">
        <v>95</v>
      </c>
      <c r="C1583" s="7" t="n">
        <v>6</v>
      </c>
      <c r="D1583" s="7" t="n">
        <v>0</v>
      </c>
      <c r="E1583" s="7" t="n">
        <v>11</v>
      </c>
      <c r="F1583" s="7" t="n">
        <v>300</v>
      </c>
      <c r="G1583" s="7" t="n">
        <v>0</v>
      </c>
    </row>
    <row r="1584" spans="1:10">
      <c r="A1584" t="s">
        <v>4</v>
      </c>
      <c r="B1584" s="4" t="s">
        <v>5</v>
      </c>
      <c r="C1584" s="4" t="s">
        <v>13</v>
      </c>
      <c r="D1584" s="4" t="s">
        <v>10</v>
      </c>
      <c r="E1584" s="4" t="s">
        <v>10</v>
      </c>
      <c r="F1584" s="4" t="s">
        <v>10</v>
      </c>
      <c r="G1584" s="4" t="s">
        <v>9</v>
      </c>
    </row>
    <row r="1585" spans="1:14">
      <c r="A1585" t="n">
        <v>17792</v>
      </c>
      <c r="B1585" s="20" t="n">
        <v>95</v>
      </c>
      <c r="C1585" s="7" t="n">
        <v>6</v>
      </c>
      <c r="D1585" s="7" t="n">
        <v>1</v>
      </c>
      <c r="E1585" s="7" t="n">
        <v>12</v>
      </c>
      <c r="F1585" s="7" t="n">
        <v>300</v>
      </c>
      <c r="G1585" s="7" t="n">
        <v>0</v>
      </c>
    </row>
    <row r="1586" spans="1:14">
      <c r="A1586" t="s">
        <v>4</v>
      </c>
      <c r="B1586" s="4" t="s">
        <v>5</v>
      </c>
      <c r="C1586" s="4" t="s">
        <v>13</v>
      </c>
      <c r="D1586" s="4" t="s">
        <v>10</v>
      </c>
    </row>
    <row r="1587" spans="1:14">
      <c r="A1587" t="n">
        <v>17804</v>
      </c>
      <c r="B1587" s="20" t="n">
        <v>95</v>
      </c>
      <c r="C1587" s="7" t="n">
        <v>7</v>
      </c>
      <c r="D1587" s="7" t="n">
        <v>0</v>
      </c>
    </row>
    <row r="1588" spans="1:14">
      <c r="A1588" t="s">
        <v>4</v>
      </c>
      <c r="B1588" s="4" t="s">
        <v>5</v>
      </c>
      <c r="C1588" s="4" t="s">
        <v>13</v>
      </c>
      <c r="D1588" s="4" t="s">
        <v>10</v>
      </c>
    </row>
    <row r="1589" spans="1:14">
      <c r="A1589" t="n">
        <v>17808</v>
      </c>
      <c r="B1589" s="20" t="n">
        <v>95</v>
      </c>
      <c r="C1589" s="7" t="n">
        <v>9</v>
      </c>
      <c r="D1589" s="7" t="n">
        <v>0</v>
      </c>
    </row>
    <row r="1590" spans="1:14">
      <c r="A1590" t="s">
        <v>4</v>
      </c>
      <c r="B1590" s="4" t="s">
        <v>5</v>
      </c>
      <c r="C1590" s="4" t="s">
        <v>13</v>
      </c>
      <c r="D1590" s="4" t="s">
        <v>10</v>
      </c>
    </row>
    <row r="1591" spans="1:14">
      <c r="A1591" t="n">
        <v>17812</v>
      </c>
      <c r="B1591" s="20" t="n">
        <v>95</v>
      </c>
      <c r="C1591" s="7" t="n">
        <v>8</v>
      </c>
      <c r="D1591" s="7" t="n">
        <v>0</v>
      </c>
    </row>
    <row r="1592" spans="1:14">
      <c r="A1592" t="s">
        <v>4</v>
      </c>
      <c r="B1592" s="4" t="s">
        <v>5</v>
      </c>
      <c r="C1592" s="4" t="s">
        <v>84</v>
      </c>
    </row>
    <row r="1593" spans="1:14">
      <c r="A1593" t="n">
        <v>17816</v>
      </c>
      <c r="B1593" s="29" t="n">
        <v>3</v>
      </c>
      <c r="C1593" s="16" t="n">
        <f t="normal" ca="1">A1581</f>
        <v>0</v>
      </c>
    </row>
    <row r="1594" spans="1:14">
      <c r="A1594" t="s">
        <v>4</v>
      </c>
      <c r="B1594" s="4" t="s">
        <v>5</v>
      </c>
      <c r="C1594" s="4" t="s">
        <v>84</v>
      </c>
    </row>
    <row r="1595" spans="1:14">
      <c r="A1595" t="n">
        <v>17821</v>
      </c>
      <c r="B1595" s="29" t="n">
        <v>3</v>
      </c>
      <c r="C1595" s="16" t="n">
        <f t="normal" ca="1">A1603</f>
        <v>0</v>
      </c>
    </row>
    <row r="1596" spans="1:14">
      <c r="A1596" t="s">
        <v>4</v>
      </c>
      <c r="B1596" s="4" t="s">
        <v>5</v>
      </c>
      <c r="C1596" s="4" t="s">
        <v>13</v>
      </c>
      <c r="D1596" s="4" t="s">
        <v>10</v>
      </c>
      <c r="E1596" s="4" t="s">
        <v>13</v>
      </c>
    </row>
    <row r="1597" spans="1:14">
      <c r="A1597" t="n">
        <v>17826</v>
      </c>
      <c r="B1597" s="14" t="n">
        <v>49</v>
      </c>
      <c r="C1597" s="7" t="n">
        <v>1</v>
      </c>
      <c r="D1597" s="7" t="n">
        <v>0</v>
      </c>
      <c r="E1597" s="7" t="n">
        <v>0</v>
      </c>
    </row>
    <row r="1598" spans="1:14">
      <c r="A1598" t="s">
        <v>4</v>
      </c>
      <c r="B1598" s="4" t="s">
        <v>5</v>
      </c>
      <c r="C1598" s="4" t="s">
        <v>13</v>
      </c>
      <c r="D1598" s="4" t="s">
        <v>13</v>
      </c>
      <c r="E1598" s="4" t="s">
        <v>9</v>
      </c>
      <c r="F1598" s="4" t="s">
        <v>13</v>
      </c>
      <c r="G1598" s="4" t="s">
        <v>13</v>
      </c>
    </row>
    <row r="1599" spans="1:14">
      <c r="A1599" t="n">
        <v>17831</v>
      </c>
      <c r="B1599" s="25" t="n">
        <v>18</v>
      </c>
      <c r="C1599" s="7" t="n">
        <v>0</v>
      </c>
      <c r="D1599" s="7" t="n">
        <v>0</v>
      </c>
      <c r="E1599" s="7" t="n">
        <v>-1</v>
      </c>
      <c r="F1599" s="7" t="n">
        <v>19</v>
      </c>
      <c r="G1599" s="7" t="n">
        <v>1</v>
      </c>
    </row>
    <row r="1600" spans="1:14">
      <c r="A1600" t="s">
        <v>4</v>
      </c>
      <c r="B1600" s="4" t="s">
        <v>5</v>
      </c>
      <c r="C1600" s="4" t="s">
        <v>84</v>
      </c>
    </row>
    <row r="1601" spans="1:7">
      <c r="A1601" t="n">
        <v>17840</v>
      </c>
      <c r="B1601" s="29" t="n">
        <v>3</v>
      </c>
      <c r="C1601" s="16" t="n">
        <f t="normal" ca="1">A1603</f>
        <v>0</v>
      </c>
    </row>
    <row r="1602" spans="1:7">
      <c r="A1602" t="s">
        <v>4</v>
      </c>
      <c r="B1602" s="4" t="s">
        <v>5</v>
      </c>
      <c r="C1602" s="4" t="s">
        <v>84</v>
      </c>
    </row>
    <row r="1603" spans="1:7">
      <c r="A1603" t="n">
        <v>17845</v>
      </c>
      <c r="B1603" s="29" t="n">
        <v>3</v>
      </c>
      <c r="C1603" s="16" t="n">
        <f t="normal" ca="1">A1353</f>
        <v>0</v>
      </c>
    </row>
    <row r="1604" spans="1:7">
      <c r="A1604" t="s">
        <v>4</v>
      </c>
      <c r="B1604" s="4" t="s">
        <v>5</v>
      </c>
      <c r="C1604" s="4" t="s">
        <v>13</v>
      </c>
      <c r="D1604" s="4" t="s">
        <v>13</v>
      </c>
    </row>
    <row r="1605" spans="1:7">
      <c r="A1605" t="n">
        <v>17850</v>
      </c>
      <c r="B1605" s="26" t="n">
        <v>31</v>
      </c>
      <c r="C1605" s="7" t="n">
        <v>3</v>
      </c>
      <c r="D1605" s="7" t="n">
        <v>0</v>
      </c>
    </row>
    <row r="1606" spans="1:7">
      <c r="A1606" t="s">
        <v>4</v>
      </c>
      <c r="B1606" s="4" t="s">
        <v>5</v>
      </c>
      <c r="C1606" s="4" t="s">
        <v>9</v>
      </c>
    </row>
    <row r="1607" spans="1:7">
      <c r="A1607" t="n">
        <v>17853</v>
      </c>
      <c r="B1607" s="35" t="n">
        <v>15</v>
      </c>
      <c r="C1607" s="7" t="n">
        <v>2</v>
      </c>
    </row>
    <row r="1608" spans="1:7">
      <c r="A1608" t="s">
        <v>4</v>
      </c>
      <c r="B1608" s="4" t="s">
        <v>5</v>
      </c>
      <c r="C1608" s="4" t="s">
        <v>13</v>
      </c>
    </row>
    <row r="1609" spans="1:7">
      <c r="A1609" t="n">
        <v>17858</v>
      </c>
      <c r="B1609" s="36" t="n">
        <v>23</v>
      </c>
      <c r="C1609" s="7" t="n">
        <v>10</v>
      </c>
    </row>
    <row r="1610" spans="1:7">
      <c r="A1610" t="s">
        <v>4</v>
      </c>
      <c r="B1610" s="4" t="s">
        <v>5</v>
      </c>
    </row>
    <row r="1611" spans="1:7">
      <c r="A1611" t="n">
        <v>17860</v>
      </c>
      <c r="B1611" s="5" t="n">
        <v>1</v>
      </c>
    </row>
    <row r="1612" spans="1:7" s="3" customFormat="1" customHeight="0">
      <c r="A1612" s="3" t="s">
        <v>2</v>
      </c>
      <c r="B1612" s="3" t="s">
        <v>116</v>
      </c>
    </row>
    <row r="1613" spans="1:7">
      <c r="A1613" t="s">
        <v>4</v>
      </c>
      <c r="B1613" s="4" t="s">
        <v>5</v>
      </c>
      <c r="C1613" s="4" t="s">
        <v>13</v>
      </c>
      <c r="D1613" s="4" t="s">
        <v>13</v>
      </c>
      <c r="E1613" s="4" t="s">
        <v>9</v>
      </c>
      <c r="F1613" s="4" t="s">
        <v>13</v>
      </c>
      <c r="G1613" s="4" t="s">
        <v>13</v>
      </c>
    </row>
    <row r="1614" spans="1:7">
      <c r="A1614" t="n">
        <v>17864</v>
      </c>
      <c r="B1614" s="25" t="n">
        <v>18</v>
      </c>
      <c r="C1614" s="7" t="n">
        <v>1</v>
      </c>
      <c r="D1614" s="7" t="n">
        <v>0</v>
      </c>
      <c r="E1614" s="7" t="n">
        <v>0</v>
      </c>
      <c r="F1614" s="7" t="n">
        <v>19</v>
      </c>
      <c r="G1614" s="7" t="n">
        <v>1</v>
      </c>
    </row>
    <row r="1615" spans="1:7">
      <c r="A1615" t="s">
        <v>4</v>
      </c>
      <c r="B1615" s="4" t="s">
        <v>5</v>
      </c>
      <c r="C1615" s="4" t="s">
        <v>13</v>
      </c>
      <c r="D1615" s="4" t="s">
        <v>13</v>
      </c>
      <c r="E1615" s="4" t="s">
        <v>13</v>
      </c>
      <c r="F1615" s="4" t="s">
        <v>9</v>
      </c>
      <c r="G1615" s="4" t="s">
        <v>13</v>
      </c>
      <c r="H1615" s="4" t="s">
        <v>13</v>
      </c>
      <c r="I1615" s="4" t="s">
        <v>84</v>
      </c>
    </row>
    <row r="1616" spans="1:7">
      <c r="A1616" t="n">
        <v>17873</v>
      </c>
      <c r="B1616" s="15" t="n">
        <v>5</v>
      </c>
      <c r="C1616" s="7" t="n">
        <v>35</v>
      </c>
      <c r="D1616" s="7" t="n">
        <v>1</v>
      </c>
      <c r="E1616" s="7" t="n">
        <v>0</v>
      </c>
      <c r="F1616" s="7" t="n">
        <v>-1</v>
      </c>
      <c r="G1616" s="7" t="n">
        <v>3</v>
      </c>
      <c r="H1616" s="7" t="n">
        <v>1</v>
      </c>
      <c r="I1616" s="16" t="n">
        <f t="normal" ca="1">A2226</f>
        <v>0</v>
      </c>
    </row>
    <row r="1617" spans="1:9">
      <c r="A1617" t="s">
        <v>4</v>
      </c>
      <c r="B1617" s="4" t="s">
        <v>5</v>
      </c>
      <c r="C1617" s="4" t="s">
        <v>13</v>
      </c>
      <c r="D1617" s="4" t="s">
        <v>13</v>
      </c>
      <c r="E1617" s="4" t="s">
        <v>10</v>
      </c>
      <c r="F1617" s="4" t="s">
        <v>9</v>
      </c>
    </row>
    <row r="1618" spans="1:9">
      <c r="A1618" t="n">
        <v>17887</v>
      </c>
      <c r="B1618" s="26" t="n">
        <v>31</v>
      </c>
      <c r="C1618" s="7" t="n">
        <v>0</v>
      </c>
      <c r="D1618" s="7" t="n">
        <v>1</v>
      </c>
      <c r="E1618" s="7" t="n">
        <v>18</v>
      </c>
      <c r="F1618" s="7" t="n">
        <v>1107296256</v>
      </c>
    </row>
    <row r="1619" spans="1:9">
      <c r="A1619" t="s">
        <v>4</v>
      </c>
      <c r="B1619" s="4" t="s">
        <v>5</v>
      </c>
      <c r="C1619" s="4" t="s">
        <v>13</v>
      </c>
      <c r="D1619" s="4" t="s">
        <v>13</v>
      </c>
      <c r="E1619" s="4" t="s">
        <v>6</v>
      </c>
      <c r="F1619" s="4" t="s">
        <v>10</v>
      </c>
    </row>
    <row r="1620" spans="1:9">
      <c r="A1620" t="n">
        <v>17896</v>
      </c>
      <c r="B1620" s="26" t="n">
        <v>31</v>
      </c>
      <c r="C1620" s="7" t="n">
        <v>1</v>
      </c>
      <c r="D1620" s="7" t="n">
        <v>1</v>
      </c>
      <c r="E1620" s="7" t="s">
        <v>117</v>
      </c>
      <c r="F1620" s="7" t="n">
        <v>100</v>
      </c>
    </row>
    <row r="1621" spans="1:9">
      <c r="A1621" t="s">
        <v>4</v>
      </c>
      <c r="B1621" s="4" t="s">
        <v>5</v>
      </c>
      <c r="C1621" s="4" t="s">
        <v>13</v>
      </c>
      <c r="D1621" s="4" t="s">
        <v>13</v>
      </c>
      <c r="E1621" s="4" t="s">
        <v>6</v>
      </c>
      <c r="F1621" s="4" t="s">
        <v>10</v>
      </c>
    </row>
    <row r="1622" spans="1:9">
      <c r="A1622" t="n">
        <v>17924</v>
      </c>
      <c r="B1622" s="26" t="n">
        <v>31</v>
      </c>
      <c r="C1622" s="7" t="n">
        <v>1</v>
      </c>
      <c r="D1622" s="7" t="n">
        <v>1</v>
      </c>
      <c r="E1622" s="7" t="s">
        <v>118</v>
      </c>
      <c r="F1622" s="7" t="n">
        <v>101</v>
      </c>
    </row>
    <row r="1623" spans="1:9">
      <c r="A1623" t="s">
        <v>4</v>
      </c>
      <c r="B1623" s="4" t="s">
        <v>5</v>
      </c>
      <c r="C1623" s="4" t="s">
        <v>13</v>
      </c>
      <c r="D1623" s="4" t="s">
        <v>13</v>
      </c>
      <c r="E1623" s="4" t="s">
        <v>6</v>
      </c>
      <c r="F1623" s="4" t="s">
        <v>10</v>
      </c>
    </row>
    <row r="1624" spans="1:9">
      <c r="A1624" t="n">
        <v>17957</v>
      </c>
      <c r="B1624" s="26" t="n">
        <v>31</v>
      </c>
      <c r="C1624" s="7" t="n">
        <v>1</v>
      </c>
      <c r="D1624" s="7" t="n">
        <v>1</v>
      </c>
      <c r="E1624" s="7" t="s">
        <v>119</v>
      </c>
      <c r="F1624" s="7" t="n">
        <v>102</v>
      </c>
    </row>
    <row r="1625" spans="1:9">
      <c r="A1625" t="s">
        <v>4</v>
      </c>
      <c r="B1625" s="4" t="s">
        <v>5</v>
      </c>
      <c r="C1625" s="4" t="s">
        <v>13</v>
      </c>
      <c r="D1625" s="4" t="s">
        <v>13</v>
      </c>
      <c r="E1625" s="4" t="s">
        <v>6</v>
      </c>
      <c r="F1625" s="4" t="s">
        <v>10</v>
      </c>
    </row>
    <row r="1626" spans="1:9">
      <c r="A1626" t="n">
        <v>17989</v>
      </c>
      <c r="B1626" s="26" t="n">
        <v>31</v>
      </c>
      <c r="C1626" s="7" t="n">
        <v>1</v>
      </c>
      <c r="D1626" s="7" t="n">
        <v>1</v>
      </c>
      <c r="E1626" s="7" t="s">
        <v>120</v>
      </c>
      <c r="F1626" s="7" t="n">
        <v>103</v>
      </c>
    </row>
    <row r="1627" spans="1:9">
      <c r="A1627" t="s">
        <v>4</v>
      </c>
      <c r="B1627" s="4" t="s">
        <v>5</v>
      </c>
      <c r="C1627" s="4" t="s">
        <v>13</v>
      </c>
      <c r="D1627" s="4" t="s">
        <v>13</v>
      </c>
      <c r="E1627" s="4" t="s">
        <v>6</v>
      </c>
      <c r="F1627" s="4" t="s">
        <v>10</v>
      </c>
    </row>
    <row r="1628" spans="1:9">
      <c r="A1628" t="n">
        <v>18017</v>
      </c>
      <c r="B1628" s="26" t="n">
        <v>31</v>
      </c>
      <c r="C1628" s="7" t="n">
        <v>1</v>
      </c>
      <c r="D1628" s="7" t="n">
        <v>1</v>
      </c>
      <c r="E1628" s="7" t="s">
        <v>121</v>
      </c>
      <c r="F1628" s="7" t="n">
        <v>104</v>
      </c>
    </row>
    <row r="1629" spans="1:9">
      <c r="A1629" t="s">
        <v>4</v>
      </c>
      <c r="B1629" s="4" t="s">
        <v>5</v>
      </c>
      <c r="C1629" s="4" t="s">
        <v>13</v>
      </c>
      <c r="D1629" s="4" t="s">
        <v>13</v>
      </c>
      <c r="E1629" s="4" t="s">
        <v>6</v>
      </c>
      <c r="F1629" s="4" t="s">
        <v>10</v>
      </c>
    </row>
    <row r="1630" spans="1:9">
      <c r="A1630" t="n">
        <v>18062</v>
      </c>
      <c r="B1630" s="26" t="n">
        <v>31</v>
      </c>
      <c r="C1630" s="7" t="n">
        <v>1</v>
      </c>
      <c r="D1630" s="7" t="n">
        <v>1</v>
      </c>
      <c r="E1630" s="7" t="s">
        <v>122</v>
      </c>
      <c r="F1630" s="7" t="n">
        <v>105</v>
      </c>
    </row>
    <row r="1631" spans="1:9">
      <c r="A1631" t="s">
        <v>4</v>
      </c>
      <c r="B1631" s="4" t="s">
        <v>5</v>
      </c>
      <c r="C1631" s="4" t="s">
        <v>13</v>
      </c>
      <c r="D1631" s="4" t="s">
        <v>13</v>
      </c>
      <c r="E1631" s="4" t="s">
        <v>6</v>
      </c>
      <c r="F1631" s="4" t="s">
        <v>10</v>
      </c>
    </row>
    <row r="1632" spans="1:9">
      <c r="A1632" t="n">
        <v>18106</v>
      </c>
      <c r="B1632" s="26" t="n">
        <v>31</v>
      </c>
      <c r="C1632" s="7" t="n">
        <v>1</v>
      </c>
      <c r="D1632" s="7" t="n">
        <v>1</v>
      </c>
      <c r="E1632" s="7" t="s">
        <v>123</v>
      </c>
      <c r="F1632" s="7" t="n">
        <v>106</v>
      </c>
    </row>
    <row r="1633" spans="1:6">
      <c r="A1633" t="s">
        <v>4</v>
      </c>
      <c r="B1633" s="4" t="s">
        <v>5</v>
      </c>
      <c r="C1633" s="4" t="s">
        <v>13</v>
      </c>
      <c r="D1633" s="4" t="s">
        <v>13</v>
      </c>
      <c r="E1633" s="4" t="s">
        <v>6</v>
      </c>
      <c r="F1633" s="4" t="s">
        <v>10</v>
      </c>
    </row>
    <row r="1634" spans="1:6">
      <c r="A1634" t="n">
        <v>18146</v>
      </c>
      <c r="B1634" s="26" t="n">
        <v>31</v>
      </c>
      <c r="C1634" s="7" t="n">
        <v>1</v>
      </c>
      <c r="D1634" s="7" t="n">
        <v>1</v>
      </c>
      <c r="E1634" s="7" t="s">
        <v>124</v>
      </c>
      <c r="F1634" s="7" t="n">
        <v>107</v>
      </c>
    </row>
    <row r="1635" spans="1:6">
      <c r="A1635" t="s">
        <v>4</v>
      </c>
      <c r="B1635" s="4" t="s">
        <v>5</v>
      </c>
      <c r="C1635" s="4" t="s">
        <v>13</v>
      </c>
      <c r="D1635" s="4" t="s">
        <v>13</v>
      </c>
      <c r="E1635" s="4" t="s">
        <v>6</v>
      </c>
      <c r="F1635" s="4" t="s">
        <v>10</v>
      </c>
    </row>
    <row r="1636" spans="1:6">
      <c r="A1636" t="n">
        <v>18165</v>
      </c>
      <c r="B1636" s="26" t="n">
        <v>31</v>
      </c>
      <c r="C1636" s="7" t="n">
        <v>1</v>
      </c>
      <c r="D1636" s="7" t="n">
        <v>1</v>
      </c>
      <c r="E1636" s="7" t="s">
        <v>125</v>
      </c>
      <c r="F1636" s="7" t="n">
        <v>108</v>
      </c>
    </row>
    <row r="1637" spans="1:6">
      <c r="A1637" t="s">
        <v>4</v>
      </c>
      <c r="B1637" s="4" t="s">
        <v>5</v>
      </c>
      <c r="C1637" s="4" t="s">
        <v>13</v>
      </c>
      <c r="D1637" s="4" t="s">
        <v>13</v>
      </c>
      <c r="E1637" s="4" t="s">
        <v>6</v>
      </c>
      <c r="F1637" s="4" t="s">
        <v>10</v>
      </c>
    </row>
    <row r="1638" spans="1:6">
      <c r="A1638" t="n">
        <v>18190</v>
      </c>
      <c r="B1638" s="26" t="n">
        <v>31</v>
      </c>
      <c r="C1638" s="7" t="n">
        <v>1</v>
      </c>
      <c r="D1638" s="7" t="n">
        <v>1</v>
      </c>
      <c r="E1638" s="7" t="s">
        <v>126</v>
      </c>
      <c r="F1638" s="7" t="n">
        <v>109</v>
      </c>
    </row>
    <row r="1639" spans="1:6">
      <c r="A1639" t="s">
        <v>4</v>
      </c>
      <c r="B1639" s="4" t="s">
        <v>5</v>
      </c>
      <c r="C1639" s="4" t="s">
        <v>13</v>
      </c>
      <c r="D1639" s="4" t="s">
        <v>13</v>
      </c>
      <c r="E1639" s="4" t="s">
        <v>6</v>
      </c>
      <c r="F1639" s="4" t="s">
        <v>10</v>
      </c>
    </row>
    <row r="1640" spans="1:6">
      <c r="A1640" t="n">
        <v>18241</v>
      </c>
      <c r="B1640" s="26" t="n">
        <v>31</v>
      </c>
      <c r="C1640" s="7" t="n">
        <v>1</v>
      </c>
      <c r="D1640" s="7" t="n">
        <v>1</v>
      </c>
      <c r="E1640" s="7" t="s">
        <v>127</v>
      </c>
      <c r="F1640" s="7" t="n">
        <v>110</v>
      </c>
    </row>
    <row r="1641" spans="1:6">
      <c r="A1641" t="s">
        <v>4</v>
      </c>
      <c r="B1641" s="4" t="s">
        <v>5</v>
      </c>
      <c r="C1641" s="4" t="s">
        <v>13</v>
      </c>
      <c r="D1641" s="4" t="s">
        <v>13</v>
      </c>
      <c r="E1641" s="4" t="s">
        <v>6</v>
      </c>
      <c r="F1641" s="4" t="s">
        <v>10</v>
      </c>
    </row>
    <row r="1642" spans="1:6">
      <c r="A1642" t="n">
        <v>18279</v>
      </c>
      <c r="B1642" s="26" t="n">
        <v>31</v>
      </c>
      <c r="C1642" s="7" t="n">
        <v>1</v>
      </c>
      <c r="D1642" s="7" t="n">
        <v>1</v>
      </c>
      <c r="E1642" s="7" t="s">
        <v>128</v>
      </c>
      <c r="F1642" s="7" t="n">
        <v>111</v>
      </c>
    </row>
    <row r="1643" spans="1:6">
      <c r="A1643" t="s">
        <v>4</v>
      </c>
      <c r="B1643" s="4" t="s">
        <v>5</v>
      </c>
      <c r="C1643" s="4" t="s">
        <v>13</v>
      </c>
      <c r="D1643" s="4" t="s">
        <v>13</v>
      </c>
      <c r="E1643" s="4" t="s">
        <v>6</v>
      </c>
      <c r="F1643" s="4" t="s">
        <v>10</v>
      </c>
    </row>
    <row r="1644" spans="1:6">
      <c r="A1644" t="n">
        <v>18312</v>
      </c>
      <c r="B1644" s="26" t="n">
        <v>31</v>
      </c>
      <c r="C1644" s="7" t="n">
        <v>1</v>
      </c>
      <c r="D1644" s="7" t="n">
        <v>1</v>
      </c>
      <c r="E1644" s="7" t="s">
        <v>129</v>
      </c>
      <c r="F1644" s="7" t="n">
        <v>112</v>
      </c>
    </row>
    <row r="1645" spans="1:6">
      <c r="A1645" t="s">
        <v>4</v>
      </c>
      <c r="B1645" s="4" t="s">
        <v>5</v>
      </c>
      <c r="C1645" s="4" t="s">
        <v>13</v>
      </c>
      <c r="D1645" s="4" t="s">
        <v>13</v>
      </c>
      <c r="E1645" s="4" t="s">
        <v>6</v>
      </c>
      <c r="F1645" s="4" t="s">
        <v>10</v>
      </c>
    </row>
    <row r="1646" spans="1:6">
      <c r="A1646" t="n">
        <v>18350</v>
      </c>
      <c r="B1646" s="26" t="n">
        <v>31</v>
      </c>
      <c r="C1646" s="7" t="n">
        <v>1</v>
      </c>
      <c r="D1646" s="7" t="n">
        <v>1</v>
      </c>
      <c r="E1646" s="7" t="s">
        <v>130</v>
      </c>
      <c r="F1646" s="7" t="n">
        <v>113</v>
      </c>
    </row>
    <row r="1647" spans="1:6">
      <c r="A1647" t="s">
        <v>4</v>
      </c>
      <c r="B1647" s="4" t="s">
        <v>5</v>
      </c>
      <c r="C1647" s="4" t="s">
        <v>13</v>
      </c>
      <c r="D1647" s="4" t="s">
        <v>13</v>
      </c>
      <c r="E1647" s="4" t="s">
        <v>6</v>
      </c>
      <c r="F1647" s="4" t="s">
        <v>10</v>
      </c>
    </row>
    <row r="1648" spans="1:6">
      <c r="A1648" t="n">
        <v>18382</v>
      </c>
      <c r="B1648" s="26" t="n">
        <v>31</v>
      </c>
      <c r="C1648" s="7" t="n">
        <v>1</v>
      </c>
      <c r="D1648" s="7" t="n">
        <v>1</v>
      </c>
      <c r="E1648" s="7" t="s">
        <v>131</v>
      </c>
      <c r="F1648" s="7" t="n">
        <v>114</v>
      </c>
    </row>
    <row r="1649" spans="1:6">
      <c r="A1649" t="s">
        <v>4</v>
      </c>
      <c r="B1649" s="4" t="s">
        <v>5</v>
      </c>
      <c r="C1649" s="4" t="s">
        <v>13</v>
      </c>
      <c r="D1649" s="4" t="s">
        <v>13</v>
      </c>
      <c r="E1649" s="4" t="s">
        <v>6</v>
      </c>
      <c r="F1649" s="4" t="s">
        <v>10</v>
      </c>
    </row>
    <row r="1650" spans="1:6">
      <c r="A1650" t="n">
        <v>18422</v>
      </c>
      <c r="B1650" s="26" t="n">
        <v>31</v>
      </c>
      <c r="C1650" s="7" t="n">
        <v>1</v>
      </c>
      <c r="D1650" s="7" t="n">
        <v>1</v>
      </c>
      <c r="E1650" s="7" t="s">
        <v>132</v>
      </c>
      <c r="F1650" s="7" t="n">
        <v>115</v>
      </c>
    </row>
    <row r="1651" spans="1:6">
      <c r="A1651" t="s">
        <v>4</v>
      </c>
      <c r="B1651" s="4" t="s">
        <v>5</v>
      </c>
      <c r="C1651" s="4" t="s">
        <v>13</v>
      </c>
      <c r="D1651" s="4" t="s">
        <v>13</v>
      </c>
      <c r="E1651" s="4" t="s">
        <v>6</v>
      </c>
      <c r="F1651" s="4" t="s">
        <v>10</v>
      </c>
    </row>
    <row r="1652" spans="1:6">
      <c r="A1652" t="n">
        <v>18461</v>
      </c>
      <c r="B1652" s="26" t="n">
        <v>31</v>
      </c>
      <c r="C1652" s="7" t="n">
        <v>1</v>
      </c>
      <c r="D1652" s="7" t="n">
        <v>1</v>
      </c>
      <c r="E1652" s="7" t="s">
        <v>133</v>
      </c>
      <c r="F1652" s="7" t="n">
        <v>116</v>
      </c>
    </row>
    <row r="1653" spans="1:6">
      <c r="A1653" t="s">
        <v>4</v>
      </c>
      <c r="B1653" s="4" t="s">
        <v>5</v>
      </c>
      <c r="C1653" s="4" t="s">
        <v>13</v>
      </c>
      <c r="D1653" s="4" t="s">
        <v>13</v>
      </c>
      <c r="E1653" s="4" t="s">
        <v>6</v>
      </c>
      <c r="F1653" s="4" t="s">
        <v>10</v>
      </c>
    </row>
    <row r="1654" spans="1:6">
      <c r="A1654" t="n">
        <v>18511</v>
      </c>
      <c r="B1654" s="26" t="n">
        <v>31</v>
      </c>
      <c r="C1654" s="7" t="n">
        <v>1</v>
      </c>
      <c r="D1654" s="7" t="n">
        <v>1</v>
      </c>
      <c r="E1654" s="7" t="s">
        <v>134</v>
      </c>
      <c r="F1654" s="7" t="n">
        <v>117</v>
      </c>
    </row>
    <row r="1655" spans="1:6">
      <c r="A1655" t="s">
        <v>4</v>
      </c>
      <c r="B1655" s="4" t="s">
        <v>5</v>
      </c>
      <c r="C1655" s="4" t="s">
        <v>13</v>
      </c>
      <c r="D1655" s="4" t="s">
        <v>13</v>
      </c>
      <c r="E1655" s="4" t="s">
        <v>6</v>
      </c>
      <c r="F1655" s="4" t="s">
        <v>10</v>
      </c>
    </row>
    <row r="1656" spans="1:6">
      <c r="A1656" t="n">
        <v>18563</v>
      </c>
      <c r="B1656" s="26" t="n">
        <v>31</v>
      </c>
      <c r="C1656" s="7" t="n">
        <v>1</v>
      </c>
      <c r="D1656" s="7" t="n">
        <v>1</v>
      </c>
      <c r="E1656" s="7" t="s">
        <v>135</v>
      </c>
      <c r="F1656" s="7" t="n">
        <v>118</v>
      </c>
    </row>
    <row r="1657" spans="1:6">
      <c r="A1657" t="s">
        <v>4</v>
      </c>
      <c r="B1657" s="4" t="s">
        <v>5</v>
      </c>
      <c r="C1657" s="4" t="s">
        <v>13</v>
      </c>
      <c r="D1657" s="4" t="s">
        <v>13</v>
      </c>
      <c r="E1657" s="4" t="s">
        <v>6</v>
      </c>
      <c r="F1657" s="4" t="s">
        <v>10</v>
      </c>
    </row>
    <row r="1658" spans="1:6">
      <c r="A1658" t="n">
        <v>18621</v>
      </c>
      <c r="B1658" s="26" t="n">
        <v>31</v>
      </c>
      <c r="C1658" s="7" t="n">
        <v>1</v>
      </c>
      <c r="D1658" s="7" t="n">
        <v>1</v>
      </c>
      <c r="E1658" s="7" t="s">
        <v>136</v>
      </c>
      <c r="F1658" s="7" t="n">
        <v>119</v>
      </c>
    </row>
    <row r="1659" spans="1:6">
      <c r="A1659" t="s">
        <v>4</v>
      </c>
      <c r="B1659" s="4" t="s">
        <v>5</v>
      </c>
      <c r="C1659" s="4" t="s">
        <v>13</v>
      </c>
      <c r="D1659" s="4" t="s">
        <v>13</v>
      </c>
      <c r="E1659" s="4" t="s">
        <v>6</v>
      </c>
      <c r="F1659" s="4" t="s">
        <v>10</v>
      </c>
    </row>
    <row r="1660" spans="1:6">
      <c r="A1660" t="n">
        <v>18664</v>
      </c>
      <c r="B1660" s="26" t="n">
        <v>31</v>
      </c>
      <c r="C1660" s="7" t="n">
        <v>1</v>
      </c>
      <c r="D1660" s="7" t="n">
        <v>1</v>
      </c>
      <c r="E1660" s="7" t="s">
        <v>137</v>
      </c>
      <c r="F1660" s="7" t="n">
        <v>120</v>
      </c>
    </row>
    <row r="1661" spans="1:6">
      <c r="A1661" t="s">
        <v>4</v>
      </c>
      <c r="B1661" s="4" t="s">
        <v>5</v>
      </c>
      <c r="C1661" s="4" t="s">
        <v>13</v>
      </c>
      <c r="D1661" s="4" t="s">
        <v>13</v>
      </c>
      <c r="E1661" s="4" t="s">
        <v>6</v>
      </c>
      <c r="F1661" s="4" t="s">
        <v>10</v>
      </c>
    </row>
    <row r="1662" spans="1:6">
      <c r="A1662" t="n">
        <v>18718</v>
      </c>
      <c r="B1662" s="26" t="n">
        <v>31</v>
      </c>
      <c r="C1662" s="7" t="n">
        <v>1</v>
      </c>
      <c r="D1662" s="7" t="n">
        <v>1</v>
      </c>
      <c r="E1662" s="7" t="s">
        <v>138</v>
      </c>
      <c r="F1662" s="7" t="n">
        <v>121</v>
      </c>
    </row>
    <row r="1663" spans="1:6">
      <c r="A1663" t="s">
        <v>4</v>
      </c>
      <c r="B1663" s="4" t="s">
        <v>5</v>
      </c>
      <c r="C1663" s="4" t="s">
        <v>13</v>
      </c>
      <c r="D1663" s="4" t="s">
        <v>13</v>
      </c>
      <c r="E1663" s="4" t="s">
        <v>6</v>
      </c>
      <c r="F1663" s="4" t="s">
        <v>10</v>
      </c>
    </row>
    <row r="1664" spans="1:6">
      <c r="A1664" t="n">
        <v>18778</v>
      </c>
      <c r="B1664" s="26" t="n">
        <v>31</v>
      </c>
      <c r="C1664" s="7" t="n">
        <v>1</v>
      </c>
      <c r="D1664" s="7" t="n">
        <v>1</v>
      </c>
      <c r="E1664" s="7" t="s">
        <v>139</v>
      </c>
      <c r="F1664" s="7" t="n">
        <v>122</v>
      </c>
    </row>
    <row r="1665" spans="1:6">
      <c r="A1665" t="s">
        <v>4</v>
      </c>
      <c r="B1665" s="4" t="s">
        <v>5</v>
      </c>
      <c r="C1665" s="4" t="s">
        <v>13</v>
      </c>
      <c r="D1665" s="4" t="s">
        <v>13</v>
      </c>
      <c r="E1665" s="4" t="s">
        <v>6</v>
      </c>
      <c r="F1665" s="4" t="s">
        <v>10</v>
      </c>
    </row>
    <row r="1666" spans="1:6">
      <c r="A1666" t="n">
        <v>18825</v>
      </c>
      <c r="B1666" s="26" t="n">
        <v>31</v>
      </c>
      <c r="C1666" s="7" t="n">
        <v>1</v>
      </c>
      <c r="D1666" s="7" t="n">
        <v>1</v>
      </c>
      <c r="E1666" s="7" t="s">
        <v>140</v>
      </c>
      <c r="F1666" s="7" t="n">
        <v>999</v>
      </c>
    </row>
    <row r="1667" spans="1:6">
      <c r="A1667" t="s">
        <v>4</v>
      </c>
      <c r="B1667" s="4" t="s">
        <v>5</v>
      </c>
      <c r="C1667" s="4" t="s">
        <v>13</v>
      </c>
      <c r="D1667" s="4" t="s">
        <v>13</v>
      </c>
      <c r="E1667" s="4" t="s">
        <v>6</v>
      </c>
      <c r="F1667" s="4" t="s">
        <v>10</v>
      </c>
    </row>
    <row r="1668" spans="1:6">
      <c r="A1668" t="n">
        <v>18901</v>
      </c>
      <c r="B1668" s="26" t="n">
        <v>31</v>
      </c>
      <c r="C1668" s="7" t="n">
        <v>1</v>
      </c>
      <c r="D1668" s="7" t="n">
        <v>1</v>
      </c>
      <c r="E1668" s="7" t="s">
        <v>141</v>
      </c>
      <c r="F1668" s="7" t="n">
        <v>200</v>
      </c>
    </row>
    <row r="1669" spans="1:6">
      <c r="A1669" t="s">
        <v>4</v>
      </c>
      <c r="B1669" s="4" t="s">
        <v>5</v>
      </c>
      <c r="C1669" s="4" t="s">
        <v>13</v>
      </c>
      <c r="D1669" s="4" t="s">
        <v>13</v>
      </c>
      <c r="E1669" s="4" t="s">
        <v>6</v>
      </c>
      <c r="F1669" s="4" t="s">
        <v>10</v>
      </c>
    </row>
    <row r="1670" spans="1:6">
      <c r="A1670" t="n">
        <v>18946</v>
      </c>
      <c r="B1670" s="26" t="n">
        <v>31</v>
      </c>
      <c r="C1670" s="7" t="n">
        <v>1</v>
      </c>
      <c r="D1670" s="7" t="n">
        <v>1</v>
      </c>
      <c r="E1670" s="7" t="s">
        <v>142</v>
      </c>
      <c r="F1670" s="7" t="n">
        <v>201</v>
      </c>
    </row>
    <row r="1671" spans="1:6">
      <c r="A1671" t="s">
        <v>4</v>
      </c>
      <c r="B1671" s="4" t="s">
        <v>5</v>
      </c>
      <c r="C1671" s="4" t="s">
        <v>13</v>
      </c>
      <c r="D1671" s="4" t="s">
        <v>13</v>
      </c>
      <c r="E1671" s="4" t="s">
        <v>6</v>
      </c>
      <c r="F1671" s="4" t="s">
        <v>10</v>
      </c>
    </row>
    <row r="1672" spans="1:6">
      <c r="A1672" t="n">
        <v>18990</v>
      </c>
      <c r="B1672" s="26" t="n">
        <v>31</v>
      </c>
      <c r="C1672" s="7" t="n">
        <v>1</v>
      </c>
      <c r="D1672" s="7" t="n">
        <v>1</v>
      </c>
      <c r="E1672" s="7" t="s">
        <v>143</v>
      </c>
      <c r="F1672" s="7" t="n">
        <v>202</v>
      </c>
    </row>
    <row r="1673" spans="1:6">
      <c r="A1673" t="s">
        <v>4</v>
      </c>
      <c r="B1673" s="4" t="s">
        <v>5</v>
      </c>
      <c r="C1673" s="4" t="s">
        <v>13</v>
      </c>
      <c r="D1673" s="4" t="s">
        <v>13</v>
      </c>
      <c r="E1673" s="4" t="s">
        <v>6</v>
      </c>
      <c r="F1673" s="4" t="s">
        <v>10</v>
      </c>
    </row>
    <row r="1674" spans="1:6">
      <c r="A1674" t="n">
        <v>19045</v>
      </c>
      <c r="B1674" s="26" t="n">
        <v>31</v>
      </c>
      <c r="C1674" s="7" t="n">
        <v>1</v>
      </c>
      <c r="D1674" s="7" t="n">
        <v>1</v>
      </c>
      <c r="E1674" s="7" t="s">
        <v>140</v>
      </c>
      <c r="F1674" s="7" t="n">
        <v>999</v>
      </c>
    </row>
    <row r="1675" spans="1:6">
      <c r="A1675" t="s">
        <v>4</v>
      </c>
      <c r="B1675" s="4" t="s">
        <v>5</v>
      </c>
      <c r="C1675" s="4" t="s">
        <v>13</v>
      </c>
      <c r="D1675" s="4" t="s">
        <v>13</v>
      </c>
      <c r="E1675" s="4" t="s">
        <v>6</v>
      </c>
      <c r="F1675" s="4" t="s">
        <v>10</v>
      </c>
    </row>
    <row r="1676" spans="1:6">
      <c r="A1676" t="n">
        <v>19121</v>
      </c>
      <c r="B1676" s="26" t="n">
        <v>31</v>
      </c>
      <c r="C1676" s="7" t="n">
        <v>1</v>
      </c>
      <c r="D1676" s="7" t="n">
        <v>1</v>
      </c>
      <c r="E1676" s="7" t="s">
        <v>144</v>
      </c>
      <c r="F1676" s="7" t="n">
        <v>300</v>
      </c>
    </row>
    <row r="1677" spans="1:6">
      <c r="A1677" t="s">
        <v>4</v>
      </c>
      <c r="B1677" s="4" t="s">
        <v>5</v>
      </c>
      <c r="C1677" s="4" t="s">
        <v>13</v>
      </c>
      <c r="D1677" s="4" t="s">
        <v>13</v>
      </c>
      <c r="E1677" s="4" t="s">
        <v>6</v>
      </c>
      <c r="F1677" s="4" t="s">
        <v>10</v>
      </c>
    </row>
    <row r="1678" spans="1:6">
      <c r="A1678" t="n">
        <v>19155</v>
      </c>
      <c r="B1678" s="26" t="n">
        <v>31</v>
      </c>
      <c r="C1678" s="7" t="n">
        <v>1</v>
      </c>
      <c r="D1678" s="7" t="n">
        <v>1</v>
      </c>
      <c r="E1678" s="7" t="s">
        <v>145</v>
      </c>
      <c r="F1678" s="7" t="n">
        <v>301</v>
      </c>
    </row>
    <row r="1679" spans="1:6">
      <c r="A1679" t="s">
        <v>4</v>
      </c>
      <c r="B1679" s="4" t="s">
        <v>5</v>
      </c>
      <c r="C1679" s="4" t="s">
        <v>13</v>
      </c>
      <c r="D1679" s="4" t="s">
        <v>13</v>
      </c>
      <c r="E1679" s="4" t="s">
        <v>6</v>
      </c>
      <c r="F1679" s="4" t="s">
        <v>10</v>
      </c>
    </row>
    <row r="1680" spans="1:6">
      <c r="A1680" t="n">
        <v>19191</v>
      </c>
      <c r="B1680" s="26" t="n">
        <v>31</v>
      </c>
      <c r="C1680" s="7" t="n">
        <v>1</v>
      </c>
      <c r="D1680" s="7" t="n">
        <v>1</v>
      </c>
      <c r="E1680" s="7" t="s">
        <v>146</v>
      </c>
      <c r="F1680" s="7" t="n">
        <v>304</v>
      </c>
    </row>
    <row r="1681" spans="1:6">
      <c r="A1681" t="s">
        <v>4</v>
      </c>
      <c r="B1681" s="4" t="s">
        <v>5</v>
      </c>
      <c r="C1681" s="4" t="s">
        <v>13</v>
      </c>
      <c r="D1681" s="4" t="s">
        <v>13</v>
      </c>
      <c r="E1681" s="4" t="s">
        <v>6</v>
      </c>
      <c r="F1681" s="4" t="s">
        <v>10</v>
      </c>
    </row>
    <row r="1682" spans="1:6">
      <c r="A1682" t="n">
        <v>19225</v>
      </c>
      <c r="B1682" s="26" t="n">
        <v>31</v>
      </c>
      <c r="C1682" s="7" t="n">
        <v>1</v>
      </c>
      <c r="D1682" s="7" t="n">
        <v>1</v>
      </c>
      <c r="E1682" s="7" t="s">
        <v>147</v>
      </c>
      <c r="F1682" s="7" t="n">
        <v>305</v>
      </c>
    </row>
    <row r="1683" spans="1:6">
      <c r="A1683" t="s">
        <v>4</v>
      </c>
      <c r="B1683" s="4" t="s">
        <v>5</v>
      </c>
      <c r="C1683" s="4" t="s">
        <v>13</v>
      </c>
      <c r="D1683" s="4" t="s">
        <v>13</v>
      </c>
      <c r="E1683" s="4" t="s">
        <v>6</v>
      </c>
      <c r="F1683" s="4" t="s">
        <v>10</v>
      </c>
    </row>
    <row r="1684" spans="1:6">
      <c r="A1684" t="n">
        <v>19259</v>
      </c>
      <c r="B1684" s="26" t="n">
        <v>31</v>
      </c>
      <c r="C1684" s="7" t="n">
        <v>1</v>
      </c>
      <c r="D1684" s="7" t="n">
        <v>1</v>
      </c>
      <c r="E1684" s="7" t="s">
        <v>148</v>
      </c>
      <c r="F1684" s="7" t="n">
        <v>306</v>
      </c>
    </row>
    <row r="1685" spans="1:6">
      <c r="A1685" t="s">
        <v>4</v>
      </c>
      <c r="B1685" s="4" t="s">
        <v>5</v>
      </c>
      <c r="C1685" s="4" t="s">
        <v>13</v>
      </c>
      <c r="D1685" s="4" t="s">
        <v>13</v>
      </c>
      <c r="E1685" s="4" t="s">
        <v>6</v>
      </c>
      <c r="F1685" s="4" t="s">
        <v>10</v>
      </c>
    </row>
    <row r="1686" spans="1:6">
      <c r="A1686" t="n">
        <v>19286</v>
      </c>
      <c r="B1686" s="26" t="n">
        <v>31</v>
      </c>
      <c r="C1686" s="7" t="n">
        <v>1</v>
      </c>
      <c r="D1686" s="7" t="n">
        <v>1</v>
      </c>
      <c r="E1686" s="7" t="s">
        <v>149</v>
      </c>
      <c r="F1686" s="7" t="n">
        <v>307</v>
      </c>
    </row>
    <row r="1687" spans="1:6">
      <c r="A1687" t="s">
        <v>4</v>
      </c>
      <c r="B1687" s="4" t="s">
        <v>5</v>
      </c>
      <c r="C1687" s="4" t="s">
        <v>13</v>
      </c>
      <c r="D1687" s="4" t="s">
        <v>13</v>
      </c>
      <c r="E1687" s="4" t="s">
        <v>6</v>
      </c>
      <c r="F1687" s="4" t="s">
        <v>10</v>
      </c>
    </row>
    <row r="1688" spans="1:6">
      <c r="A1688" t="n">
        <v>19330</v>
      </c>
      <c r="B1688" s="26" t="n">
        <v>31</v>
      </c>
      <c r="C1688" s="7" t="n">
        <v>1</v>
      </c>
      <c r="D1688" s="7" t="n">
        <v>1</v>
      </c>
      <c r="E1688" s="7" t="s">
        <v>150</v>
      </c>
      <c r="F1688" s="7" t="n">
        <v>308</v>
      </c>
    </row>
    <row r="1689" spans="1:6">
      <c r="A1689" t="s">
        <v>4</v>
      </c>
      <c r="B1689" s="4" t="s">
        <v>5</v>
      </c>
      <c r="C1689" s="4" t="s">
        <v>13</v>
      </c>
      <c r="D1689" s="4" t="s">
        <v>13</v>
      </c>
      <c r="E1689" s="4" t="s">
        <v>6</v>
      </c>
      <c r="F1689" s="4" t="s">
        <v>10</v>
      </c>
    </row>
    <row r="1690" spans="1:6">
      <c r="A1690" t="n">
        <v>19366</v>
      </c>
      <c r="B1690" s="26" t="n">
        <v>31</v>
      </c>
      <c r="C1690" s="7" t="n">
        <v>1</v>
      </c>
      <c r="D1690" s="7" t="n">
        <v>1</v>
      </c>
      <c r="E1690" s="7" t="s">
        <v>151</v>
      </c>
      <c r="F1690" s="7" t="n">
        <v>309</v>
      </c>
    </row>
    <row r="1691" spans="1:6">
      <c r="A1691" t="s">
        <v>4</v>
      </c>
      <c r="B1691" s="4" t="s">
        <v>5</v>
      </c>
      <c r="C1691" s="4" t="s">
        <v>13</v>
      </c>
      <c r="D1691" s="4" t="s">
        <v>13</v>
      </c>
      <c r="E1691" s="4" t="s">
        <v>6</v>
      </c>
      <c r="F1691" s="4" t="s">
        <v>10</v>
      </c>
    </row>
    <row r="1692" spans="1:6">
      <c r="A1692" t="n">
        <v>19395</v>
      </c>
      <c r="B1692" s="26" t="n">
        <v>31</v>
      </c>
      <c r="C1692" s="7" t="n">
        <v>1</v>
      </c>
      <c r="D1692" s="7" t="n">
        <v>1</v>
      </c>
      <c r="E1692" s="7" t="s">
        <v>152</v>
      </c>
      <c r="F1692" s="7" t="n">
        <v>300</v>
      </c>
    </row>
    <row r="1693" spans="1:6">
      <c r="A1693" t="s">
        <v>4</v>
      </c>
      <c r="B1693" s="4" t="s">
        <v>5</v>
      </c>
      <c r="C1693" s="4" t="s">
        <v>13</v>
      </c>
      <c r="D1693" s="4" t="s">
        <v>13</v>
      </c>
      <c r="E1693" s="4" t="s">
        <v>6</v>
      </c>
      <c r="F1693" s="4" t="s">
        <v>10</v>
      </c>
    </row>
    <row r="1694" spans="1:6">
      <c r="A1694" t="n">
        <v>19436</v>
      </c>
      <c r="B1694" s="26" t="n">
        <v>31</v>
      </c>
      <c r="C1694" s="7" t="n">
        <v>1</v>
      </c>
      <c r="D1694" s="7" t="n">
        <v>1</v>
      </c>
      <c r="E1694" s="7" t="s">
        <v>153</v>
      </c>
      <c r="F1694" s="7" t="n">
        <v>311</v>
      </c>
    </row>
    <row r="1695" spans="1:6">
      <c r="A1695" t="s">
        <v>4</v>
      </c>
      <c r="B1695" s="4" t="s">
        <v>5</v>
      </c>
      <c r="C1695" s="4" t="s">
        <v>13</v>
      </c>
      <c r="D1695" s="4" t="s">
        <v>13</v>
      </c>
      <c r="E1695" s="4" t="s">
        <v>6</v>
      </c>
      <c r="F1695" s="4" t="s">
        <v>10</v>
      </c>
    </row>
    <row r="1696" spans="1:6">
      <c r="A1696" t="n">
        <v>19474</v>
      </c>
      <c r="B1696" s="26" t="n">
        <v>31</v>
      </c>
      <c r="C1696" s="7" t="n">
        <v>1</v>
      </c>
      <c r="D1696" s="7" t="n">
        <v>1</v>
      </c>
      <c r="E1696" s="7" t="s">
        <v>154</v>
      </c>
      <c r="F1696" s="7" t="n">
        <v>312</v>
      </c>
    </row>
    <row r="1697" spans="1:6">
      <c r="A1697" t="s">
        <v>4</v>
      </c>
      <c r="B1697" s="4" t="s">
        <v>5</v>
      </c>
      <c r="C1697" s="4" t="s">
        <v>13</v>
      </c>
      <c r="D1697" s="4" t="s">
        <v>13</v>
      </c>
      <c r="E1697" s="4" t="s">
        <v>6</v>
      </c>
      <c r="F1697" s="4" t="s">
        <v>10</v>
      </c>
    </row>
    <row r="1698" spans="1:6">
      <c r="A1698" t="n">
        <v>19508</v>
      </c>
      <c r="B1698" s="26" t="n">
        <v>31</v>
      </c>
      <c r="C1698" s="7" t="n">
        <v>1</v>
      </c>
      <c r="D1698" s="7" t="n">
        <v>1</v>
      </c>
      <c r="E1698" s="7" t="s">
        <v>155</v>
      </c>
      <c r="F1698" s="7" t="n">
        <v>313</v>
      </c>
    </row>
    <row r="1699" spans="1:6">
      <c r="A1699" t="s">
        <v>4</v>
      </c>
      <c r="B1699" s="4" t="s">
        <v>5</v>
      </c>
      <c r="C1699" s="4" t="s">
        <v>13</v>
      </c>
      <c r="D1699" s="4" t="s">
        <v>13</v>
      </c>
      <c r="E1699" s="4" t="s">
        <v>6</v>
      </c>
      <c r="F1699" s="4" t="s">
        <v>10</v>
      </c>
    </row>
    <row r="1700" spans="1:6">
      <c r="A1700" t="n">
        <v>19542</v>
      </c>
      <c r="B1700" s="26" t="n">
        <v>31</v>
      </c>
      <c r="C1700" s="7" t="n">
        <v>1</v>
      </c>
      <c r="D1700" s="7" t="n">
        <v>1</v>
      </c>
      <c r="E1700" s="7" t="s">
        <v>156</v>
      </c>
      <c r="F1700" s="7" t="n">
        <v>314</v>
      </c>
    </row>
    <row r="1701" spans="1:6">
      <c r="A1701" t="s">
        <v>4</v>
      </c>
      <c r="B1701" s="4" t="s">
        <v>5</v>
      </c>
      <c r="C1701" s="4" t="s">
        <v>13</v>
      </c>
      <c r="D1701" s="4" t="s">
        <v>13</v>
      </c>
      <c r="E1701" s="4" t="s">
        <v>6</v>
      </c>
      <c r="F1701" s="4" t="s">
        <v>10</v>
      </c>
    </row>
    <row r="1702" spans="1:6">
      <c r="A1702" t="n">
        <v>19571</v>
      </c>
      <c r="B1702" s="26" t="n">
        <v>31</v>
      </c>
      <c r="C1702" s="7" t="n">
        <v>1</v>
      </c>
      <c r="D1702" s="7" t="n">
        <v>1</v>
      </c>
      <c r="E1702" s="7" t="s">
        <v>157</v>
      </c>
      <c r="F1702" s="7" t="n">
        <v>315</v>
      </c>
    </row>
    <row r="1703" spans="1:6">
      <c r="A1703" t="s">
        <v>4</v>
      </c>
      <c r="B1703" s="4" t="s">
        <v>5</v>
      </c>
      <c r="C1703" s="4" t="s">
        <v>13</v>
      </c>
      <c r="D1703" s="4" t="s">
        <v>13</v>
      </c>
      <c r="E1703" s="4" t="s">
        <v>6</v>
      </c>
      <c r="F1703" s="4" t="s">
        <v>10</v>
      </c>
    </row>
    <row r="1704" spans="1:6">
      <c r="A1704" t="n">
        <v>19601</v>
      </c>
      <c r="B1704" s="26" t="n">
        <v>31</v>
      </c>
      <c r="C1704" s="7" t="n">
        <v>1</v>
      </c>
      <c r="D1704" s="7" t="n">
        <v>1</v>
      </c>
      <c r="E1704" s="7" t="s">
        <v>158</v>
      </c>
      <c r="F1704" s="7" t="n">
        <v>316</v>
      </c>
    </row>
    <row r="1705" spans="1:6">
      <c r="A1705" t="s">
        <v>4</v>
      </c>
      <c r="B1705" s="4" t="s">
        <v>5</v>
      </c>
      <c r="C1705" s="4" t="s">
        <v>13</v>
      </c>
      <c r="D1705" s="4" t="s">
        <v>13</v>
      </c>
      <c r="E1705" s="4" t="s">
        <v>6</v>
      </c>
      <c r="F1705" s="4" t="s">
        <v>10</v>
      </c>
    </row>
    <row r="1706" spans="1:6">
      <c r="A1706" t="n">
        <v>19646</v>
      </c>
      <c r="B1706" s="26" t="n">
        <v>31</v>
      </c>
      <c r="C1706" s="7" t="n">
        <v>1</v>
      </c>
      <c r="D1706" s="7" t="n">
        <v>1</v>
      </c>
      <c r="E1706" s="7" t="s">
        <v>159</v>
      </c>
      <c r="F1706" s="7" t="n">
        <v>317</v>
      </c>
    </row>
    <row r="1707" spans="1:6">
      <c r="A1707" t="s">
        <v>4</v>
      </c>
      <c r="B1707" s="4" t="s">
        <v>5</v>
      </c>
      <c r="C1707" s="4" t="s">
        <v>13</v>
      </c>
      <c r="D1707" s="4" t="s">
        <v>13</v>
      </c>
      <c r="E1707" s="4" t="s">
        <v>6</v>
      </c>
      <c r="F1707" s="4" t="s">
        <v>10</v>
      </c>
    </row>
    <row r="1708" spans="1:6">
      <c r="A1708" t="n">
        <v>19676</v>
      </c>
      <c r="B1708" s="26" t="n">
        <v>31</v>
      </c>
      <c r="C1708" s="7" t="n">
        <v>1</v>
      </c>
      <c r="D1708" s="7" t="n">
        <v>1</v>
      </c>
      <c r="E1708" s="7" t="s">
        <v>140</v>
      </c>
      <c r="F1708" s="7" t="n">
        <v>999</v>
      </c>
    </row>
    <row r="1709" spans="1:6">
      <c r="A1709" t="s">
        <v>4</v>
      </c>
      <c r="B1709" s="4" t="s">
        <v>5</v>
      </c>
      <c r="C1709" s="4" t="s">
        <v>13</v>
      </c>
      <c r="D1709" s="4" t="s">
        <v>13</v>
      </c>
      <c r="E1709" s="4" t="s">
        <v>6</v>
      </c>
      <c r="F1709" s="4" t="s">
        <v>10</v>
      </c>
    </row>
    <row r="1710" spans="1:6">
      <c r="A1710" t="n">
        <v>19752</v>
      </c>
      <c r="B1710" s="26" t="n">
        <v>31</v>
      </c>
      <c r="C1710" s="7" t="n">
        <v>1</v>
      </c>
      <c r="D1710" s="7" t="n">
        <v>1</v>
      </c>
      <c r="E1710" s="7" t="s">
        <v>160</v>
      </c>
      <c r="F1710" s="7" t="n">
        <v>400</v>
      </c>
    </row>
    <row r="1711" spans="1:6">
      <c r="A1711" t="s">
        <v>4</v>
      </c>
      <c r="B1711" s="4" t="s">
        <v>5</v>
      </c>
      <c r="C1711" s="4" t="s">
        <v>13</v>
      </c>
      <c r="D1711" s="4" t="s">
        <v>13</v>
      </c>
      <c r="E1711" s="4" t="s">
        <v>6</v>
      </c>
      <c r="F1711" s="4" t="s">
        <v>10</v>
      </c>
    </row>
    <row r="1712" spans="1:6">
      <c r="A1712" t="n">
        <v>19796</v>
      </c>
      <c r="B1712" s="26" t="n">
        <v>31</v>
      </c>
      <c r="C1712" s="7" t="n">
        <v>1</v>
      </c>
      <c r="D1712" s="7" t="n">
        <v>1</v>
      </c>
      <c r="E1712" s="7" t="s">
        <v>161</v>
      </c>
      <c r="F1712" s="7" t="n">
        <v>401</v>
      </c>
    </row>
    <row r="1713" spans="1:6">
      <c r="A1713" t="s">
        <v>4</v>
      </c>
      <c r="B1713" s="4" t="s">
        <v>5</v>
      </c>
      <c r="C1713" s="4" t="s">
        <v>13</v>
      </c>
      <c r="D1713" s="4" t="s">
        <v>13</v>
      </c>
      <c r="E1713" s="4" t="s">
        <v>6</v>
      </c>
      <c r="F1713" s="4" t="s">
        <v>10</v>
      </c>
    </row>
    <row r="1714" spans="1:6">
      <c r="A1714" t="n">
        <v>19837</v>
      </c>
      <c r="B1714" s="26" t="n">
        <v>31</v>
      </c>
      <c r="C1714" s="7" t="n">
        <v>1</v>
      </c>
      <c r="D1714" s="7" t="n">
        <v>1</v>
      </c>
      <c r="E1714" s="7" t="s">
        <v>162</v>
      </c>
      <c r="F1714" s="7" t="n">
        <v>402</v>
      </c>
    </row>
    <row r="1715" spans="1:6">
      <c r="A1715" t="s">
        <v>4</v>
      </c>
      <c r="B1715" s="4" t="s">
        <v>5</v>
      </c>
      <c r="C1715" s="4" t="s">
        <v>13</v>
      </c>
      <c r="D1715" s="4" t="s">
        <v>13</v>
      </c>
      <c r="E1715" s="4" t="s">
        <v>6</v>
      </c>
      <c r="F1715" s="4" t="s">
        <v>10</v>
      </c>
    </row>
    <row r="1716" spans="1:6">
      <c r="A1716" t="n">
        <v>19870</v>
      </c>
      <c r="B1716" s="26" t="n">
        <v>31</v>
      </c>
      <c r="C1716" s="7" t="n">
        <v>1</v>
      </c>
      <c r="D1716" s="7" t="n">
        <v>1</v>
      </c>
      <c r="E1716" s="7" t="s">
        <v>163</v>
      </c>
      <c r="F1716" s="7" t="n">
        <v>403</v>
      </c>
    </row>
    <row r="1717" spans="1:6">
      <c r="A1717" t="s">
        <v>4</v>
      </c>
      <c r="B1717" s="4" t="s">
        <v>5</v>
      </c>
      <c r="C1717" s="4" t="s">
        <v>13</v>
      </c>
      <c r="D1717" s="4" t="s">
        <v>13</v>
      </c>
      <c r="E1717" s="4" t="s">
        <v>6</v>
      </c>
      <c r="F1717" s="4" t="s">
        <v>10</v>
      </c>
    </row>
    <row r="1718" spans="1:6">
      <c r="A1718" t="n">
        <v>19901</v>
      </c>
      <c r="B1718" s="26" t="n">
        <v>31</v>
      </c>
      <c r="C1718" s="7" t="n">
        <v>1</v>
      </c>
      <c r="D1718" s="7" t="n">
        <v>1</v>
      </c>
      <c r="E1718" s="7" t="s">
        <v>164</v>
      </c>
      <c r="F1718" s="7" t="n">
        <v>405</v>
      </c>
    </row>
    <row r="1719" spans="1:6">
      <c r="A1719" t="s">
        <v>4</v>
      </c>
      <c r="B1719" s="4" t="s">
        <v>5</v>
      </c>
      <c r="C1719" s="4" t="s">
        <v>13</v>
      </c>
      <c r="D1719" s="4" t="s">
        <v>13</v>
      </c>
      <c r="E1719" s="4" t="s">
        <v>6</v>
      </c>
      <c r="F1719" s="4" t="s">
        <v>10</v>
      </c>
    </row>
    <row r="1720" spans="1:6">
      <c r="A1720" t="n">
        <v>19953</v>
      </c>
      <c r="B1720" s="26" t="n">
        <v>31</v>
      </c>
      <c r="C1720" s="7" t="n">
        <v>1</v>
      </c>
      <c r="D1720" s="7" t="n">
        <v>1</v>
      </c>
      <c r="E1720" s="7" t="s">
        <v>165</v>
      </c>
      <c r="F1720" s="7" t="n">
        <v>406</v>
      </c>
    </row>
    <row r="1721" spans="1:6">
      <c r="A1721" t="s">
        <v>4</v>
      </c>
      <c r="B1721" s="4" t="s">
        <v>5</v>
      </c>
      <c r="C1721" s="4" t="s">
        <v>13</v>
      </c>
      <c r="D1721" s="4" t="s">
        <v>13</v>
      </c>
      <c r="E1721" s="4" t="s">
        <v>6</v>
      </c>
      <c r="F1721" s="4" t="s">
        <v>10</v>
      </c>
    </row>
    <row r="1722" spans="1:6">
      <c r="A1722" t="n">
        <v>19991</v>
      </c>
      <c r="B1722" s="26" t="n">
        <v>31</v>
      </c>
      <c r="C1722" s="7" t="n">
        <v>1</v>
      </c>
      <c r="D1722" s="7" t="n">
        <v>1</v>
      </c>
      <c r="E1722" s="7" t="s">
        <v>166</v>
      </c>
      <c r="F1722" s="7" t="n">
        <v>407</v>
      </c>
    </row>
    <row r="1723" spans="1:6">
      <c r="A1723" t="s">
        <v>4</v>
      </c>
      <c r="B1723" s="4" t="s">
        <v>5</v>
      </c>
      <c r="C1723" s="4" t="s">
        <v>13</v>
      </c>
      <c r="D1723" s="4" t="s">
        <v>13</v>
      </c>
      <c r="E1723" s="4" t="s">
        <v>6</v>
      </c>
      <c r="F1723" s="4" t="s">
        <v>10</v>
      </c>
    </row>
    <row r="1724" spans="1:6">
      <c r="A1724" t="n">
        <v>20036</v>
      </c>
      <c r="B1724" s="26" t="n">
        <v>31</v>
      </c>
      <c r="C1724" s="7" t="n">
        <v>1</v>
      </c>
      <c r="D1724" s="7" t="n">
        <v>1</v>
      </c>
      <c r="E1724" s="7" t="s">
        <v>167</v>
      </c>
      <c r="F1724" s="7" t="n">
        <v>408</v>
      </c>
    </row>
    <row r="1725" spans="1:6">
      <c r="A1725" t="s">
        <v>4</v>
      </c>
      <c r="B1725" s="4" t="s">
        <v>5</v>
      </c>
      <c r="C1725" s="4" t="s">
        <v>13</v>
      </c>
      <c r="D1725" s="4" t="s">
        <v>13</v>
      </c>
      <c r="E1725" s="4" t="s">
        <v>6</v>
      </c>
      <c r="F1725" s="4" t="s">
        <v>10</v>
      </c>
    </row>
    <row r="1726" spans="1:6">
      <c r="A1726" t="n">
        <v>20065</v>
      </c>
      <c r="B1726" s="26" t="n">
        <v>31</v>
      </c>
      <c r="C1726" s="7" t="n">
        <v>1</v>
      </c>
      <c r="D1726" s="7" t="n">
        <v>1</v>
      </c>
      <c r="E1726" s="7" t="s">
        <v>168</v>
      </c>
      <c r="F1726" s="7" t="n">
        <v>409</v>
      </c>
    </row>
    <row r="1727" spans="1:6">
      <c r="A1727" t="s">
        <v>4</v>
      </c>
      <c r="B1727" s="4" t="s">
        <v>5</v>
      </c>
      <c r="C1727" s="4" t="s">
        <v>13</v>
      </c>
      <c r="D1727" s="4" t="s">
        <v>13</v>
      </c>
      <c r="E1727" s="4" t="s">
        <v>6</v>
      </c>
      <c r="F1727" s="4" t="s">
        <v>10</v>
      </c>
    </row>
    <row r="1728" spans="1:6">
      <c r="A1728" t="n">
        <v>20098</v>
      </c>
      <c r="B1728" s="26" t="n">
        <v>31</v>
      </c>
      <c r="C1728" s="7" t="n">
        <v>1</v>
      </c>
      <c r="D1728" s="7" t="n">
        <v>1</v>
      </c>
      <c r="E1728" s="7" t="s">
        <v>169</v>
      </c>
      <c r="F1728" s="7" t="n">
        <v>410</v>
      </c>
    </row>
    <row r="1729" spans="1:6">
      <c r="A1729" t="s">
        <v>4</v>
      </c>
      <c r="B1729" s="4" t="s">
        <v>5</v>
      </c>
      <c r="C1729" s="4" t="s">
        <v>13</v>
      </c>
      <c r="D1729" s="4" t="s">
        <v>13</v>
      </c>
      <c r="E1729" s="4" t="s">
        <v>6</v>
      </c>
      <c r="F1729" s="4" t="s">
        <v>10</v>
      </c>
    </row>
    <row r="1730" spans="1:6">
      <c r="A1730" t="n">
        <v>20131</v>
      </c>
      <c r="B1730" s="26" t="n">
        <v>31</v>
      </c>
      <c r="C1730" s="7" t="n">
        <v>1</v>
      </c>
      <c r="D1730" s="7" t="n">
        <v>1</v>
      </c>
      <c r="E1730" s="7" t="s">
        <v>170</v>
      </c>
      <c r="F1730" s="7" t="n">
        <v>411</v>
      </c>
    </row>
    <row r="1731" spans="1:6">
      <c r="A1731" t="s">
        <v>4</v>
      </c>
      <c r="B1731" s="4" t="s">
        <v>5</v>
      </c>
      <c r="C1731" s="4" t="s">
        <v>13</v>
      </c>
      <c r="D1731" s="4" t="s">
        <v>13</v>
      </c>
      <c r="E1731" s="4" t="s">
        <v>6</v>
      </c>
      <c r="F1731" s="4" t="s">
        <v>10</v>
      </c>
    </row>
    <row r="1732" spans="1:6">
      <c r="A1732" t="n">
        <v>20160</v>
      </c>
      <c r="B1732" s="26" t="n">
        <v>31</v>
      </c>
      <c r="C1732" s="7" t="n">
        <v>1</v>
      </c>
      <c r="D1732" s="7" t="n">
        <v>1</v>
      </c>
      <c r="E1732" s="7" t="s">
        <v>171</v>
      </c>
      <c r="F1732" s="7" t="n">
        <v>412</v>
      </c>
    </row>
    <row r="1733" spans="1:6">
      <c r="A1733" t="s">
        <v>4</v>
      </c>
      <c r="B1733" s="4" t="s">
        <v>5</v>
      </c>
      <c r="C1733" s="4" t="s">
        <v>13</v>
      </c>
      <c r="D1733" s="4" t="s">
        <v>13</v>
      </c>
      <c r="E1733" s="4" t="s">
        <v>6</v>
      </c>
      <c r="F1733" s="4" t="s">
        <v>10</v>
      </c>
    </row>
    <row r="1734" spans="1:6">
      <c r="A1734" t="n">
        <v>20196</v>
      </c>
      <c r="B1734" s="26" t="n">
        <v>31</v>
      </c>
      <c r="C1734" s="7" t="n">
        <v>1</v>
      </c>
      <c r="D1734" s="7" t="n">
        <v>1</v>
      </c>
      <c r="E1734" s="7" t="s">
        <v>172</v>
      </c>
      <c r="F1734" s="7" t="n">
        <v>413</v>
      </c>
    </row>
    <row r="1735" spans="1:6">
      <c r="A1735" t="s">
        <v>4</v>
      </c>
      <c r="B1735" s="4" t="s">
        <v>5</v>
      </c>
      <c r="C1735" s="4" t="s">
        <v>13</v>
      </c>
      <c r="D1735" s="4" t="s">
        <v>13</v>
      </c>
      <c r="E1735" s="4" t="s">
        <v>6</v>
      </c>
      <c r="F1735" s="4" t="s">
        <v>10</v>
      </c>
    </row>
    <row r="1736" spans="1:6">
      <c r="A1736" t="n">
        <v>20250</v>
      </c>
      <c r="B1736" s="26" t="n">
        <v>31</v>
      </c>
      <c r="C1736" s="7" t="n">
        <v>1</v>
      </c>
      <c r="D1736" s="7" t="n">
        <v>1</v>
      </c>
      <c r="E1736" s="7" t="s">
        <v>173</v>
      </c>
      <c r="F1736" s="7" t="n">
        <v>414</v>
      </c>
    </row>
    <row r="1737" spans="1:6">
      <c r="A1737" t="s">
        <v>4</v>
      </c>
      <c r="B1737" s="4" t="s">
        <v>5</v>
      </c>
      <c r="C1737" s="4" t="s">
        <v>13</v>
      </c>
      <c r="D1737" s="4" t="s">
        <v>13</v>
      </c>
      <c r="E1737" s="4" t="s">
        <v>6</v>
      </c>
      <c r="F1737" s="4" t="s">
        <v>10</v>
      </c>
    </row>
    <row r="1738" spans="1:6">
      <c r="A1738" t="n">
        <v>20304</v>
      </c>
      <c r="B1738" s="26" t="n">
        <v>31</v>
      </c>
      <c r="C1738" s="7" t="n">
        <v>1</v>
      </c>
      <c r="D1738" s="7" t="n">
        <v>1</v>
      </c>
      <c r="E1738" s="7" t="s">
        <v>174</v>
      </c>
      <c r="F1738" s="7" t="n">
        <v>415</v>
      </c>
    </row>
    <row r="1739" spans="1:6">
      <c r="A1739" t="s">
        <v>4</v>
      </c>
      <c r="B1739" s="4" t="s">
        <v>5</v>
      </c>
      <c r="C1739" s="4" t="s">
        <v>13</v>
      </c>
      <c r="D1739" s="4" t="s">
        <v>13</v>
      </c>
      <c r="E1739" s="4" t="s">
        <v>6</v>
      </c>
      <c r="F1739" s="4" t="s">
        <v>10</v>
      </c>
    </row>
    <row r="1740" spans="1:6">
      <c r="A1740" t="n">
        <v>20357</v>
      </c>
      <c r="B1740" s="26" t="n">
        <v>31</v>
      </c>
      <c r="C1740" s="7" t="n">
        <v>1</v>
      </c>
      <c r="D1740" s="7" t="n">
        <v>1</v>
      </c>
      <c r="E1740" s="7" t="s">
        <v>175</v>
      </c>
      <c r="F1740" s="7" t="n">
        <v>416</v>
      </c>
    </row>
    <row r="1741" spans="1:6">
      <c r="A1741" t="s">
        <v>4</v>
      </c>
      <c r="B1741" s="4" t="s">
        <v>5</v>
      </c>
      <c r="C1741" s="4" t="s">
        <v>13</v>
      </c>
      <c r="D1741" s="4" t="s">
        <v>13</v>
      </c>
      <c r="E1741" s="4" t="s">
        <v>6</v>
      </c>
      <c r="F1741" s="4" t="s">
        <v>10</v>
      </c>
    </row>
    <row r="1742" spans="1:6">
      <c r="A1742" t="n">
        <v>20410</v>
      </c>
      <c r="B1742" s="26" t="n">
        <v>31</v>
      </c>
      <c r="C1742" s="7" t="n">
        <v>1</v>
      </c>
      <c r="D1742" s="7" t="n">
        <v>1</v>
      </c>
      <c r="E1742" s="7" t="s">
        <v>176</v>
      </c>
      <c r="F1742" s="7" t="n">
        <v>417</v>
      </c>
    </row>
    <row r="1743" spans="1:6">
      <c r="A1743" t="s">
        <v>4</v>
      </c>
      <c r="B1743" s="4" t="s">
        <v>5</v>
      </c>
      <c r="C1743" s="4" t="s">
        <v>13</v>
      </c>
      <c r="D1743" s="4" t="s">
        <v>13</v>
      </c>
      <c r="E1743" s="4" t="s">
        <v>6</v>
      </c>
      <c r="F1743" s="4" t="s">
        <v>10</v>
      </c>
    </row>
    <row r="1744" spans="1:6">
      <c r="A1744" t="n">
        <v>20451</v>
      </c>
      <c r="B1744" s="26" t="n">
        <v>31</v>
      </c>
      <c r="C1744" s="7" t="n">
        <v>1</v>
      </c>
      <c r="D1744" s="7" t="n">
        <v>1</v>
      </c>
      <c r="E1744" s="7" t="s">
        <v>177</v>
      </c>
      <c r="F1744" s="7" t="n">
        <v>418</v>
      </c>
    </row>
    <row r="1745" spans="1:6">
      <c r="A1745" t="s">
        <v>4</v>
      </c>
      <c r="B1745" s="4" t="s">
        <v>5</v>
      </c>
      <c r="C1745" s="4" t="s">
        <v>13</v>
      </c>
      <c r="D1745" s="4" t="s">
        <v>13</v>
      </c>
      <c r="E1745" s="4" t="s">
        <v>6</v>
      </c>
      <c r="F1745" s="4" t="s">
        <v>10</v>
      </c>
    </row>
    <row r="1746" spans="1:6">
      <c r="A1746" t="n">
        <v>20499</v>
      </c>
      <c r="B1746" s="26" t="n">
        <v>31</v>
      </c>
      <c r="C1746" s="7" t="n">
        <v>1</v>
      </c>
      <c r="D1746" s="7" t="n">
        <v>1</v>
      </c>
      <c r="E1746" s="7" t="s">
        <v>178</v>
      </c>
      <c r="F1746" s="7" t="n">
        <v>419</v>
      </c>
    </row>
    <row r="1747" spans="1:6">
      <c r="A1747" t="s">
        <v>4</v>
      </c>
      <c r="B1747" s="4" t="s">
        <v>5</v>
      </c>
      <c r="C1747" s="4" t="s">
        <v>13</v>
      </c>
      <c r="D1747" s="4" t="s">
        <v>13</v>
      </c>
      <c r="E1747" s="4" t="s">
        <v>6</v>
      </c>
      <c r="F1747" s="4" t="s">
        <v>10</v>
      </c>
    </row>
    <row r="1748" spans="1:6">
      <c r="A1748" t="n">
        <v>20547</v>
      </c>
      <c r="B1748" s="26" t="n">
        <v>31</v>
      </c>
      <c r="C1748" s="7" t="n">
        <v>1</v>
      </c>
      <c r="D1748" s="7" t="n">
        <v>1</v>
      </c>
      <c r="E1748" s="7" t="s">
        <v>179</v>
      </c>
      <c r="F1748" s="7" t="n">
        <v>420</v>
      </c>
    </row>
    <row r="1749" spans="1:6">
      <c r="A1749" t="s">
        <v>4</v>
      </c>
      <c r="B1749" s="4" t="s">
        <v>5</v>
      </c>
      <c r="C1749" s="4" t="s">
        <v>13</v>
      </c>
      <c r="D1749" s="4" t="s">
        <v>13</v>
      </c>
      <c r="E1749" s="4" t="s">
        <v>6</v>
      </c>
      <c r="F1749" s="4" t="s">
        <v>10</v>
      </c>
    </row>
    <row r="1750" spans="1:6">
      <c r="A1750" t="n">
        <v>20594</v>
      </c>
      <c r="B1750" s="26" t="n">
        <v>31</v>
      </c>
      <c r="C1750" s="7" t="n">
        <v>1</v>
      </c>
      <c r="D1750" s="7" t="n">
        <v>1</v>
      </c>
      <c r="E1750" s="7" t="s">
        <v>180</v>
      </c>
      <c r="F1750" s="7" t="n">
        <v>421</v>
      </c>
    </row>
    <row r="1751" spans="1:6">
      <c r="A1751" t="s">
        <v>4</v>
      </c>
      <c r="B1751" s="4" t="s">
        <v>5</v>
      </c>
      <c r="C1751" s="4" t="s">
        <v>13</v>
      </c>
      <c r="D1751" s="4" t="s">
        <v>13</v>
      </c>
      <c r="E1751" s="4" t="s">
        <v>6</v>
      </c>
      <c r="F1751" s="4" t="s">
        <v>10</v>
      </c>
    </row>
    <row r="1752" spans="1:6">
      <c r="A1752" t="n">
        <v>20641</v>
      </c>
      <c r="B1752" s="26" t="n">
        <v>31</v>
      </c>
      <c r="C1752" s="7" t="n">
        <v>1</v>
      </c>
      <c r="D1752" s="7" t="n">
        <v>1</v>
      </c>
      <c r="E1752" s="7" t="s">
        <v>181</v>
      </c>
      <c r="F1752" s="7" t="n">
        <v>422</v>
      </c>
    </row>
    <row r="1753" spans="1:6">
      <c r="A1753" t="s">
        <v>4</v>
      </c>
      <c r="B1753" s="4" t="s">
        <v>5</v>
      </c>
      <c r="C1753" s="4" t="s">
        <v>13</v>
      </c>
      <c r="D1753" s="4" t="s">
        <v>13</v>
      </c>
      <c r="E1753" s="4" t="s">
        <v>6</v>
      </c>
      <c r="F1753" s="4" t="s">
        <v>10</v>
      </c>
    </row>
    <row r="1754" spans="1:6">
      <c r="A1754" t="n">
        <v>20690</v>
      </c>
      <c r="B1754" s="26" t="n">
        <v>31</v>
      </c>
      <c r="C1754" s="7" t="n">
        <v>1</v>
      </c>
      <c r="D1754" s="7" t="n">
        <v>1</v>
      </c>
      <c r="E1754" s="7" t="s">
        <v>182</v>
      </c>
      <c r="F1754" s="7" t="n">
        <v>423</v>
      </c>
    </row>
    <row r="1755" spans="1:6">
      <c r="A1755" t="s">
        <v>4</v>
      </c>
      <c r="B1755" s="4" t="s">
        <v>5</v>
      </c>
      <c r="C1755" s="4" t="s">
        <v>13</v>
      </c>
      <c r="D1755" s="4" t="s">
        <v>13</v>
      </c>
      <c r="E1755" s="4" t="s">
        <v>6</v>
      </c>
      <c r="F1755" s="4" t="s">
        <v>10</v>
      </c>
    </row>
    <row r="1756" spans="1:6">
      <c r="A1756" t="n">
        <v>20740</v>
      </c>
      <c r="B1756" s="26" t="n">
        <v>31</v>
      </c>
      <c r="C1756" s="7" t="n">
        <v>1</v>
      </c>
      <c r="D1756" s="7" t="n">
        <v>1</v>
      </c>
      <c r="E1756" s="7" t="s">
        <v>183</v>
      </c>
      <c r="F1756" s="7" t="n">
        <v>424</v>
      </c>
    </row>
    <row r="1757" spans="1:6">
      <c r="A1757" t="s">
        <v>4</v>
      </c>
      <c r="B1757" s="4" t="s">
        <v>5</v>
      </c>
      <c r="C1757" s="4" t="s">
        <v>13</v>
      </c>
      <c r="D1757" s="4" t="s">
        <v>13</v>
      </c>
      <c r="E1757" s="4" t="s">
        <v>6</v>
      </c>
      <c r="F1757" s="4" t="s">
        <v>10</v>
      </c>
    </row>
    <row r="1758" spans="1:6">
      <c r="A1758" t="n">
        <v>20776</v>
      </c>
      <c r="B1758" s="26" t="n">
        <v>31</v>
      </c>
      <c r="C1758" s="7" t="n">
        <v>1</v>
      </c>
      <c r="D1758" s="7" t="n">
        <v>1</v>
      </c>
      <c r="E1758" s="7" t="s">
        <v>184</v>
      </c>
      <c r="F1758" s="7" t="n">
        <v>425</v>
      </c>
    </row>
    <row r="1759" spans="1:6">
      <c r="A1759" t="s">
        <v>4</v>
      </c>
      <c r="B1759" s="4" t="s">
        <v>5</v>
      </c>
      <c r="C1759" s="4" t="s">
        <v>13</v>
      </c>
      <c r="D1759" s="4" t="s">
        <v>13</v>
      </c>
      <c r="E1759" s="4" t="s">
        <v>6</v>
      </c>
      <c r="F1759" s="4" t="s">
        <v>10</v>
      </c>
    </row>
    <row r="1760" spans="1:6">
      <c r="A1760" t="n">
        <v>20824</v>
      </c>
      <c r="B1760" s="26" t="n">
        <v>31</v>
      </c>
      <c r="C1760" s="7" t="n">
        <v>1</v>
      </c>
      <c r="D1760" s="7" t="n">
        <v>1</v>
      </c>
      <c r="E1760" s="7" t="s">
        <v>185</v>
      </c>
      <c r="F1760" s="7" t="n">
        <v>426</v>
      </c>
    </row>
    <row r="1761" spans="1:6">
      <c r="A1761" t="s">
        <v>4</v>
      </c>
      <c r="B1761" s="4" t="s">
        <v>5</v>
      </c>
      <c r="C1761" s="4" t="s">
        <v>13</v>
      </c>
      <c r="D1761" s="4" t="s">
        <v>13</v>
      </c>
      <c r="E1761" s="4" t="s">
        <v>6</v>
      </c>
      <c r="F1761" s="4" t="s">
        <v>10</v>
      </c>
    </row>
    <row r="1762" spans="1:6">
      <c r="A1762" t="n">
        <v>20873</v>
      </c>
      <c r="B1762" s="26" t="n">
        <v>31</v>
      </c>
      <c r="C1762" s="7" t="n">
        <v>1</v>
      </c>
      <c r="D1762" s="7" t="n">
        <v>1</v>
      </c>
      <c r="E1762" s="7" t="s">
        <v>186</v>
      </c>
      <c r="F1762" s="7" t="n">
        <v>427</v>
      </c>
    </row>
    <row r="1763" spans="1:6">
      <c r="A1763" t="s">
        <v>4</v>
      </c>
      <c r="B1763" s="4" t="s">
        <v>5</v>
      </c>
      <c r="C1763" s="4" t="s">
        <v>13</v>
      </c>
      <c r="D1763" s="4" t="s">
        <v>13</v>
      </c>
      <c r="E1763" s="4" t="s">
        <v>6</v>
      </c>
      <c r="F1763" s="4" t="s">
        <v>10</v>
      </c>
    </row>
    <row r="1764" spans="1:6">
      <c r="A1764" t="n">
        <v>20908</v>
      </c>
      <c r="B1764" s="26" t="n">
        <v>31</v>
      </c>
      <c r="C1764" s="7" t="n">
        <v>1</v>
      </c>
      <c r="D1764" s="7" t="n">
        <v>1</v>
      </c>
      <c r="E1764" s="7" t="s">
        <v>187</v>
      </c>
      <c r="F1764" s="7" t="n">
        <v>428</v>
      </c>
    </row>
    <row r="1765" spans="1:6">
      <c r="A1765" t="s">
        <v>4</v>
      </c>
      <c r="B1765" s="4" t="s">
        <v>5</v>
      </c>
      <c r="C1765" s="4" t="s">
        <v>13</v>
      </c>
      <c r="D1765" s="4" t="s">
        <v>13</v>
      </c>
      <c r="E1765" s="4" t="s">
        <v>6</v>
      </c>
      <c r="F1765" s="4" t="s">
        <v>10</v>
      </c>
    </row>
    <row r="1766" spans="1:6">
      <c r="A1766" t="n">
        <v>20956</v>
      </c>
      <c r="B1766" s="26" t="n">
        <v>31</v>
      </c>
      <c r="C1766" s="7" t="n">
        <v>1</v>
      </c>
      <c r="D1766" s="7" t="n">
        <v>1</v>
      </c>
      <c r="E1766" s="7" t="s">
        <v>188</v>
      </c>
      <c r="F1766" s="7" t="n">
        <v>429</v>
      </c>
    </row>
    <row r="1767" spans="1:6">
      <c r="A1767" t="s">
        <v>4</v>
      </c>
      <c r="B1767" s="4" t="s">
        <v>5</v>
      </c>
      <c r="C1767" s="4" t="s">
        <v>13</v>
      </c>
      <c r="D1767" s="4" t="s">
        <v>13</v>
      </c>
      <c r="E1767" s="4" t="s">
        <v>6</v>
      </c>
      <c r="F1767" s="4" t="s">
        <v>10</v>
      </c>
    </row>
    <row r="1768" spans="1:6">
      <c r="A1768" t="n">
        <v>21005</v>
      </c>
      <c r="B1768" s="26" t="n">
        <v>31</v>
      </c>
      <c r="C1768" s="7" t="n">
        <v>1</v>
      </c>
      <c r="D1768" s="7" t="n">
        <v>1</v>
      </c>
      <c r="E1768" s="7" t="s">
        <v>189</v>
      </c>
      <c r="F1768" s="7" t="n">
        <v>430</v>
      </c>
    </row>
    <row r="1769" spans="1:6">
      <c r="A1769" t="s">
        <v>4</v>
      </c>
      <c r="B1769" s="4" t="s">
        <v>5</v>
      </c>
      <c r="C1769" s="4" t="s">
        <v>13</v>
      </c>
      <c r="D1769" s="4" t="s">
        <v>13</v>
      </c>
      <c r="E1769" s="4" t="s">
        <v>6</v>
      </c>
      <c r="F1769" s="4" t="s">
        <v>10</v>
      </c>
    </row>
    <row r="1770" spans="1:6">
      <c r="A1770" t="n">
        <v>21040</v>
      </c>
      <c r="B1770" s="26" t="n">
        <v>31</v>
      </c>
      <c r="C1770" s="7" t="n">
        <v>1</v>
      </c>
      <c r="D1770" s="7" t="n">
        <v>1</v>
      </c>
      <c r="E1770" s="7" t="s">
        <v>190</v>
      </c>
      <c r="F1770" s="7" t="n">
        <v>431</v>
      </c>
    </row>
    <row r="1771" spans="1:6">
      <c r="A1771" t="s">
        <v>4</v>
      </c>
      <c r="B1771" s="4" t="s">
        <v>5</v>
      </c>
      <c r="C1771" s="4" t="s">
        <v>13</v>
      </c>
      <c r="D1771" s="4" t="s">
        <v>13</v>
      </c>
      <c r="E1771" s="4" t="s">
        <v>6</v>
      </c>
      <c r="F1771" s="4" t="s">
        <v>10</v>
      </c>
    </row>
    <row r="1772" spans="1:6">
      <c r="A1772" t="n">
        <v>21089</v>
      </c>
      <c r="B1772" s="26" t="n">
        <v>31</v>
      </c>
      <c r="C1772" s="7" t="n">
        <v>1</v>
      </c>
      <c r="D1772" s="7" t="n">
        <v>1</v>
      </c>
      <c r="E1772" s="7" t="s">
        <v>191</v>
      </c>
      <c r="F1772" s="7" t="n">
        <v>432</v>
      </c>
    </row>
    <row r="1773" spans="1:6">
      <c r="A1773" t="s">
        <v>4</v>
      </c>
      <c r="B1773" s="4" t="s">
        <v>5</v>
      </c>
      <c r="C1773" s="4" t="s">
        <v>13</v>
      </c>
      <c r="D1773" s="4" t="s">
        <v>13</v>
      </c>
      <c r="E1773" s="4" t="s">
        <v>6</v>
      </c>
      <c r="F1773" s="4" t="s">
        <v>10</v>
      </c>
    </row>
    <row r="1774" spans="1:6">
      <c r="A1774" t="n">
        <v>21139</v>
      </c>
      <c r="B1774" s="26" t="n">
        <v>31</v>
      </c>
      <c r="C1774" s="7" t="n">
        <v>1</v>
      </c>
      <c r="D1774" s="7" t="n">
        <v>1</v>
      </c>
      <c r="E1774" s="7" t="s">
        <v>192</v>
      </c>
      <c r="F1774" s="7" t="n">
        <v>433</v>
      </c>
    </row>
    <row r="1775" spans="1:6">
      <c r="A1775" t="s">
        <v>4</v>
      </c>
      <c r="B1775" s="4" t="s">
        <v>5</v>
      </c>
      <c r="C1775" s="4" t="s">
        <v>13</v>
      </c>
      <c r="D1775" s="4" t="s">
        <v>13</v>
      </c>
      <c r="E1775" s="4" t="s">
        <v>6</v>
      </c>
      <c r="F1775" s="4" t="s">
        <v>10</v>
      </c>
    </row>
    <row r="1776" spans="1:6">
      <c r="A1776" t="n">
        <v>21175</v>
      </c>
      <c r="B1776" s="26" t="n">
        <v>31</v>
      </c>
      <c r="C1776" s="7" t="n">
        <v>1</v>
      </c>
      <c r="D1776" s="7" t="n">
        <v>1</v>
      </c>
      <c r="E1776" s="7" t="s">
        <v>193</v>
      </c>
      <c r="F1776" s="7" t="n">
        <v>434</v>
      </c>
    </row>
    <row r="1777" spans="1:6">
      <c r="A1777" t="s">
        <v>4</v>
      </c>
      <c r="B1777" s="4" t="s">
        <v>5</v>
      </c>
      <c r="C1777" s="4" t="s">
        <v>13</v>
      </c>
      <c r="D1777" s="4" t="s">
        <v>13</v>
      </c>
      <c r="E1777" s="4" t="s">
        <v>6</v>
      </c>
      <c r="F1777" s="4" t="s">
        <v>10</v>
      </c>
    </row>
    <row r="1778" spans="1:6">
      <c r="A1778" t="n">
        <v>21214</v>
      </c>
      <c r="B1778" s="26" t="n">
        <v>31</v>
      </c>
      <c r="C1778" s="7" t="n">
        <v>1</v>
      </c>
      <c r="D1778" s="7" t="n">
        <v>1</v>
      </c>
      <c r="E1778" s="7" t="s">
        <v>194</v>
      </c>
      <c r="F1778" s="7" t="n">
        <v>435</v>
      </c>
    </row>
    <row r="1779" spans="1:6">
      <c r="A1779" t="s">
        <v>4</v>
      </c>
      <c r="B1779" s="4" t="s">
        <v>5</v>
      </c>
      <c r="C1779" s="4" t="s">
        <v>13</v>
      </c>
      <c r="D1779" s="4" t="s">
        <v>13</v>
      </c>
      <c r="E1779" s="4" t="s">
        <v>6</v>
      </c>
      <c r="F1779" s="4" t="s">
        <v>10</v>
      </c>
    </row>
    <row r="1780" spans="1:6">
      <c r="A1780" t="n">
        <v>21267</v>
      </c>
      <c r="B1780" s="26" t="n">
        <v>31</v>
      </c>
      <c r="C1780" s="7" t="n">
        <v>1</v>
      </c>
      <c r="D1780" s="7" t="n">
        <v>1</v>
      </c>
      <c r="E1780" s="7" t="s">
        <v>195</v>
      </c>
      <c r="F1780" s="7" t="n">
        <v>436</v>
      </c>
    </row>
    <row r="1781" spans="1:6">
      <c r="A1781" t="s">
        <v>4</v>
      </c>
      <c r="B1781" s="4" t="s">
        <v>5</v>
      </c>
      <c r="C1781" s="4" t="s">
        <v>13</v>
      </c>
      <c r="D1781" s="4" t="s">
        <v>13</v>
      </c>
      <c r="E1781" s="4" t="s">
        <v>6</v>
      </c>
      <c r="F1781" s="4" t="s">
        <v>10</v>
      </c>
    </row>
    <row r="1782" spans="1:6">
      <c r="A1782" t="n">
        <v>21320</v>
      </c>
      <c r="B1782" s="26" t="n">
        <v>31</v>
      </c>
      <c r="C1782" s="7" t="n">
        <v>1</v>
      </c>
      <c r="D1782" s="7" t="n">
        <v>1</v>
      </c>
      <c r="E1782" s="7" t="s">
        <v>196</v>
      </c>
      <c r="F1782" s="7" t="n">
        <v>437</v>
      </c>
    </row>
    <row r="1783" spans="1:6">
      <c r="A1783" t="s">
        <v>4</v>
      </c>
      <c r="B1783" s="4" t="s">
        <v>5</v>
      </c>
      <c r="C1783" s="4" t="s">
        <v>13</v>
      </c>
      <c r="D1783" s="4" t="s">
        <v>13</v>
      </c>
      <c r="E1783" s="4" t="s">
        <v>6</v>
      </c>
      <c r="F1783" s="4" t="s">
        <v>10</v>
      </c>
    </row>
    <row r="1784" spans="1:6">
      <c r="A1784" t="n">
        <v>21373</v>
      </c>
      <c r="B1784" s="26" t="n">
        <v>31</v>
      </c>
      <c r="C1784" s="7" t="n">
        <v>1</v>
      </c>
      <c r="D1784" s="7" t="n">
        <v>1</v>
      </c>
      <c r="E1784" s="7" t="s">
        <v>197</v>
      </c>
      <c r="F1784" s="7" t="n">
        <v>438</v>
      </c>
    </row>
    <row r="1785" spans="1:6">
      <c r="A1785" t="s">
        <v>4</v>
      </c>
      <c r="B1785" s="4" t="s">
        <v>5</v>
      </c>
      <c r="C1785" s="4" t="s">
        <v>13</v>
      </c>
      <c r="D1785" s="4" t="s">
        <v>13</v>
      </c>
      <c r="E1785" s="4" t="s">
        <v>6</v>
      </c>
      <c r="F1785" s="4" t="s">
        <v>10</v>
      </c>
    </row>
    <row r="1786" spans="1:6">
      <c r="A1786" t="n">
        <v>21432</v>
      </c>
      <c r="B1786" s="26" t="n">
        <v>31</v>
      </c>
      <c r="C1786" s="7" t="n">
        <v>1</v>
      </c>
      <c r="D1786" s="7" t="n">
        <v>1</v>
      </c>
      <c r="E1786" s="7" t="s">
        <v>198</v>
      </c>
      <c r="F1786" s="7" t="n">
        <v>439</v>
      </c>
    </row>
    <row r="1787" spans="1:6">
      <c r="A1787" t="s">
        <v>4</v>
      </c>
      <c r="B1787" s="4" t="s">
        <v>5</v>
      </c>
      <c r="C1787" s="4" t="s">
        <v>13</v>
      </c>
      <c r="D1787" s="4" t="s">
        <v>13</v>
      </c>
      <c r="E1787" s="4" t="s">
        <v>6</v>
      </c>
      <c r="F1787" s="4" t="s">
        <v>10</v>
      </c>
    </row>
    <row r="1788" spans="1:6">
      <c r="A1788" t="n">
        <v>21508</v>
      </c>
      <c r="B1788" s="26" t="n">
        <v>31</v>
      </c>
      <c r="C1788" s="7" t="n">
        <v>1</v>
      </c>
      <c r="D1788" s="7" t="n">
        <v>1</v>
      </c>
      <c r="E1788" s="7" t="s">
        <v>199</v>
      </c>
      <c r="F1788" s="7" t="n">
        <v>440</v>
      </c>
    </row>
    <row r="1789" spans="1:6">
      <c r="A1789" t="s">
        <v>4</v>
      </c>
      <c r="B1789" s="4" t="s">
        <v>5</v>
      </c>
      <c r="C1789" s="4" t="s">
        <v>13</v>
      </c>
      <c r="D1789" s="4" t="s">
        <v>13</v>
      </c>
      <c r="E1789" s="4" t="s">
        <v>6</v>
      </c>
      <c r="F1789" s="4" t="s">
        <v>10</v>
      </c>
    </row>
    <row r="1790" spans="1:6">
      <c r="A1790" t="n">
        <v>21566</v>
      </c>
      <c r="B1790" s="26" t="n">
        <v>31</v>
      </c>
      <c r="C1790" s="7" t="n">
        <v>1</v>
      </c>
      <c r="D1790" s="7" t="n">
        <v>1</v>
      </c>
      <c r="E1790" s="7" t="s">
        <v>200</v>
      </c>
      <c r="F1790" s="7" t="n">
        <v>441</v>
      </c>
    </row>
    <row r="1791" spans="1:6">
      <c r="A1791" t="s">
        <v>4</v>
      </c>
      <c r="B1791" s="4" t="s">
        <v>5</v>
      </c>
      <c r="C1791" s="4" t="s">
        <v>13</v>
      </c>
      <c r="D1791" s="4" t="s">
        <v>13</v>
      </c>
      <c r="E1791" s="4" t="s">
        <v>6</v>
      </c>
      <c r="F1791" s="4" t="s">
        <v>10</v>
      </c>
    </row>
    <row r="1792" spans="1:6">
      <c r="A1792" t="n">
        <v>21624</v>
      </c>
      <c r="B1792" s="26" t="n">
        <v>31</v>
      </c>
      <c r="C1792" s="7" t="n">
        <v>1</v>
      </c>
      <c r="D1792" s="7" t="n">
        <v>1</v>
      </c>
      <c r="E1792" s="7" t="s">
        <v>201</v>
      </c>
      <c r="F1792" s="7" t="n">
        <v>442</v>
      </c>
    </row>
    <row r="1793" spans="1:6">
      <c r="A1793" t="s">
        <v>4</v>
      </c>
      <c r="B1793" s="4" t="s">
        <v>5</v>
      </c>
      <c r="C1793" s="4" t="s">
        <v>13</v>
      </c>
      <c r="D1793" s="4" t="s">
        <v>13</v>
      </c>
      <c r="E1793" s="4" t="s">
        <v>6</v>
      </c>
      <c r="F1793" s="4" t="s">
        <v>10</v>
      </c>
    </row>
    <row r="1794" spans="1:6">
      <c r="A1794" t="n">
        <v>21658</v>
      </c>
      <c r="B1794" s="26" t="n">
        <v>31</v>
      </c>
      <c r="C1794" s="7" t="n">
        <v>1</v>
      </c>
      <c r="D1794" s="7" t="n">
        <v>1</v>
      </c>
      <c r="E1794" s="7" t="s">
        <v>202</v>
      </c>
      <c r="F1794" s="7" t="n">
        <v>443</v>
      </c>
    </row>
    <row r="1795" spans="1:6">
      <c r="A1795" t="s">
        <v>4</v>
      </c>
      <c r="B1795" s="4" t="s">
        <v>5</v>
      </c>
      <c r="C1795" s="4" t="s">
        <v>13</v>
      </c>
      <c r="D1795" s="4" t="s">
        <v>13</v>
      </c>
      <c r="E1795" s="4" t="s">
        <v>6</v>
      </c>
      <c r="F1795" s="4" t="s">
        <v>10</v>
      </c>
    </row>
    <row r="1796" spans="1:6">
      <c r="A1796" t="n">
        <v>21714</v>
      </c>
      <c r="B1796" s="26" t="n">
        <v>31</v>
      </c>
      <c r="C1796" s="7" t="n">
        <v>1</v>
      </c>
      <c r="D1796" s="7" t="n">
        <v>1</v>
      </c>
      <c r="E1796" s="7" t="s">
        <v>140</v>
      </c>
      <c r="F1796" s="7" t="n">
        <v>999</v>
      </c>
    </row>
    <row r="1797" spans="1:6">
      <c r="A1797" t="s">
        <v>4</v>
      </c>
      <c r="B1797" s="4" t="s">
        <v>5</v>
      </c>
      <c r="C1797" s="4" t="s">
        <v>13</v>
      </c>
      <c r="D1797" s="4" t="s">
        <v>13</v>
      </c>
      <c r="E1797" s="4" t="s">
        <v>6</v>
      </c>
      <c r="F1797" s="4" t="s">
        <v>10</v>
      </c>
    </row>
    <row r="1798" spans="1:6">
      <c r="A1798" t="n">
        <v>21790</v>
      </c>
      <c r="B1798" s="26" t="n">
        <v>31</v>
      </c>
      <c r="C1798" s="7" t="n">
        <v>1</v>
      </c>
      <c r="D1798" s="7" t="n">
        <v>1</v>
      </c>
      <c r="E1798" s="7" t="s">
        <v>203</v>
      </c>
      <c r="F1798" s="7" t="n">
        <v>500</v>
      </c>
    </row>
    <row r="1799" spans="1:6">
      <c r="A1799" t="s">
        <v>4</v>
      </c>
      <c r="B1799" s="4" t="s">
        <v>5</v>
      </c>
      <c r="C1799" s="4" t="s">
        <v>13</v>
      </c>
      <c r="D1799" s="4" t="s">
        <v>13</v>
      </c>
      <c r="E1799" s="4" t="s">
        <v>6</v>
      </c>
      <c r="F1799" s="4" t="s">
        <v>10</v>
      </c>
    </row>
    <row r="1800" spans="1:6">
      <c r="A1800" t="n">
        <v>21827</v>
      </c>
      <c r="B1800" s="26" t="n">
        <v>31</v>
      </c>
      <c r="C1800" s="7" t="n">
        <v>1</v>
      </c>
      <c r="D1800" s="7" t="n">
        <v>1</v>
      </c>
      <c r="E1800" s="7" t="s">
        <v>204</v>
      </c>
      <c r="F1800" s="7" t="n">
        <v>501</v>
      </c>
    </row>
    <row r="1801" spans="1:6">
      <c r="A1801" t="s">
        <v>4</v>
      </c>
      <c r="B1801" s="4" t="s">
        <v>5</v>
      </c>
      <c r="C1801" s="4" t="s">
        <v>13</v>
      </c>
      <c r="D1801" s="4" t="s">
        <v>13</v>
      </c>
      <c r="E1801" s="4" t="s">
        <v>6</v>
      </c>
      <c r="F1801" s="4" t="s">
        <v>10</v>
      </c>
    </row>
    <row r="1802" spans="1:6">
      <c r="A1802" t="n">
        <v>21864</v>
      </c>
      <c r="B1802" s="26" t="n">
        <v>31</v>
      </c>
      <c r="C1802" s="7" t="n">
        <v>1</v>
      </c>
      <c r="D1802" s="7" t="n">
        <v>1</v>
      </c>
      <c r="E1802" s="7" t="s">
        <v>205</v>
      </c>
      <c r="F1802" s="7" t="n">
        <v>502</v>
      </c>
    </row>
    <row r="1803" spans="1:6">
      <c r="A1803" t="s">
        <v>4</v>
      </c>
      <c r="B1803" s="4" t="s">
        <v>5</v>
      </c>
      <c r="C1803" s="4" t="s">
        <v>13</v>
      </c>
      <c r="D1803" s="4" t="s">
        <v>13</v>
      </c>
      <c r="E1803" s="4" t="s">
        <v>6</v>
      </c>
      <c r="F1803" s="4" t="s">
        <v>10</v>
      </c>
    </row>
    <row r="1804" spans="1:6">
      <c r="A1804" t="n">
        <v>21905</v>
      </c>
      <c r="B1804" s="26" t="n">
        <v>31</v>
      </c>
      <c r="C1804" s="7" t="n">
        <v>1</v>
      </c>
      <c r="D1804" s="7" t="n">
        <v>1</v>
      </c>
      <c r="E1804" s="7" t="s">
        <v>206</v>
      </c>
      <c r="F1804" s="7" t="n">
        <v>503</v>
      </c>
    </row>
    <row r="1805" spans="1:6">
      <c r="A1805" t="s">
        <v>4</v>
      </c>
      <c r="B1805" s="4" t="s">
        <v>5</v>
      </c>
      <c r="C1805" s="4" t="s">
        <v>13</v>
      </c>
      <c r="D1805" s="4" t="s">
        <v>13</v>
      </c>
      <c r="E1805" s="4" t="s">
        <v>6</v>
      </c>
      <c r="F1805" s="4" t="s">
        <v>10</v>
      </c>
    </row>
    <row r="1806" spans="1:6">
      <c r="A1806" t="n">
        <v>21937</v>
      </c>
      <c r="B1806" s="26" t="n">
        <v>31</v>
      </c>
      <c r="C1806" s="7" t="n">
        <v>1</v>
      </c>
      <c r="D1806" s="7" t="n">
        <v>1</v>
      </c>
      <c r="E1806" s="7" t="s">
        <v>207</v>
      </c>
      <c r="F1806" s="7" t="n">
        <v>504</v>
      </c>
    </row>
    <row r="1807" spans="1:6">
      <c r="A1807" t="s">
        <v>4</v>
      </c>
      <c r="B1807" s="4" t="s">
        <v>5</v>
      </c>
      <c r="C1807" s="4" t="s">
        <v>13</v>
      </c>
      <c r="D1807" s="4" t="s">
        <v>13</v>
      </c>
      <c r="E1807" s="4" t="s">
        <v>6</v>
      </c>
      <c r="F1807" s="4" t="s">
        <v>10</v>
      </c>
    </row>
    <row r="1808" spans="1:6">
      <c r="A1808" t="n">
        <v>21971</v>
      </c>
      <c r="B1808" s="26" t="n">
        <v>31</v>
      </c>
      <c r="C1808" s="7" t="n">
        <v>1</v>
      </c>
      <c r="D1808" s="7" t="n">
        <v>1</v>
      </c>
      <c r="E1808" s="7" t="s">
        <v>208</v>
      </c>
      <c r="F1808" s="7" t="n">
        <v>505</v>
      </c>
    </row>
    <row r="1809" spans="1:6">
      <c r="A1809" t="s">
        <v>4</v>
      </c>
      <c r="B1809" s="4" t="s">
        <v>5</v>
      </c>
      <c r="C1809" s="4" t="s">
        <v>13</v>
      </c>
      <c r="D1809" s="4" t="s">
        <v>13</v>
      </c>
      <c r="E1809" s="4" t="s">
        <v>6</v>
      </c>
      <c r="F1809" s="4" t="s">
        <v>10</v>
      </c>
    </row>
    <row r="1810" spans="1:6">
      <c r="A1810" t="n">
        <v>22012</v>
      </c>
      <c r="B1810" s="26" t="n">
        <v>31</v>
      </c>
      <c r="C1810" s="7" t="n">
        <v>1</v>
      </c>
      <c r="D1810" s="7" t="n">
        <v>1</v>
      </c>
      <c r="E1810" s="7" t="s">
        <v>209</v>
      </c>
      <c r="F1810" s="7" t="n">
        <v>506</v>
      </c>
    </row>
    <row r="1811" spans="1:6">
      <c r="A1811" t="s">
        <v>4</v>
      </c>
      <c r="B1811" s="4" t="s">
        <v>5</v>
      </c>
      <c r="C1811" s="4" t="s">
        <v>13</v>
      </c>
      <c r="D1811" s="4" t="s">
        <v>13</v>
      </c>
      <c r="E1811" s="4" t="s">
        <v>6</v>
      </c>
      <c r="F1811" s="4" t="s">
        <v>10</v>
      </c>
    </row>
    <row r="1812" spans="1:6">
      <c r="A1812" t="n">
        <v>22042</v>
      </c>
      <c r="B1812" s="26" t="n">
        <v>31</v>
      </c>
      <c r="C1812" s="7" t="n">
        <v>1</v>
      </c>
      <c r="D1812" s="7" t="n">
        <v>1</v>
      </c>
      <c r="E1812" s="7" t="s">
        <v>210</v>
      </c>
      <c r="F1812" s="7" t="n">
        <v>507</v>
      </c>
    </row>
    <row r="1813" spans="1:6">
      <c r="A1813" t="s">
        <v>4</v>
      </c>
      <c r="B1813" s="4" t="s">
        <v>5</v>
      </c>
      <c r="C1813" s="4" t="s">
        <v>13</v>
      </c>
      <c r="D1813" s="4" t="s">
        <v>13</v>
      </c>
      <c r="E1813" s="4" t="s">
        <v>6</v>
      </c>
      <c r="F1813" s="4" t="s">
        <v>10</v>
      </c>
    </row>
    <row r="1814" spans="1:6">
      <c r="A1814" t="n">
        <v>22082</v>
      </c>
      <c r="B1814" s="26" t="n">
        <v>31</v>
      </c>
      <c r="C1814" s="7" t="n">
        <v>1</v>
      </c>
      <c r="D1814" s="7" t="n">
        <v>1</v>
      </c>
      <c r="E1814" s="7" t="s">
        <v>140</v>
      </c>
      <c r="F1814" s="7" t="n">
        <v>999</v>
      </c>
    </row>
    <row r="1815" spans="1:6">
      <c r="A1815" t="s">
        <v>4</v>
      </c>
      <c r="B1815" s="4" t="s">
        <v>5</v>
      </c>
      <c r="C1815" s="4" t="s">
        <v>13</v>
      </c>
      <c r="D1815" s="4" t="s">
        <v>13</v>
      </c>
      <c r="E1815" s="4" t="s">
        <v>6</v>
      </c>
      <c r="F1815" s="4" t="s">
        <v>10</v>
      </c>
    </row>
    <row r="1816" spans="1:6">
      <c r="A1816" t="n">
        <v>22158</v>
      </c>
      <c r="B1816" s="26" t="n">
        <v>31</v>
      </c>
      <c r="C1816" s="7" t="n">
        <v>1</v>
      </c>
      <c r="D1816" s="7" t="n">
        <v>1</v>
      </c>
      <c r="E1816" s="7" t="s">
        <v>211</v>
      </c>
      <c r="F1816" s="7" t="n">
        <v>1000</v>
      </c>
    </row>
    <row r="1817" spans="1:6">
      <c r="A1817" t="s">
        <v>4</v>
      </c>
      <c r="B1817" s="4" t="s">
        <v>5</v>
      </c>
      <c r="C1817" s="4" t="s">
        <v>13</v>
      </c>
      <c r="D1817" s="4" t="s">
        <v>13</v>
      </c>
      <c r="E1817" s="4" t="s">
        <v>13</v>
      </c>
      <c r="F1817" s="4" t="s">
        <v>10</v>
      </c>
      <c r="G1817" s="4" t="s">
        <v>10</v>
      </c>
      <c r="H1817" s="4" t="s">
        <v>13</v>
      </c>
    </row>
    <row r="1818" spans="1:6">
      <c r="A1818" t="n">
        <v>22177</v>
      </c>
      <c r="B1818" s="26" t="n">
        <v>31</v>
      </c>
      <c r="C1818" s="7" t="n">
        <v>2</v>
      </c>
      <c r="D1818" s="7" t="n">
        <v>1</v>
      </c>
      <c r="E1818" s="7" t="n">
        <v>1</v>
      </c>
      <c r="F1818" s="7" t="n">
        <v>432</v>
      </c>
      <c r="G1818" s="7" t="n">
        <v>64</v>
      </c>
      <c r="H1818" s="7" t="n">
        <v>0</v>
      </c>
    </row>
    <row r="1819" spans="1:6">
      <c r="A1819" t="s">
        <v>4</v>
      </c>
      <c r="B1819" s="4" t="s">
        <v>5</v>
      </c>
      <c r="C1819" s="4" t="s">
        <v>13</v>
      </c>
      <c r="D1819" s="4" t="s">
        <v>13</v>
      </c>
      <c r="E1819" s="4" t="s">
        <v>13</v>
      </c>
    </row>
    <row r="1820" spans="1:6">
      <c r="A1820" t="n">
        <v>22186</v>
      </c>
      <c r="B1820" s="26" t="n">
        <v>31</v>
      </c>
      <c r="C1820" s="7" t="n">
        <v>4</v>
      </c>
      <c r="D1820" s="7" t="n">
        <v>1</v>
      </c>
      <c r="E1820" s="7" t="n">
        <v>1</v>
      </c>
    </row>
    <row r="1821" spans="1:6">
      <c r="A1821" t="s">
        <v>4</v>
      </c>
      <c r="B1821" s="4" t="s">
        <v>5</v>
      </c>
      <c r="C1821" s="4" t="s">
        <v>13</v>
      </c>
      <c r="D1821" s="4" t="s">
        <v>13</v>
      </c>
      <c r="E1821" s="4" t="s">
        <v>13</v>
      </c>
      <c r="F1821" s="4" t="s">
        <v>13</v>
      </c>
      <c r="G1821" s="4" t="s">
        <v>10</v>
      </c>
      <c r="H1821" s="4" t="s">
        <v>84</v>
      </c>
      <c r="I1821" s="4" t="s">
        <v>10</v>
      </c>
      <c r="J1821" s="4" t="s">
        <v>84</v>
      </c>
      <c r="K1821" s="4" t="s">
        <v>10</v>
      </c>
      <c r="L1821" s="4" t="s">
        <v>84</v>
      </c>
      <c r="M1821" s="4" t="s">
        <v>10</v>
      </c>
      <c r="N1821" s="4" t="s">
        <v>84</v>
      </c>
      <c r="O1821" s="4" t="s">
        <v>10</v>
      </c>
      <c r="P1821" s="4" t="s">
        <v>84</v>
      </c>
      <c r="Q1821" s="4" t="s">
        <v>10</v>
      </c>
      <c r="R1821" s="4" t="s">
        <v>84</v>
      </c>
      <c r="S1821" s="4" t="s">
        <v>10</v>
      </c>
      <c r="T1821" s="4" t="s">
        <v>84</v>
      </c>
      <c r="U1821" s="4" t="s">
        <v>10</v>
      </c>
      <c r="V1821" s="4" t="s">
        <v>84</v>
      </c>
      <c r="W1821" s="4" t="s">
        <v>10</v>
      </c>
      <c r="X1821" s="4" t="s">
        <v>84</v>
      </c>
      <c r="Y1821" s="4" t="s">
        <v>10</v>
      </c>
      <c r="Z1821" s="4" t="s">
        <v>84</v>
      </c>
      <c r="AA1821" s="4" t="s">
        <v>10</v>
      </c>
      <c r="AB1821" s="4" t="s">
        <v>84</v>
      </c>
      <c r="AC1821" s="4" t="s">
        <v>10</v>
      </c>
      <c r="AD1821" s="4" t="s">
        <v>84</v>
      </c>
      <c r="AE1821" s="4" t="s">
        <v>10</v>
      </c>
      <c r="AF1821" s="4" t="s">
        <v>84</v>
      </c>
      <c r="AG1821" s="4" t="s">
        <v>10</v>
      </c>
      <c r="AH1821" s="4" t="s">
        <v>84</v>
      </c>
      <c r="AI1821" s="4" t="s">
        <v>10</v>
      </c>
      <c r="AJ1821" s="4" t="s">
        <v>84</v>
      </c>
      <c r="AK1821" s="4" t="s">
        <v>10</v>
      </c>
      <c r="AL1821" s="4" t="s">
        <v>84</v>
      </c>
      <c r="AM1821" s="4" t="s">
        <v>10</v>
      </c>
      <c r="AN1821" s="4" t="s">
        <v>84</v>
      </c>
      <c r="AO1821" s="4" t="s">
        <v>10</v>
      </c>
      <c r="AP1821" s="4" t="s">
        <v>84</v>
      </c>
      <c r="AQ1821" s="4" t="s">
        <v>10</v>
      </c>
      <c r="AR1821" s="4" t="s">
        <v>84</v>
      </c>
      <c r="AS1821" s="4" t="s">
        <v>10</v>
      </c>
      <c r="AT1821" s="4" t="s">
        <v>84</v>
      </c>
      <c r="AU1821" s="4" t="s">
        <v>10</v>
      </c>
      <c r="AV1821" s="4" t="s">
        <v>84</v>
      </c>
      <c r="AW1821" s="4" t="s">
        <v>10</v>
      </c>
      <c r="AX1821" s="4" t="s">
        <v>84</v>
      </c>
      <c r="AY1821" s="4" t="s">
        <v>10</v>
      </c>
      <c r="AZ1821" s="4" t="s">
        <v>84</v>
      </c>
      <c r="BA1821" s="4" t="s">
        <v>10</v>
      </c>
      <c r="BB1821" s="4" t="s">
        <v>84</v>
      </c>
      <c r="BC1821" s="4" t="s">
        <v>10</v>
      </c>
      <c r="BD1821" s="4" t="s">
        <v>84</v>
      </c>
      <c r="BE1821" s="4" t="s">
        <v>10</v>
      </c>
      <c r="BF1821" s="4" t="s">
        <v>84</v>
      </c>
      <c r="BG1821" s="4" t="s">
        <v>10</v>
      </c>
      <c r="BH1821" s="4" t="s">
        <v>84</v>
      </c>
      <c r="BI1821" s="4" t="s">
        <v>10</v>
      </c>
      <c r="BJ1821" s="4" t="s">
        <v>84</v>
      </c>
      <c r="BK1821" s="4" t="s">
        <v>10</v>
      </c>
      <c r="BL1821" s="4" t="s">
        <v>84</v>
      </c>
      <c r="BM1821" s="4" t="s">
        <v>10</v>
      </c>
      <c r="BN1821" s="4" t="s">
        <v>84</v>
      </c>
      <c r="BO1821" s="4" t="s">
        <v>10</v>
      </c>
      <c r="BP1821" s="4" t="s">
        <v>84</v>
      </c>
      <c r="BQ1821" s="4" t="s">
        <v>10</v>
      </c>
      <c r="BR1821" s="4" t="s">
        <v>84</v>
      </c>
      <c r="BS1821" s="4" t="s">
        <v>10</v>
      </c>
      <c r="BT1821" s="4" t="s">
        <v>84</v>
      </c>
      <c r="BU1821" s="4" t="s">
        <v>10</v>
      </c>
      <c r="BV1821" s="4" t="s">
        <v>84</v>
      </c>
      <c r="BW1821" s="4" t="s">
        <v>10</v>
      </c>
      <c r="BX1821" s="4" t="s">
        <v>84</v>
      </c>
      <c r="BY1821" s="4" t="s">
        <v>10</v>
      </c>
      <c r="BZ1821" s="4" t="s">
        <v>84</v>
      </c>
      <c r="CA1821" s="4" t="s">
        <v>10</v>
      </c>
      <c r="CB1821" s="4" t="s">
        <v>84</v>
      </c>
      <c r="CC1821" s="4" t="s">
        <v>10</v>
      </c>
      <c r="CD1821" s="4" t="s">
        <v>84</v>
      </c>
      <c r="CE1821" s="4" t="s">
        <v>10</v>
      </c>
      <c r="CF1821" s="4" t="s">
        <v>84</v>
      </c>
      <c r="CG1821" s="4" t="s">
        <v>10</v>
      </c>
      <c r="CH1821" s="4" t="s">
        <v>84</v>
      </c>
      <c r="CI1821" s="4" t="s">
        <v>10</v>
      </c>
      <c r="CJ1821" s="4" t="s">
        <v>84</v>
      </c>
      <c r="CK1821" s="4" t="s">
        <v>10</v>
      </c>
      <c r="CL1821" s="4" t="s">
        <v>84</v>
      </c>
      <c r="CM1821" s="4" t="s">
        <v>10</v>
      </c>
      <c r="CN1821" s="4" t="s">
        <v>84</v>
      </c>
      <c r="CO1821" s="4" t="s">
        <v>10</v>
      </c>
      <c r="CP1821" s="4" t="s">
        <v>84</v>
      </c>
      <c r="CQ1821" s="4" t="s">
        <v>10</v>
      </c>
      <c r="CR1821" s="4" t="s">
        <v>84</v>
      </c>
      <c r="CS1821" s="4" t="s">
        <v>10</v>
      </c>
      <c r="CT1821" s="4" t="s">
        <v>84</v>
      </c>
      <c r="CU1821" s="4" t="s">
        <v>10</v>
      </c>
      <c r="CV1821" s="4" t="s">
        <v>84</v>
      </c>
      <c r="CW1821" s="4" t="s">
        <v>10</v>
      </c>
      <c r="CX1821" s="4" t="s">
        <v>84</v>
      </c>
      <c r="CY1821" s="4" t="s">
        <v>10</v>
      </c>
      <c r="CZ1821" s="4" t="s">
        <v>84</v>
      </c>
      <c r="DA1821" s="4" t="s">
        <v>10</v>
      </c>
      <c r="DB1821" s="4" t="s">
        <v>84</v>
      </c>
      <c r="DC1821" s="4" t="s">
        <v>10</v>
      </c>
      <c r="DD1821" s="4" t="s">
        <v>84</v>
      </c>
      <c r="DE1821" s="4" t="s">
        <v>10</v>
      </c>
      <c r="DF1821" s="4" t="s">
        <v>84</v>
      </c>
      <c r="DG1821" s="4" t="s">
        <v>10</v>
      </c>
      <c r="DH1821" s="4" t="s">
        <v>84</v>
      </c>
      <c r="DI1821" s="4" t="s">
        <v>10</v>
      </c>
      <c r="DJ1821" s="4" t="s">
        <v>84</v>
      </c>
      <c r="DK1821" s="4" t="s">
        <v>10</v>
      </c>
      <c r="DL1821" s="4" t="s">
        <v>84</v>
      </c>
      <c r="DM1821" s="4" t="s">
        <v>10</v>
      </c>
      <c r="DN1821" s="4" t="s">
        <v>84</v>
      </c>
      <c r="DO1821" s="4" t="s">
        <v>10</v>
      </c>
      <c r="DP1821" s="4" t="s">
        <v>84</v>
      </c>
      <c r="DQ1821" s="4" t="s">
        <v>10</v>
      </c>
      <c r="DR1821" s="4" t="s">
        <v>84</v>
      </c>
      <c r="DS1821" s="4" t="s">
        <v>10</v>
      </c>
      <c r="DT1821" s="4" t="s">
        <v>84</v>
      </c>
      <c r="DU1821" s="4" t="s">
        <v>10</v>
      </c>
      <c r="DV1821" s="4" t="s">
        <v>84</v>
      </c>
      <c r="DW1821" s="4" t="s">
        <v>10</v>
      </c>
      <c r="DX1821" s="4" t="s">
        <v>84</v>
      </c>
      <c r="DY1821" s="4" t="s">
        <v>10</v>
      </c>
      <c r="DZ1821" s="4" t="s">
        <v>84</v>
      </c>
      <c r="EA1821" s="4" t="s">
        <v>10</v>
      </c>
      <c r="EB1821" s="4" t="s">
        <v>84</v>
      </c>
      <c r="EC1821" s="4" t="s">
        <v>10</v>
      </c>
      <c r="ED1821" s="4" t="s">
        <v>84</v>
      </c>
      <c r="EE1821" s="4" t="s">
        <v>10</v>
      </c>
      <c r="EF1821" s="4" t="s">
        <v>84</v>
      </c>
      <c r="EG1821" s="4" t="s">
        <v>10</v>
      </c>
      <c r="EH1821" s="4" t="s">
        <v>84</v>
      </c>
      <c r="EI1821" s="4" t="s">
        <v>10</v>
      </c>
      <c r="EJ1821" s="4" t="s">
        <v>84</v>
      </c>
      <c r="EK1821" s="4" t="s">
        <v>10</v>
      </c>
      <c r="EL1821" s="4" t="s">
        <v>84</v>
      </c>
      <c r="EM1821" s="4" t="s">
        <v>10</v>
      </c>
      <c r="EN1821" s="4" t="s">
        <v>84</v>
      </c>
      <c r="EO1821" s="4" t="s">
        <v>10</v>
      </c>
      <c r="EP1821" s="4" t="s">
        <v>84</v>
      </c>
      <c r="EQ1821" s="4" t="s">
        <v>10</v>
      </c>
      <c r="ER1821" s="4" t="s">
        <v>84</v>
      </c>
      <c r="ES1821" s="4" t="s">
        <v>10</v>
      </c>
      <c r="ET1821" s="4" t="s">
        <v>84</v>
      </c>
      <c r="EU1821" s="4" t="s">
        <v>10</v>
      </c>
      <c r="EV1821" s="4" t="s">
        <v>84</v>
      </c>
      <c r="EW1821" s="4" t="s">
        <v>10</v>
      </c>
      <c r="EX1821" s="4" t="s">
        <v>84</v>
      </c>
      <c r="EY1821" s="4" t="s">
        <v>10</v>
      </c>
      <c r="EZ1821" s="4" t="s">
        <v>84</v>
      </c>
      <c r="FA1821" s="4" t="s">
        <v>10</v>
      </c>
      <c r="FB1821" s="4" t="s">
        <v>84</v>
      </c>
      <c r="FC1821" s="4" t="s">
        <v>10</v>
      </c>
      <c r="FD1821" s="4" t="s">
        <v>84</v>
      </c>
      <c r="FE1821" s="4" t="s">
        <v>10</v>
      </c>
      <c r="FF1821" s="4" t="s">
        <v>84</v>
      </c>
      <c r="FG1821" s="4" t="s">
        <v>10</v>
      </c>
      <c r="FH1821" s="4" t="s">
        <v>84</v>
      </c>
      <c r="FI1821" s="4" t="s">
        <v>10</v>
      </c>
      <c r="FJ1821" s="4" t="s">
        <v>84</v>
      </c>
      <c r="FK1821" s="4" t="s">
        <v>10</v>
      </c>
      <c r="FL1821" s="4" t="s">
        <v>84</v>
      </c>
      <c r="FM1821" s="4" t="s">
        <v>10</v>
      </c>
      <c r="FN1821" s="4" t="s">
        <v>84</v>
      </c>
      <c r="FO1821" s="4" t="s">
        <v>10</v>
      </c>
      <c r="FP1821" s="4" t="s">
        <v>84</v>
      </c>
      <c r="FQ1821" s="4" t="s">
        <v>10</v>
      </c>
      <c r="FR1821" s="4" t="s">
        <v>84</v>
      </c>
      <c r="FS1821" s="4" t="s">
        <v>10</v>
      </c>
      <c r="FT1821" s="4" t="s">
        <v>84</v>
      </c>
      <c r="FU1821" s="4" t="s">
        <v>10</v>
      </c>
      <c r="FV1821" s="4" t="s">
        <v>84</v>
      </c>
      <c r="FW1821" s="4" t="s">
        <v>10</v>
      </c>
      <c r="FX1821" s="4" t="s">
        <v>84</v>
      </c>
      <c r="FY1821" s="4" t="s">
        <v>10</v>
      </c>
      <c r="FZ1821" s="4" t="s">
        <v>84</v>
      </c>
      <c r="GA1821" s="4" t="s">
        <v>10</v>
      </c>
      <c r="GB1821" s="4" t="s">
        <v>84</v>
      </c>
      <c r="GC1821" s="4" t="s">
        <v>10</v>
      </c>
      <c r="GD1821" s="4" t="s">
        <v>84</v>
      </c>
      <c r="GE1821" s="4" t="s">
        <v>10</v>
      </c>
      <c r="GF1821" s="4" t="s">
        <v>84</v>
      </c>
      <c r="GG1821" s="4" t="s">
        <v>10</v>
      </c>
      <c r="GH1821" s="4" t="s">
        <v>84</v>
      </c>
      <c r="GI1821" s="4" t="s">
        <v>10</v>
      </c>
      <c r="GJ1821" s="4" t="s">
        <v>84</v>
      </c>
      <c r="GK1821" s="4" t="s">
        <v>10</v>
      </c>
      <c r="GL1821" s="4" t="s">
        <v>84</v>
      </c>
      <c r="GM1821" s="4" t="s">
        <v>10</v>
      </c>
      <c r="GN1821" s="4" t="s">
        <v>84</v>
      </c>
      <c r="GO1821" s="4" t="s">
        <v>10</v>
      </c>
      <c r="GP1821" s="4" t="s">
        <v>84</v>
      </c>
      <c r="GQ1821" s="4" t="s">
        <v>10</v>
      </c>
      <c r="GR1821" s="4" t="s">
        <v>84</v>
      </c>
      <c r="GS1821" s="4" t="s">
        <v>10</v>
      </c>
      <c r="GT1821" s="4" t="s">
        <v>84</v>
      </c>
      <c r="GU1821" s="4" t="s">
        <v>84</v>
      </c>
    </row>
    <row r="1822" spans="1:6">
      <c r="A1822" t="n">
        <v>22190</v>
      </c>
      <c r="B1822" s="27" t="n">
        <v>6</v>
      </c>
      <c r="C1822" s="7" t="n">
        <v>35</v>
      </c>
      <c r="D1822" s="7" t="n">
        <v>1</v>
      </c>
      <c r="E1822" s="7" t="n">
        <v>1</v>
      </c>
      <c r="F1822" s="7" t="n">
        <v>98</v>
      </c>
      <c r="G1822" s="7" t="n">
        <v>100</v>
      </c>
      <c r="H1822" s="16" t="n">
        <f t="normal" ca="1">A1824</f>
        <v>0</v>
      </c>
      <c r="I1822" s="7" t="n">
        <v>101</v>
      </c>
      <c r="J1822" s="16" t="n">
        <f t="normal" ca="1">A1828</f>
        <v>0</v>
      </c>
      <c r="K1822" s="7" t="n">
        <v>102</v>
      </c>
      <c r="L1822" s="16" t="n">
        <f t="normal" ca="1">A1832</f>
        <v>0</v>
      </c>
      <c r="M1822" s="7" t="n">
        <v>103</v>
      </c>
      <c r="N1822" s="16" t="n">
        <f t="normal" ca="1">A1836</f>
        <v>0</v>
      </c>
      <c r="O1822" s="7" t="n">
        <v>104</v>
      </c>
      <c r="P1822" s="16" t="n">
        <f t="normal" ca="1">A1840</f>
        <v>0</v>
      </c>
      <c r="Q1822" s="7" t="n">
        <v>105</v>
      </c>
      <c r="R1822" s="16" t="n">
        <f t="normal" ca="1">A1844</f>
        <v>0</v>
      </c>
      <c r="S1822" s="7" t="n">
        <v>106</v>
      </c>
      <c r="T1822" s="16" t="n">
        <f t="normal" ca="1">A1848</f>
        <v>0</v>
      </c>
      <c r="U1822" s="7" t="n">
        <v>107</v>
      </c>
      <c r="V1822" s="16" t="n">
        <f t="normal" ca="1">A1852</f>
        <v>0</v>
      </c>
      <c r="W1822" s="7" t="n">
        <v>108</v>
      </c>
      <c r="X1822" s="16" t="n">
        <f t="normal" ca="1">A1856</f>
        <v>0</v>
      </c>
      <c r="Y1822" s="7" t="n">
        <v>109</v>
      </c>
      <c r="Z1822" s="16" t="n">
        <f t="normal" ca="1">A1860</f>
        <v>0</v>
      </c>
      <c r="AA1822" s="7" t="n">
        <v>110</v>
      </c>
      <c r="AB1822" s="16" t="n">
        <f t="normal" ca="1">A1864</f>
        <v>0</v>
      </c>
      <c r="AC1822" s="7" t="n">
        <v>111</v>
      </c>
      <c r="AD1822" s="16" t="n">
        <f t="normal" ca="1">A1868</f>
        <v>0</v>
      </c>
      <c r="AE1822" s="7" t="n">
        <v>112</v>
      </c>
      <c r="AF1822" s="16" t="n">
        <f t="normal" ca="1">A1872</f>
        <v>0</v>
      </c>
      <c r="AG1822" s="7" t="n">
        <v>113</v>
      </c>
      <c r="AH1822" s="16" t="n">
        <f t="normal" ca="1">A1876</f>
        <v>0</v>
      </c>
      <c r="AI1822" s="7" t="n">
        <v>114</v>
      </c>
      <c r="AJ1822" s="16" t="n">
        <f t="normal" ca="1">A1880</f>
        <v>0</v>
      </c>
      <c r="AK1822" s="7" t="n">
        <v>115</v>
      </c>
      <c r="AL1822" s="16" t="n">
        <f t="normal" ca="1">A1884</f>
        <v>0</v>
      </c>
      <c r="AM1822" s="7" t="n">
        <v>116</v>
      </c>
      <c r="AN1822" s="16" t="n">
        <f t="normal" ca="1">A1888</f>
        <v>0</v>
      </c>
      <c r="AO1822" s="7" t="n">
        <v>117</v>
      </c>
      <c r="AP1822" s="16" t="n">
        <f t="normal" ca="1">A1892</f>
        <v>0</v>
      </c>
      <c r="AQ1822" s="7" t="n">
        <v>118</v>
      </c>
      <c r="AR1822" s="16" t="n">
        <f t="normal" ca="1">A1896</f>
        <v>0</v>
      </c>
      <c r="AS1822" s="7" t="n">
        <v>119</v>
      </c>
      <c r="AT1822" s="16" t="n">
        <f t="normal" ca="1">A1900</f>
        <v>0</v>
      </c>
      <c r="AU1822" s="7" t="n">
        <v>120</v>
      </c>
      <c r="AV1822" s="16" t="n">
        <f t="normal" ca="1">A1904</f>
        <v>0</v>
      </c>
      <c r="AW1822" s="7" t="n">
        <v>121</v>
      </c>
      <c r="AX1822" s="16" t="n">
        <f t="normal" ca="1">A1908</f>
        <v>0</v>
      </c>
      <c r="AY1822" s="7" t="n">
        <v>122</v>
      </c>
      <c r="AZ1822" s="16" t="n">
        <f t="normal" ca="1">A1912</f>
        <v>0</v>
      </c>
      <c r="BA1822" s="7" t="n">
        <v>200</v>
      </c>
      <c r="BB1822" s="16" t="n">
        <f t="normal" ca="1">A1916</f>
        <v>0</v>
      </c>
      <c r="BC1822" s="7" t="n">
        <v>201</v>
      </c>
      <c r="BD1822" s="16" t="n">
        <f t="normal" ca="1">A1920</f>
        <v>0</v>
      </c>
      <c r="BE1822" s="7" t="n">
        <v>202</v>
      </c>
      <c r="BF1822" s="16" t="n">
        <f t="normal" ca="1">A1924</f>
        <v>0</v>
      </c>
      <c r="BG1822" s="7" t="n">
        <v>300</v>
      </c>
      <c r="BH1822" s="16" t="n">
        <f t="normal" ca="1">A1928</f>
        <v>0</v>
      </c>
      <c r="BI1822" s="7" t="n">
        <v>301</v>
      </c>
      <c r="BJ1822" s="16" t="n">
        <f t="normal" ca="1">A1932</f>
        <v>0</v>
      </c>
      <c r="BK1822" s="7" t="n">
        <v>302</v>
      </c>
      <c r="BL1822" s="16" t="n">
        <f t="normal" ca="1">A1936</f>
        <v>0</v>
      </c>
      <c r="BM1822" s="7" t="n">
        <v>303</v>
      </c>
      <c r="BN1822" s="16" t="n">
        <f t="normal" ca="1">A1940</f>
        <v>0</v>
      </c>
      <c r="BO1822" s="7" t="n">
        <v>304</v>
      </c>
      <c r="BP1822" s="16" t="n">
        <f t="normal" ca="1">A1944</f>
        <v>0</v>
      </c>
      <c r="BQ1822" s="7" t="n">
        <v>305</v>
      </c>
      <c r="BR1822" s="16" t="n">
        <f t="normal" ca="1">A1948</f>
        <v>0</v>
      </c>
      <c r="BS1822" s="7" t="n">
        <v>306</v>
      </c>
      <c r="BT1822" s="16" t="n">
        <f t="normal" ca="1">A1952</f>
        <v>0</v>
      </c>
      <c r="BU1822" s="7" t="n">
        <v>307</v>
      </c>
      <c r="BV1822" s="16" t="n">
        <f t="normal" ca="1">A1956</f>
        <v>0</v>
      </c>
      <c r="BW1822" s="7" t="n">
        <v>308</v>
      </c>
      <c r="BX1822" s="16" t="n">
        <f t="normal" ca="1">A1960</f>
        <v>0</v>
      </c>
      <c r="BY1822" s="7" t="n">
        <v>309</v>
      </c>
      <c r="BZ1822" s="16" t="n">
        <f t="normal" ca="1">A1964</f>
        <v>0</v>
      </c>
      <c r="CA1822" s="7" t="n">
        <v>310</v>
      </c>
      <c r="CB1822" s="16" t="n">
        <f t="normal" ca="1">A1968</f>
        <v>0</v>
      </c>
      <c r="CC1822" s="7" t="n">
        <v>311</v>
      </c>
      <c r="CD1822" s="16" t="n">
        <f t="normal" ca="1">A1972</f>
        <v>0</v>
      </c>
      <c r="CE1822" s="7" t="n">
        <v>312</v>
      </c>
      <c r="CF1822" s="16" t="n">
        <f t="normal" ca="1">A1976</f>
        <v>0</v>
      </c>
      <c r="CG1822" s="7" t="n">
        <v>313</v>
      </c>
      <c r="CH1822" s="16" t="n">
        <f t="normal" ca="1">A1980</f>
        <v>0</v>
      </c>
      <c r="CI1822" s="7" t="n">
        <v>314</v>
      </c>
      <c r="CJ1822" s="16" t="n">
        <f t="normal" ca="1">A1984</f>
        <v>0</v>
      </c>
      <c r="CK1822" s="7" t="n">
        <v>315</v>
      </c>
      <c r="CL1822" s="16" t="n">
        <f t="normal" ca="1">A1988</f>
        <v>0</v>
      </c>
      <c r="CM1822" s="7" t="n">
        <v>316</v>
      </c>
      <c r="CN1822" s="16" t="n">
        <f t="normal" ca="1">A1992</f>
        <v>0</v>
      </c>
      <c r="CO1822" s="7" t="n">
        <v>317</v>
      </c>
      <c r="CP1822" s="16" t="n">
        <f t="normal" ca="1">A1996</f>
        <v>0</v>
      </c>
      <c r="CQ1822" s="7" t="n">
        <v>400</v>
      </c>
      <c r="CR1822" s="16" t="n">
        <f t="normal" ca="1">A2000</f>
        <v>0</v>
      </c>
      <c r="CS1822" s="7" t="n">
        <v>401</v>
      </c>
      <c r="CT1822" s="16" t="n">
        <f t="normal" ca="1">A2004</f>
        <v>0</v>
      </c>
      <c r="CU1822" s="7" t="n">
        <v>402</v>
      </c>
      <c r="CV1822" s="16" t="n">
        <f t="normal" ca="1">A2008</f>
        <v>0</v>
      </c>
      <c r="CW1822" s="7" t="n">
        <v>403</v>
      </c>
      <c r="CX1822" s="16" t="n">
        <f t="normal" ca="1">A2012</f>
        <v>0</v>
      </c>
      <c r="CY1822" s="7" t="n">
        <v>404</v>
      </c>
      <c r="CZ1822" s="16" t="n">
        <f t="normal" ca="1">A2016</f>
        <v>0</v>
      </c>
      <c r="DA1822" s="7" t="n">
        <v>405</v>
      </c>
      <c r="DB1822" s="16" t="n">
        <f t="normal" ca="1">A2020</f>
        <v>0</v>
      </c>
      <c r="DC1822" s="7" t="n">
        <v>406</v>
      </c>
      <c r="DD1822" s="16" t="n">
        <f t="normal" ca="1">A2024</f>
        <v>0</v>
      </c>
      <c r="DE1822" s="7" t="n">
        <v>407</v>
      </c>
      <c r="DF1822" s="16" t="n">
        <f t="normal" ca="1">A2028</f>
        <v>0</v>
      </c>
      <c r="DG1822" s="7" t="n">
        <v>408</v>
      </c>
      <c r="DH1822" s="16" t="n">
        <f t="normal" ca="1">A2032</f>
        <v>0</v>
      </c>
      <c r="DI1822" s="7" t="n">
        <v>409</v>
      </c>
      <c r="DJ1822" s="16" t="n">
        <f t="normal" ca="1">A2036</f>
        <v>0</v>
      </c>
      <c r="DK1822" s="7" t="n">
        <v>410</v>
      </c>
      <c r="DL1822" s="16" t="n">
        <f t="normal" ca="1">A2040</f>
        <v>0</v>
      </c>
      <c r="DM1822" s="7" t="n">
        <v>411</v>
      </c>
      <c r="DN1822" s="16" t="n">
        <f t="normal" ca="1">A2044</f>
        <v>0</v>
      </c>
      <c r="DO1822" s="7" t="n">
        <v>412</v>
      </c>
      <c r="DP1822" s="16" t="n">
        <f t="normal" ca="1">A2048</f>
        <v>0</v>
      </c>
      <c r="DQ1822" s="7" t="n">
        <v>413</v>
      </c>
      <c r="DR1822" s="16" t="n">
        <f t="normal" ca="1">A2052</f>
        <v>0</v>
      </c>
      <c r="DS1822" s="7" t="n">
        <v>414</v>
      </c>
      <c r="DT1822" s="16" t="n">
        <f t="normal" ca="1">A2056</f>
        <v>0</v>
      </c>
      <c r="DU1822" s="7" t="n">
        <v>415</v>
      </c>
      <c r="DV1822" s="16" t="n">
        <f t="normal" ca="1">A2060</f>
        <v>0</v>
      </c>
      <c r="DW1822" s="7" t="n">
        <v>416</v>
      </c>
      <c r="DX1822" s="16" t="n">
        <f t="normal" ca="1">A2064</f>
        <v>0</v>
      </c>
      <c r="DY1822" s="7" t="n">
        <v>417</v>
      </c>
      <c r="DZ1822" s="16" t="n">
        <f t="normal" ca="1">A2068</f>
        <v>0</v>
      </c>
      <c r="EA1822" s="7" t="n">
        <v>418</v>
      </c>
      <c r="EB1822" s="16" t="n">
        <f t="normal" ca="1">A2072</f>
        <v>0</v>
      </c>
      <c r="EC1822" s="7" t="n">
        <v>419</v>
      </c>
      <c r="ED1822" s="16" t="n">
        <f t="normal" ca="1">A2076</f>
        <v>0</v>
      </c>
      <c r="EE1822" s="7" t="n">
        <v>420</v>
      </c>
      <c r="EF1822" s="16" t="n">
        <f t="normal" ca="1">A2080</f>
        <v>0</v>
      </c>
      <c r="EG1822" s="7" t="n">
        <v>421</v>
      </c>
      <c r="EH1822" s="16" t="n">
        <f t="normal" ca="1">A2084</f>
        <v>0</v>
      </c>
      <c r="EI1822" s="7" t="n">
        <v>422</v>
      </c>
      <c r="EJ1822" s="16" t="n">
        <f t="normal" ca="1">A2088</f>
        <v>0</v>
      </c>
      <c r="EK1822" s="7" t="n">
        <v>423</v>
      </c>
      <c r="EL1822" s="16" t="n">
        <f t="normal" ca="1">A2092</f>
        <v>0</v>
      </c>
      <c r="EM1822" s="7" t="n">
        <v>424</v>
      </c>
      <c r="EN1822" s="16" t="n">
        <f t="normal" ca="1">A2096</f>
        <v>0</v>
      </c>
      <c r="EO1822" s="7" t="n">
        <v>425</v>
      </c>
      <c r="EP1822" s="16" t="n">
        <f t="normal" ca="1">A2100</f>
        <v>0</v>
      </c>
      <c r="EQ1822" s="7" t="n">
        <v>426</v>
      </c>
      <c r="ER1822" s="16" t="n">
        <f t="normal" ca="1">A2104</f>
        <v>0</v>
      </c>
      <c r="ES1822" s="7" t="n">
        <v>427</v>
      </c>
      <c r="ET1822" s="16" t="n">
        <f t="normal" ca="1">A2108</f>
        <v>0</v>
      </c>
      <c r="EU1822" s="7" t="n">
        <v>428</v>
      </c>
      <c r="EV1822" s="16" t="n">
        <f t="normal" ca="1">A2112</f>
        <v>0</v>
      </c>
      <c r="EW1822" s="7" t="n">
        <v>429</v>
      </c>
      <c r="EX1822" s="16" t="n">
        <f t="normal" ca="1">A2116</f>
        <v>0</v>
      </c>
      <c r="EY1822" s="7" t="n">
        <v>430</v>
      </c>
      <c r="EZ1822" s="16" t="n">
        <f t="normal" ca="1">A2120</f>
        <v>0</v>
      </c>
      <c r="FA1822" s="7" t="n">
        <v>431</v>
      </c>
      <c r="FB1822" s="16" t="n">
        <f t="normal" ca="1">A2124</f>
        <v>0</v>
      </c>
      <c r="FC1822" s="7" t="n">
        <v>432</v>
      </c>
      <c r="FD1822" s="16" t="n">
        <f t="normal" ca="1">A2128</f>
        <v>0</v>
      </c>
      <c r="FE1822" s="7" t="n">
        <v>433</v>
      </c>
      <c r="FF1822" s="16" t="n">
        <f t="normal" ca="1">A2132</f>
        <v>0</v>
      </c>
      <c r="FG1822" s="7" t="n">
        <v>434</v>
      </c>
      <c r="FH1822" s="16" t="n">
        <f t="normal" ca="1">A2136</f>
        <v>0</v>
      </c>
      <c r="FI1822" s="7" t="n">
        <v>435</v>
      </c>
      <c r="FJ1822" s="16" t="n">
        <f t="normal" ca="1">A2140</f>
        <v>0</v>
      </c>
      <c r="FK1822" s="7" t="n">
        <v>436</v>
      </c>
      <c r="FL1822" s="16" t="n">
        <f t="normal" ca="1">A2144</f>
        <v>0</v>
      </c>
      <c r="FM1822" s="7" t="n">
        <v>437</v>
      </c>
      <c r="FN1822" s="16" t="n">
        <f t="normal" ca="1">A2148</f>
        <v>0</v>
      </c>
      <c r="FO1822" s="7" t="n">
        <v>438</v>
      </c>
      <c r="FP1822" s="16" t="n">
        <f t="normal" ca="1">A2152</f>
        <v>0</v>
      </c>
      <c r="FQ1822" s="7" t="n">
        <v>439</v>
      </c>
      <c r="FR1822" s="16" t="n">
        <f t="normal" ca="1">A2156</f>
        <v>0</v>
      </c>
      <c r="FS1822" s="7" t="n">
        <v>440</v>
      </c>
      <c r="FT1822" s="16" t="n">
        <f t="normal" ca="1">A2160</f>
        <v>0</v>
      </c>
      <c r="FU1822" s="7" t="n">
        <v>441</v>
      </c>
      <c r="FV1822" s="16" t="n">
        <f t="normal" ca="1">A2164</f>
        <v>0</v>
      </c>
      <c r="FW1822" s="7" t="n">
        <v>442</v>
      </c>
      <c r="FX1822" s="16" t="n">
        <f t="normal" ca="1">A2168</f>
        <v>0</v>
      </c>
      <c r="FY1822" s="7" t="n">
        <v>443</v>
      </c>
      <c r="FZ1822" s="16" t="n">
        <f t="normal" ca="1">A2172</f>
        <v>0</v>
      </c>
      <c r="GA1822" s="7" t="n">
        <v>500</v>
      </c>
      <c r="GB1822" s="16" t="n">
        <f t="normal" ca="1">A2176</f>
        <v>0</v>
      </c>
      <c r="GC1822" s="7" t="n">
        <v>501</v>
      </c>
      <c r="GD1822" s="16" t="n">
        <f t="normal" ca="1">A2180</f>
        <v>0</v>
      </c>
      <c r="GE1822" s="7" t="n">
        <v>502</v>
      </c>
      <c r="GF1822" s="16" t="n">
        <f t="normal" ca="1">A2184</f>
        <v>0</v>
      </c>
      <c r="GG1822" s="7" t="n">
        <v>503</v>
      </c>
      <c r="GH1822" s="16" t="n">
        <f t="normal" ca="1">A2188</f>
        <v>0</v>
      </c>
      <c r="GI1822" s="7" t="n">
        <v>504</v>
      </c>
      <c r="GJ1822" s="16" t="n">
        <f t="normal" ca="1">A2192</f>
        <v>0</v>
      </c>
      <c r="GK1822" s="7" t="n">
        <v>505</v>
      </c>
      <c r="GL1822" s="16" t="n">
        <f t="normal" ca="1">A2196</f>
        <v>0</v>
      </c>
      <c r="GM1822" s="7" t="n">
        <v>506</v>
      </c>
      <c r="GN1822" s="16" t="n">
        <f t="normal" ca="1">A2200</f>
        <v>0</v>
      </c>
      <c r="GO1822" s="7" t="n">
        <v>507</v>
      </c>
      <c r="GP1822" s="16" t="n">
        <f t="normal" ca="1">A2204</f>
        <v>0</v>
      </c>
      <c r="GQ1822" s="7" t="n">
        <v>1000</v>
      </c>
      <c r="GR1822" s="16" t="n">
        <f t="normal" ca="1">A2208</f>
        <v>0</v>
      </c>
      <c r="GS1822" s="7" t="n">
        <v>999</v>
      </c>
      <c r="GT1822" s="16" t="n">
        <f t="normal" ca="1">A2212</f>
        <v>0</v>
      </c>
      <c r="GU1822" s="16" t="n">
        <f t="normal" ca="1">A2216</f>
        <v>0</v>
      </c>
    </row>
    <row r="1823" spans="1:6">
      <c r="A1823" t="s">
        <v>4</v>
      </c>
      <c r="B1823" s="4" t="s">
        <v>5</v>
      </c>
      <c r="C1823" s="4" t="s">
        <v>13</v>
      </c>
      <c r="D1823" s="4" t="s">
        <v>10</v>
      </c>
      <c r="E1823" s="4" t="s">
        <v>6</v>
      </c>
    </row>
    <row r="1824" spans="1:6">
      <c r="A1824" t="n">
        <v>22787</v>
      </c>
      <c r="B1824" s="37" t="n">
        <v>40</v>
      </c>
      <c r="C1824" s="7" t="n">
        <v>130</v>
      </c>
      <c r="D1824" s="7" t="n">
        <v>29794</v>
      </c>
      <c r="E1824" s="7" t="s">
        <v>212</v>
      </c>
    </row>
    <row r="1825" spans="1:203">
      <c r="A1825" t="s">
        <v>4</v>
      </c>
      <c r="B1825" s="4" t="s">
        <v>5</v>
      </c>
      <c r="C1825" s="4" t="s">
        <v>84</v>
      </c>
    </row>
    <row r="1826" spans="1:203">
      <c r="A1826" t="n">
        <v>22796</v>
      </c>
      <c r="B1826" s="29" t="n">
        <v>3</v>
      </c>
      <c r="C1826" s="16" t="n">
        <f t="normal" ca="1">A2220</f>
        <v>0</v>
      </c>
    </row>
    <row r="1827" spans="1:203">
      <c r="A1827" t="s">
        <v>4</v>
      </c>
      <c r="B1827" s="4" t="s">
        <v>5</v>
      </c>
      <c r="C1827" s="4" t="s">
        <v>13</v>
      </c>
      <c r="D1827" s="4" t="s">
        <v>10</v>
      </c>
      <c r="E1827" s="4" t="s">
        <v>6</v>
      </c>
    </row>
    <row r="1828" spans="1:203">
      <c r="A1828" t="n">
        <v>22801</v>
      </c>
      <c r="B1828" s="37" t="n">
        <v>40</v>
      </c>
      <c r="C1828" s="7" t="n">
        <v>130</v>
      </c>
      <c r="D1828" s="7" t="n">
        <v>29794</v>
      </c>
      <c r="E1828" s="7" t="s">
        <v>213</v>
      </c>
    </row>
    <row r="1829" spans="1:203">
      <c r="A1829" t="s">
        <v>4</v>
      </c>
      <c r="B1829" s="4" t="s">
        <v>5</v>
      </c>
      <c r="C1829" s="4" t="s">
        <v>84</v>
      </c>
    </row>
    <row r="1830" spans="1:203">
      <c r="A1830" t="n">
        <v>22810</v>
      </c>
      <c r="B1830" s="29" t="n">
        <v>3</v>
      </c>
      <c r="C1830" s="16" t="n">
        <f t="normal" ca="1">A2220</f>
        <v>0</v>
      </c>
    </row>
    <row r="1831" spans="1:203">
      <c r="A1831" t="s">
        <v>4</v>
      </c>
      <c r="B1831" s="4" t="s">
        <v>5</v>
      </c>
      <c r="C1831" s="4" t="s">
        <v>13</v>
      </c>
      <c r="D1831" s="4" t="s">
        <v>10</v>
      </c>
      <c r="E1831" s="4" t="s">
        <v>6</v>
      </c>
    </row>
    <row r="1832" spans="1:203">
      <c r="A1832" t="n">
        <v>22815</v>
      </c>
      <c r="B1832" s="37" t="n">
        <v>40</v>
      </c>
      <c r="C1832" s="7" t="n">
        <v>130</v>
      </c>
      <c r="D1832" s="7" t="n">
        <v>29794</v>
      </c>
      <c r="E1832" s="7" t="s">
        <v>214</v>
      </c>
    </row>
    <row r="1833" spans="1:203">
      <c r="A1833" t="s">
        <v>4</v>
      </c>
      <c r="B1833" s="4" t="s">
        <v>5</v>
      </c>
      <c r="C1833" s="4" t="s">
        <v>84</v>
      </c>
    </row>
    <row r="1834" spans="1:203">
      <c r="A1834" t="n">
        <v>22824</v>
      </c>
      <c r="B1834" s="29" t="n">
        <v>3</v>
      </c>
      <c r="C1834" s="16" t="n">
        <f t="normal" ca="1">A2220</f>
        <v>0</v>
      </c>
    </row>
    <row r="1835" spans="1:203">
      <c r="A1835" t="s">
        <v>4</v>
      </c>
      <c r="B1835" s="4" t="s">
        <v>5</v>
      </c>
      <c r="C1835" s="4" t="s">
        <v>13</v>
      </c>
      <c r="D1835" s="4" t="s">
        <v>10</v>
      </c>
      <c r="E1835" s="4" t="s">
        <v>6</v>
      </c>
    </row>
    <row r="1836" spans="1:203">
      <c r="A1836" t="n">
        <v>22829</v>
      </c>
      <c r="B1836" s="37" t="n">
        <v>40</v>
      </c>
      <c r="C1836" s="7" t="n">
        <v>130</v>
      </c>
      <c r="D1836" s="7" t="n">
        <v>29794</v>
      </c>
      <c r="E1836" s="7" t="s">
        <v>215</v>
      </c>
    </row>
    <row r="1837" spans="1:203">
      <c r="A1837" t="s">
        <v>4</v>
      </c>
      <c r="B1837" s="4" t="s">
        <v>5</v>
      </c>
      <c r="C1837" s="4" t="s">
        <v>84</v>
      </c>
    </row>
    <row r="1838" spans="1:203">
      <c r="A1838" t="n">
        <v>22838</v>
      </c>
      <c r="B1838" s="29" t="n">
        <v>3</v>
      </c>
      <c r="C1838" s="16" t="n">
        <f t="normal" ca="1">A2220</f>
        <v>0</v>
      </c>
    </row>
    <row r="1839" spans="1:203">
      <c r="A1839" t="s">
        <v>4</v>
      </c>
      <c r="B1839" s="4" t="s">
        <v>5</v>
      </c>
      <c r="C1839" s="4" t="s">
        <v>13</v>
      </c>
      <c r="D1839" s="4" t="s">
        <v>10</v>
      </c>
      <c r="E1839" s="4" t="s">
        <v>6</v>
      </c>
    </row>
    <row r="1840" spans="1:203">
      <c r="A1840" t="n">
        <v>22843</v>
      </c>
      <c r="B1840" s="37" t="n">
        <v>40</v>
      </c>
      <c r="C1840" s="7" t="n">
        <v>130</v>
      </c>
      <c r="D1840" s="7" t="n">
        <v>29794</v>
      </c>
      <c r="E1840" s="7" t="s">
        <v>216</v>
      </c>
    </row>
    <row r="1841" spans="1:5">
      <c r="A1841" t="s">
        <v>4</v>
      </c>
      <c r="B1841" s="4" t="s">
        <v>5</v>
      </c>
      <c r="C1841" s="4" t="s">
        <v>84</v>
      </c>
    </row>
    <row r="1842" spans="1:5">
      <c r="A1842" t="n">
        <v>22852</v>
      </c>
      <c r="B1842" s="29" t="n">
        <v>3</v>
      </c>
      <c r="C1842" s="16" t="n">
        <f t="normal" ca="1">A2220</f>
        <v>0</v>
      </c>
    </row>
    <row r="1843" spans="1:5">
      <c r="A1843" t="s">
        <v>4</v>
      </c>
      <c r="B1843" s="4" t="s">
        <v>5</v>
      </c>
      <c r="C1843" s="4" t="s">
        <v>13</v>
      </c>
      <c r="D1843" s="4" t="s">
        <v>10</v>
      </c>
      <c r="E1843" s="4" t="s">
        <v>6</v>
      </c>
    </row>
    <row r="1844" spans="1:5">
      <c r="A1844" t="n">
        <v>22857</v>
      </c>
      <c r="B1844" s="37" t="n">
        <v>40</v>
      </c>
      <c r="C1844" s="7" t="n">
        <v>130</v>
      </c>
      <c r="D1844" s="7" t="n">
        <v>29794</v>
      </c>
      <c r="E1844" s="7" t="s">
        <v>217</v>
      </c>
    </row>
    <row r="1845" spans="1:5">
      <c r="A1845" t="s">
        <v>4</v>
      </c>
      <c r="B1845" s="4" t="s">
        <v>5</v>
      </c>
      <c r="C1845" s="4" t="s">
        <v>84</v>
      </c>
    </row>
    <row r="1846" spans="1:5">
      <c r="A1846" t="n">
        <v>22866</v>
      </c>
      <c r="B1846" s="29" t="n">
        <v>3</v>
      </c>
      <c r="C1846" s="16" t="n">
        <f t="normal" ca="1">A2220</f>
        <v>0</v>
      </c>
    </row>
    <row r="1847" spans="1:5">
      <c r="A1847" t="s">
        <v>4</v>
      </c>
      <c r="B1847" s="4" t="s">
        <v>5</v>
      </c>
      <c r="C1847" s="4" t="s">
        <v>13</v>
      </c>
      <c r="D1847" s="4" t="s">
        <v>10</v>
      </c>
      <c r="E1847" s="4" t="s">
        <v>6</v>
      </c>
    </row>
    <row r="1848" spans="1:5">
      <c r="A1848" t="n">
        <v>22871</v>
      </c>
      <c r="B1848" s="37" t="n">
        <v>40</v>
      </c>
      <c r="C1848" s="7" t="n">
        <v>130</v>
      </c>
      <c r="D1848" s="7" t="n">
        <v>29794</v>
      </c>
      <c r="E1848" s="7" t="s">
        <v>218</v>
      </c>
    </row>
    <row r="1849" spans="1:5">
      <c r="A1849" t="s">
        <v>4</v>
      </c>
      <c r="B1849" s="4" t="s">
        <v>5</v>
      </c>
      <c r="C1849" s="4" t="s">
        <v>84</v>
      </c>
    </row>
    <row r="1850" spans="1:5">
      <c r="A1850" t="n">
        <v>22880</v>
      </c>
      <c r="B1850" s="29" t="n">
        <v>3</v>
      </c>
      <c r="C1850" s="16" t="n">
        <f t="normal" ca="1">A2220</f>
        <v>0</v>
      </c>
    </row>
    <row r="1851" spans="1:5">
      <c r="A1851" t="s">
        <v>4</v>
      </c>
      <c r="B1851" s="4" t="s">
        <v>5</v>
      </c>
      <c r="C1851" s="4" t="s">
        <v>13</v>
      </c>
      <c r="D1851" s="4" t="s">
        <v>10</v>
      </c>
      <c r="E1851" s="4" t="s">
        <v>6</v>
      </c>
    </row>
    <row r="1852" spans="1:5">
      <c r="A1852" t="n">
        <v>22885</v>
      </c>
      <c r="B1852" s="37" t="n">
        <v>40</v>
      </c>
      <c r="C1852" s="7" t="n">
        <v>130</v>
      </c>
      <c r="D1852" s="7" t="n">
        <v>29794</v>
      </c>
      <c r="E1852" s="7" t="s">
        <v>219</v>
      </c>
    </row>
    <row r="1853" spans="1:5">
      <c r="A1853" t="s">
        <v>4</v>
      </c>
      <c r="B1853" s="4" t="s">
        <v>5</v>
      </c>
      <c r="C1853" s="4" t="s">
        <v>84</v>
      </c>
    </row>
    <row r="1854" spans="1:5">
      <c r="A1854" t="n">
        <v>22894</v>
      </c>
      <c r="B1854" s="29" t="n">
        <v>3</v>
      </c>
      <c r="C1854" s="16" t="n">
        <f t="normal" ca="1">A2220</f>
        <v>0</v>
      </c>
    </row>
    <row r="1855" spans="1:5">
      <c r="A1855" t="s">
        <v>4</v>
      </c>
      <c r="B1855" s="4" t="s">
        <v>5</v>
      </c>
      <c r="C1855" s="4" t="s">
        <v>13</v>
      </c>
      <c r="D1855" s="4" t="s">
        <v>10</v>
      </c>
      <c r="E1855" s="4" t="s">
        <v>6</v>
      </c>
    </row>
    <row r="1856" spans="1:5">
      <c r="A1856" t="n">
        <v>22899</v>
      </c>
      <c r="B1856" s="37" t="n">
        <v>40</v>
      </c>
      <c r="C1856" s="7" t="n">
        <v>130</v>
      </c>
      <c r="D1856" s="7" t="n">
        <v>29794</v>
      </c>
      <c r="E1856" s="7" t="s">
        <v>220</v>
      </c>
    </row>
    <row r="1857" spans="1:5">
      <c r="A1857" t="s">
        <v>4</v>
      </c>
      <c r="B1857" s="4" t="s">
        <v>5</v>
      </c>
      <c r="C1857" s="4" t="s">
        <v>84</v>
      </c>
    </row>
    <row r="1858" spans="1:5">
      <c r="A1858" t="n">
        <v>22908</v>
      </c>
      <c r="B1858" s="29" t="n">
        <v>3</v>
      </c>
      <c r="C1858" s="16" t="n">
        <f t="normal" ca="1">A2220</f>
        <v>0</v>
      </c>
    </row>
    <row r="1859" spans="1:5">
      <c r="A1859" t="s">
        <v>4</v>
      </c>
      <c r="B1859" s="4" t="s">
        <v>5</v>
      </c>
      <c r="C1859" s="4" t="s">
        <v>13</v>
      </c>
      <c r="D1859" s="4" t="s">
        <v>10</v>
      </c>
      <c r="E1859" s="4" t="s">
        <v>6</v>
      </c>
    </row>
    <row r="1860" spans="1:5">
      <c r="A1860" t="n">
        <v>22913</v>
      </c>
      <c r="B1860" s="37" t="n">
        <v>40</v>
      </c>
      <c r="C1860" s="7" t="n">
        <v>130</v>
      </c>
      <c r="D1860" s="7" t="n">
        <v>29794</v>
      </c>
      <c r="E1860" s="7" t="s">
        <v>221</v>
      </c>
    </row>
    <row r="1861" spans="1:5">
      <c r="A1861" t="s">
        <v>4</v>
      </c>
      <c r="B1861" s="4" t="s">
        <v>5</v>
      </c>
      <c r="C1861" s="4" t="s">
        <v>84</v>
      </c>
    </row>
    <row r="1862" spans="1:5">
      <c r="A1862" t="n">
        <v>22922</v>
      </c>
      <c r="B1862" s="29" t="n">
        <v>3</v>
      </c>
      <c r="C1862" s="16" t="n">
        <f t="normal" ca="1">A2220</f>
        <v>0</v>
      </c>
    </row>
    <row r="1863" spans="1:5">
      <c r="A1863" t="s">
        <v>4</v>
      </c>
      <c r="B1863" s="4" t="s">
        <v>5</v>
      </c>
      <c r="C1863" s="4" t="s">
        <v>13</v>
      </c>
      <c r="D1863" s="4" t="s">
        <v>10</v>
      </c>
      <c r="E1863" s="4" t="s">
        <v>6</v>
      </c>
    </row>
    <row r="1864" spans="1:5">
      <c r="A1864" t="n">
        <v>22927</v>
      </c>
      <c r="B1864" s="37" t="n">
        <v>40</v>
      </c>
      <c r="C1864" s="7" t="n">
        <v>130</v>
      </c>
      <c r="D1864" s="7" t="n">
        <v>29794</v>
      </c>
      <c r="E1864" s="7" t="s">
        <v>222</v>
      </c>
    </row>
    <row r="1865" spans="1:5">
      <c r="A1865" t="s">
        <v>4</v>
      </c>
      <c r="B1865" s="4" t="s">
        <v>5</v>
      </c>
      <c r="C1865" s="4" t="s">
        <v>84</v>
      </c>
    </row>
    <row r="1866" spans="1:5">
      <c r="A1866" t="n">
        <v>22936</v>
      </c>
      <c r="B1866" s="29" t="n">
        <v>3</v>
      </c>
      <c r="C1866" s="16" t="n">
        <f t="normal" ca="1">A2220</f>
        <v>0</v>
      </c>
    </row>
    <row r="1867" spans="1:5">
      <c r="A1867" t="s">
        <v>4</v>
      </c>
      <c r="B1867" s="4" t="s">
        <v>5</v>
      </c>
      <c r="C1867" s="4" t="s">
        <v>13</v>
      </c>
      <c r="D1867" s="4" t="s">
        <v>10</v>
      </c>
      <c r="E1867" s="4" t="s">
        <v>6</v>
      </c>
    </row>
    <row r="1868" spans="1:5">
      <c r="A1868" t="n">
        <v>22941</v>
      </c>
      <c r="B1868" s="37" t="n">
        <v>40</v>
      </c>
      <c r="C1868" s="7" t="n">
        <v>130</v>
      </c>
      <c r="D1868" s="7" t="n">
        <v>29794</v>
      </c>
      <c r="E1868" s="7" t="s">
        <v>223</v>
      </c>
    </row>
    <row r="1869" spans="1:5">
      <c r="A1869" t="s">
        <v>4</v>
      </c>
      <c r="B1869" s="4" t="s">
        <v>5</v>
      </c>
      <c r="C1869" s="4" t="s">
        <v>84</v>
      </c>
    </row>
    <row r="1870" spans="1:5">
      <c r="A1870" t="n">
        <v>22950</v>
      </c>
      <c r="B1870" s="29" t="n">
        <v>3</v>
      </c>
      <c r="C1870" s="16" t="n">
        <f t="normal" ca="1">A2220</f>
        <v>0</v>
      </c>
    </row>
    <row r="1871" spans="1:5">
      <c r="A1871" t="s">
        <v>4</v>
      </c>
      <c r="B1871" s="4" t="s">
        <v>5</v>
      </c>
      <c r="C1871" s="4" t="s">
        <v>13</v>
      </c>
      <c r="D1871" s="4" t="s">
        <v>10</v>
      </c>
      <c r="E1871" s="4" t="s">
        <v>6</v>
      </c>
    </row>
    <row r="1872" spans="1:5">
      <c r="A1872" t="n">
        <v>22955</v>
      </c>
      <c r="B1872" s="37" t="n">
        <v>40</v>
      </c>
      <c r="C1872" s="7" t="n">
        <v>130</v>
      </c>
      <c r="D1872" s="7" t="n">
        <v>29794</v>
      </c>
      <c r="E1872" s="7" t="s">
        <v>224</v>
      </c>
    </row>
    <row r="1873" spans="1:5">
      <c r="A1873" t="s">
        <v>4</v>
      </c>
      <c r="B1873" s="4" t="s">
        <v>5</v>
      </c>
      <c r="C1873" s="4" t="s">
        <v>84</v>
      </c>
    </row>
    <row r="1874" spans="1:5">
      <c r="A1874" t="n">
        <v>22964</v>
      </c>
      <c r="B1874" s="29" t="n">
        <v>3</v>
      </c>
      <c r="C1874" s="16" t="n">
        <f t="normal" ca="1">A2220</f>
        <v>0</v>
      </c>
    </row>
    <row r="1875" spans="1:5">
      <c r="A1875" t="s">
        <v>4</v>
      </c>
      <c r="B1875" s="4" t="s">
        <v>5</v>
      </c>
      <c r="C1875" s="4" t="s">
        <v>13</v>
      </c>
      <c r="D1875" s="4" t="s">
        <v>10</v>
      </c>
      <c r="E1875" s="4" t="s">
        <v>6</v>
      </c>
    </row>
    <row r="1876" spans="1:5">
      <c r="A1876" t="n">
        <v>22969</v>
      </c>
      <c r="B1876" s="37" t="n">
        <v>40</v>
      </c>
      <c r="C1876" s="7" t="n">
        <v>130</v>
      </c>
      <c r="D1876" s="7" t="n">
        <v>29794</v>
      </c>
      <c r="E1876" s="7" t="s">
        <v>225</v>
      </c>
    </row>
    <row r="1877" spans="1:5">
      <c r="A1877" t="s">
        <v>4</v>
      </c>
      <c r="B1877" s="4" t="s">
        <v>5</v>
      </c>
      <c r="C1877" s="4" t="s">
        <v>84</v>
      </c>
    </row>
    <row r="1878" spans="1:5">
      <c r="A1878" t="n">
        <v>22978</v>
      </c>
      <c r="B1878" s="29" t="n">
        <v>3</v>
      </c>
      <c r="C1878" s="16" t="n">
        <f t="normal" ca="1">A2220</f>
        <v>0</v>
      </c>
    </row>
    <row r="1879" spans="1:5">
      <c r="A1879" t="s">
        <v>4</v>
      </c>
      <c r="B1879" s="4" t="s">
        <v>5</v>
      </c>
      <c r="C1879" s="4" t="s">
        <v>13</v>
      </c>
      <c r="D1879" s="4" t="s">
        <v>10</v>
      </c>
      <c r="E1879" s="4" t="s">
        <v>6</v>
      </c>
    </row>
    <row r="1880" spans="1:5">
      <c r="A1880" t="n">
        <v>22983</v>
      </c>
      <c r="B1880" s="37" t="n">
        <v>40</v>
      </c>
      <c r="C1880" s="7" t="n">
        <v>130</v>
      </c>
      <c r="D1880" s="7" t="n">
        <v>29794</v>
      </c>
      <c r="E1880" s="7" t="s">
        <v>226</v>
      </c>
    </row>
    <row r="1881" spans="1:5">
      <c r="A1881" t="s">
        <v>4</v>
      </c>
      <c r="B1881" s="4" t="s">
        <v>5</v>
      </c>
      <c r="C1881" s="4" t="s">
        <v>84</v>
      </c>
    </row>
    <row r="1882" spans="1:5">
      <c r="A1882" t="n">
        <v>22992</v>
      </c>
      <c r="B1882" s="29" t="n">
        <v>3</v>
      </c>
      <c r="C1882" s="16" t="n">
        <f t="normal" ca="1">A2220</f>
        <v>0</v>
      </c>
    </row>
    <row r="1883" spans="1:5">
      <c r="A1883" t="s">
        <v>4</v>
      </c>
      <c r="B1883" s="4" t="s">
        <v>5</v>
      </c>
      <c r="C1883" s="4" t="s">
        <v>13</v>
      </c>
      <c r="D1883" s="4" t="s">
        <v>10</v>
      </c>
      <c r="E1883" s="4" t="s">
        <v>6</v>
      </c>
    </row>
    <row r="1884" spans="1:5">
      <c r="A1884" t="n">
        <v>22997</v>
      </c>
      <c r="B1884" s="37" t="n">
        <v>40</v>
      </c>
      <c r="C1884" s="7" t="n">
        <v>130</v>
      </c>
      <c r="D1884" s="7" t="n">
        <v>29794</v>
      </c>
      <c r="E1884" s="7" t="s">
        <v>227</v>
      </c>
    </row>
    <row r="1885" spans="1:5">
      <c r="A1885" t="s">
        <v>4</v>
      </c>
      <c r="B1885" s="4" t="s">
        <v>5</v>
      </c>
      <c r="C1885" s="4" t="s">
        <v>84</v>
      </c>
    </row>
    <row r="1886" spans="1:5">
      <c r="A1886" t="n">
        <v>23006</v>
      </c>
      <c r="B1886" s="29" t="n">
        <v>3</v>
      </c>
      <c r="C1886" s="16" t="n">
        <f t="normal" ca="1">A2220</f>
        <v>0</v>
      </c>
    </row>
    <row r="1887" spans="1:5">
      <c r="A1887" t="s">
        <v>4</v>
      </c>
      <c r="B1887" s="4" t="s">
        <v>5</v>
      </c>
      <c r="C1887" s="4" t="s">
        <v>13</v>
      </c>
      <c r="D1887" s="4" t="s">
        <v>10</v>
      </c>
      <c r="E1887" s="4" t="s">
        <v>6</v>
      </c>
    </row>
    <row r="1888" spans="1:5">
      <c r="A1888" t="n">
        <v>23011</v>
      </c>
      <c r="B1888" s="37" t="n">
        <v>40</v>
      </c>
      <c r="C1888" s="7" t="n">
        <v>130</v>
      </c>
      <c r="D1888" s="7" t="n">
        <v>29794</v>
      </c>
      <c r="E1888" s="7" t="s">
        <v>228</v>
      </c>
    </row>
    <row r="1889" spans="1:5">
      <c r="A1889" t="s">
        <v>4</v>
      </c>
      <c r="B1889" s="4" t="s">
        <v>5</v>
      </c>
      <c r="C1889" s="4" t="s">
        <v>84</v>
      </c>
    </row>
    <row r="1890" spans="1:5">
      <c r="A1890" t="n">
        <v>23020</v>
      </c>
      <c r="B1890" s="29" t="n">
        <v>3</v>
      </c>
      <c r="C1890" s="16" t="n">
        <f t="normal" ca="1">A2220</f>
        <v>0</v>
      </c>
    </row>
    <row r="1891" spans="1:5">
      <c r="A1891" t="s">
        <v>4</v>
      </c>
      <c r="B1891" s="4" t="s">
        <v>5</v>
      </c>
      <c r="C1891" s="4" t="s">
        <v>13</v>
      </c>
      <c r="D1891" s="4" t="s">
        <v>10</v>
      </c>
      <c r="E1891" s="4" t="s">
        <v>6</v>
      </c>
    </row>
    <row r="1892" spans="1:5">
      <c r="A1892" t="n">
        <v>23025</v>
      </c>
      <c r="B1892" s="37" t="n">
        <v>40</v>
      </c>
      <c r="C1892" s="7" t="n">
        <v>130</v>
      </c>
      <c r="D1892" s="7" t="n">
        <v>29794</v>
      </c>
      <c r="E1892" s="7" t="s">
        <v>229</v>
      </c>
    </row>
    <row r="1893" spans="1:5">
      <c r="A1893" t="s">
        <v>4</v>
      </c>
      <c r="B1893" s="4" t="s">
        <v>5</v>
      </c>
      <c r="C1893" s="4" t="s">
        <v>84</v>
      </c>
    </row>
    <row r="1894" spans="1:5">
      <c r="A1894" t="n">
        <v>23034</v>
      </c>
      <c r="B1894" s="29" t="n">
        <v>3</v>
      </c>
      <c r="C1894" s="16" t="n">
        <f t="normal" ca="1">A2220</f>
        <v>0</v>
      </c>
    </row>
    <row r="1895" spans="1:5">
      <c r="A1895" t="s">
        <v>4</v>
      </c>
      <c r="B1895" s="4" t="s">
        <v>5</v>
      </c>
      <c r="C1895" s="4" t="s">
        <v>13</v>
      </c>
      <c r="D1895" s="4" t="s">
        <v>10</v>
      </c>
      <c r="E1895" s="4" t="s">
        <v>6</v>
      </c>
    </row>
    <row r="1896" spans="1:5">
      <c r="A1896" t="n">
        <v>23039</v>
      </c>
      <c r="B1896" s="37" t="n">
        <v>40</v>
      </c>
      <c r="C1896" s="7" t="n">
        <v>130</v>
      </c>
      <c r="D1896" s="7" t="n">
        <v>29794</v>
      </c>
      <c r="E1896" s="7" t="s">
        <v>230</v>
      </c>
    </row>
    <row r="1897" spans="1:5">
      <c r="A1897" t="s">
        <v>4</v>
      </c>
      <c r="B1897" s="4" t="s">
        <v>5</v>
      </c>
      <c r="C1897" s="4" t="s">
        <v>84</v>
      </c>
    </row>
    <row r="1898" spans="1:5">
      <c r="A1898" t="n">
        <v>23048</v>
      </c>
      <c r="B1898" s="29" t="n">
        <v>3</v>
      </c>
      <c r="C1898" s="16" t="n">
        <f t="normal" ca="1">A2220</f>
        <v>0</v>
      </c>
    </row>
    <row r="1899" spans="1:5">
      <c r="A1899" t="s">
        <v>4</v>
      </c>
      <c r="B1899" s="4" t="s">
        <v>5</v>
      </c>
      <c r="C1899" s="4" t="s">
        <v>13</v>
      </c>
      <c r="D1899" s="4" t="s">
        <v>10</v>
      </c>
      <c r="E1899" s="4" t="s">
        <v>6</v>
      </c>
    </row>
    <row r="1900" spans="1:5">
      <c r="A1900" t="n">
        <v>23053</v>
      </c>
      <c r="B1900" s="37" t="n">
        <v>40</v>
      </c>
      <c r="C1900" s="7" t="n">
        <v>130</v>
      </c>
      <c r="D1900" s="7" t="n">
        <v>29794</v>
      </c>
      <c r="E1900" s="7" t="s">
        <v>231</v>
      </c>
    </row>
    <row r="1901" spans="1:5">
      <c r="A1901" t="s">
        <v>4</v>
      </c>
      <c r="B1901" s="4" t="s">
        <v>5</v>
      </c>
      <c r="C1901" s="4" t="s">
        <v>84</v>
      </c>
    </row>
    <row r="1902" spans="1:5">
      <c r="A1902" t="n">
        <v>23062</v>
      </c>
      <c r="B1902" s="29" t="n">
        <v>3</v>
      </c>
      <c r="C1902" s="16" t="n">
        <f t="normal" ca="1">A2220</f>
        <v>0</v>
      </c>
    </row>
    <row r="1903" spans="1:5">
      <c r="A1903" t="s">
        <v>4</v>
      </c>
      <c r="B1903" s="4" t="s">
        <v>5</v>
      </c>
      <c r="C1903" s="4" t="s">
        <v>13</v>
      </c>
      <c r="D1903" s="4" t="s">
        <v>10</v>
      </c>
      <c r="E1903" s="4" t="s">
        <v>6</v>
      </c>
    </row>
    <row r="1904" spans="1:5">
      <c r="A1904" t="n">
        <v>23067</v>
      </c>
      <c r="B1904" s="37" t="n">
        <v>40</v>
      </c>
      <c r="C1904" s="7" t="n">
        <v>130</v>
      </c>
      <c r="D1904" s="7" t="n">
        <v>29794</v>
      </c>
      <c r="E1904" s="7" t="s">
        <v>232</v>
      </c>
    </row>
    <row r="1905" spans="1:5">
      <c r="A1905" t="s">
        <v>4</v>
      </c>
      <c r="B1905" s="4" t="s">
        <v>5</v>
      </c>
      <c r="C1905" s="4" t="s">
        <v>84</v>
      </c>
    </row>
    <row r="1906" spans="1:5">
      <c r="A1906" t="n">
        <v>23076</v>
      </c>
      <c r="B1906" s="29" t="n">
        <v>3</v>
      </c>
      <c r="C1906" s="16" t="n">
        <f t="normal" ca="1">A2220</f>
        <v>0</v>
      </c>
    </row>
    <row r="1907" spans="1:5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6</v>
      </c>
    </row>
    <row r="1908" spans="1:5">
      <c r="A1908" t="n">
        <v>23081</v>
      </c>
      <c r="B1908" s="37" t="n">
        <v>40</v>
      </c>
      <c r="C1908" s="7" t="n">
        <v>130</v>
      </c>
      <c r="D1908" s="7" t="n">
        <v>29794</v>
      </c>
      <c r="E1908" s="7" t="s">
        <v>233</v>
      </c>
    </row>
    <row r="1909" spans="1:5">
      <c r="A1909" t="s">
        <v>4</v>
      </c>
      <c r="B1909" s="4" t="s">
        <v>5</v>
      </c>
      <c r="C1909" s="4" t="s">
        <v>84</v>
      </c>
    </row>
    <row r="1910" spans="1:5">
      <c r="A1910" t="n">
        <v>23090</v>
      </c>
      <c r="B1910" s="29" t="n">
        <v>3</v>
      </c>
      <c r="C1910" s="16" t="n">
        <f t="normal" ca="1">A2220</f>
        <v>0</v>
      </c>
    </row>
    <row r="1911" spans="1:5">
      <c r="A1911" t="s">
        <v>4</v>
      </c>
      <c r="B1911" s="4" t="s">
        <v>5</v>
      </c>
      <c r="C1911" s="4" t="s">
        <v>13</v>
      </c>
      <c r="D1911" s="4" t="s">
        <v>10</v>
      </c>
      <c r="E1911" s="4" t="s">
        <v>6</v>
      </c>
    </row>
    <row r="1912" spans="1:5">
      <c r="A1912" t="n">
        <v>23095</v>
      </c>
      <c r="B1912" s="37" t="n">
        <v>40</v>
      </c>
      <c r="C1912" s="7" t="n">
        <v>130</v>
      </c>
      <c r="D1912" s="7" t="n">
        <v>29794</v>
      </c>
      <c r="E1912" s="7" t="s">
        <v>234</v>
      </c>
    </row>
    <row r="1913" spans="1:5">
      <c r="A1913" t="s">
        <v>4</v>
      </c>
      <c r="B1913" s="4" t="s">
        <v>5</v>
      </c>
      <c r="C1913" s="4" t="s">
        <v>84</v>
      </c>
    </row>
    <row r="1914" spans="1:5">
      <c r="A1914" t="n">
        <v>23104</v>
      </c>
      <c r="B1914" s="29" t="n">
        <v>3</v>
      </c>
      <c r="C1914" s="16" t="n">
        <f t="normal" ca="1">A2220</f>
        <v>0</v>
      </c>
    </row>
    <row r="1915" spans="1:5">
      <c r="A1915" t="s">
        <v>4</v>
      </c>
      <c r="B1915" s="4" t="s">
        <v>5</v>
      </c>
      <c r="C1915" s="4" t="s">
        <v>13</v>
      </c>
      <c r="D1915" s="4" t="s">
        <v>10</v>
      </c>
      <c r="E1915" s="4" t="s">
        <v>6</v>
      </c>
    </row>
    <row r="1916" spans="1:5">
      <c r="A1916" t="n">
        <v>23109</v>
      </c>
      <c r="B1916" s="37" t="n">
        <v>40</v>
      </c>
      <c r="C1916" s="7" t="n">
        <v>130</v>
      </c>
      <c r="D1916" s="7" t="n">
        <v>25442</v>
      </c>
      <c r="E1916" s="7" t="s">
        <v>235</v>
      </c>
    </row>
    <row r="1917" spans="1:5">
      <c r="A1917" t="s">
        <v>4</v>
      </c>
      <c r="B1917" s="4" t="s">
        <v>5</v>
      </c>
      <c r="C1917" s="4" t="s">
        <v>84</v>
      </c>
    </row>
    <row r="1918" spans="1:5">
      <c r="A1918" t="n">
        <v>23118</v>
      </c>
      <c r="B1918" s="29" t="n">
        <v>3</v>
      </c>
      <c r="C1918" s="16" t="n">
        <f t="normal" ca="1">A2220</f>
        <v>0</v>
      </c>
    </row>
    <row r="1919" spans="1:5">
      <c r="A1919" t="s">
        <v>4</v>
      </c>
      <c r="B1919" s="4" t="s">
        <v>5</v>
      </c>
      <c r="C1919" s="4" t="s">
        <v>13</v>
      </c>
      <c r="D1919" s="4" t="s">
        <v>10</v>
      </c>
      <c r="E1919" s="4" t="s">
        <v>6</v>
      </c>
    </row>
    <row r="1920" spans="1:5">
      <c r="A1920" t="n">
        <v>23123</v>
      </c>
      <c r="B1920" s="37" t="n">
        <v>40</v>
      </c>
      <c r="C1920" s="7" t="n">
        <v>130</v>
      </c>
      <c r="D1920" s="7" t="n">
        <v>25442</v>
      </c>
      <c r="E1920" s="7" t="s">
        <v>236</v>
      </c>
    </row>
    <row r="1921" spans="1:5">
      <c r="A1921" t="s">
        <v>4</v>
      </c>
      <c r="B1921" s="4" t="s">
        <v>5</v>
      </c>
      <c r="C1921" s="4" t="s">
        <v>84</v>
      </c>
    </row>
    <row r="1922" spans="1:5">
      <c r="A1922" t="n">
        <v>23132</v>
      </c>
      <c r="B1922" s="29" t="n">
        <v>3</v>
      </c>
      <c r="C1922" s="16" t="n">
        <f t="normal" ca="1">A2220</f>
        <v>0</v>
      </c>
    </row>
    <row r="1923" spans="1:5">
      <c r="A1923" t="s">
        <v>4</v>
      </c>
      <c r="B1923" s="4" t="s">
        <v>5</v>
      </c>
      <c r="C1923" s="4" t="s">
        <v>13</v>
      </c>
      <c r="D1923" s="4" t="s">
        <v>10</v>
      </c>
      <c r="E1923" s="4" t="s">
        <v>6</v>
      </c>
    </row>
    <row r="1924" spans="1:5">
      <c r="A1924" t="n">
        <v>23137</v>
      </c>
      <c r="B1924" s="37" t="n">
        <v>40</v>
      </c>
      <c r="C1924" s="7" t="n">
        <v>130</v>
      </c>
      <c r="D1924" s="7" t="n">
        <v>25442</v>
      </c>
      <c r="E1924" s="7" t="s">
        <v>237</v>
      </c>
    </row>
    <row r="1925" spans="1:5">
      <c r="A1925" t="s">
        <v>4</v>
      </c>
      <c r="B1925" s="4" t="s">
        <v>5</v>
      </c>
      <c r="C1925" s="4" t="s">
        <v>84</v>
      </c>
    </row>
    <row r="1926" spans="1:5">
      <c r="A1926" t="n">
        <v>23146</v>
      </c>
      <c r="B1926" s="29" t="n">
        <v>3</v>
      </c>
      <c r="C1926" s="16" t="n">
        <f t="normal" ca="1">A2220</f>
        <v>0</v>
      </c>
    </row>
    <row r="1927" spans="1:5">
      <c r="A1927" t="s">
        <v>4</v>
      </c>
      <c r="B1927" s="4" t="s">
        <v>5</v>
      </c>
      <c r="C1927" s="4" t="s">
        <v>13</v>
      </c>
      <c r="D1927" s="4" t="s">
        <v>10</v>
      </c>
      <c r="E1927" s="4" t="s">
        <v>6</v>
      </c>
    </row>
    <row r="1928" spans="1:5">
      <c r="A1928" t="n">
        <v>23151</v>
      </c>
      <c r="B1928" s="37" t="n">
        <v>40</v>
      </c>
      <c r="C1928" s="7" t="n">
        <v>130</v>
      </c>
      <c r="D1928" s="7" t="n">
        <v>29282</v>
      </c>
      <c r="E1928" s="7" t="s">
        <v>212</v>
      </c>
    </row>
    <row r="1929" spans="1:5">
      <c r="A1929" t="s">
        <v>4</v>
      </c>
      <c r="B1929" s="4" t="s">
        <v>5</v>
      </c>
      <c r="C1929" s="4" t="s">
        <v>84</v>
      </c>
    </row>
    <row r="1930" spans="1:5">
      <c r="A1930" t="n">
        <v>23160</v>
      </c>
      <c r="B1930" s="29" t="n">
        <v>3</v>
      </c>
      <c r="C1930" s="16" t="n">
        <f t="normal" ca="1">A2220</f>
        <v>0</v>
      </c>
    </row>
    <row r="1931" spans="1:5">
      <c r="A1931" t="s">
        <v>4</v>
      </c>
      <c r="B1931" s="4" t="s">
        <v>5</v>
      </c>
      <c r="C1931" s="4" t="s">
        <v>13</v>
      </c>
      <c r="D1931" s="4" t="s">
        <v>10</v>
      </c>
      <c r="E1931" s="4" t="s">
        <v>6</v>
      </c>
    </row>
    <row r="1932" spans="1:5">
      <c r="A1932" t="n">
        <v>23165</v>
      </c>
      <c r="B1932" s="37" t="n">
        <v>40</v>
      </c>
      <c r="C1932" s="7" t="n">
        <v>130</v>
      </c>
      <c r="D1932" s="7" t="n">
        <v>29282</v>
      </c>
      <c r="E1932" s="7" t="s">
        <v>238</v>
      </c>
    </row>
    <row r="1933" spans="1:5">
      <c r="A1933" t="s">
        <v>4</v>
      </c>
      <c r="B1933" s="4" t="s">
        <v>5</v>
      </c>
      <c r="C1933" s="4" t="s">
        <v>84</v>
      </c>
    </row>
    <row r="1934" spans="1:5">
      <c r="A1934" t="n">
        <v>23174</v>
      </c>
      <c r="B1934" s="29" t="n">
        <v>3</v>
      </c>
      <c r="C1934" s="16" t="n">
        <f t="normal" ca="1">A2220</f>
        <v>0</v>
      </c>
    </row>
    <row r="1935" spans="1:5">
      <c r="A1935" t="s">
        <v>4</v>
      </c>
      <c r="B1935" s="4" t="s">
        <v>5</v>
      </c>
      <c r="C1935" s="4" t="s">
        <v>13</v>
      </c>
      <c r="D1935" s="4" t="s">
        <v>10</v>
      </c>
      <c r="E1935" s="4" t="s">
        <v>6</v>
      </c>
    </row>
    <row r="1936" spans="1:5">
      <c r="A1936" t="n">
        <v>23179</v>
      </c>
      <c r="B1936" s="37" t="n">
        <v>40</v>
      </c>
      <c r="C1936" s="7" t="n">
        <v>130</v>
      </c>
      <c r="D1936" s="7" t="n">
        <v>29282</v>
      </c>
      <c r="E1936" s="7" t="s">
        <v>239</v>
      </c>
    </row>
    <row r="1937" spans="1:5">
      <c r="A1937" t="s">
        <v>4</v>
      </c>
      <c r="B1937" s="4" t="s">
        <v>5</v>
      </c>
      <c r="C1937" s="4" t="s">
        <v>84</v>
      </c>
    </row>
    <row r="1938" spans="1:5">
      <c r="A1938" t="n">
        <v>23188</v>
      </c>
      <c r="B1938" s="29" t="n">
        <v>3</v>
      </c>
      <c r="C1938" s="16" t="n">
        <f t="normal" ca="1">A2220</f>
        <v>0</v>
      </c>
    </row>
    <row r="1939" spans="1:5">
      <c r="A1939" t="s">
        <v>4</v>
      </c>
      <c r="B1939" s="4" t="s">
        <v>5</v>
      </c>
      <c r="C1939" s="4" t="s">
        <v>13</v>
      </c>
      <c r="D1939" s="4" t="s">
        <v>10</v>
      </c>
      <c r="E1939" s="4" t="s">
        <v>6</v>
      </c>
    </row>
    <row r="1940" spans="1:5">
      <c r="A1940" t="n">
        <v>23193</v>
      </c>
      <c r="B1940" s="37" t="n">
        <v>40</v>
      </c>
      <c r="C1940" s="7" t="n">
        <v>130</v>
      </c>
      <c r="D1940" s="7" t="n">
        <v>29282</v>
      </c>
      <c r="E1940" s="7" t="s">
        <v>240</v>
      </c>
    </row>
    <row r="1941" spans="1:5">
      <c r="A1941" t="s">
        <v>4</v>
      </c>
      <c r="B1941" s="4" t="s">
        <v>5</v>
      </c>
      <c r="C1941" s="4" t="s">
        <v>84</v>
      </c>
    </row>
    <row r="1942" spans="1:5">
      <c r="A1942" t="n">
        <v>23202</v>
      </c>
      <c r="B1942" s="29" t="n">
        <v>3</v>
      </c>
      <c r="C1942" s="16" t="n">
        <f t="normal" ca="1">A2220</f>
        <v>0</v>
      </c>
    </row>
    <row r="1943" spans="1:5">
      <c r="A1943" t="s">
        <v>4</v>
      </c>
      <c r="B1943" s="4" t="s">
        <v>5</v>
      </c>
      <c r="C1943" s="4" t="s">
        <v>13</v>
      </c>
      <c r="D1943" s="4" t="s">
        <v>10</v>
      </c>
      <c r="E1943" s="4" t="s">
        <v>6</v>
      </c>
    </row>
    <row r="1944" spans="1:5">
      <c r="A1944" t="n">
        <v>23207</v>
      </c>
      <c r="B1944" s="37" t="n">
        <v>40</v>
      </c>
      <c r="C1944" s="7" t="n">
        <v>130</v>
      </c>
      <c r="D1944" s="7" t="n">
        <v>29282</v>
      </c>
      <c r="E1944" s="7" t="s">
        <v>241</v>
      </c>
    </row>
    <row r="1945" spans="1:5">
      <c r="A1945" t="s">
        <v>4</v>
      </c>
      <c r="B1945" s="4" t="s">
        <v>5</v>
      </c>
      <c r="C1945" s="4" t="s">
        <v>84</v>
      </c>
    </row>
    <row r="1946" spans="1:5">
      <c r="A1946" t="n">
        <v>23216</v>
      </c>
      <c r="B1946" s="29" t="n">
        <v>3</v>
      </c>
      <c r="C1946" s="16" t="n">
        <f t="normal" ca="1">A2220</f>
        <v>0</v>
      </c>
    </row>
    <row r="1947" spans="1:5">
      <c r="A1947" t="s">
        <v>4</v>
      </c>
      <c r="B1947" s="4" t="s">
        <v>5</v>
      </c>
      <c r="C1947" s="4" t="s">
        <v>13</v>
      </c>
      <c r="D1947" s="4" t="s">
        <v>10</v>
      </c>
      <c r="E1947" s="4" t="s">
        <v>6</v>
      </c>
    </row>
    <row r="1948" spans="1:5">
      <c r="A1948" t="n">
        <v>23221</v>
      </c>
      <c r="B1948" s="37" t="n">
        <v>40</v>
      </c>
      <c r="C1948" s="7" t="n">
        <v>130</v>
      </c>
      <c r="D1948" s="7" t="n">
        <v>29282</v>
      </c>
      <c r="E1948" s="7" t="s">
        <v>242</v>
      </c>
    </row>
    <row r="1949" spans="1:5">
      <c r="A1949" t="s">
        <v>4</v>
      </c>
      <c r="B1949" s="4" t="s">
        <v>5</v>
      </c>
      <c r="C1949" s="4" t="s">
        <v>84</v>
      </c>
    </row>
    <row r="1950" spans="1:5">
      <c r="A1950" t="n">
        <v>23230</v>
      </c>
      <c r="B1950" s="29" t="n">
        <v>3</v>
      </c>
      <c r="C1950" s="16" t="n">
        <f t="normal" ca="1">A2220</f>
        <v>0</v>
      </c>
    </row>
    <row r="1951" spans="1:5">
      <c r="A1951" t="s">
        <v>4</v>
      </c>
      <c r="B1951" s="4" t="s">
        <v>5</v>
      </c>
      <c r="C1951" s="4" t="s">
        <v>13</v>
      </c>
      <c r="D1951" s="4" t="s">
        <v>10</v>
      </c>
      <c r="E1951" s="4" t="s">
        <v>6</v>
      </c>
    </row>
    <row r="1952" spans="1:5">
      <c r="A1952" t="n">
        <v>23235</v>
      </c>
      <c r="B1952" s="37" t="n">
        <v>40</v>
      </c>
      <c r="C1952" s="7" t="n">
        <v>130</v>
      </c>
      <c r="D1952" s="7" t="n">
        <v>29282</v>
      </c>
      <c r="E1952" s="7" t="s">
        <v>243</v>
      </c>
    </row>
    <row r="1953" spans="1:5">
      <c r="A1953" t="s">
        <v>4</v>
      </c>
      <c r="B1953" s="4" t="s">
        <v>5</v>
      </c>
      <c r="C1953" s="4" t="s">
        <v>84</v>
      </c>
    </row>
    <row r="1954" spans="1:5">
      <c r="A1954" t="n">
        <v>23244</v>
      </c>
      <c r="B1954" s="29" t="n">
        <v>3</v>
      </c>
      <c r="C1954" s="16" t="n">
        <f t="normal" ca="1">A2220</f>
        <v>0</v>
      </c>
    </row>
    <row r="1955" spans="1:5">
      <c r="A1955" t="s">
        <v>4</v>
      </c>
      <c r="B1955" s="4" t="s">
        <v>5</v>
      </c>
      <c r="C1955" s="4" t="s">
        <v>13</v>
      </c>
      <c r="D1955" s="4" t="s">
        <v>10</v>
      </c>
      <c r="E1955" s="4" t="s">
        <v>6</v>
      </c>
    </row>
    <row r="1956" spans="1:5">
      <c r="A1956" t="n">
        <v>23249</v>
      </c>
      <c r="B1956" s="37" t="n">
        <v>40</v>
      </c>
      <c r="C1956" s="7" t="n">
        <v>130</v>
      </c>
      <c r="D1956" s="7" t="n">
        <v>29282</v>
      </c>
      <c r="E1956" s="7" t="s">
        <v>244</v>
      </c>
    </row>
    <row r="1957" spans="1:5">
      <c r="A1957" t="s">
        <v>4</v>
      </c>
      <c r="B1957" s="4" t="s">
        <v>5</v>
      </c>
      <c r="C1957" s="4" t="s">
        <v>84</v>
      </c>
    </row>
    <row r="1958" spans="1:5">
      <c r="A1958" t="n">
        <v>23258</v>
      </c>
      <c r="B1958" s="29" t="n">
        <v>3</v>
      </c>
      <c r="C1958" s="16" t="n">
        <f t="normal" ca="1">A2220</f>
        <v>0</v>
      </c>
    </row>
    <row r="1959" spans="1:5">
      <c r="A1959" t="s">
        <v>4</v>
      </c>
      <c r="B1959" s="4" t="s">
        <v>5</v>
      </c>
      <c r="C1959" s="4" t="s">
        <v>13</v>
      </c>
      <c r="D1959" s="4" t="s">
        <v>10</v>
      </c>
      <c r="E1959" s="4" t="s">
        <v>6</v>
      </c>
    </row>
    <row r="1960" spans="1:5">
      <c r="A1960" t="n">
        <v>23263</v>
      </c>
      <c r="B1960" s="37" t="n">
        <v>40</v>
      </c>
      <c r="C1960" s="7" t="n">
        <v>130</v>
      </c>
      <c r="D1960" s="7" t="n">
        <v>29282</v>
      </c>
      <c r="E1960" s="7" t="s">
        <v>245</v>
      </c>
    </row>
    <row r="1961" spans="1:5">
      <c r="A1961" t="s">
        <v>4</v>
      </c>
      <c r="B1961" s="4" t="s">
        <v>5</v>
      </c>
      <c r="C1961" s="4" t="s">
        <v>84</v>
      </c>
    </row>
    <row r="1962" spans="1:5">
      <c r="A1962" t="n">
        <v>23272</v>
      </c>
      <c r="B1962" s="29" t="n">
        <v>3</v>
      </c>
      <c r="C1962" s="16" t="n">
        <f t="normal" ca="1">A2220</f>
        <v>0</v>
      </c>
    </row>
    <row r="1963" spans="1:5">
      <c r="A1963" t="s">
        <v>4</v>
      </c>
      <c r="B1963" s="4" t="s">
        <v>5</v>
      </c>
      <c r="C1963" s="4" t="s">
        <v>13</v>
      </c>
      <c r="D1963" s="4" t="s">
        <v>10</v>
      </c>
      <c r="E1963" s="4" t="s">
        <v>6</v>
      </c>
    </row>
    <row r="1964" spans="1:5">
      <c r="A1964" t="n">
        <v>23277</v>
      </c>
      <c r="B1964" s="37" t="n">
        <v>40</v>
      </c>
      <c r="C1964" s="7" t="n">
        <v>130</v>
      </c>
      <c r="D1964" s="7" t="n">
        <v>29282</v>
      </c>
      <c r="E1964" s="7" t="s">
        <v>246</v>
      </c>
    </row>
    <row r="1965" spans="1:5">
      <c r="A1965" t="s">
        <v>4</v>
      </c>
      <c r="B1965" s="4" t="s">
        <v>5</v>
      </c>
      <c r="C1965" s="4" t="s">
        <v>84</v>
      </c>
    </row>
    <row r="1966" spans="1:5">
      <c r="A1966" t="n">
        <v>23286</v>
      </c>
      <c r="B1966" s="29" t="n">
        <v>3</v>
      </c>
      <c r="C1966" s="16" t="n">
        <f t="normal" ca="1">A2220</f>
        <v>0</v>
      </c>
    </row>
    <row r="1967" spans="1:5">
      <c r="A1967" t="s">
        <v>4</v>
      </c>
      <c r="B1967" s="4" t="s">
        <v>5</v>
      </c>
      <c r="C1967" s="4" t="s">
        <v>13</v>
      </c>
      <c r="D1967" s="4" t="s">
        <v>10</v>
      </c>
      <c r="E1967" s="4" t="s">
        <v>6</v>
      </c>
    </row>
    <row r="1968" spans="1:5">
      <c r="A1968" t="n">
        <v>23291</v>
      </c>
      <c r="B1968" s="37" t="n">
        <v>40</v>
      </c>
      <c r="C1968" s="7" t="n">
        <v>130</v>
      </c>
      <c r="D1968" s="7" t="n">
        <v>29282</v>
      </c>
      <c r="E1968" s="7" t="s">
        <v>247</v>
      </c>
    </row>
    <row r="1969" spans="1:5">
      <c r="A1969" t="s">
        <v>4</v>
      </c>
      <c r="B1969" s="4" t="s">
        <v>5</v>
      </c>
      <c r="C1969" s="4" t="s">
        <v>84</v>
      </c>
    </row>
    <row r="1970" spans="1:5">
      <c r="A1970" t="n">
        <v>23300</v>
      </c>
      <c r="B1970" s="29" t="n">
        <v>3</v>
      </c>
      <c r="C1970" s="16" t="n">
        <f t="normal" ca="1">A2220</f>
        <v>0</v>
      </c>
    </row>
    <row r="1971" spans="1:5">
      <c r="A1971" t="s">
        <v>4</v>
      </c>
      <c r="B1971" s="4" t="s">
        <v>5</v>
      </c>
      <c r="C1971" s="4" t="s">
        <v>13</v>
      </c>
      <c r="D1971" s="4" t="s">
        <v>10</v>
      </c>
      <c r="E1971" s="4" t="s">
        <v>6</v>
      </c>
    </row>
    <row r="1972" spans="1:5">
      <c r="A1972" t="n">
        <v>23305</v>
      </c>
      <c r="B1972" s="37" t="n">
        <v>40</v>
      </c>
      <c r="C1972" s="7" t="n">
        <v>130</v>
      </c>
      <c r="D1972" s="7" t="n">
        <v>29282</v>
      </c>
      <c r="E1972" s="7" t="s">
        <v>248</v>
      </c>
    </row>
    <row r="1973" spans="1:5">
      <c r="A1973" t="s">
        <v>4</v>
      </c>
      <c r="B1973" s="4" t="s">
        <v>5</v>
      </c>
      <c r="C1973" s="4" t="s">
        <v>84</v>
      </c>
    </row>
    <row r="1974" spans="1:5">
      <c r="A1974" t="n">
        <v>23314</v>
      </c>
      <c r="B1974" s="29" t="n">
        <v>3</v>
      </c>
      <c r="C1974" s="16" t="n">
        <f t="normal" ca="1">A2220</f>
        <v>0</v>
      </c>
    </row>
    <row r="1975" spans="1:5">
      <c r="A1975" t="s">
        <v>4</v>
      </c>
      <c r="B1975" s="4" t="s">
        <v>5</v>
      </c>
      <c r="C1975" s="4" t="s">
        <v>13</v>
      </c>
      <c r="D1975" s="4" t="s">
        <v>10</v>
      </c>
      <c r="E1975" s="4" t="s">
        <v>6</v>
      </c>
    </row>
    <row r="1976" spans="1:5">
      <c r="A1976" t="n">
        <v>23319</v>
      </c>
      <c r="B1976" s="37" t="n">
        <v>40</v>
      </c>
      <c r="C1976" s="7" t="n">
        <v>130</v>
      </c>
      <c r="D1976" s="7" t="n">
        <v>29282</v>
      </c>
      <c r="E1976" s="7" t="s">
        <v>249</v>
      </c>
    </row>
    <row r="1977" spans="1:5">
      <c r="A1977" t="s">
        <v>4</v>
      </c>
      <c r="B1977" s="4" t="s">
        <v>5</v>
      </c>
      <c r="C1977" s="4" t="s">
        <v>84</v>
      </c>
    </row>
    <row r="1978" spans="1:5">
      <c r="A1978" t="n">
        <v>23328</v>
      </c>
      <c r="B1978" s="29" t="n">
        <v>3</v>
      </c>
      <c r="C1978" s="16" t="n">
        <f t="normal" ca="1">A2220</f>
        <v>0</v>
      </c>
    </row>
    <row r="1979" spans="1:5">
      <c r="A1979" t="s">
        <v>4</v>
      </c>
      <c r="B1979" s="4" t="s">
        <v>5</v>
      </c>
      <c r="C1979" s="4" t="s">
        <v>13</v>
      </c>
      <c r="D1979" s="4" t="s">
        <v>10</v>
      </c>
      <c r="E1979" s="4" t="s">
        <v>6</v>
      </c>
    </row>
    <row r="1980" spans="1:5">
      <c r="A1980" t="n">
        <v>23333</v>
      </c>
      <c r="B1980" s="37" t="n">
        <v>40</v>
      </c>
      <c r="C1980" s="7" t="n">
        <v>130</v>
      </c>
      <c r="D1980" s="7" t="n">
        <v>29282</v>
      </c>
      <c r="E1980" s="7" t="s">
        <v>250</v>
      </c>
    </row>
    <row r="1981" spans="1:5">
      <c r="A1981" t="s">
        <v>4</v>
      </c>
      <c r="B1981" s="4" t="s">
        <v>5</v>
      </c>
      <c r="C1981" s="4" t="s">
        <v>84</v>
      </c>
    </row>
    <row r="1982" spans="1:5">
      <c r="A1982" t="n">
        <v>23342</v>
      </c>
      <c r="B1982" s="29" t="n">
        <v>3</v>
      </c>
      <c r="C1982" s="16" t="n">
        <f t="normal" ca="1">A2220</f>
        <v>0</v>
      </c>
    </row>
    <row r="1983" spans="1:5">
      <c r="A1983" t="s">
        <v>4</v>
      </c>
      <c r="B1983" s="4" t="s">
        <v>5</v>
      </c>
      <c r="C1983" s="4" t="s">
        <v>13</v>
      </c>
      <c r="D1983" s="4" t="s">
        <v>10</v>
      </c>
      <c r="E1983" s="4" t="s">
        <v>6</v>
      </c>
    </row>
    <row r="1984" spans="1:5">
      <c r="A1984" t="n">
        <v>23347</v>
      </c>
      <c r="B1984" s="37" t="n">
        <v>40</v>
      </c>
      <c r="C1984" s="7" t="n">
        <v>130</v>
      </c>
      <c r="D1984" s="7" t="n">
        <v>29282</v>
      </c>
      <c r="E1984" s="7" t="s">
        <v>251</v>
      </c>
    </row>
    <row r="1985" spans="1:5">
      <c r="A1985" t="s">
        <v>4</v>
      </c>
      <c r="B1985" s="4" t="s">
        <v>5</v>
      </c>
      <c r="C1985" s="4" t="s">
        <v>84</v>
      </c>
    </row>
    <row r="1986" spans="1:5">
      <c r="A1986" t="n">
        <v>23356</v>
      </c>
      <c r="B1986" s="29" t="n">
        <v>3</v>
      </c>
      <c r="C1986" s="16" t="n">
        <f t="normal" ca="1">A2220</f>
        <v>0</v>
      </c>
    </row>
    <row r="1987" spans="1:5">
      <c r="A1987" t="s">
        <v>4</v>
      </c>
      <c r="B1987" s="4" t="s">
        <v>5</v>
      </c>
      <c r="C1987" s="4" t="s">
        <v>13</v>
      </c>
      <c r="D1987" s="4" t="s">
        <v>10</v>
      </c>
      <c r="E1987" s="4" t="s">
        <v>6</v>
      </c>
    </row>
    <row r="1988" spans="1:5">
      <c r="A1988" t="n">
        <v>23361</v>
      </c>
      <c r="B1988" s="37" t="n">
        <v>40</v>
      </c>
      <c r="C1988" s="7" t="n">
        <v>130</v>
      </c>
      <c r="D1988" s="7" t="n">
        <v>29282</v>
      </c>
      <c r="E1988" s="7" t="s">
        <v>252</v>
      </c>
    </row>
    <row r="1989" spans="1:5">
      <c r="A1989" t="s">
        <v>4</v>
      </c>
      <c r="B1989" s="4" t="s">
        <v>5</v>
      </c>
      <c r="C1989" s="4" t="s">
        <v>84</v>
      </c>
    </row>
    <row r="1990" spans="1:5">
      <c r="A1990" t="n">
        <v>23370</v>
      </c>
      <c r="B1990" s="29" t="n">
        <v>3</v>
      </c>
      <c r="C1990" s="16" t="n">
        <f t="normal" ca="1">A2220</f>
        <v>0</v>
      </c>
    </row>
    <row r="1991" spans="1:5">
      <c r="A1991" t="s">
        <v>4</v>
      </c>
      <c r="B1991" s="4" t="s">
        <v>5</v>
      </c>
      <c r="C1991" s="4" t="s">
        <v>13</v>
      </c>
      <c r="D1991" s="4" t="s">
        <v>10</v>
      </c>
      <c r="E1991" s="4" t="s">
        <v>6</v>
      </c>
    </row>
    <row r="1992" spans="1:5">
      <c r="A1992" t="n">
        <v>23375</v>
      </c>
      <c r="B1992" s="37" t="n">
        <v>40</v>
      </c>
      <c r="C1992" s="7" t="n">
        <v>130</v>
      </c>
      <c r="D1992" s="7" t="n">
        <v>29282</v>
      </c>
      <c r="E1992" s="7" t="s">
        <v>253</v>
      </c>
    </row>
    <row r="1993" spans="1:5">
      <c r="A1993" t="s">
        <v>4</v>
      </c>
      <c r="B1993" s="4" t="s">
        <v>5</v>
      </c>
      <c r="C1993" s="4" t="s">
        <v>84</v>
      </c>
    </row>
    <row r="1994" spans="1:5">
      <c r="A1994" t="n">
        <v>23384</v>
      </c>
      <c r="B1994" s="29" t="n">
        <v>3</v>
      </c>
      <c r="C1994" s="16" t="n">
        <f t="normal" ca="1">A2220</f>
        <v>0</v>
      </c>
    </row>
    <row r="1995" spans="1:5">
      <c r="A1995" t="s">
        <v>4</v>
      </c>
      <c r="B1995" s="4" t="s">
        <v>5</v>
      </c>
      <c r="C1995" s="4" t="s">
        <v>13</v>
      </c>
      <c r="D1995" s="4" t="s">
        <v>10</v>
      </c>
      <c r="E1995" s="4" t="s">
        <v>6</v>
      </c>
    </row>
    <row r="1996" spans="1:5">
      <c r="A1996" t="n">
        <v>23389</v>
      </c>
      <c r="B1996" s="37" t="n">
        <v>40</v>
      </c>
      <c r="C1996" s="7" t="n">
        <v>130</v>
      </c>
      <c r="D1996" s="7" t="n">
        <v>29282</v>
      </c>
      <c r="E1996" s="7" t="s">
        <v>235</v>
      </c>
    </row>
    <row r="1997" spans="1:5">
      <c r="A1997" t="s">
        <v>4</v>
      </c>
      <c r="B1997" s="4" t="s">
        <v>5</v>
      </c>
      <c r="C1997" s="4" t="s">
        <v>84</v>
      </c>
    </row>
    <row r="1998" spans="1:5">
      <c r="A1998" t="n">
        <v>23398</v>
      </c>
      <c r="B1998" s="29" t="n">
        <v>3</v>
      </c>
      <c r="C1998" s="16" t="n">
        <f t="normal" ca="1">A2220</f>
        <v>0</v>
      </c>
    </row>
    <row r="1999" spans="1:5">
      <c r="A1999" t="s">
        <v>4</v>
      </c>
      <c r="B1999" s="4" t="s">
        <v>5</v>
      </c>
      <c r="C1999" s="4" t="s">
        <v>13</v>
      </c>
      <c r="D1999" s="4" t="s">
        <v>10</v>
      </c>
      <c r="E1999" s="4" t="s">
        <v>6</v>
      </c>
    </row>
    <row r="2000" spans="1:5">
      <c r="A2000" t="n">
        <v>23403</v>
      </c>
      <c r="B2000" s="37" t="n">
        <v>40</v>
      </c>
      <c r="C2000" s="7" t="n">
        <v>130</v>
      </c>
      <c r="D2000" s="7" t="n">
        <v>28002</v>
      </c>
      <c r="E2000" s="7" t="s">
        <v>212</v>
      </c>
    </row>
    <row r="2001" spans="1:5">
      <c r="A2001" t="s">
        <v>4</v>
      </c>
      <c r="B2001" s="4" t="s">
        <v>5</v>
      </c>
      <c r="C2001" s="4" t="s">
        <v>84</v>
      </c>
    </row>
    <row r="2002" spans="1:5">
      <c r="A2002" t="n">
        <v>23412</v>
      </c>
      <c r="B2002" s="29" t="n">
        <v>3</v>
      </c>
      <c r="C2002" s="16" t="n">
        <f t="normal" ca="1">A2220</f>
        <v>0</v>
      </c>
    </row>
    <row r="2003" spans="1:5">
      <c r="A2003" t="s">
        <v>4</v>
      </c>
      <c r="B2003" s="4" t="s">
        <v>5</v>
      </c>
      <c r="C2003" s="4" t="s">
        <v>13</v>
      </c>
      <c r="D2003" s="4" t="s">
        <v>10</v>
      </c>
      <c r="E2003" s="4" t="s">
        <v>6</v>
      </c>
    </row>
    <row r="2004" spans="1:5">
      <c r="A2004" t="n">
        <v>23417</v>
      </c>
      <c r="B2004" s="37" t="n">
        <v>40</v>
      </c>
      <c r="C2004" s="7" t="n">
        <v>130</v>
      </c>
      <c r="D2004" s="7" t="n">
        <v>28002</v>
      </c>
      <c r="E2004" s="7" t="s">
        <v>254</v>
      </c>
    </row>
    <row r="2005" spans="1:5">
      <c r="A2005" t="s">
        <v>4</v>
      </c>
      <c r="B2005" s="4" t="s">
        <v>5</v>
      </c>
      <c r="C2005" s="4" t="s">
        <v>84</v>
      </c>
    </row>
    <row r="2006" spans="1:5">
      <c r="A2006" t="n">
        <v>23426</v>
      </c>
      <c r="B2006" s="29" t="n">
        <v>3</v>
      </c>
      <c r="C2006" s="16" t="n">
        <f t="normal" ca="1">A2220</f>
        <v>0</v>
      </c>
    </row>
    <row r="2007" spans="1:5">
      <c r="A2007" t="s">
        <v>4</v>
      </c>
      <c r="B2007" s="4" t="s">
        <v>5</v>
      </c>
      <c r="C2007" s="4" t="s">
        <v>13</v>
      </c>
      <c r="D2007" s="4" t="s">
        <v>10</v>
      </c>
      <c r="E2007" s="4" t="s">
        <v>6</v>
      </c>
    </row>
    <row r="2008" spans="1:5">
      <c r="A2008" t="n">
        <v>23431</v>
      </c>
      <c r="B2008" s="37" t="n">
        <v>40</v>
      </c>
      <c r="C2008" s="7" t="n">
        <v>130</v>
      </c>
      <c r="D2008" s="7" t="n">
        <v>28002</v>
      </c>
      <c r="E2008" s="7" t="s">
        <v>247</v>
      </c>
    </row>
    <row r="2009" spans="1:5">
      <c r="A2009" t="s">
        <v>4</v>
      </c>
      <c r="B2009" s="4" t="s">
        <v>5</v>
      </c>
      <c r="C2009" s="4" t="s">
        <v>84</v>
      </c>
    </row>
    <row r="2010" spans="1:5">
      <c r="A2010" t="n">
        <v>23440</v>
      </c>
      <c r="B2010" s="29" t="n">
        <v>3</v>
      </c>
      <c r="C2010" s="16" t="n">
        <f t="normal" ca="1">A2220</f>
        <v>0</v>
      </c>
    </row>
    <row r="2011" spans="1:5">
      <c r="A2011" t="s">
        <v>4</v>
      </c>
      <c r="B2011" s="4" t="s">
        <v>5</v>
      </c>
      <c r="C2011" s="4" t="s">
        <v>13</v>
      </c>
      <c r="D2011" s="4" t="s">
        <v>10</v>
      </c>
      <c r="E2011" s="4" t="s">
        <v>6</v>
      </c>
    </row>
    <row r="2012" spans="1:5">
      <c r="A2012" t="n">
        <v>23445</v>
      </c>
      <c r="B2012" s="37" t="n">
        <v>40</v>
      </c>
      <c r="C2012" s="7" t="n">
        <v>130</v>
      </c>
      <c r="D2012" s="7" t="n">
        <v>28002</v>
      </c>
      <c r="E2012" s="7" t="s">
        <v>235</v>
      </c>
    </row>
    <row r="2013" spans="1:5">
      <c r="A2013" t="s">
        <v>4</v>
      </c>
      <c r="B2013" s="4" t="s">
        <v>5</v>
      </c>
      <c r="C2013" s="4" t="s">
        <v>84</v>
      </c>
    </row>
    <row r="2014" spans="1:5">
      <c r="A2014" t="n">
        <v>23454</v>
      </c>
      <c r="B2014" s="29" t="n">
        <v>3</v>
      </c>
      <c r="C2014" s="16" t="n">
        <f t="normal" ca="1">A2220</f>
        <v>0</v>
      </c>
    </row>
    <row r="2015" spans="1:5">
      <c r="A2015" t="s">
        <v>4</v>
      </c>
      <c r="B2015" s="4" t="s">
        <v>5</v>
      </c>
      <c r="C2015" s="4" t="s">
        <v>13</v>
      </c>
      <c r="D2015" s="4" t="s">
        <v>10</v>
      </c>
      <c r="E2015" s="4" t="s">
        <v>6</v>
      </c>
    </row>
    <row r="2016" spans="1:5">
      <c r="A2016" t="n">
        <v>23459</v>
      </c>
      <c r="B2016" s="37" t="n">
        <v>40</v>
      </c>
      <c r="C2016" s="7" t="n">
        <v>130</v>
      </c>
      <c r="D2016" s="7" t="n">
        <v>28002</v>
      </c>
      <c r="E2016" s="7" t="s">
        <v>236</v>
      </c>
    </row>
    <row r="2017" spans="1:5">
      <c r="A2017" t="s">
        <v>4</v>
      </c>
      <c r="B2017" s="4" t="s">
        <v>5</v>
      </c>
      <c r="C2017" s="4" t="s">
        <v>84</v>
      </c>
    </row>
    <row r="2018" spans="1:5">
      <c r="A2018" t="n">
        <v>23468</v>
      </c>
      <c r="B2018" s="29" t="n">
        <v>3</v>
      </c>
      <c r="C2018" s="16" t="n">
        <f t="normal" ca="1">A2220</f>
        <v>0</v>
      </c>
    </row>
    <row r="2019" spans="1:5">
      <c r="A2019" t="s">
        <v>4</v>
      </c>
      <c r="B2019" s="4" t="s">
        <v>5</v>
      </c>
      <c r="C2019" s="4" t="s">
        <v>13</v>
      </c>
      <c r="D2019" s="4" t="s">
        <v>10</v>
      </c>
      <c r="E2019" s="4" t="s">
        <v>6</v>
      </c>
    </row>
    <row r="2020" spans="1:5">
      <c r="A2020" t="n">
        <v>23473</v>
      </c>
      <c r="B2020" s="37" t="n">
        <v>40</v>
      </c>
      <c r="C2020" s="7" t="n">
        <v>130</v>
      </c>
      <c r="D2020" s="7" t="n">
        <v>28002</v>
      </c>
      <c r="E2020" s="7" t="s">
        <v>237</v>
      </c>
    </row>
    <row r="2021" spans="1:5">
      <c r="A2021" t="s">
        <v>4</v>
      </c>
      <c r="B2021" s="4" t="s">
        <v>5</v>
      </c>
      <c r="C2021" s="4" t="s">
        <v>84</v>
      </c>
    </row>
    <row r="2022" spans="1:5">
      <c r="A2022" t="n">
        <v>23482</v>
      </c>
      <c r="B2022" s="29" t="n">
        <v>3</v>
      </c>
      <c r="C2022" s="16" t="n">
        <f t="normal" ca="1">A2220</f>
        <v>0</v>
      </c>
    </row>
    <row r="2023" spans="1:5">
      <c r="A2023" t="s">
        <v>4</v>
      </c>
      <c r="B2023" s="4" t="s">
        <v>5</v>
      </c>
      <c r="C2023" s="4" t="s">
        <v>13</v>
      </c>
      <c r="D2023" s="4" t="s">
        <v>10</v>
      </c>
      <c r="E2023" s="4" t="s">
        <v>6</v>
      </c>
    </row>
    <row r="2024" spans="1:5">
      <c r="A2024" t="n">
        <v>23487</v>
      </c>
      <c r="B2024" s="37" t="n">
        <v>40</v>
      </c>
      <c r="C2024" s="7" t="n">
        <v>130</v>
      </c>
      <c r="D2024" s="7" t="n">
        <v>28002</v>
      </c>
      <c r="E2024" s="7" t="s">
        <v>255</v>
      </c>
    </row>
    <row r="2025" spans="1:5">
      <c r="A2025" t="s">
        <v>4</v>
      </c>
      <c r="B2025" s="4" t="s">
        <v>5</v>
      </c>
      <c r="C2025" s="4" t="s">
        <v>84</v>
      </c>
    </row>
    <row r="2026" spans="1:5">
      <c r="A2026" t="n">
        <v>23496</v>
      </c>
      <c r="B2026" s="29" t="n">
        <v>3</v>
      </c>
      <c r="C2026" s="16" t="n">
        <f t="normal" ca="1">A2220</f>
        <v>0</v>
      </c>
    </row>
    <row r="2027" spans="1:5">
      <c r="A2027" t="s">
        <v>4</v>
      </c>
      <c r="B2027" s="4" t="s">
        <v>5</v>
      </c>
      <c r="C2027" s="4" t="s">
        <v>13</v>
      </c>
      <c r="D2027" s="4" t="s">
        <v>10</v>
      </c>
      <c r="E2027" s="4" t="s">
        <v>6</v>
      </c>
    </row>
    <row r="2028" spans="1:5">
      <c r="A2028" t="n">
        <v>23501</v>
      </c>
      <c r="B2028" s="37" t="n">
        <v>40</v>
      </c>
      <c r="C2028" s="7" t="n">
        <v>130</v>
      </c>
      <c r="D2028" s="7" t="n">
        <v>28002</v>
      </c>
      <c r="E2028" s="7" t="s">
        <v>256</v>
      </c>
    </row>
    <row r="2029" spans="1:5">
      <c r="A2029" t="s">
        <v>4</v>
      </c>
      <c r="B2029" s="4" t="s">
        <v>5</v>
      </c>
      <c r="C2029" s="4" t="s">
        <v>84</v>
      </c>
    </row>
    <row r="2030" spans="1:5">
      <c r="A2030" t="n">
        <v>23510</v>
      </c>
      <c r="B2030" s="29" t="n">
        <v>3</v>
      </c>
      <c r="C2030" s="16" t="n">
        <f t="normal" ca="1">A2220</f>
        <v>0</v>
      </c>
    </row>
    <row r="2031" spans="1:5">
      <c r="A2031" t="s">
        <v>4</v>
      </c>
      <c r="B2031" s="4" t="s">
        <v>5</v>
      </c>
      <c r="C2031" s="4" t="s">
        <v>13</v>
      </c>
      <c r="D2031" s="4" t="s">
        <v>10</v>
      </c>
      <c r="E2031" s="4" t="s">
        <v>6</v>
      </c>
    </row>
    <row r="2032" spans="1:5">
      <c r="A2032" t="n">
        <v>23515</v>
      </c>
      <c r="B2032" s="37" t="n">
        <v>40</v>
      </c>
      <c r="C2032" s="7" t="n">
        <v>130</v>
      </c>
      <c r="D2032" s="7" t="n">
        <v>28002</v>
      </c>
      <c r="E2032" s="7" t="s">
        <v>257</v>
      </c>
    </row>
    <row r="2033" spans="1:5">
      <c r="A2033" t="s">
        <v>4</v>
      </c>
      <c r="B2033" s="4" t="s">
        <v>5</v>
      </c>
      <c r="C2033" s="4" t="s">
        <v>84</v>
      </c>
    </row>
    <row r="2034" spans="1:5">
      <c r="A2034" t="n">
        <v>23524</v>
      </c>
      <c r="B2034" s="29" t="n">
        <v>3</v>
      </c>
      <c r="C2034" s="16" t="n">
        <f t="normal" ca="1">A2220</f>
        <v>0</v>
      </c>
    </row>
    <row r="2035" spans="1:5">
      <c r="A2035" t="s">
        <v>4</v>
      </c>
      <c r="B2035" s="4" t="s">
        <v>5</v>
      </c>
      <c r="C2035" s="4" t="s">
        <v>13</v>
      </c>
      <c r="D2035" s="4" t="s">
        <v>10</v>
      </c>
      <c r="E2035" s="4" t="s">
        <v>6</v>
      </c>
    </row>
    <row r="2036" spans="1:5">
      <c r="A2036" t="n">
        <v>23529</v>
      </c>
      <c r="B2036" s="37" t="n">
        <v>40</v>
      </c>
      <c r="C2036" s="7" t="n">
        <v>130</v>
      </c>
      <c r="D2036" s="7" t="n">
        <v>28002</v>
      </c>
      <c r="E2036" s="7" t="s">
        <v>258</v>
      </c>
    </row>
    <row r="2037" spans="1:5">
      <c r="A2037" t="s">
        <v>4</v>
      </c>
      <c r="B2037" s="4" t="s">
        <v>5</v>
      </c>
      <c r="C2037" s="4" t="s">
        <v>84</v>
      </c>
    </row>
    <row r="2038" spans="1:5">
      <c r="A2038" t="n">
        <v>23538</v>
      </c>
      <c r="B2038" s="29" t="n">
        <v>3</v>
      </c>
      <c r="C2038" s="16" t="n">
        <f t="normal" ca="1">A2220</f>
        <v>0</v>
      </c>
    </row>
    <row r="2039" spans="1:5">
      <c r="A2039" t="s">
        <v>4</v>
      </c>
      <c r="B2039" s="4" t="s">
        <v>5</v>
      </c>
      <c r="C2039" s="4" t="s">
        <v>13</v>
      </c>
      <c r="D2039" s="4" t="s">
        <v>10</v>
      </c>
      <c r="E2039" s="4" t="s">
        <v>6</v>
      </c>
    </row>
    <row r="2040" spans="1:5">
      <c r="A2040" t="n">
        <v>23543</v>
      </c>
      <c r="B2040" s="37" t="n">
        <v>40</v>
      </c>
      <c r="C2040" s="7" t="n">
        <v>130</v>
      </c>
      <c r="D2040" s="7" t="n">
        <v>28002</v>
      </c>
      <c r="E2040" s="7" t="s">
        <v>259</v>
      </c>
    </row>
    <row r="2041" spans="1:5">
      <c r="A2041" t="s">
        <v>4</v>
      </c>
      <c r="B2041" s="4" t="s">
        <v>5</v>
      </c>
      <c r="C2041" s="4" t="s">
        <v>84</v>
      </c>
    </row>
    <row r="2042" spans="1:5">
      <c r="A2042" t="n">
        <v>23552</v>
      </c>
      <c r="B2042" s="29" t="n">
        <v>3</v>
      </c>
      <c r="C2042" s="16" t="n">
        <f t="normal" ca="1">A2220</f>
        <v>0</v>
      </c>
    </row>
    <row r="2043" spans="1:5">
      <c r="A2043" t="s">
        <v>4</v>
      </c>
      <c r="B2043" s="4" t="s">
        <v>5</v>
      </c>
      <c r="C2043" s="4" t="s">
        <v>13</v>
      </c>
      <c r="D2043" s="4" t="s">
        <v>10</v>
      </c>
      <c r="E2043" s="4" t="s">
        <v>6</v>
      </c>
    </row>
    <row r="2044" spans="1:5">
      <c r="A2044" t="n">
        <v>23557</v>
      </c>
      <c r="B2044" s="37" t="n">
        <v>40</v>
      </c>
      <c r="C2044" s="7" t="n">
        <v>130</v>
      </c>
      <c r="D2044" s="7" t="n">
        <v>28002</v>
      </c>
      <c r="E2044" s="7" t="s">
        <v>260</v>
      </c>
    </row>
    <row r="2045" spans="1:5">
      <c r="A2045" t="s">
        <v>4</v>
      </c>
      <c r="B2045" s="4" t="s">
        <v>5</v>
      </c>
      <c r="C2045" s="4" t="s">
        <v>84</v>
      </c>
    </row>
    <row r="2046" spans="1:5">
      <c r="A2046" t="n">
        <v>23566</v>
      </c>
      <c r="B2046" s="29" t="n">
        <v>3</v>
      </c>
      <c r="C2046" s="16" t="n">
        <f t="normal" ca="1">A2220</f>
        <v>0</v>
      </c>
    </row>
    <row r="2047" spans="1:5">
      <c r="A2047" t="s">
        <v>4</v>
      </c>
      <c r="B2047" s="4" t="s">
        <v>5</v>
      </c>
      <c r="C2047" s="4" t="s">
        <v>13</v>
      </c>
      <c r="D2047" s="4" t="s">
        <v>10</v>
      </c>
      <c r="E2047" s="4" t="s">
        <v>6</v>
      </c>
    </row>
    <row r="2048" spans="1:5">
      <c r="A2048" t="n">
        <v>23571</v>
      </c>
      <c r="B2048" s="37" t="n">
        <v>40</v>
      </c>
      <c r="C2048" s="7" t="n">
        <v>130</v>
      </c>
      <c r="D2048" s="7" t="n">
        <v>28002</v>
      </c>
      <c r="E2048" s="7" t="s">
        <v>261</v>
      </c>
    </row>
    <row r="2049" spans="1:5">
      <c r="A2049" t="s">
        <v>4</v>
      </c>
      <c r="B2049" s="4" t="s">
        <v>5</v>
      </c>
      <c r="C2049" s="4" t="s">
        <v>84</v>
      </c>
    </row>
    <row r="2050" spans="1:5">
      <c r="A2050" t="n">
        <v>23580</v>
      </c>
      <c r="B2050" s="29" t="n">
        <v>3</v>
      </c>
      <c r="C2050" s="16" t="n">
        <f t="normal" ca="1">A2220</f>
        <v>0</v>
      </c>
    </row>
    <row r="2051" spans="1:5">
      <c r="A2051" t="s">
        <v>4</v>
      </c>
      <c r="B2051" s="4" t="s">
        <v>5</v>
      </c>
      <c r="C2051" s="4" t="s">
        <v>13</v>
      </c>
      <c r="D2051" s="4" t="s">
        <v>10</v>
      </c>
      <c r="E2051" s="4" t="s">
        <v>6</v>
      </c>
    </row>
    <row r="2052" spans="1:5">
      <c r="A2052" t="n">
        <v>23585</v>
      </c>
      <c r="B2052" s="37" t="n">
        <v>40</v>
      </c>
      <c r="C2052" s="7" t="n">
        <v>130</v>
      </c>
      <c r="D2052" s="7" t="n">
        <v>28002</v>
      </c>
      <c r="E2052" s="7" t="s">
        <v>262</v>
      </c>
    </row>
    <row r="2053" spans="1:5">
      <c r="A2053" t="s">
        <v>4</v>
      </c>
      <c r="B2053" s="4" t="s">
        <v>5</v>
      </c>
      <c r="C2053" s="4" t="s">
        <v>84</v>
      </c>
    </row>
    <row r="2054" spans="1:5">
      <c r="A2054" t="n">
        <v>23594</v>
      </c>
      <c r="B2054" s="29" t="n">
        <v>3</v>
      </c>
      <c r="C2054" s="16" t="n">
        <f t="normal" ca="1">A2220</f>
        <v>0</v>
      </c>
    </row>
    <row r="2055" spans="1:5">
      <c r="A2055" t="s">
        <v>4</v>
      </c>
      <c r="B2055" s="4" t="s">
        <v>5</v>
      </c>
      <c r="C2055" s="4" t="s">
        <v>13</v>
      </c>
      <c r="D2055" s="4" t="s">
        <v>10</v>
      </c>
      <c r="E2055" s="4" t="s">
        <v>6</v>
      </c>
    </row>
    <row r="2056" spans="1:5">
      <c r="A2056" t="n">
        <v>23599</v>
      </c>
      <c r="B2056" s="37" t="n">
        <v>40</v>
      </c>
      <c r="C2056" s="7" t="n">
        <v>130</v>
      </c>
      <c r="D2056" s="7" t="n">
        <v>28002</v>
      </c>
      <c r="E2056" s="7" t="s">
        <v>263</v>
      </c>
    </row>
    <row r="2057" spans="1:5">
      <c r="A2057" t="s">
        <v>4</v>
      </c>
      <c r="B2057" s="4" t="s">
        <v>5</v>
      </c>
      <c r="C2057" s="4" t="s">
        <v>84</v>
      </c>
    </row>
    <row r="2058" spans="1:5">
      <c r="A2058" t="n">
        <v>23608</v>
      </c>
      <c r="B2058" s="29" t="n">
        <v>3</v>
      </c>
      <c r="C2058" s="16" t="n">
        <f t="normal" ca="1">A2220</f>
        <v>0</v>
      </c>
    </row>
    <row r="2059" spans="1:5">
      <c r="A2059" t="s">
        <v>4</v>
      </c>
      <c r="B2059" s="4" t="s">
        <v>5</v>
      </c>
      <c r="C2059" s="4" t="s">
        <v>13</v>
      </c>
      <c r="D2059" s="4" t="s">
        <v>10</v>
      </c>
      <c r="E2059" s="4" t="s">
        <v>6</v>
      </c>
    </row>
    <row r="2060" spans="1:5">
      <c r="A2060" t="n">
        <v>23613</v>
      </c>
      <c r="B2060" s="37" t="n">
        <v>40</v>
      </c>
      <c r="C2060" s="7" t="n">
        <v>130</v>
      </c>
      <c r="D2060" s="7" t="n">
        <v>28002</v>
      </c>
      <c r="E2060" s="7" t="s">
        <v>264</v>
      </c>
    </row>
    <row r="2061" spans="1:5">
      <c r="A2061" t="s">
        <v>4</v>
      </c>
      <c r="B2061" s="4" t="s">
        <v>5</v>
      </c>
      <c r="C2061" s="4" t="s">
        <v>84</v>
      </c>
    </row>
    <row r="2062" spans="1:5">
      <c r="A2062" t="n">
        <v>23622</v>
      </c>
      <c r="B2062" s="29" t="n">
        <v>3</v>
      </c>
      <c r="C2062" s="16" t="n">
        <f t="normal" ca="1">A2220</f>
        <v>0</v>
      </c>
    </row>
    <row r="2063" spans="1:5">
      <c r="A2063" t="s">
        <v>4</v>
      </c>
      <c r="B2063" s="4" t="s">
        <v>5</v>
      </c>
      <c r="C2063" s="4" t="s">
        <v>13</v>
      </c>
      <c r="D2063" s="4" t="s">
        <v>10</v>
      </c>
      <c r="E2063" s="4" t="s">
        <v>6</v>
      </c>
    </row>
    <row r="2064" spans="1:5">
      <c r="A2064" t="n">
        <v>23627</v>
      </c>
      <c r="B2064" s="37" t="n">
        <v>40</v>
      </c>
      <c r="C2064" s="7" t="n">
        <v>130</v>
      </c>
      <c r="D2064" s="7" t="n">
        <v>28002</v>
      </c>
      <c r="E2064" s="7" t="s">
        <v>265</v>
      </c>
    </row>
    <row r="2065" spans="1:5">
      <c r="A2065" t="s">
        <v>4</v>
      </c>
      <c r="B2065" s="4" t="s">
        <v>5</v>
      </c>
      <c r="C2065" s="4" t="s">
        <v>84</v>
      </c>
    </row>
    <row r="2066" spans="1:5">
      <c r="A2066" t="n">
        <v>23636</v>
      </c>
      <c r="B2066" s="29" t="n">
        <v>3</v>
      </c>
      <c r="C2066" s="16" t="n">
        <f t="normal" ca="1">A2220</f>
        <v>0</v>
      </c>
    </row>
    <row r="2067" spans="1:5">
      <c r="A2067" t="s">
        <v>4</v>
      </c>
      <c r="B2067" s="4" t="s">
        <v>5</v>
      </c>
      <c r="C2067" s="4" t="s">
        <v>13</v>
      </c>
      <c r="D2067" s="4" t="s">
        <v>10</v>
      </c>
      <c r="E2067" s="4" t="s">
        <v>6</v>
      </c>
    </row>
    <row r="2068" spans="1:5">
      <c r="A2068" t="n">
        <v>23641</v>
      </c>
      <c r="B2068" s="37" t="n">
        <v>40</v>
      </c>
      <c r="C2068" s="7" t="n">
        <v>130</v>
      </c>
      <c r="D2068" s="7" t="n">
        <v>28002</v>
      </c>
      <c r="E2068" s="7" t="s">
        <v>266</v>
      </c>
    </row>
    <row r="2069" spans="1:5">
      <c r="A2069" t="s">
        <v>4</v>
      </c>
      <c r="B2069" s="4" t="s">
        <v>5</v>
      </c>
      <c r="C2069" s="4" t="s">
        <v>84</v>
      </c>
    </row>
    <row r="2070" spans="1:5">
      <c r="A2070" t="n">
        <v>23650</v>
      </c>
      <c r="B2070" s="29" t="n">
        <v>3</v>
      </c>
      <c r="C2070" s="16" t="n">
        <f t="normal" ca="1">A2220</f>
        <v>0</v>
      </c>
    </row>
    <row r="2071" spans="1:5">
      <c r="A2071" t="s">
        <v>4</v>
      </c>
      <c r="B2071" s="4" t="s">
        <v>5</v>
      </c>
      <c r="C2071" s="4" t="s">
        <v>13</v>
      </c>
      <c r="D2071" s="4" t="s">
        <v>10</v>
      </c>
      <c r="E2071" s="4" t="s">
        <v>6</v>
      </c>
    </row>
    <row r="2072" spans="1:5">
      <c r="A2072" t="n">
        <v>23655</v>
      </c>
      <c r="B2072" s="37" t="n">
        <v>40</v>
      </c>
      <c r="C2072" s="7" t="n">
        <v>130</v>
      </c>
      <c r="D2072" s="7" t="n">
        <v>28002</v>
      </c>
      <c r="E2072" s="7" t="s">
        <v>216</v>
      </c>
    </row>
    <row r="2073" spans="1:5">
      <c r="A2073" t="s">
        <v>4</v>
      </c>
      <c r="B2073" s="4" t="s">
        <v>5</v>
      </c>
      <c r="C2073" s="4" t="s">
        <v>84</v>
      </c>
    </row>
    <row r="2074" spans="1:5">
      <c r="A2074" t="n">
        <v>23664</v>
      </c>
      <c r="B2074" s="29" t="n">
        <v>3</v>
      </c>
      <c r="C2074" s="16" t="n">
        <f t="normal" ca="1">A2220</f>
        <v>0</v>
      </c>
    </row>
    <row r="2075" spans="1:5">
      <c r="A2075" t="s">
        <v>4</v>
      </c>
      <c r="B2075" s="4" t="s">
        <v>5</v>
      </c>
      <c r="C2075" s="4" t="s">
        <v>13</v>
      </c>
      <c r="D2075" s="4" t="s">
        <v>10</v>
      </c>
      <c r="E2075" s="4" t="s">
        <v>6</v>
      </c>
    </row>
    <row r="2076" spans="1:5">
      <c r="A2076" t="n">
        <v>23669</v>
      </c>
      <c r="B2076" s="37" t="n">
        <v>40</v>
      </c>
      <c r="C2076" s="7" t="n">
        <v>130</v>
      </c>
      <c r="D2076" s="7" t="n">
        <v>28002</v>
      </c>
      <c r="E2076" s="7" t="s">
        <v>267</v>
      </c>
    </row>
    <row r="2077" spans="1:5">
      <c r="A2077" t="s">
        <v>4</v>
      </c>
      <c r="B2077" s="4" t="s">
        <v>5</v>
      </c>
      <c r="C2077" s="4" t="s">
        <v>84</v>
      </c>
    </row>
    <row r="2078" spans="1:5">
      <c r="A2078" t="n">
        <v>23678</v>
      </c>
      <c r="B2078" s="29" t="n">
        <v>3</v>
      </c>
      <c r="C2078" s="16" t="n">
        <f t="normal" ca="1">A2220</f>
        <v>0</v>
      </c>
    </row>
    <row r="2079" spans="1:5">
      <c r="A2079" t="s">
        <v>4</v>
      </c>
      <c r="B2079" s="4" t="s">
        <v>5</v>
      </c>
      <c r="C2079" s="4" t="s">
        <v>13</v>
      </c>
      <c r="D2079" s="4" t="s">
        <v>10</v>
      </c>
      <c r="E2079" s="4" t="s">
        <v>6</v>
      </c>
    </row>
    <row r="2080" spans="1:5">
      <c r="A2080" t="n">
        <v>23683</v>
      </c>
      <c r="B2080" s="37" t="n">
        <v>40</v>
      </c>
      <c r="C2080" s="7" t="n">
        <v>130</v>
      </c>
      <c r="D2080" s="7" t="n">
        <v>28002</v>
      </c>
      <c r="E2080" s="7" t="s">
        <v>268</v>
      </c>
    </row>
    <row r="2081" spans="1:5">
      <c r="A2081" t="s">
        <v>4</v>
      </c>
      <c r="B2081" s="4" t="s">
        <v>5</v>
      </c>
      <c r="C2081" s="4" t="s">
        <v>84</v>
      </c>
    </row>
    <row r="2082" spans="1:5">
      <c r="A2082" t="n">
        <v>23692</v>
      </c>
      <c r="B2082" s="29" t="n">
        <v>3</v>
      </c>
      <c r="C2082" s="16" t="n">
        <f t="normal" ca="1">A2220</f>
        <v>0</v>
      </c>
    </row>
    <row r="2083" spans="1:5">
      <c r="A2083" t="s">
        <v>4</v>
      </c>
      <c r="B2083" s="4" t="s">
        <v>5</v>
      </c>
      <c r="C2083" s="4" t="s">
        <v>13</v>
      </c>
      <c r="D2083" s="4" t="s">
        <v>10</v>
      </c>
      <c r="E2083" s="4" t="s">
        <v>6</v>
      </c>
    </row>
    <row r="2084" spans="1:5">
      <c r="A2084" t="n">
        <v>23697</v>
      </c>
      <c r="B2084" s="37" t="n">
        <v>40</v>
      </c>
      <c r="C2084" s="7" t="n">
        <v>130</v>
      </c>
      <c r="D2084" s="7" t="n">
        <v>28002</v>
      </c>
      <c r="E2084" s="7" t="s">
        <v>269</v>
      </c>
    </row>
    <row r="2085" spans="1:5">
      <c r="A2085" t="s">
        <v>4</v>
      </c>
      <c r="B2085" s="4" t="s">
        <v>5</v>
      </c>
      <c r="C2085" s="4" t="s">
        <v>84</v>
      </c>
    </row>
    <row r="2086" spans="1:5">
      <c r="A2086" t="n">
        <v>23706</v>
      </c>
      <c r="B2086" s="29" t="n">
        <v>3</v>
      </c>
      <c r="C2086" s="16" t="n">
        <f t="normal" ca="1">A2220</f>
        <v>0</v>
      </c>
    </row>
    <row r="2087" spans="1:5">
      <c r="A2087" t="s">
        <v>4</v>
      </c>
      <c r="B2087" s="4" t="s">
        <v>5</v>
      </c>
      <c r="C2087" s="4" t="s">
        <v>13</v>
      </c>
      <c r="D2087" s="4" t="s">
        <v>10</v>
      </c>
      <c r="E2087" s="4" t="s">
        <v>6</v>
      </c>
    </row>
    <row r="2088" spans="1:5">
      <c r="A2088" t="n">
        <v>23711</v>
      </c>
      <c r="B2088" s="37" t="n">
        <v>40</v>
      </c>
      <c r="C2088" s="7" t="n">
        <v>130</v>
      </c>
      <c r="D2088" s="7" t="n">
        <v>28002</v>
      </c>
      <c r="E2088" s="7" t="s">
        <v>220</v>
      </c>
    </row>
    <row r="2089" spans="1:5">
      <c r="A2089" t="s">
        <v>4</v>
      </c>
      <c r="B2089" s="4" t="s">
        <v>5</v>
      </c>
      <c r="C2089" s="4" t="s">
        <v>84</v>
      </c>
    </row>
    <row r="2090" spans="1:5">
      <c r="A2090" t="n">
        <v>23720</v>
      </c>
      <c r="B2090" s="29" t="n">
        <v>3</v>
      </c>
      <c r="C2090" s="16" t="n">
        <f t="normal" ca="1">A2220</f>
        <v>0</v>
      </c>
    </row>
    <row r="2091" spans="1:5">
      <c r="A2091" t="s">
        <v>4</v>
      </c>
      <c r="B2091" s="4" t="s">
        <v>5</v>
      </c>
      <c r="C2091" s="4" t="s">
        <v>13</v>
      </c>
      <c r="D2091" s="4" t="s">
        <v>10</v>
      </c>
      <c r="E2091" s="4" t="s">
        <v>6</v>
      </c>
    </row>
    <row r="2092" spans="1:5">
      <c r="A2092" t="n">
        <v>23725</v>
      </c>
      <c r="B2092" s="37" t="n">
        <v>40</v>
      </c>
      <c r="C2092" s="7" t="n">
        <v>130</v>
      </c>
      <c r="D2092" s="7" t="n">
        <v>28002</v>
      </c>
      <c r="E2092" s="7" t="s">
        <v>270</v>
      </c>
    </row>
    <row r="2093" spans="1:5">
      <c r="A2093" t="s">
        <v>4</v>
      </c>
      <c r="B2093" s="4" t="s">
        <v>5</v>
      </c>
      <c r="C2093" s="4" t="s">
        <v>84</v>
      </c>
    </row>
    <row r="2094" spans="1:5">
      <c r="A2094" t="n">
        <v>23734</v>
      </c>
      <c r="B2094" s="29" t="n">
        <v>3</v>
      </c>
      <c r="C2094" s="16" t="n">
        <f t="normal" ca="1">A2220</f>
        <v>0</v>
      </c>
    </row>
    <row r="2095" spans="1:5">
      <c r="A2095" t="s">
        <v>4</v>
      </c>
      <c r="B2095" s="4" t="s">
        <v>5</v>
      </c>
      <c r="C2095" s="4" t="s">
        <v>13</v>
      </c>
      <c r="D2095" s="4" t="s">
        <v>10</v>
      </c>
      <c r="E2095" s="4" t="s">
        <v>6</v>
      </c>
    </row>
    <row r="2096" spans="1:5">
      <c r="A2096" t="n">
        <v>23739</v>
      </c>
      <c r="B2096" s="37" t="n">
        <v>40</v>
      </c>
      <c r="C2096" s="7" t="n">
        <v>130</v>
      </c>
      <c r="D2096" s="7" t="n">
        <v>28002</v>
      </c>
      <c r="E2096" s="7" t="s">
        <v>271</v>
      </c>
    </row>
    <row r="2097" spans="1:5">
      <c r="A2097" t="s">
        <v>4</v>
      </c>
      <c r="B2097" s="4" t="s">
        <v>5</v>
      </c>
      <c r="C2097" s="4" t="s">
        <v>84</v>
      </c>
    </row>
    <row r="2098" spans="1:5">
      <c r="A2098" t="n">
        <v>23748</v>
      </c>
      <c r="B2098" s="29" t="n">
        <v>3</v>
      </c>
      <c r="C2098" s="16" t="n">
        <f t="normal" ca="1">A2220</f>
        <v>0</v>
      </c>
    </row>
    <row r="2099" spans="1:5">
      <c r="A2099" t="s">
        <v>4</v>
      </c>
      <c r="B2099" s="4" t="s">
        <v>5</v>
      </c>
      <c r="C2099" s="4" t="s">
        <v>13</v>
      </c>
      <c r="D2099" s="4" t="s">
        <v>10</v>
      </c>
      <c r="E2099" s="4" t="s">
        <v>6</v>
      </c>
    </row>
    <row r="2100" spans="1:5">
      <c r="A2100" t="n">
        <v>23753</v>
      </c>
      <c r="B2100" s="37" t="n">
        <v>40</v>
      </c>
      <c r="C2100" s="7" t="n">
        <v>130</v>
      </c>
      <c r="D2100" s="7" t="n">
        <v>28002</v>
      </c>
      <c r="E2100" s="7" t="s">
        <v>272</v>
      </c>
    </row>
    <row r="2101" spans="1:5">
      <c r="A2101" t="s">
        <v>4</v>
      </c>
      <c r="B2101" s="4" t="s">
        <v>5</v>
      </c>
      <c r="C2101" s="4" t="s">
        <v>84</v>
      </c>
    </row>
    <row r="2102" spans="1:5">
      <c r="A2102" t="n">
        <v>23762</v>
      </c>
      <c r="B2102" s="29" t="n">
        <v>3</v>
      </c>
      <c r="C2102" s="16" t="n">
        <f t="normal" ca="1">A2220</f>
        <v>0</v>
      </c>
    </row>
    <row r="2103" spans="1:5">
      <c r="A2103" t="s">
        <v>4</v>
      </c>
      <c r="B2103" s="4" t="s">
        <v>5</v>
      </c>
      <c r="C2103" s="4" t="s">
        <v>13</v>
      </c>
      <c r="D2103" s="4" t="s">
        <v>10</v>
      </c>
      <c r="E2103" s="4" t="s">
        <v>6</v>
      </c>
    </row>
    <row r="2104" spans="1:5">
      <c r="A2104" t="n">
        <v>23767</v>
      </c>
      <c r="B2104" s="37" t="n">
        <v>40</v>
      </c>
      <c r="C2104" s="7" t="n">
        <v>130</v>
      </c>
      <c r="D2104" s="7" t="n">
        <v>28002</v>
      </c>
      <c r="E2104" s="7" t="s">
        <v>273</v>
      </c>
    </row>
    <row r="2105" spans="1:5">
      <c r="A2105" t="s">
        <v>4</v>
      </c>
      <c r="B2105" s="4" t="s">
        <v>5</v>
      </c>
      <c r="C2105" s="4" t="s">
        <v>84</v>
      </c>
    </row>
    <row r="2106" spans="1:5">
      <c r="A2106" t="n">
        <v>23776</v>
      </c>
      <c r="B2106" s="29" t="n">
        <v>3</v>
      </c>
      <c r="C2106" s="16" t="n">
        <f t="normal" ca="1">A2220</f>
        <v>0</v>
      </c>
    </row>
    <row r="2107" spans="1:5">
      <c r="A2107" t="s">
        <v>4</v>
      </c>
      <c r="B2107" s="4" t="s">
        <v>5</v>
      </c>
      <c r="C2107" s="4" t="s">
        <v>13</v>
      </c>
      <c r="D2107" s="4" t="s">
        <v>10</v>
      </c>
      <c r="E2107" s="4" t="s">
        <v>6</v>
      </c>
    </row>
    <row r="2108" spans="1:5">
      <c r="A2108" t="n">
        <v>23781</v>
      </c>
      <c r="B2108" s="37" t="n">
        <v>40</v>
      </c>
      <c r="C2108" s="7" t="n">
        <v>130</v>
      </c>
      <c r="D2108" s="7" t="n">
        <v>28002</v>
      </c>
      <c r="E2108" s="7" t="s">
        <v>274</v>
      </c>
    </row>
    <row r="2109" spans="1:5">
      <c r="A2109" t="s">
        <v>4</v>
      </c>
      <c r="B2109" s="4" t="s">
        <v>5</v>
      </c>
      <c r="C2109" s="4" t="s">
        <v>84</v>
      </c>
    </row>
    <row r="2110" spans="1:5">
      <c r="A2110" t="n">
        <v>23790</v>
      </c>
      <c r="B2110" s="29" t="n">
        <v>3</v>
      </c>
      <c r="C2110" s="16" t="n">
        <f t="normal" ca="1">A2220</f>
        <v>0</v>
      </c>
    </row>
    <row r="2111" spans="1:5">
      <c r="A2111" t="s">
        <v>4</v>
      </c>
      <c r="B2111" s="4" t="s">
        <v>5</v>
      </c>
      <c r="C2111" s="4" t="s">
        <v>13</v>
      </c>
      <c r="D2111" s="4" t="s">
        <v>10</v>
      </c>
      <c r="E2111" s="4" t="s">
        <v>6</v>
      </c>
    </row>
    <row r="2112" spans="1:5">
      <c r="A2112" t="n">
        <v>23795</v>
      </c>
      <c r="B2112" s="37" t="n">
        <v>40</v>
      </c>
      <c r="C2112" s="7" t="n">
        <v>130</v>
      </c>
      <c r="D2112" s="7" t="n">
        <v>28002</v>
      </c>
      <c r="E2112" s="7" t="s">
        <v>275</v>
      </c>
    </row>
    <row r="2113" spans="1:5">
      <c r="A2113" t="s">
        <v>4</v>
      </c>
      <c r="B2113" s="4" t="s">
        <v>5</v>
      </c>
      <c r="C2113" s="4" t="s">
        <v>84</v>
      </c>
    </row>
    <row r="2114" spans="1:5">
      <c r="A2114" t="n">
        <v>23804</v>
      </c>
      <c r="B2114" s="29" t="n">
        <v>3</v>
      </c>
      <c r="C2114" s="16" t="n">
        <f t="normal" ca="1">A2220</f>
        <v>0</v>
      </c>
    </row>
    <row r="2115" spans="1:5">
      <c r="A2115" t="s">
        <v>4</v>
      </c>
      <c r="B2115" s="4" t="s">
        <v>5</v>
      </c>
      <c r="C2115" s="4" t="s">
        <v>13</v>
      </c>
      <c r="D2115" s="4" t="s">
        <v>10</v>
      </c>
      <c r="E2115" s="4" t="s">
        <v>6</v>
      </c>
    </row>
    <row r="2116" spans="1:5">
      <c r="A2116" t="n">
        <v>23809</v>
      </c>
      <c r="B2116" s="37" t="n">
        <v>40</v>
      </c>
      <c r="C2116" s="7" t="n">
        <v>130</v>
      </c>
      <c r="D2116" s="7" t="n">
        <v>28002</v>
      </c>
      <c r="E2116" s="7" t="s">
        <v>276</v>
      </c>
    </row>
    <row r="2117" spans="1:5">
      <c r="A2117" t="s">
        <v>4</v>
      </c>
      <c r="B2117" s="4" t="s">
        <v>5</v>
      </c>
      <c r="C2117" s="4" t="s">
        <v>84</v>
      </c>
    </row>
    <row r="2118" spans="1:5">
      <c r="A2118" t="n">
        <v>23818</v>
      </c>
      <c r="B2118" s="29" t="n">
        <v>3</v>
      </c>
      <c r="C2118" s="16" t="n">
        <f t="normal" ca="1">A2220</f>
        <v>0</v>
      </c>
    </row>
    <row r="2119" spans="1:5">
      <c r="A2119" t="s">
        <v>4</v>
      </c>
      <c r="B2119" s="4" t="s">
        <v>5</v>
      </c>
      <c r="C2119" s="4" t="s">
        <v>13</v>
      </c>
      <c r="D2119" s="4" t="s">
        <v>10</v>
      </c>
      <c r="E2119" s="4" t="s">
        <v>6</v>
      </c>
    </row>
    <row r="2120" spans="1:5">
      <c r="A2120" t="n">
        <v>23823</v>
      </c>
      <c r="B2120" s="37" t="n">
        <v>40</v>
      </c>
      <c r="C2120" s="7" t="n">
        <v>130</v>
      </c>
      <c r="D2120" s="7" t="n">
        <v>28002</v>
      </c>
      <c r="E2120" s="7" t="s">
        <v>277</v>
      </c>
    </row>
    <row r="2121" spans="1:5">
      <c r="A2121" t="s">
        <v>4</v>
      </c>
      <c r="B2121" s="4" t="s">
        <v>5</v>
      </c>
      <c r="C2121" s="4" t="s">
        <v>84</v>
      </c>
    </row>
    <row r="2122" spans="1:5">
      <c r="A2122" t="n">
        <v>23832</v>
      </c>
      <c r="B2122" s="29" t="n">
        <v>3</v>
      </c>
      <c r="C2122" s="16" t="n">
        <f t="normal" ca="1">A2220</f>
        <v>0</v>
      </c>
    </row>
    <row r="2123" spans="1:5">
      <c r="A2123" t="s">
        <v>4</v>
      </c>
      <c r="B2123" s="4" t="s">
        <v>5</v>
      </c>
      <c r="C2123" s="4" t="s">
        <v>13</v>
      </c>
      <c r="D2123" s="4" t="s">
        <v>10</v>
      </c>
      <c r="E2123" s="4" t="s">
        <v>6</v>
      </c>
    </row>
    <row r="2124" spans="1:5">
      <c r="A2124" t="n">
        <v>23837</v>
      </c>
      <c r="B2124" s="37" t="n">
        <v>40</v>
      </c>
      <c r="C2124" s="7" t="n">
        <v>130</v>
      </c>
      <c r="D2124" s="7" t="n">
        <v>28002</v>
      </c>
      <c r="E2124" s="7" t="s">
        <v>278</v>
      </c>
    </row>
    <row r="2125" spans="1:5">
      <c r="A2125" t="s">
        <v>4</v>
      </c>
      <c r="B2125" s="4" t="s">
        <v>5</v>
      </c>
      <c r="C2125" s="4" t="s">
        <v>84</v>
      </c>
    </row>
    <row r="2126" spans="1:5">
      <c r="A2126" t="n">
        <v>23846</v>
      </c>
      <c r="B2126" s="29" t="n">
        <v>3</v>
      </c>
      <c r="C2126" s="16" t="n">
        <f t="normal" ca="1">A2220</f>
        <v>0</v>
      </c>
    </row>
    <row r="2127" spans="1:5">
      <c r="A2127" t="s">
        <v>4</v>
      </c>
      <c r="B2127" s="4" t="s">
        <v>5</v>
      </c>
      <c r="C2127" s="4" t="s">
        <v>13</v>
      </c>
      <c r="D2127" s="4" t="s">
        <v>10</v>
      </c>
      <c r="E2127" s="4" t="s">
        <v>6</v>
      </c>
    </row>
    <row r="2128" spans="1:5">
      <c r="A2128" t="n">
        <v>23851</v>
      </c>
      <c r="B2128" s="37" t="n">
        <v>40</v>
      </c>
      <c r="C2128" s="7" t="n">
        <v>130</v>
      </c>
      <c r="D2128" s="7" t="n">
        <v>28002</v>
      </c>
      <c r="E2128" s="7" t="s">
        <v>279</v>
      </c>
    </row>
    <row r="2129" spans="1:5">
      <c r="A2129" t="s">
        <v>4</v>
      </c>
      <c r="B2129" s="4" t="s">
        <v>5</v>
      </c>
      <c r="C2129" s="4" t="s">
        <v>84</v>
      </c>
    </row>
    <row r="2130" spans="1:5">
      <c r="A2130" t="n">
        <v>23860</v>
      </c>
      <c r="B2130" s="29" t="n">
        <v>3</v>
      </c>
      <c r="C2130" s="16" t="n">
        <f t="normal" ca="1">A2220</f>
        <v>0</v>
      </c>
    </row>
    <row r="2131" spans="1:5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6</v>
      </c>
    </row>
    <row r="2132" spans="1:5">
      <c r="A2132" t="n">
        <v>23865</v>
      </c>
      <c r="B2132" s="37" t="n">
        <v>40</v>
      </c>
      <c r="C2132" s="7" t="n">
        <v>130</v>
      </c>
      <c r="D2132" s="7" t="n">
        <v>28002</v>
      </c>
      <c r="E2132" s="7" t="s">
        <v>280</v>
      </c>
    </row>
    <row r="2133" spans="1:5">
      <c r="A2133" t="s">
        <v>4</v>
      </c>
      <c r="B2133" s="4" t="s">
        <v>5</v>
      </c>
      <c r="C2133" s="4" t="s">
        <v>84</v>
      </c>
    </row>
    <row r="2134" spans="1:5">
      <c r="A2134" t="n">
        <v>23874</v>
      </c>
      <c r="B2134" s="29" t="n">
        <v>3</v>
      </c>
      <c r="C2134" s="16" t="n">
        <f t="normal" ca="1">A2220</f>
        <v>0</v>
      </c>
    </row>
    <row r="2135" spans="1:5">
      <c r="A2135" t="s">
        <v>4</v>
      </c>
      <c r="B2135" s="4" t="s">
        <v>5</v>
      </c>
      <c r="C2135" s="4" t="s">
        <v>13</v>
      </c>
      <c r="D2135" s="4" t="s">
        <v>10</v>
      </c>
      <c r="E2135" s="4" t="s">
        <v>6</v>
      </c>
    </row>
    <row r="2136" spans="1:5">
      <c r="A2136" t="n">
        <v>23879</v>
      </c>
      <c r="B2136" s="37" t="n">
        <v>40</v>
      </c>
      <c r="C2136" s="7" t="n">
        <v>130</v>
      </c>
      <c r="D2136" s="7" t="n">
        <v>28002</v>
      </c>
      <c r="E2136" s="7" t="s">
        <v>281</v>
      </c>
    </row>
    <row r="2137" spans="1:5">
      <c r="A2137" t="s">
        <v>4</v>
      </c>
      <c r="B2137" s="4" t="s">
        <v>5</v>
      </c>
      <c r="C2137" s="4" t="s">
        <v>84</v>
      </c>
    </row>
    <row r="2138" spans="1:5">
      <c r="A2138" t="n">
        <v>23888</v>
      </c>
      <c r="B2138" s="29" t="n">
        <v>3</v>
      </c>
      <c r="C2138" s="16" t="n">
        <f t="normal" ca="1">A2220</f>
        <v>0</v>
      </c>
    </row>
    <row r="2139" spans="1:5">
      <c r="A2139" t="s">
        <v>4</v>
      </c>
      <c r="B2139" s="4" t="s">
        <v>5</v>
      </c>
      <c r="C2139" s="4" t="s">
        <v>13</v>
      </c>
      <c r="D2139" s="4" t="s">
        <v>10</v>
      </c>
      <c r="E2139" s="4" t="s">
        <v>6</v>
      </c>
    </row>
    <row r="2140" spans="1:5">
      <c r="A2140" t="n">
        <v>23893</v>
      </c>
      <c r="B2140" s="37" t="n">
        <v>40</v>
      </c>
      <c r="C2140" s="7" t="n">
        <v>130</v>
      </c>
      <c r="D2140" s="7" t="n">
        <v>28002</v>
      </c>
      <c r="E2140" s="7" t="s">
        <v>282</v>
      </c>
    </row>
    <row r="2141" spans="1:5">
      <c r="A2141" t="s">
        <v>4</v>
      </c>
      <c r="B2141" s="4" t="s">
        <v>5</v>
      </c>
      <c r="C2141" s="4" t="s">
        <v>84</v>
      </c>
    </row>
    <row r="2142" spans="1:5">
      <c r="A2142" t="n">
        <v>23902</v>
      </c>
      <c r="B2142" s="29" t="n">
        <v>3</v>
      </c>
      <c r="C2142" s="16" t="n">
        <f t="normal" ca="1">A2220</f>
        <v>0</v>
      </c>
    </row>
    <row r="2143" spans="1:5">
      <c r="A2143" t="s">
        <v>4</v>
      </c>
      <c r="B2143" s="4" t="s">
        <v>5</v>
      </c>
      <c r="C2143" s="4" t="s">
        <v>13</v>
      </c>
      <c r="D2143" s="4" t="s">
        <v>10</v>
      </c>
      <c r="E2143" s="4" t="s">
        <v>6</v>
      </c>
    </row>
    <row r="2144" spans="1:5">
      <c r="A2144" t="n">
        <v>23907</v>
      </c>
      <c r="B2144" s="37" t="n">
        <v>40</v>
      </c>
      <c r="C2144" s="7" t="n">
        <v>130</v>
      </c>
      <c r="D2144" s="7" t="n">
        <v>28002</v>
      </c>
      <c r="E2144" s="7" t="s">
        <v>283</v>
      </c>
    </row>
    <row r="2145" spans="1:5">
      <c r="A2145" t="s">
        <v>4</v>
      </c>
      <c r="B2145" s="4" t="s">
        <v>5</v>
      </c>
      <c r="C2145" s="4" t="s">
        <v>84</v>
      </c>
    </row>
    <row r="2146" spans="1:5">
      <c r="A2146" t="n">
        <v>23916</v>
      </c>
      <c r="B2146" s="29" t="n">
        <v>3</v>
      </c>
      <c r="C2146" s="16" t="n">
        <f t="normal" ca="1">A2220</f>
        <v>0</v>
      </c>
    </row>
    <row r="2147" spans="1:5">
      <c r="A2147" t="s">
        <v>4</v>
      </c>
      <c r="B2147" s="4" t="s">
        <v>5</v>
      </c>
      <c r="C2147" s="4" t="s">
        <v>13</v>
      </c>
      <c r="D2147" s="4" t="s">
        <v>10</v>
      </c>
      <c r="E2147" s="4" t="s">
        <v>6</v>
      </c>
    </row>
    <row r="2148" spans="1:5">
      <c r="A2148" t="n">
        <v>23921</v>
      </c>
      <c r="B2148" s="37" t="n">
        <v>40</v>
      </c>
      <c r="C2148" s="7" t="n">
        <v>130</v>
      </c>
      <c r="D2148" s="7" t="n">
        <v>28002</v>
      </c>
      <c r="E2148" s="7" t="s">
        <v>284</v>
      </c>
    </row>
    <row r="2149" spans="1:5">
      <c r="A2149" t="s">
        <v>4</v>
      </c>
      <c r="B2149" s="4" t="s">
        <v>5</v>
      </c>
      <c r="C2149" s="4" t="s">
        <v>84</v>
      </c>
    </row>
    <row r="2150" spans="1:5">
      <c r="A2150" t="n">
        <v>23930</v>
      </c>
      <c r="B2150" s="29" t="n">
        <v>3</v>
      </c>
      <c r="C2150" s="16" t="n">
        <f t="normal" ca="1">A2220</f>
        <v>0</v>
      </c>
    </row>
    <row r="2151" spans="1:5">
      <c r="A2151" t="s">
        <v>4</v>
      </c>
      <c r="B2151" s="4" t="s">
        <v>5</v>
      </c>
      <c r="C2151" s="4" t="s">
        <v>13</v>
      </c>
      <c r="D2151" s="4" t="s">
        <v>10</v>
      </c>
      <c r="E2151" s="4" t="s">
        <v>6</v>
      </c>
    </row>
    <row r="2152" spans="1:5">
      <c r="A2152" t="n">
        <v>23935</v>
      </c>
      <c r="B2152" s="37" t="n">
        <v>40</v>
      </c>
      <c r="C2152" s="7" t="n">
        <v>130</v>
      </c>
      <c r="D2152" s="7" t="n">
        <v>28002</v>
      </c>
      <c r="E2152" s="7" t="s">
        <v>285</v>
      </c>
    </row>
    <row r="2153" spans="1:5">
      <c r="A2153" t="s">
        <v>4</v>
      </c>
      <c r="B2153" s="4" t="s">
        <v>5</v>
      </c>
      <c r="C2153" s="4" t="s">
        <v>84</v>
      </c>
    </row>
    <row r="2154" spans="1:5">
      <c r="A2154" t="n">
        <v>23944</v>
      </c>
      <c r="B2154" s="29" t="n">
        <v>3</v>
      </c>
      <c r="C2154" s="16" t="n">
        <f t="normal" ca="1">A2220</f>
        <v>0</v>
      </c>
    </row>
    <row r="2155" spans="1:5">
      <c r="A2155" t="s">
        <v>4</v>
      </c>
      <c r="B2155" s="4" t="s">
        <v>5</v>
      </c>
      <c r="C2155" s="4" t="s">
        <v>13</v>
      </c>
      <c r="D2155" s="4" t="s">
        <v>10</v>
      </c>
      <c r="E2155" s="4" t="s">
        <v>6</v>
      </c>
    </row>
    <row r="2156" spans="1:5">
      <c r="A2156" t="n">
        <v>23949</v>
      </c>
      <c r="B2156" s="37" t="n">
        <v>40</v>
      </c>
      <c r="C2156" s="7" t="n">
        <v>130</v>
      </c>
      <c r="D2156" s="7" t="n">
        <v>28002</v>
      </c>
      <c r="E2156" s="7" t="s">
        <v>286</v>
      </c>
    </row>
    <row r="2157" spans="1:5">
      <c r="A2157" t="s">
        <v>4</v>
      </c>
      <c r="B2157" s="4" t="s">
        <v>5</v>
      </c>
      <c r="C2157" s="4" t="s">
        <v>84</v>
      </c>
    </row>
    <row r="2158" spans="1:5">
      <c r="A2158" t="n">
        <v>23958</v>
      </c>
      <c r="B2158" s="29" t="n">
        <v>3</v>
      </c>
      <c r="C2158" s="16" t="n">
        <f t="normal" ca="1">A2220</f>
        <v>0</v>
      </c>
    </row>
    <row r="2159" spans="1:5">
      <c r="A2159" t="s">
        <v>4</v>
      </c>
      <c r="B2159" s="4" t="s">
        <v>5</v>
      </c>
      <c r="C2159" s="4" t="s">
        <v>13</v>
      </c>
      <c r="D2159" s="4" t="s">
        <v>10</v>
      </c>
      <c r="E2159" s="4" t="s">
        <v>6</v>
      </c>
    </row>
    <row r="2160" spans="1:5">
      <c r="A2160" t="n">
        <v>23963</v>
      </c>
      <c r="B2160" s="37" t="n">
        <v>40</v>
      </c>
      <c r="C2160" s="7" t="n">
        <v>130</v>
      </c>
      <c r="D2160" s="7" t="n">
        <v>28002</v>
      </c>
      <c r="E2160" s="7" t="s">
        <v>287</v>
      </c>
    </row>
    <row r="2161" spans="1:5">
      <c r="A2161" t="s">
        <v>4</v>
      </c>
      <c r="B2161" s="4" t="s">
        <v>5</v>
      </c>
      <c r="C2161" s="4" t="s">
        <v>84</v>
      </c>
    </row>
    <row r="2162" spans="1:5">
      <c r="A2162" t="n">
        <v>23972</v>
      </c>
      <c r="B2162" s="29" t="n">
        <v>3</v>
      </c>
      <c r="C2162" s="16" t="n">
        <f t="normal" ca="1">A2220</f>
        <v>0</v>
      </c>
    </row>
    <row r="2163" spans="1:5">
      <c r="A2163" t="s">
        <v>4</v>
      </c>
      <c r="B2163" s="4" t="s">
        <v>5</v>
      </c>
      <c r="C2163" s="4" t="s">
        <v>13</v>
      </c>
      <c r="D2163" s="4" t="s">
        <v>10</v>
      </c>
      <c r="E2163" s="4" t="s">
        <v>6</v>
      </c>
    </row>
    <row r="2164" spans="1:5">
      <c r="A2164" t="n">
        <v>23977</v>
      </c>
      <c r="B2164" s="37" t="n">
        <v>40</v>
      </c>
      <c r="C2164" s="7" t="n">
        <v>130</v>
      </c>
      <c r="D2164" s="7" t="n">
        <v>28002</v>
      </c>
      <c r="E2164" s="7" t="s">
        <v>288</v>
      </c>
    </row>
    <row r="2165" spans="1:5">
      <c r="A2165" t="s">
        <v>4</v>
      </c>
      <c r="B2165" s="4" t="s">
        <v>5</v>
      </c>
      <c r="C2165" s="4" t="s">
        <v>84</v>
      </c>
    </row>
    <row r="2166" spans="1:5">
      <c r="A2166" t="n">
        <v>23986</v>
      </c>
      <c r="B2166" s="29" t="n">
        <v>3</v>
      </c>
      <c r="C2166" s="16" t="n">
        <f t="normal" ca="1">A2220</f>
        <v>0</v>
      </c>
    </row>
    <row r="2167" spans="1:5">
      <c r="A2167" t="s">
        <v>4</v>
      </c>
      <c r="B2167" s="4" t="s">
        <v>5</v>
      </c>
      <c r="C2167" s="4" t="s">
        <v>13</v>
      </c>
      <c r="D2167" s="4" t="s">
        <v>10</v>
      </c>
      <c r="E2167" s="4" t="s">
        <v>6</v>
      </c>
    </row>
    <row r="2168" spans="1:5">
      <c r="A2168" t="n">
        <v>23991</v>
      </c>
      <c r="B2168" s="37" t="n">
        <v>40</v>
      </c>
      <c r="C2168" s="7" t="n">
        <v>130</v>
      </c>
      <c r="D2168" s="7" t="n">
        <v>28002</v>
      </c>
      <c r="E2168" s="7" t="s">
        <v>226</v>
      </c>
    </row>
    <row r="2169" spans="1:5">
      <c r="A2169" t="s">
        <v>4</v>
      </c>
      <c r="B2169" s="4" t="s">
        <v>5</v>
      </c>
      <c r="C2169" s="4" t="s">
        <v>84</v>
      </c>
    </row>
    <row r="2170" spans="1:5">
      <c r="A2170" t="n">
        <v>24000</v>
      </c>
      <c r="B2170" s="29" t="n">
        <v>3</v>
      </c>
      <c r="C2170" s="16" t="n">
        <f t="normal" ca="1">A2220</f>
        <v>0</v>
      </c>
    </row>
    <row r="2171" spans="1:5">
      <c r="A2171" t="s">
        <v>4</v>
      </c>
      <c r="B2171" s="4" t="s">
        <v>5</v>
      </c>
      <c r="C2171" s="4" t="s">
        <v>13</v>
      </c>
      <c r="D2171" s="4" t="s">
        <v>10</v>
      </c>
      <c r="E2171" s="4" t="s">
        <v>6</v>
      </c>
    </row>
    <row r="2172" spans="1:5">
      <c r="A2172" t="n">
        <v>24005</v>
      </c>
      <c r="B2172" s="37" t="n">
        <v>40</v>
      </c>
      <c r="C2172" s="7" t="n">
        <v>130</v>
      </c>
      <c r="D2172" s="7" t="n">
        <v>28002</v>
      </c>
      <c r="E2172" s="7" t="s">
        <v>289</v>
      </c>
    </row>
    <row r="2173" spans="1:5">
      <c r="A2173" t="s">
        <v>4</v>
      </c>
      <c r="B2173" s="4" t="s">
        <v>5</v>
      </c>
      <c r="C2173" s="4" t="s">
        <v>84</v>
      </c>
    </row>
    <row r="2174" spans="1:5">
      <c r="A2174" t="n">
        <v>24014</v>
      </c>
      <c r="B2174" s="29" t="n">
        <v>3</v>
      </c>
      <c r="C2174" s="16" t="n">
        <f t="normal" ca="1">A2220</f>
        <v>0</v>
      </c>
    </row>
    <row r="2175" spans="1:5">
      <c r="A2175" t="s">
        <v>4</v>
      </c>
      <c r="B2175" s="4" t="s">
        <v>5</v>
      </c>
      <c r="C2175" s="4" t="s">
        <v>13</v>
      </c>
      <c r="D2175" s="4" t="s">
        <v>10</v>
      </c>
      <c r="E2175" s="4" t="s">
        <v>6</v>
      </c>
    </row>
    <row r="2176" spans="1:5">
      <c r="A2176" t="n">
        <v>24019</v>
      </c>
      <c r="B2176" s="37" t="n">
        <v>40</v>
      </c>
      <c r="C2176" s="7" t="n">
        <v>130</v>
      </c>
      <c r="D2176" s="7" t="n">
        <v>25954</v>
      </c>
      <c r="E2176" s="7" t="s">
        <v>290</v>
      </c>
    </row>
    <row r="2177" spans="1:5">
      <c r="A2177" t="s">
        <v>4</v>
      </c>
      <c r="B2177" s="4" t="s">
        <v>5</v>
      </c>
      <c r="C2177" s="4" t="s">
        <v>84</v>
      </c>
    </row>
    <row r="2178" spans="1:5">
      <c r="A2178" t="n">
        <v>24028</v>
      </c>
      <c r="B2178" s="29" t="n">
        <v>3</v>
      </c>
      <c r="C2178" s="16" t="n">
        <f t="normal" ca="1">A2220</f>
        <v>0</v>
      </c>
    </row>
    <row r="2179" spans="1:5">
      <c r="A2179" t="s">
        <v>4</v>
      </c>
      <c r="B2179" s="4" t="s">
        <v>5</v>
      </c>
      <c r="C2179" s="4" t="s">
        <v>13</v>
      </c>
      <c r="D2179" s="4" t="s">
        <v>10</v>
      </c>
      <c r="E2179" s="4" t="s">
        <v>6</v>
      </c>
    </row>
    <row r="2180" spans="1:5">
      <c r="A2180" t="n">
        <v>24033</v>
      </c>
      <c r="B2180" s="37" t="n">
        <v>40</v>
      </c>
      <c r="C2180" s="7" t="n">
        <v>130</v>
      </c>
      <c r="D2180" s="7" t="n">
        <v>25954</v>
      </c>
      <c r="E2180" s="7" t="s">
        <v>291</v>
      </c>
    </row>
    <row r="2181" spans="1:5">
      <c r="A2181" t="s">
        <v>4</v>
      </c>
      <c r="B2181" s="4" t="s">
        <v>5</v>
      </c>
      <c r="C2181" s="4" t="s">
        <v>84</v>
      </c>
    </row>
    <row r="2182" spans="1:5">
      <c r="A2182" t="n">
        <v>24042</v>
      </c>
      <c r="B2182" s="29" t="n">
        <v>3</v>
      </c>
      <c r="C2182" s="16" t="n">
        <f t="normal" ca="1">A2220</f>
        <v>0</v>
      </c>
    </row>
    <row r="2183" spans="1:5">
      <c r="A2183" t="s">
        <v>4</v>
      </c>
      <c r="B2183" s="4" t="s">
        <v>5</v>
      </c>
      <c r="C2183" s="4" t="s">
        <v>13</v>
      </c>
      <c r="D2183" s="4" t="s">
        <v>10</v>
      </c>
      <c r="E2183" s="4" t="s">
        <v>6</v>
      </c>
    </row>
    <row r="2184" spans="1:5">
      <c r="A2184" t="n">
        <v>24047</v>
      </c>
      <c r="B2184" s="37" t="n">
        <v>40</v>
      </c>
      <c r="C2184" s="7" t="n">
        <v>130</v>
      </c>
      <c r="D2184" s="7" t="n">
        <v>25954</v>
      </c>
      <c r="E2184" s="7" t="s">
        <v>292</v>
      </c>
    </row>
    <row r="2185" spans="1:5">
      <c r="A2185" t="s">
        <v>4</v>
      </c>
      <c r="B2185" s="4" t="s">
        <v>5</v>
      </c>
      <c r="C2185" s="4" t="s">
        <v>84</v>
      </c>
    </row>
    <row r="2186" spans="1:5">
      <c r="A2186" t="n">
        <v>24056</v>
      </c>
      <c r="B2186" s="29" t="n">
        <v>3</v>
      </c>
      <c r="C2186" s="16" t="n">
        <f t="normal" ca="1">A2220</f>
        <v>0</v>
      </c>
    </row>
    <row r="2187" spans="1:5">
      <c r="A2187" t="s">
        <v>4</v>
      </c>
      <c r="B2187" s="4" t="s">
        <v>5</v>
      </c>
      <c r="C2187" s="4" t="s">
        <v>13</v>
      </c>
      <c r="D2187" s="4" t="s">
        <v>10</v>
      </c>
      <c r="E2187" s="4" t="s">
        <v>6</v>
      </c>
    </row>
    <row r="2188" spans="1:5">
      <c r="A2188" t="n">
        <v>24061</v>
      </c>
      <c r="B2188" s="37" t="n">
        <v>40</v>
      </c>
      <c r="C2188" s="7" t="n">
        <v>130</v>
      </c>
      <c r="D2188" s="7" t="n">
        <v>25954</v>
      </c>
      <c r="E2188" s="7" t="s">
        <v>293</v>
      </c>
    </row>
    <row r="2189" spans="1:5">
      <c r="A2189" t="s">
        <v>4</v>
      </c>
      <c r="B2189" s="4" t="s">
        <v>5</v>
      </c>
      <c r="C2189" s="4" t="s">
        <v>84</v>
      </c>
    </row>
    <row r="2190" spans="1:5">
      <c r="A2190" t="n">
        <v>24070</v>
      </c>
      <c r="B2190" s="29" t="n">
        <v>3</v>
      </c>
      <c r="C2190" s="16" t="n">
        <f t="normal" ca="1">A2220</f>
        <v>0</v>
      </c>
    </row>
    <row r="2191" spans="1:5">
      <c r="A2191" t="s">
        <v>4</v>
      </c>
      <c r="B2191" s="4" t="s">
        <v>5</v>
      </c>
      <c r="C2191" s="4" t="s">
        <v>13</v>
      </c>
      <c r="D2191" s="4" t="s">
        <v>10</v>
      </c>
      <c r="E2191" s="4" t="s">
        <v>6</v>
      </c>
    </row>
    <row r="2192" spans="1:5">
      <c r="A2192" t="n">
        <v>24075</v>
      </c>
      <c r="B2192" s="37" t="n">
        <v>40</v>
      </c>
      <c r="C2192" s="7" t="n">
        <v>130</v>
      </c>
      <c r="D2192" s="7" t="n">
        <v>25954</v>
      </c>
      <c r="E2192" s="7" t="s">
        <v>294</v>
      </c>
    </row>
    <row r="2193" spans="1:5">
      <c r="A2193" t="s">
        <v>4</v>
      </c>
      <c r="B2193" s="4" t="s">
        <v>5</v>
      </c>
      <c r="C2193" s="4" t="s">
        <v>84</v>
      </c>
    </row>
    <row r="2194" spans="1:5">
      <c r="A2194" t="n">
        <v>24084</v>
      </c>
      <c r="B2194" s="29" t="n">
        <v>3</v>
      </c>
      <c r="C2194" s="16" t="n">
        <f t="normal" ca="1">A2220</f>
        <v>0</v>
      </c>
    </row>
    <row r="2195" spans="1:5">
      <c r="A2195" t="s">
        <v>4</v>
      </c>
      <c r="B2195" s="4" t="s">
        <v>5</v>
      </c>
      <c r="C2195" s="4" t="s">
        <v>13</v>
      </c>
      <c r="D2195" s="4" t="s">
        <v>10</v>
      </c>
      <c r="E2195" s="4" t="s">
        <v>6</v>
      </c>
    </row>
    <row r="2196" spans="1:5">
      <c r="A2196" t="n">
        <v>24089</v>
      </c>
      <c r="B2196" s="37" t="n">
        <v>40</v>
      </c>
      <c r="C2196" s="7" t="n">
        <v>130</v>
      </c>
      <c r="D2196" s="7" t="n">
        <v>25954</v>
      </c>
      <c r="E2196" s="7" t="s">
        <v>295</v>
      </c>
    </row>
    <row r="2197" spans="1:5">
      <c r="A2197" t="s">
        <v>4</v>
      </c>
      <c r="B2197" s="4" t="s">
        <v>5</v>
      </c>
      <c r="C2197" s="4" t="s">
        <v>84</v>
      </c>
    </row>
    <row r="2198" spans="1:5">
      <c r="A2198" t="n">
        <v>24098</v>
      </c>
      <c r="B2198" s="29" t="n">
        <v>3</v>
      </c>
      <c r="C2198" s="16" t="n">
        <f t="normal" ca="1">A2220</f>
        <v>0</v>
      </c>
    </row>
    <row r="2199" spans="1:5">
      <c r="A2199" t="s">
        <v>4</v>
      </c>
      <c r="B2199" s="4" t="s">
        <v>5</v>
      </c>
      <c r="C2199" s="4" t="s">
        <v>13</v>
      </c>
      <c r="D2199" s="4" t="s">
        <v>10</v>
      </c>
      <c r="E2199" s="4" t="s">
        <v>6</v>
      </c>
    </row>
    <row r="2200" spans="1:5">
      <c r="A2200" t="n">
        <v>24103</v>
      </c>
      <c r="B2200" s="37" t="n">
        <v>40</v>
      </c>
      <c r="C2200" s="7" t="n">
        <v>130</v>
      </c>
      <c r="D2200" s="7" t="n">
        <v>25954</v>
      </c>
      <c r="E2200" s="7" t="s">
        <v>296</v>
      </c>
    </row>
    <row r="2201" spans="1:5">
      <c r="A2201" t="s">
        <v>4</v>
      </c>
      <c r="B2201" s="4" t="s">
        <v>5</v>
      </c>
      <c r="C2201" s="4" t="s">
        <v>84</v>
      </c>
    </row>
    <row r="2202" spans="1:5">
      <c r="A2202" t="n">
        <v>24112</v>
      </c>
      <c r="B2202" s="29" t="n">
        <v>3</v>
      </c>
      <c r="C2202" s="16" t="n">
        <f t="normal" ca="1">A2220</f>
        <v>0</v>
      </c>
    </row>
    <row r="2203" spans="1:5">
      <c r="A2203" t="s">
        <v>4</v>
      </c>
      <c r="B2203" s="4" t="s">
        <v>5</v>
      </c>
      <c r="C2203" s="4" t="s">
        <v>13</v>
      </c>
      <c r="D2203" s="4" t="s">
        <v>10</v>
      </c>
      <c r="E2203" s="4" t="s">
        <v>6</v>
      </c>
    </row>
    <row r="2204" spans="1:5">
      <c r="A2204" t="n">
        <v>24117</v>
      </c>
      <c r="B2204" s="37" t="n">
        <v>40</v>
      </c>
      <c r="C2204" s="7" t="n">
        <v>130</v>
      </c>
      <c r="D2204" s="7" t="n">
        <v>25954</v>
      </c>
      <c r="E2204" s="7" t="s">
        <v>297</v>
      </c>
    </row>
    <row r="2205" spans="1:5">
      <c r="A2205" t="s">
        <v>4</v>
      </c>
      <c r="B2205" s="4" t="s">
        <v>5</v>
      </c>
      <c r="C2205" s="4" t="s">
        <v>84</v>
      </c>
    </row>
    <row r="2206" spans="1:5">
      <c r="A2206" t="n">
        <v>24126</v>
      </c>
      <c r="B2206" s="29" t="n">
        <v>3</v>
      </c>
      <c r="C2206" s="16" t="n">
        <f t="normal" ca="1">A2220</f>
        <v>0</v>
      </c>
    </row>
    <row r="2207" spans="1:5">
      <c r="A2207" t="s">
        <v>4</v>
      </c>
      <c r="B2207" s="4" t="s">
        <v>5</v>
      </c>
      <c r="C2207" s="4" t="s">
        <v>13</v>
      </c>
      <c r="D2207" s="4" t="s">
        <v>10</v>
      </c>
      <c r="E2207" s="4" t="s">
        <v>6</v>
      </c>
    </row>
    <row r="2208" spans="1:5">
      <c r="A2208" t="n">
        <v>24131</v>
      </c>
      <c r="B2208" s="37" t="n">
        <v>40</v>
      </c>
      <c r="C2208" s="7" t="n">
        <v>130</v>
      </c>
      <c r="D2208" s="7" t="n">
        <v>24930</v>
      </c>
      <c r="E2208" s="7" t="s">
        <v>213</v>
      </c>
    </row>
    <row r="2209" spans="1:5">
      <c r="A2209" t="s">
        <v>4</v>
      </c>
      <c r="B2209" s="4" t="s">
        <v>5</v>
      </c>
      <c r="C2209" s="4" t="s">
        <v>84</v>
      </c>
    </row>
    <row r="2210" spans="1:5">
      <c r="A2210" t="n">
        <v>24140</v>
      </c>
      <c r="B2210" s="29" t="n">
        <v>3</v>
      </c>
      <c r="C2210" s="16" t="n">
        <f t="normal" ca="1">A2220</f>
        <v>0</v>
      </c>
    </row>
    <row r="2211" spans="1:5">
      <c r="A2211" t="s">
        <v>4</v>
      </c>
      <c r="B2211" s="4" t="s">
        <v>5</v>
      </c>
      <c r="C2211" s="4" t="s">
        <v>13</v>
      </c>
      <c r="D2211" s="4" t="s">
        <v>13</v>
      </c>
      <c r="E2211" s="4" t="s">
        <v>9</v>
      </c>
      <c r="F2211" s="4" t="s">
        <v>13</v>
      </c>
      <c r="G2211" s="4" t="s">
        <v>13</v>
      </c>
    </row>
    <row r="2212" spans="1:5">
      <c r="A2212" t="n">
        <v>24145</v>
      </c>
      <c r="B2212" s="25" t="n">
        <v>18</v>
      </c>
      <c r="C2212" s="7" t="n">
        <v>1</v>
      </c>
      <c r="D2212" s="7" t="n">
        <v>0</v>
      </c>
      <c r="E2212" s="7" t="n">
        <v>-1</v>
      </c>
      <c r="F2212" s="7" t="n">
        <v>19</v>
      </c>
      <c r="G2212" s="7" t="n">
        <v>1</v>
      </c>
    </row>
    <row r="2213" spans="1:5">
      <c r="A2213" t="s">
        <v>4</v>
      </c>
      <c r="B2213" s="4" t="s">
        <v>5</v>
      </c>
      <c r="C2213" s="4" t="s">
        <v>84</v>
      </c>
    </row>
    <row r="2214" spans="1:5">
      <c r="A2214" t="n">
        <v>24154</v>
      </c>
      <c r="B2214" s="29" t="n">
        <v>3</v>
      </c>
      <c r="C2214" s="16" t="n">
        <f t="normal" ca="1">A2220</f>
        <v>0</v>
      </c>
    </row>
    <row r="2215" spans="1:5">
      <c r="A2215" t="s">
        <v>4</v>
      </c>
      <c r="B2215" s="4" t="s">
        <v>5</v>
      </c>
      <c r="C2215" s="4" t="s">
        <v>13</v>
      </c>
      <c r="D2215" s="4" t="s">
        <v>13</v>
      </c>
      <c r="E2215" s="4" t="s">
        <v>9</v>
      </c>
      <c r="F2215" s="4" t="s">
        <v>13</v>
      </c>
      <c r="G2215" s="4" t="s">
        <v>13</v>
      </c>
    </row>
    <row r="2216" spans="1:5">
      <c r="A2216" t="n">
        <v>24159</v>
      </c>
      <c r="B2216" s="25" t="n">
        <v>18</v>
      </c>
      <c r="C2216" s="7" t="n">
        <v>1</v>
      </c>
      <c r="D2216" s="7" t="n">
        <v>0</v>
      </c>
      <c r="E2216" s="7" t="n">
        <v>-1</v>
      </c>
      <c r="F2216" s="7" t="n">
        <v>19</v>
      </c>
      <c r="G2216" s="7" t="n">
        <v>1</v>
      </c>
    </row>
    <row r="2217" spans="1:5">
      <c r="A2217" t="s">
        <v>4</v>
      </c>
      <c r="B2217" s="4" t="s">
        <v>5</v>
      </c>
      <c r="C2217" s="4" t="s">
        <v>84</v>
      </c>
    </row>
    <row r="2218" spans="1:5">
      <c r="A2218" t="n">
        <v>24168</v>
      </c>
      <c r="B2218" s="29" t="n">
        <v>3</v>
      </c>
      <c r="C2218" s="16" t="n">
        <f t="normal" ca="1">A2220</f>
        <v>0</v>
      </c>
    </row>
    <row r="2219" spans="1:5">
      <c r="A2219" t="s">
        <v>4</v>
      </c>
      <c r="B2219" s="4" t="s">
        <v>5</v>
      </c>
      <c r="C2219" s="4" t="s">
        <v>13</v>
      </c>
      <c r="D2219" s="4" t="s">
        <v>13</v>
      </c>
      <c r="E2219" s="4" t="s">
        <v>13</v>
      </c>
      <c r="F2219" s="4" t="s">
        <v>9</v>
      </c>
      <c r="G2219" s="4" t="s">
        <v>13</v>
      </c>
      <c r="H2219" s="4" t="s">
        <v>13</v>
      </c>
      <c r="I2219" s="4" t="s">
        <v>84</v>
      </c>
    </row>
    <row r="2220" spans="1:5">
      <c r="A2220" t="n">
        <v>24173</v>
      </c>
      <c r="B2220" s="15" t="n">
        <v>5</v>
      </c>
      <c r="C2220" s="7" t="n">
        <v>35</v>
      </c>
      <c r="D2220" s="7" t="n">
        <v>1</v>
      </c>
      <c r="E2220" s="7" t="n">
        <v>0</v>
      </c>
      <c r="F2220" s="7" t="n">
        <v>-1</v>
      </c>
      <c r="G2220" s="7" t="n">
        <v>3</v>
      </c>
      <c r="H2220" s="7" t="n">
        <v>1</v>
      </c>
      <c r="I2220" s="16" t="n">
        <f t="normal" ca="1">A2224</f>
        <v>0</v>
      </c>
    </row>
    <row r="2221" spans="1:5">
      <c r="A2221" t="s">
        <v>4</v>
      </c>
      <c r="B2221" s="4" t="s">
        <v>5</v>
      </c>
      <c r="C2221" s="4" t="s">
        <v>13</v>
      </c>
      <c r="D2221" s="4" t="s">
        <v>9</v>
      </c>
      <c r="E2221" s="4" t="s">
        <v>13</v>
      </c>
      <c r="F2221" s="4" t="s">
        <v>13</v>
      </c>
      <c r="G2221" s="4" t="s">
        <v>9</v>
      </c>
      <c r="H2221" s="4" t="s">
        <v>13</v>
      </c>
      <c r="I2221" s="4" t="s">
        <v>9</v>
      </c>
      <c r="J2221" s="4" t="s">
        <v>13</v>
      </c>
    </row>
    <row r="2222" spans="1:5">
      <c r="A2222" t="n">
        <v>24187</v>
      </c>
      <c r="B2222" s="28" t="n">
        <v>33</v>
      </c>
      <c r="C2222" s="7" t="n">
        <v>0</v>
      </c>
      <c r="D2222" s="7" t="n">
        <v>1</v>
      </c>
      <c r="E2222" s="7" t="n">
        <v>0</v>
      </c>
      <c r="F2222" s="7" t="n">
        <v>0</v>
      </c>
      <c r="G2222" s="7" t="n">
        <v>-1</v>
      </c>
      <c r="H2222" s="7" t="n">
        <v>0</v>
      </c>
      <c r="I2222" s="7" t="n">
        <v>-1</v>
      </c>
      <c r="J2222" s="7" t="n">
        <v>0</v>
      </c>
    </row>
    <row r="2223" spans="1:5">
      <c r="A2223" t="s">
        <v>4</v>
      </c>
      <c r="B2223" s="4" t="s">
        <v>5</v>
      </c>
      <c r="C2223" s="4" t="s">
        <v>84</v>
      </c>
    </row>
    <row r="2224" spans="1:5">
      <c r="A2224" t="n">
        <v>24205</v>
      </c>
      <c r="B2224" s="29" t="n">
        <v>3</v>
      </c>
      <c r="C2224" s="16" t="n">
        <f t="normal" ca="1">A1616</f>
        <v>0</v>
      </c>
    </row>
    <row r="2225" spans="1:10">
      <c r="A2225" t="s">
        <v>4</v>
      </c>
      <c r="B2225" s="4" t="s">
        <v>5</v>
      </c>
      <c r="C2225" s="4" t="s">
        <v>13</v>
      </c>
      <c r="D2225" s="4" t="s">
        <v>13</v>
      </c>
    </row>
    <row r="2226" spans="1:10">
      <c r="A2226" t="n">
        <v>24210</v>
      </c>
      <c r="B2226" s="26" t="n">
        <v>31</v>
      </c>
      <c r="C2226" s="7" t="n">
        <v>3</v>
      </c>
      <c r="D2226" s="7" t="n">
        <v>0</v>
      </c>
    </row>
    <row r="2227" spans="1:10">
      <c r="A2227" t="s">
        <v>4</v>
      </c>
      <c r="B2227" s="4" t="s">
        <v>5</v>
      </c>
    </row>
    <row r="2228" spans="1:10">
      <c r="A2228" t="n">
        <v>24213</v>
      </c>
      <c r="B2228" s="5" t="n">
        <v>1</v>
      </c>
    </row>
    <row r="2229" spans="1:10" s="3" customFormat="1" customHeight="0">
      <c r="A2229" s="3" t="s">
        <v>2</v>
      </c>
      <c r="B2229" s="3" t="s">
        <v>298</v>
      </c>
    </row>
    <row r="2230" spans="1:10">
      <c r="A2230" t="s">
        <v>4</v>
      </c>
      <c r="B2230" s="4" t="s">
        <v>5</v>
      </c>
      <c r="C2230" s="4" t="s">
        <v>10</v>
      </c>
    </row>
    <row r="2231" spans="1:10">
      <c r="A2231" t="n">
        <v>24216</v>
      </c>
      <c r="B2231" s="9" t="n">
        <v>12</v>
      </c>
      <c r="C2231" s="7" t="n">
        <v>6419</v>
      </c>
    </row>
    <row r="2232" spans="1:10">
      <c r="A2232" t="s">
        <v>4</v>
      </c>
      <c r="B2232" s="4" t="s">
        <v>5</v>
      </c>
      <c r="C2232" s="4" t="s">
        <v>10</v>
      </c>
    </row>
    <row r="2233" spans="1:10">
      <c r="A2233" t="n">
        <v>24219</v>
      </c>
      <c r="B2233" s="9" t="n">
        <v>12</v>
      </c>
      <c r="C2233" s="7" t="n">
        <v>6420</v>
      </c>
    </row>
    <row r="2234" spans="1:10">
      <c r="A2234" t="s">
        <v>4</v>
      </c>
      <c r="B2234" s="4" t="s">
        <v>5</v>
      </c>
      <c r="C2234" s="4" t="s">
        <v>13</v>
      </c>
      <c r="D2234" s="4" t="s">
        <v>6</v>
      </c>
    </row>
    <row r="2235" spans="1:10">
      <c r="A2235" t="n">
        <v>24222</v>
      </c>
      <c r="B2235" s="30" t="n">
        <v>2</v>
      </c>
      <c r="C2235" s="7" t="n">
        <v>20</v>
      </c>
      <c r="D2235" s="7" t="s">
        <v>299</v>
      </c>
    </row>
    <row r="2236" spans="1:10">
      <c r="A2236" t="s">
        <v>4</v>
      </c>
      <c r="B2236" s="4" t="s">
        <v>5</v>
      </c>
      <c r="C2236" s="4" t="s">
        <v>13</v>
      </c>
      <c r="D2236" s="4" t="s">
        <v>10</v>
      </c>
      <c r="E2236" s="4" t="s">
        <v>9</v>
      </c>
    </row>
    <row r="2237" spans="1:10">
      <c r="A2237" t="n">
        <v>24238</v>
      </c>
      <c r="B2237" s="21" t="n">
        <v>101</v>
      </c>
      <c r="C2237" s="7" t="n">
        <v>0</v>
      </c>
      <c r="D2237" s="7" t="n">
        <v>26</v>
      </c>
      <c r="E2237" s="7" t="n">
        <v>99</v>
      </c>
    </row>
    <row r="2238" spans="1:10">
      <c r="A2238" t="s">
        <v>4</v>
      </c>
      <c r="B2238" s="4" t="s">
        <v>5</v>
      </c>
      <c r="C2238" s="4" t="s">
        <v>13</v>
      </c>
      <c r="D2238" s="4" t="s">
        <v>10</v>
      </c>
      <c r="E2238" s="4" t="s">
        <v>9</v>
      </c>
    </row>
    <row r="2239" spans="1:10">
      <c r="A2239" t="n">
        <v>24246</v>
      </c>
      <c r="B2239" s="21" t="n">
        <v>101</v>
      </c>
      <c r="C2239" s="7" t="n">
        <v>0</v>
      </c>
      <c r="D2239" s="7" t="n">
        <v>27</v>
      </c>
      <c r="E2239" s="7" t="n">
        <v>99</v>
      </c>
    </row>
    <row r="2240" spans="1:10">
      <c r="A2240" t="s">
        <v>4</v>
      </c>
      <c r="B2240" s="4" t="s">
        <v>5</v>
      </c>
      <c r="C2240" s="4" t="s">
        <v>13</v>
      </c>
      <c r="D2240" s="4" t="s">
        <v>10</v>
      </c>
      <c r="E2240" s="4" t="s">
        <v>9</v>
      </c>
    </row>
    <row r="2241" spans="1:5">
      <c r="A2241" t="n">
        <v>24254</v>
      </c>
      <c r="B2241" s="21" t="n">
        <v>101</v>
      </c>
      <c r="C2241" s="7" t="n">
        <v>0</v>
      </c>
      <c r="D2241" s="7" t="n">
        <v>8</v>
      </c>
      <c r="E2241" s="7" t="n">
        <v>99</v>
      </c>
    </row>
    <row r="2242" spans="1:5">
      <c r="A2242" t="s">
        <v>4</v>
      </c>
      <c r="B2242" s="4" t="s">
        <v>5</v>
      </c>
      <c r="C2242" s="4" t="s">
        <v>13</v>
      </c>
      <c r="D2242" s="4" t="s">
        <v>10</v>
      </c>
      <c r="E2242" s="4" t="s">
        <v>9</v>
      </c>
    </row>
    <row r="2243" spans="1:5">
      <c r="A2243" t="n">
        <v>24262</v>
      </c>
      <c r="B2243" s="21" t="n">
        <v>101</v>
      </c>
      <c r="C2243" s="7" t="n">
        <v>0</v>
      </c>
      <c r="D2243" s="7" t="n">
        <v>22</v>
      </c>
      <c r="E2243" s="7" t="n">
        <v>99</v>
      </c>
    </row>
    <row r="2244" spans="1:5">
      <c r="A2244" t="s">
        <v>4</v>
      </c>
      <c r="B2244" s="4" t="s">
        <v>5</v>
      </c>
      <c r="C2244" s="4" t="s">
        <v>13</v>
      </c>
      <c r="D2244" s="4" t="s">
        <v>10</v>
      </c>
      <c r="E2244" s="4" t="s">
        <v>9</v>
      </c>
    </row>
    <row r="2245" spans="1:5">
      <c r="A2245" t="n">
        <v>24270</v>
      </c>
      <c r="B2245" s="21" t="n">
        <v>101</v>
      </c>
      <c r="C2245" s="7" t="n">
        <v>0</v>
      </c>
      <c r="D2245" s="7" t="n">
        <v>10</v>
      </c>
      <c r="E2245" s="7" t="n">
        <v>99</v>
      </c>
    </row>
    <row r="2246" spans="1:5">
      <c r="A2246" t="s">
        <v>4</v>
      </c>
      <c r="B2246" s="4" t="s">
        <v>5</v>
      </c>
      <c r="C2246" s="4" t="s">
        <v>13</v>
      </c>
      <c r="D2246" s="4" t="s">
        <v>10</v>
      </c>
      <c r="E2246" s="4" t="s">
        <v>10</v>
      </c>
      <c r="F2246" s="4" t="s">
        <v>10</v>
      </c>
    </row>
    <row r="2247" spans="1:5">
      <c r="A2247" t="n">
        <v>24278</v>
      </c>
      <c r="B2247" s="19" t="n">
        <v>63</v>
      </c>
      <c r="C2247" s="7" t="n">
        <v>0</v>
      </c>
      <c r="D2247" s="7" t="n">
        <v>0</v>
      </c>
      <c r="E2247" s="7" t="n">
        <v>0</v>
      </c>
      <c r="F2247" s="7" t="n">
        <v>120</v>
      </c>
    </row>
    <row r="2248" spans="1:5">
      <c r="A2248" t="s">
        <v>4</v>
      </c>
      <c r="B2248" s="4" t="s">
        <v>5</v>
      </c>
      <c r="C2248" s="4" t="s">
        <v>13</v>
      </c>
      <c r="D2248" s="4" t="s">
        <v>10</v>
      </c>
      <c r="E2248" s="4" t="s">
        <v>10</v>
      </c>
      <c r="F2248" s="4" t="s">
        <v>10</v>
      </c>
    </row>
    <row r="2249" spans="1:5">
      <c r="A2249" t="n">
        <v>24286</v>
      </c>
      <c r="B2249" s="19" t="n">
        <v>63</v>
      </c>
      <c r="C2249" s="7" t="n">
        <v>0</v>
      </c>
      <c r="D2249" s="7" t="n">
        <v>1</v>
      </c>
      <c r="E2249" s="7" t="n">
        <v>0</v>
      </c>
      <c r="F2249" s="7" t="n">
        <v>120</v>
      </c>
    </row>
    <row r="2250" spans="1:5">
      <c r="A2250" t="s">
        <v>4</v>
      </c>
      <c r="B2250" s="4" t="s">
        <v>5</v>
      </c>
      <c r="C2250" s="4" t="s">
        <v>13</v>
      </c>
      <c r="D2250" s="4" t="s">
        <v>10</v>
      </c>
      <c r="E2250" s="4" t="s">
        <v>10</v>
      </c>
      <c r="F2250" s="4" t="s">
        <v>10</v>
      </c>
    </row>
    <row r="2251" spans="1:5">
      <c r="A2251" t="n">
        <v>24294</v>
      </c>
      <c r="B2251" s="19" t="n">
        <v>63</v>
      </c>
      <c r="C2251" s="7" t="n">
        <v>0</v>
      </c>
      <c r="D2251" s="7" t="n">
        <v>2</v>
      </c>
      <c r="E2251" s="7" t="n">
        <v>0</v>
      </c>
      <c r="F2251" s="7" t="n">
        <v>120</v>
      </c>
    </row>
    <row r="2252" spans="1:5">
      <c r="A2252" t="s">
        <v>4</v>
      </c>
      <c r="B2252" s="4" t="s">
        <v>5</v>
      </c>
      <c r="C2252" s="4" t="s">
        <v>13</v>
      </c>
      <c r="D2252" s="4" t="s">
        <v>10</v>
      </c>
      <c r="E2252" s="4" t="s">
        <v>10</v>
      </c>
      <c r="F2252" s="4" t="s">
        <v>10</v>
      </c>
    </row>
    <row r="2253" spans="1:5">
      <c r="A2253" t="n">
        <v>24302</v>
      </c>
      <c r="B2253" s="19" t="n">
        <v>63</v>
      </c>
      <c r="C2253" s="7" t="n">
        <v>0</v>
      </c>
      <c r="D2253" s="7" t="n">
        <v>3</v>
      </c>
      <c r="E2253" s="7" t="n">
        <v>0</v>
      </c>
      <c r="F2253" s="7" t="n">
        <v>120</v>
      </c>
    </row>
    <row r="2254" spans="1:5">
      <c r="A2254" t="s">
        <v>4</v>
      </c>
      <c r="B2254" s="4" t="s">
        <v>5</v>
      </c>
      <c r="C2254" s="4" t="s">
        <v>13</v>
      </c>
      <c r="D2254" s="4" t="s">
        <v>10</v>
      </c>
      <c r="E2254" s="4" t="s">
        <v>10</v>
      </c>
      <c r="F2254" s="4" t="s">
        <v>10</v>
      </c>
    </row>
    <row r="2255" spans="1:5">
      <c r="A2255" t="n">
        <v>24310</v>
      </c>
      <c r="B2255" s="19" t="n">
        <v>63</v>
      </c>
      <c r="C2255" s="7" t="n">
        <v>0</v>
      </c>
      <c r="D2255" s="7" t="n">
        <v>4</v>
      </c>
      <c r="E2255" s="7" t="n">
        <v>0</v>
      </c>
      <c r="F2255" s="7" t="n">
        <v>120</v>
      </c>
    </row>
    <row r="2256" spans="1:5">
      <c r="A2256" t="s">
        <v>4</v>
      </c>
      <c r="B2256" s="4" t="s">
        <v>5</v>
      </c>
      <c r="C2256" s="4" t="s">
        <v>13</v>
      </c>
      <c r="D2256" s="4" t="s">
        <v>10</v>
      </c>
      <c r="E2256" s="4" t="s">
        <v>10</v>
      </c>
      <c r="F2256" s="4" t="s">
        <v>10</v>
      </c>
    </row>
    <row r="2257" spans="1:6">
      <c r="A2257" t="n">
        <v>24318</v>
      </c>
      <c r="B2257" s="19" t="n">
        <v>63</v>
      </c>
      <c r="C2257" s="7" t="n">
        <v>0</v>
      </c>
      <c r="D2257" s="7" t="n">
        <v>5</v>
      </c>
      <c r="E2257" s="7" t="n">
        <v>0</v>
      </c>
      <c r="F2257" s="7" t="n">
        <v>120</v>
      </c>
    </row>
    <row r="2258" spans="1:6">
      <c r="A2258" t="s">
        <v>4</v>
      </c>
      <c r="B2258" s="4" t="s">
        <v>5</v>
      </c>
      <c r="C2258" s="4" t="s">
        <v>13</v>
      </c>
      <c r="D2258" s="4" t="s">
        <v>10</v>
      </c>
      <c r="E2258" s="4" t="s">
        <v>10</v>
      </c>
      <c r="F2258" s="4" t="s">
        <v>10</v>
      </c>
    </row>
    <row r="2259" spans="1:6">
      <c r="A2259" t="n">
        <v>24326</v>
      </c>
      <c r="B2259" s="19" t="n">
        <v>63</v>
      </c>
      <c r="C2259" s="7" t="n">
        <v>0</v>
      </c>
      <c r="D2259" s="7" t="n">
        <v>6</v>
      </c>
      <c r="E2259" s="7" t="n">
        <v>0</v>
      </c>
      <c r="F2259" s="7" t="n">
        <v>120</v>
      </c>
    </row>
    <row r="2260" spans="1:6">
      <c r="A2260" t="s">
        <v>4</v>
      </c>
      <c r="B2260" s="4" t="s">
        <v>5</v>
      </c>
      <c r="C2260" s="4" t="s">
        <v>13</v>
      </c>
      <c r="D2260" s="4" t="s">
        <v>10</v>
      </c>
      <c r="E2260" s="4" t="s">
        <v>10</v>
      </c>
      <c r="F2260" s="4" t="s">
        <v>10</v>
      </c>
    </row>
    <row r="2261" spans="1:6">
      <c r="A2261" t="n">
        <v>24334</v>
      </c>
      <c r="B2261" s="19" t="n">
        <v>63</v>
      </c>
      <c r="C2261" s="7" t="n">
        <v>0</v>
      </c>
      <c r="D2261" s="7" t="n">
        <v>7</v>
      </c>
      <c r="E2261" s="7" t="n">
        <v>0</v>
      </c>
      <c r="F2261" s="7" t="n">
        <v>120</v>
      </c>
    </row>
    <row r="2262" spans="1:6">
      <c r="A2262" t="s">
        <v>4</v>
      </c>
      <c r="B2262" s="4" t="s">
        <v>5</v>
      </c>
      <c r="C2262" s="4" t="s">
        <v>13</v>
      </c>
      <c r="D2262" s="4" t="s">
        <v>10</v>
      </c>
      <c r="E2262" s="4" t="s">
        <v>10</v>
      </c>
      <c r="F2262" s="4" t="s">
        <v>10</v>
      </c>
    </row>
    <row r="2263" spans="1:6">
      <c r="A2263" t="n">
        <v>24342</v>
      </c>
      <c r="B2263" s="19" t="n">
        <v>63</v>
      </c>
      <c r="C2263" s="7" t="n">
        <v>0</v>
      </c>
      <c r="D2263" s="7" t="n">
        <v>8</v>
      </c>
      <c r="E2263" s="7" t="n">
        <v>0</v>
      </c>
      <c r="F2263" s="7" t="n">
        <v>120</v>
      </c>
    </row>
    <row r="2264" spans="1:6">
      <c r="A2264" t="s">
        <v>4</v>
      </c>
      <c r="B2264" s="4" t="s">
        <v>5</v>
      </c>
      <c r="C2264" s="4" t="s">
        <v>13</v>
      </c>
      <c r="D2264" s="4" t="s">
        <v>10</v>
      </c>
      <c r="E2264" s="4" t="s">
        <v>10</v>
      </c>
      <c r="F2264" s="4" t="s">
        <v>10</v>
      </c>
    </row>
    <row r="2265" spans="1:6">
      <c r="A2265" t="n">
        <v>24350</v>
      </c>
      <c r="B2265" s="19" t="n">
        <v>63</v>
      </c>
      <c r="C2265" s="7" t="n">
        <v>0</v>
      </c>
      <c r="D2265" s="7" t="n">
        <v>9</v>
      </c>
      <c r="E2265" s="7" t="n">
        <v>0</v>
      </c>
      <c r="F2265" s="7" t="n">
        <v>120</v>
      </c>
    </row>
    <row r="2266" spans="1:6">
      <c r="A2266" t="s">
        <v>4</v>
      </c>
      <c r="B2266" s="4" t="s">
        <v>5</v>
      </c>
      <c r="C2266" s="4" t="s">
        <v>13</v>
      </c>
      <c r="D2266" s="4" t="s">
        <v>10</v>
      </c>
      <c r="E2266" s="4" t="s">
        <v>10</v>
      </c>
      <c r="F2266" s="4" t="s">
        <v>10</v>
      </c>
    </row>
    <row r="2267" spans="1:6">
      <c r="A2267" t="n">
        <v>24358</v>
      </c>
      <c r="B2267" s="19" t="n">
        <v>63</v>
      </c>
      <c r="C2267" s="7" t="n">
        <v>0</v>
      </c>
      <c r="D2267" s="7" t="n">
        <v>11</v>
      </c>
      <c r="E2267" s="7" t="n">
        <v>0</v>
      </c>
      <c r="F2267" s="7" t="n">
        <v>120</v>
      </c>
    </row>
    <row r="2268" spans="1:6">
      <c r="A2268" t="s">
        <v>4</v>
      </c>
      <c r="B2268" s="4" t="s">
        <v>5</v>
      </c>
      <c r="C2268" s="4" t="s">
        <v>13</v>
      </c>
      <c r="D2268" s="4" t="s">
        <v>10</v>
      </c>
      <c r="E2268" s="4" t="s">
        <v>10</v>
      </c>
      <c r="F2268" s="4" t="s">
        <v>10</v>
      </c>
    </row>
    <row r="2269" spans="1:6">
      <c r="A2269" t="n">
        <v>24366</v>
      </c>
      <c r="B2269" s="19" t="n">
        <v>63</v>
      </c>
      <c r="C2269" s="7" t="n">
        <v>0</v>
      </c>
      <c r="D2269" s="7" t="n">
        <v>12</v>
      </c>
      <c r="E2269" s="7" t="n">
        <v>0</v>
      </c>
      <c r="F2269" s="7" t="n">
        <v>120</v>
      </c>
    </row>
    <row r="2270" spans="1:6">
      <c r="A2270" t="s">
        <v>4</v>
      </c>
      <c r="B2270" s="4" t="s">
        <v>5</v>
      </c>
      <c r="C2270" s="4" t="s">
        <v>13</v>
      </c>
      <c r="D2270" s="4" t="s">
        <v>10</v>
      </c>
      <c r="E2270" s="4" t="s">
        <v>10</v>
      </c>
      <c r="F2270" s="4" t="s">
        <v>10</v>
      </c>
    </row>
    <row r="2271" spans="1:6">
      <c r="A2271" t="n">
        <v>24374</v>
      </c>
      <c r="B2271" s="19" t="n">
        <v>63</v>
      </c>
      <c r="C2271" s="7" t="n">
        <v>0</v>
      </c>
      <c r="D2271" s="7" t="n">
        <v>13</v>
      </c>
      <c r="E2271" s="7" t="n">
        <v>0</v>
      </c>
      <c r="F2271" s="7" t="n">
        <v>120</v>
      </c>
    </row>
    <row r="2272" spans="1:6">
      <c r="A2272" t="s">
        <v>4</v>
      </c>
      <c r="B2272" s="4" t="s">
        <v>5</v>
      </c>
      <c r="C2272" s="4" t="s">
        <v>13</v>
      </c>
      <c r="D2272" s="4" t="s">
        <v>10</v>
      </c>
      <c r="E2272" s="4" t="s">
        <v>10</v>
      </c>
      <c r="F2272" s="4" t="s">
        <v>10</v>
      </c>
    </row>
    <row r="2273" spans="1:6">
      <c r="A2273" t="n">
        <v>24382</v>
      </c>
      <c r="B2273" s="19" t="n">
        <v>63</v>
      </c>
      <c r="C2273" s="7" t="n">
        <v>0</v>
      </c>
      <c r="D2273" s="7" t="n">
        <v>14</v>
      </c>
      <c r="E2273" s="7" t="n">
        <v>0</v>
      </c>
      <c r="F2273" s="7" t="n">
        <v>120</v>
      </c>
    </row>
    <row r="2274" spans="1:6">
      <c r="A2274" t="s">
        <v>4</v>
      </c>
      <c r="B2274" s="4" t="s">
        <v>5</v>
      </c>
      <c r="C2274" s="4" t="s">
        <v>13</v>
      </c>
      <c r="D2274" s="4" t="s">
        <v>10</v>
      </c>
      <c r="E2274" s="4" t="s">
        <v>10</v>
      </c>
      <c r="F2274" s="4" t="s">
        <v>10</v>
      </c>
    </row>
    <row r="2275" spans="1:6">
      <c r="A2275" t="n">
        <v>24390</v>
      </c>
      <c r="B2275" s="19" t="n">
        <v>63</v>
      </c>
      <c r="C2275" s="7" t="n">
        <v>0</v>
      </c>
      <c r="D2275" s="7" t="n">
        <v>15</v>
      </c>
      <c r="E2275" s="7" t="n">
        <v>0</v>
      </c>
      <c r="F2275" s="7" t="n">
        <v>120</v>
      </c>
    </row>
    <row r="2276" spans="1:6">
      <c r="A2276" t="s">
        <v>4</v>
      </c>
      <c r="B2276" s="4" t="s">
        <v>5</v>
      </c>
      <c r="C2276" s="4" t="s">
        <v>13</v>
      </c>
      <c r="D2276" s="4" t="s">
        <v>10</v>
      </c>
      <c r="E2276" s="4" t="s">
        <v>10</v>
      </c>
      <c r="F2276" s="4" t="s">
        <v>10</v>
      </c>
    </row>
    <row r="2277" spans="1:6">
      <c r="A2277" t="n">
        <v>24398</v>
      </c>
      <c r="B2277" s="19" t="n">
        <v>63</v>
      </c>
      <c r="C2277" s="7" t="n">
        <v>0</v>
      </c>
      <c r="D2277" s="7" t="n">
        <v>16</v>
      </c>
      <c r="E2277" s="7" t="n">
        <v>0</v>
      </c>
      <c r="F2277" s="7" t="n">
        <v>120</v>
      </c>
    </row>
    <row r="2278" spans="1:6">
      <c r="A2278" t="s">
        <v>4</v>
      </c>
      <c r="B2278" s="4" t="s">
        <v>5</v>
      </c>
      <c r="C2278" s="4" t="s">
        <v>13</v>
      </c>
      <c r="D2278" s="4" t="s">
        <v>10</v>
      </c>
      <c r="E2278" s="4" t="s">
        <v>10</v>
      </c>
      <c r="F2278" s="4" t="s">
        <v>10</v>
      </c>
    </row>
    <row r="2279" spans="1:6">
      <c r="A2279" t="n">
        <v>24406</v>
      </c>
      <c r="B2279" s="19" t="n">
        <v>63</v>
      </c>
      <c r="C2279" s="7" t="n">
        <v>0</v>
      </c>
      <c r="D2279" s="7" t="n">
        <v>17</v>
      </c>
      <c r="E2279" s="7" t="n">
        <v>0</v>
      </c>
      <c r="F2279" s="7" t="n">
        <v>120</v>
      </c>
    </row>
    <row r="2280" spans="1:6">
      <c r="A2280" t="s">
        <v>4</v>
      </c>
      <c r="B2280" s="4" t="s">
        <v>5</v>
      </c>
      <c r="C2280" s="4" t="s">
        <v>13</v>
      </c>
      <c r="D2280" s="4" t="s">
        <v>10</v>
      </c>
      <c r="E2280" s="4" t="s">
        <v>10</v>
      </c>
      <c r="F2280" s="4" t="s">
        <v>10</v>
      </c>
    </row>
    <row r="2281" spans="1:6">
      <c r="A2281" t="n">
        <v>24414</v>
      </c>
      <c r="B2281" s="19" t="n">
        <v>63</v>
      </c>
      <c r="C2281" s="7" t="n">
        <v>0</v>
      </c>
      <c r="D2281" s="7" t="n">
        <v>18</v>
      </c>
      <c r="E2281" s="7" t="n">
        <v>0</v>
      </c>
      <c r="F2281" s="7" t="n">
        <v>120</v>
      </c>
    </row>
    <row r="2282" spans="1:6">
      <c r="A2282" t="s">
        <v>4</v>
      </c>
      <c r="B2282" s="4" t="s">
        <v>5</v>
      </c>
      <c r="C2282" s="4" t="s">
        <v>13</v>
      </c>
      <c r="D2282" s="4" t="s">
        <v>10</v>
      </c>
      <c r="E2282" s="4" t="s">
        <v>10</v>
      </c>
    </row>
    <row r="2283" spans="1:6">
      <c r="A2283" t="n">
        <v>24422</v>
      </c>
      <c r="B2283" s="23" t="n">
        <v>92</v>
      </c>
      <c r="C2283" s="7" t="n">
        <v>4</v>
      </c>
      <c r="D2283" s="7" t="n">
        <v>0</v>
      </c>
      <c r="E2283" s="7" t="n">
        <v>217</v>
      </c>
    </row>
    <row r="2284" spans="1:6">
      <c r="A2284" t="s">
        <v>4</v>
      </c>
      <c r="B2284" s="4" t="s">
        <v>5</v>
      </c>
      <c r="C2284" s="4" t="s">
        <v>13</v>
      </c>
      <c r="D2284" s="4" t="s">
        <v>10</v>
      </c>
      <c r="E2284" s="4" t="s">
        <v>10</v>
      </c>
    </row>
    <row r="2285" spans="1:6">
      <c r="A2285" t="n">
        <v>24428</v>
      </c>
      <c r="B2285" s="23" t="n">
        <v>92</v>
      </c>
      <c r="C2285" s="7" t="n">
        <v>4</v>
      </c>
      <c r="D2285" s="7" t="n">
        <v>1</v>
      </c>
      <c r="E2285" s="7" t="n">
        <v>237</v>
      </c>
    </row>
    <row r="2286" spans="1:6">
      <c r="A2286" t="s">
        <v>4</v>
      </c>
      <c r="B2286" s="4" t="s">
        <v>5</v>
      </c>
      <c r="C2286" s="4" t="s">
        <v>13</v>
      </c>
      <c r="D2286" s="4" t="s">
        <v>10</v>
      </c>
      <c r="E2286" s="4" t="s">
        <v>10</v>
      </c>
    </row>
    <row r="2287" spans="1:6">
      <c r="A2287" t="n">
        <v>24434</v>
      </c>
      <c r="B2287" s="23" t="n">
        <v>92</v>
      </c>
      <c r="C2287" s="7" t="n">
        <v>4</v>
      </c>
      <c r="D2287" s="7" t="n">
        <v>2</v>
      </c>
      <c r="E2287" s="7" t="n">
        <v>257</v>
      </c>
    </row>
    <row r="2288" spans="1:6">
      <c r="A2288" t="s">
        <v>4</v>
      </c>
      <c r="B2288" s="4" t="s">
        <v>5</v>
      </c>
      <c r="C2288" s="4" t="s">
        <v>13</v>
      </c>
      <c r="D2288" s="4" t="s">
        <v>10</v>
      </c>
      <c r="E2288" s="4" t="s">
        <v>10</v>
      </c>
    </row>
    <row r="2289" spans="1:6">
      <c r="A2289" t="n">
        <v>24440</v>
      </c>
      <c r="B2289" s="23" t="n">
        <v>92</v>
      </c>
      <c r="C2289" s="7" t="n">
        <v>4</v>
      </c>
      <c r="D2289" s="7" t="n">
        <v>3</v>
      </c>
      <c r="E2289" s="7" t="n">
        <v>277</v>
      </c>
    </row>
    <row r="2290" spans="1:6">
      <c r="A2290" t="s">
        <v>4</v>
      </c>
      <c r="B2290" s="4" t="s">
        <v>5</v>
      </c>
      <c r="C2290" s="4" t="s">
        <v>13</v>
      </c>
      <c r="D2290" s="4" t="s">
        <v>10</v>
      </c>
      <c r="E2290" s="4" t="s">
        <v>10</v>
      </c>
    </row>
    <row r="2291" spans="1:6">
      <c r="A2291" t="n">
        <v>24446</v>
      </c>
      <c r="B2291" s="23" t="n">
        <v>92</v>
      </c>
      <c r="C2291" s="7" t="n">
        <v>4</v>
      </c>
      <c r="D2291" s="7" t="n">
        <v>4</v>
      </c>
      <c r="E2291" s="7" t="n">
        <v>297</v>
      </c>
    </row>
    <row r="2292" spans="1:6">
      <c r="A2292" t="s">
        <v>4</v>
      </c>
      <c r="B2292" s="4" t="s">
        <v>5</v>
      </c>
      <c r="C2292" s="4" t="s">
        <v>13</v>
      </c>
      <c r="D2292" s="4" t="s">
        <v>10</v>
      </c>
      <c r="E2292" s="4" t="s">
        <v>10</v>
      </c>
    </row>
    <row r="2293" spans="1:6">
      <c r="A2293" t="n">
        <v>24452</v>
      </c>
      <c r="B2293" s="23" t="n">
        <v>92</v>
      </c>
      <c r="C2293" s="7" t="n">
        <v>4</v>
      </c>
      <c r="D2293" s="7" t="n">
        <v>5</v>
      </c>
      <c r="E2293" s="7" t="n">
        <v>317</v>
      </c>
    </row>
    <row r="2294" spans="1:6">
      <c r="A2294" t="s">
        <v>4</v>
      </c>
      <c r="B2294" s="4" t="s">
        <v>5</v>
      </c>
      <c r="C2294" s="4" t="s">
        <v>13</v>
      </c>
      <c r="D2294" s="4" t="s">
        <v>10</v>
      </c>
      <c r="E2294" s="4" t="s">
        <v>10</v>
      </c>
    </row>
    <row r="2295" spans="1:6">
      <c r="A2295" t="n">
        <v>24458</v>
      </c>
      <c r="B2295" s="23" t="n">
        <v>92</v>
      </c>
      <c r="C2295" s="7" t="n">
        <v>4</v>
      </c>
      <c r="D2295" s="7" t="n">
        <v>6</v>
      </c>
      <c r="E2295" s="7" t="n">
        <v>337</v>
      </c>
    </row>
    <row r="2296" spans="1:6">
      <c r="A2296" t="s">
        <v>4</v>
      </c>
      <c r="B2296" s="4" t="s">
        <v>5</v>
      </c>
      <c r="C2296" s="4" t="s">
        <v>13</v>
      </c>
      <c r="D2296" s="4" t="s">
        <v>10</v>
      </c>
      <c r="E2296" s="4" t="s">
        <v>10</v>
      </c>
    </row>
    <row r="2297" spans="1:6">
      <c r="A2297" t="n">
        <v>24464</v>
      </c>
      <c r="B2297" s="23" t="n">
        <v>92</v>
      </c>
      <c r="C2297" s="7" t="n">
        <v>4</v>
      </c>
      <c r="D2297" s="7" t="n">
        <v>7</v>
      </c>
      <c r="E2297" s="7" t="n">
        <v>357</v>
      </c>
    </row>
    <row r="2298" spans="1:6">
      <c r="A2298" t="s">
        <v>4</v>
      </c>
      <c r="B2298" s="4" t="s">
        <v>5</v>
      </c>
      <c r="C2298" s="4" t="s">
        <v>13</v>
      </c>
      <c r="D2298" s="4" t="s">
        <v>10</v>
      </c>
      <c r="E2298" s="4" t="s">
        <v>10</v>
      </c>
    </row>
    <row r="2299" spans="1:6">
      <c r="A2299" t="n">
        <v>24470</v>
      </c>
      <c r="B2299" s="23" t="n">
        <v>92</v>
      </c>
      <c r="C2299" s="7" t="n">
        <v>4</v>
      </c>
      <c r="D2299" s="7" t="n">
        <v>8</v>
      </c>
      <c r="E2299" s="7" t="n">
        <v>377</v>
      </c>
    </row>
    <row r="2300" spans="1:6">
      <c r="A2300" t="s">
        <v>4</v>
      </c>
      <c r="B2300" s="4" t="s">
        <v>5</v>
      </c>
      <c r="C2300" s="4" t="s">
        <v>13</v>
      </c>
      <c r="D2300" s="4" t="s">
        <v>10</v>
      </c>
      <c r="E2300" s="4" t="s">
        <v>10</v>
      </c>
    </row>
    <row r="2301" spans="1:6">
      <c r="A2301" t="n">
        <v>24476</v>
      </c>
      <c r="B2301" s="23" t="n">
        <v>92</v>
      </c>
      <c r="C2301" s="7" t="n">
        <v>4</v>
      </c>
      <c r="D2301" s="7" t="n">
        <v>9</v>
      </c>
      <c r="E2301" s="7" t="n">
        <v>397</v>
      </c>
    </row>
    <row r="2302" spans="1:6">
      <c r="A2302" t="s">
        <v>4</v>
      </c>
      <c r="B2302" s="4" t="s">
        <v>5</v>
      </c>
      <c r="C2302" s="4" t="s">
        <v>13</v>
      </c>
      <c r="D2302" s="4" t="s">
        <v>10</v>
      </c>
      <c r="E2302" s="4" t="s">
        <v>10</v>
      </c>
    </row>
    <row r="2303" spans="1:6">
      <c r="A2303" t="n">
        <v>24482</v>
      </c>
      <c r="B2303" s="23" t="n">
        <v>92</v>
      </c>
      <c r="C2303" s="7" t="n">
        <v>4</v>
      </c>
      <c r="D2303" s="7" t="n">
        <v>11</v>
      </c>
      <c r="E2303" s="7" t="n">
        <v>417</v>
      </c>
    </row>
    <row r="2304" spans="1:6">
      <c r="A2304" t="s">
        <v>4</v>
      </c>
      <c r="B2304" s="4" t="s">
        <v>5</v>
      </c>
      <c r="C2304" s="4" t="s">
        <v>13</v>
      </c>
      <c r="D2304" s="4" t="s">
        <v>10</v>
      </c>
      <c r="E2304" s="4" t="s">
        <v>10</v>
      </c>
    </row>
    <row r="2305" spans="1:5">
      <c r="A2305" t="n">
        <v>24488</v>
      </c>
      <c r="B2305" s="23" t="n">
        <v>92</v>
      </c>
      <c r="C2305" s="7" t="n">
        <v>4</v>
      </c>
      <c r="D2305" s="7" t="n">
        <v>12</v>
      </c>
      <c r="E2305" s="7" t="n">
        <v>438</v>
      </c>
    </row>
    <row r="2306" spans="1:5">
      <c r="A2306" t="s">
        <v>4</v>
      </c>
      <c r="B2306" s="4" t="s">
        <v>5</v>
      </c>
      <c r="C2306" s="4" t="s">
        <v>13</v>
      </c>
      <c r="D2306" s="4" t="s">
        <v>10</v>
      </c>
      <c r="E2306" s="4" t="s">
        <v>9</v>
      </c>
    </row>
    <row r="2307" spans="1:5">
      <c r="A2307" t="n">
        <v>24494</v>
      </c>
      <c r="B2307" s="21" t="n">
        <v>101</v>
      </c>
      <c r="C2307" s="7" t="n">
        <v>0</v>
      </c>
      <c r="D2307" s="7" t="n">
        <v>418</v>
      </c>
      <c r="E2307" s="7" t="n">
        <v>90</v>
      </c>
    </row>
    <row r="2308" spans="1:5">
      <c r="A2308" t="s">
        <v>4</v>
      </c>
      <c r="B2308" s="4" t="s">
        <v>5</v>
      </c>
      <c r="C2308" s="4" t="s">
        <v>13</v>
      </c>
      <c r="D2308" s="4" t="s">
        <v>10</v>
      </c>
      <c r="E2308" s="4" t="s">
        <v>10</v>
      </c>
      <c r="F2308" s="4" t="s">
        <v>13</v>
      </c>
    </row>
    <row r="2309" spans="1:5">
      <c r="A2309" t="n">
        <v>24502</v>
      </c>
      <c r="B2309" s="22" t="n">
        <v>102</v>
      </c>
      <c r="C2309" s="7" t="n">
        <v>0</v>
      </c>
      <c r="D2309" s="7" t="n">
        <v>0</v>
      </c>
      <c r="E2309" s="7" t="n">
        <v>418</v>
      </c>
      <c r="F2309" s="7" t="n">
        <v>255</v>
      </c>
    </row>
    <row r="2310" spans="1:5">
      <c r="A2310" t="s">
        <v>4</v>
      </c>
      <c r="B2310" s="4" t="s">
        <v>5</v>
      </c>
      <c r="C2310" s="4" t="s">
        <v>13</v>
      </c>
      <c r="D2310" s="4" t="s">
        <v>10</v>
      </c>
      <c r="E2310" s="4" t="s">
        <v>10</v>
      </c>
      <c r="F2310" s="4" t="s">
        <v>13</v>
      </c>
    </row>
    <row r="2311" spans="1:5">
      <c r="A2311" t="n">
        <v>24509</v>
      </c>
      <c r="B2311" s="22" t="n">
        <v>102</v>
      </c>
      <c r="C2311" s="7" t="n">
        <v>0</v>
      </c>
      <c r="D2311" s="7" t="n">
        <v>1</v>
      </c>
      <c r="E2311" s="7" t="n">
        <v>418</v>
      </c>
      <c r="F2311" s="7" t="n">
        <v>255</v>
      </c>
    </row>
    <row r="2312" spans="1:5">
      <c r="A2312" t="s">
        <v>4</v>
      </c>
      <c r="B2312" s="4" t="s">
        <v>5</v>
      </c>
      <c r="C2312" s="4" t="s">
        <v>13</v>
      </c>
      <c r="D2312" s="4" t="s">
        <v>10</v>
      </c>
      <c r="E2312" s="4" t="s">
        <v>10</v>
      </c>
      <c r="F2312" s="4" t="s">
        <v>13</v>
      </c>
    </row>
    <row r="2313" spans="1:5">
      <c r="A2313" t="n">
        <v>24516</v>
      </c>
      <c r="B2313" s="22" t="n">
        <v>102</v>
      </c>
      <c r="C2313" s="7" t="n">
        <v>0</v>
      </c>
      <c r="D2313" s="7" t="n">
        <v>2</v>
      </c>
      <c r="E2313" s="7" t="n">
        <v>418</v>
      </c>
      <c r="F2313" s="7" t="n">
        <v>255</v>
      </c>
    </row>
    <row r="2314" spans="1:5">
      <c r="A2314" t="s">
        <v>4</v>
      </c>
      <c r="B2314" s="4" t="s">
        <v>5</v>
      </c>
      <c r="C2314" s="4" t="s">
        <v>13</v>
      </c>
      <c r="D2314" s="4" t="s">
        <v>10</v>
      </c>
      <c r="E2314" s="4" t="s">
        <v>10</v>
      </c>
      <c r="F2314" s="4" t="s">
        <v>13</v>
      </c>
    </row>
    <row r="2315" spans="1:5">
      <c r="A2315" t="n">
        <v>24523</v>
      </c>
      <c r="B2315" s="22" t="n">
        <v>102</v>
      </c>
      <c r="C2315" s="7" t="n">
        <v>0</v>
      </c>
      <c r="D2315" s="7" t="n">
        <v>3</v>
      </c>
      <c r="E2315" s="7" t="n">
        <v>418</v>
      </c>
      <c r="F2315" s="7" t="n">
        <v>255</v>
      </c>
    </row>
    <row r="2316" spans="1:5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10</v>
      </c>
      <c r="F2316" s="4" t="s">
        <v>13</v>
      </c>
    </row>
    <row r="2317" spans="1:5">
      <c r="A2317" t="n">
        <v>24530</v>
      </c>
      <c r="B2317" s="22" t="n">
        <v>102</v>
      </c>
      <c r="C2317" s="7" t="n">
        <v>0</v>
      </c>
      <c r="D2317" s="7" t="n">
        <v>4</v>
      </c>
      <c r="E2317" s="7" t="n">
        <v>418</v>
      </c>
      <c r="F2317" s="7" t="n">
        <v>255</v>
      </c>
    </row>
    <row r="2318" spans="1:5">
      <c r="A2318" t="s">
        <v>4</v>
      </c>
      <c r="B2318" s="4" t="s">
        <v>5</v>
      </c>
      <c r="C2318" s="4" t="s">
        <v>13</v>
      </c>
      <c r="D2318" s="4" t="s">
        <v>10</v>
      </c>
      <c r="E2318" s="4" t="s">
        <v>10</v>
      </c>
      <c r="F2318" s="4" t="s">
        <v>13</v>
      </c>
    </row>
    <row r="2319" spans="1:5">
      <c r="A2319" t="n">
        <v>24537</v>
      </c>
      <c r="B2319" s="22" t="n">
        <v>102</v>
      </c>
      <c r="C2319" s="7" t="n">
        <v>0</v>
      </c>
      <c r="D2319" s="7" t="n">
        <v>5</v>
      </c>
      <c r="E2319" s="7" t="n">
        <v>418</v>
      </c>
      <c r="F2319" s="7" t="n">
        <v>255</v>
      </c>
    </row>
    <row r="2320" spans="1:5">
      <c r="A2320" t="s">
        <v>4</v>
      </c>
      <c r="B2320" s="4" t="s">
        <v>5</v>
      </c>
      <c r="C2320" s="4" t="s">
        <v>13</v>
      </c>
      <c r="D2320" s="4" t="s">
        <v>10</v>
      </c>
      <c r="E2320" s="4" t="s">
        <v>10</v>
      </c>
      <c r="F2320" s="4" t="s">
        <v>13</v>
      </c>
    </row>
    <row r="2321" spans="1:6">
      <c r="A2321" t="n">
        <v>24544</v>
      </c>
      <c r="B2321" s="22" t="n">
        <v>102</v>
      </c>
      <c r="C2321" s="7" t="n">
        <v>0</v>
      </c>
      <c r="D2321" s="7" t="n">
        <v>6</v>
      </c>
      <c r="E2321" s="7" t="n">
        <v>418</v>
      </c>
      <c r="F2321" s="7" t="n">
        <v>255</v>
      </c>
    </row>
    <row r="2322" spans="1:6">
      <c r="A2322" t="s">
        <v>4</v>
      </c>
      <c r="B2322" s="4" t="s">
        <v>5</v>
      </c>
      <c r="C2322" s="4" t="s">
        <v>13</v>
      </c>
      <c r="D2322" s="4" t="s">
        <v>10</v>
      </c>
      <c r="E2322" s="4" t="s">
        <v>10</v>
      </c>
      <c r="F2322" s="4" t="s">
        <v>13</v>
      </c>
    </row>
    <row r="2323" spans="1:6">
      <c r="A2323" t="n">
        <v>24551</v>
      </c>
      <c r="B2323" s="22" t="n">
        <v>102</v>
      </c>
      <c r="C2323" s="7" t="n">
        <v>0</v>
      </c>
      <c r="D2323" s="7" t="n">
        <v>7</v>
      </c>
      <c r="E2323" s="7" t="n">
        <v>418</v>
      </c>
      <c r="F2323" s="7" t="n">
        <v>255</v>
      </c>
    </row>
    <row r="2324" spans="1:6">
      <c r="A2324" t="s">
        <v>4</v>
      </c>
      <c r="B2324" s="4" t="s">
        <v>5</v>
      </c>
      <c r="C2324" s="4" t="s">
        <v>13</v>
      </c>
      <c r="D2324" s="4" t="s">
        <v>10</v>
      </c>
      <c r="E2324" s="4" t="s">
        <v>10</v>
      </c>
      <c r="F2324" s="4" t="s">
        <v>13</v>
      </c>
    </row>
    <row r="2325" spans="1:6">
      <c r="A2325" t="n">
        <v>24558</v>
      </c>
      <c r="B2325" s="22" t="n">
        <v>102</v>
      </c>
      <c r="C2325" s="7" t="n">
        <v>0</v>
      </c>
      <c r="D2325" s="7" t="n">
        <v>8</v>
      </c>
      <c r="E2325" s="7" t="n">
        <v>418</v>
      </c>
      <c r="F2325" s="7" t="n">
        <v>255</v>
      </c>
    </row>
    <row r="2326" spans="1:6">
      <c r="A2326" t="s">
        <v>4</v>
      </c>
      <c r="B2326" s="4" t="s">
        <v>5</v>
      </c>
      <c r="C2326" s="4" t="s">
        <v>13</v>
      </c>
      <c r="D2326" s="4" t="s">
        <v>10</v>
      </c>
      <c r="E2326" s="4" t="s">
        <v>9</v>
      </c>
    </row>
    <row r="2327" spans="1:6">
      <c r="A2327" t="n">
        <v>24565</v>
      </c>
      <c r="B2327" s="21" t="n">
        <v>101</v>
      </c>
      <c r="C2327" s="7" t="n">
        <v>0</v>
      </c>
      <c r="D2327" s="7" t="n">
        <v>568</v>
      </c>
      <c r="E2327" s="7" t="n">
        <v>90</v>
      </c>
    </row>
    <row r="2328" spans="1:6">
      <c r="A2328" t="s">
        <v>4</v>
      </c>
      <c r="B2328" s="4" t="s">
        <v>5</v>
      </c>
      <c r="C2328" s="4" t="s">
        <v>13</v>
      </c>
      <c r="D2328" s="4" t="s">
        <v>10</v>
      </c>
      <c r="E2328" s="4" t="s">
        <v>10</v>
      </c>
      <c r="F2328" s="4" t="s">
        <v>13</v>
      </c>
    </row>
    <row r="2329" spans="1:6">
      <c r="A2329" t="n">
        <v>24573</v>
      </c>
      <c r="B2329" s="22" t="n">
        <v>102</v>
      </c>
      <c r="C2329" s="7" t="n">
        <v>0</v>
      </c>
      <c r="D2329" s="7" t="n">
        <v>0</v>
      </c>
      <c r="E2329" s="7" t="n">
        <v>568</v>
      </c>
      <c r="F2329" s="7" t="n">
        <v>255</v>
      </c>
    </row>
    <row r="2330" spans="1:6">
      <c r="A2330" t="s">
        <v>4</v>
      </c>
      <c r="B2330" s="4" t="s">
        <v>5</v>
      </c>
      <c r="C2330" s="4" t="s">
        <v>13</v>
      </c>
      <c r="D2330" s="4" t="s">
        <v>10</v>
      </c>
      <c r="E2330" s="4" t="s">
        <v>10</v>
      </c>
      <c r="F2330" s="4" t="s">
        <v>13</v>
      </c>
    </row>
    <row r="2331" spans="1:6">
      <c r="A2331" t="n">
        <v>24580</v>
      </c>
      <c r="B2331" s="22" t="n">
        <v>102</v>
      </c>
      <c r="C2331" s="7" t="n">
        <v>0</v>
      </c>
      <c r="D2331" s="7" t="n">
        <v>1</v>
      </c>
      <c r="E2331" s="7" t="n">
        <v>568</v>
      </c>
      <c r="F2331" s="7" t="n">
        <v>255</v>
      </c>
    </row>
    <row r="2332" spans="1:6">
      <c r="A2332" t="s">
        <v>4</v>
      </c>
      <c r="B2332" s="4" t="s">
        <v>5</v>
      </c>
      <c r="C2332" s="4" t="s">
        <v>13</v>
      </c>
      <c r="D2332" s="4" t="s">
        <v>10</v>
      </c>
      <c r="E2332" s="4" t="s">
        <v>10</v>
      </c>
      <c r="F2332" s="4" t="s">
        <v>13</v>
      </c>
    </row>
    <row r="2333" spans="1:6">
      <c r="A2333" t="n">
        <v>24587</v>
      </c>
      <c r="B2333" s="22" t="n">
        <v>102</v>
      </c>
      <c r="C2333" s="7" t="n">
        <v>0</v>
      </c>
      <c r="D2333" s="7" t="n">
        <v>2</v>
      </c>
      <c r="E2333" s="7" t="n">
        <v>568</v>
      </c>
      <c r="F2333" s="7" t="n">
        <v>255</v>
      </c>
    </row>
    <row r="2334" spans="1:6">
      <c r="A2334" t="s">
        <v>4</v>
      </c>
      <c r="B2334" s="4" t="s">
        <v>5</v>
      </c>
      <c r="C2334" s="4" t="s">
        <v>13</v>
      </c>
      <c r="D2334" s="4" t="s">
        <v>10</v>
      </c>
      <c r="E2334" s="4" t="s">
        <v>10</v>
      </c>
      <c r="F2334" s="4" t="s">
        <v>13</v>
      </c>
    </row>
    <row r="2335" spans="1:6">
      <c r="A2335" t="n">
        <v>24594</v>
      </c>
      <c r="B2335" s="22" t="n">
        <v>102</v>
      </c>
      <c r="C2335" s="7" t="n">
        <v>0</v>
      </c>
      <c r="D2335" s="7" t="n">
        <v>3</v>
      </c>
      <c r="E2335" s="7" t="n">
        <v>568</v>
      </c>
      <c r="F2335" s="7" t="n">
        <v>255</v>
      </c>
    </row>
    <row r="2336" spans="1:6">
      <c r="A2336" t="s">
        <v>4</v>
      </c>
      <c r="B2336" s="4" t="s">
        <v>5</v>
      </c>
      <c r="C2336" s="4" t="s">
        <v>13</v>
      </c>
      <c r="D2336" s="4" t="s">
        <v>10</v>
      </c>
      <c r="E2336" s="4" t="s">
        <v>10</v>
      </c>
      <c r="F2336" s="4" t="s">
        <v>13</v>
      </c>
    </row>
    <row r="2337" spans="1:6">
      <c r="A2337" t="n">
        <v>24601</v>
      </c>
      <c r="B2337" s="22" t="n">
        <v>102</v>
      </c>
      <c r="C2337" s="7" t="n">
        <v>0</v>
      </c>
      <c r="D2337" s="7" t="n">
        <v>4</v>
      </c>
      <c r="E2337" s="7" t="n">
        <v>568</v>
      </c>
      <c r="F2337" s="7" t="n">
        <v>255</v>
      </c>
    </row>
    <row r="2338" spans="1:6">
      <c r="A2338" t="s">
        <v>4</v>
      </c>
      <c r="B2338" s="4" t="s">
        <v>5</v>
      </c>
      <c r="C2338" s="4" t="s">
        <v>13</v>
      </c>
      <c r="D2338" s="4" t="s">
        <v>10</v>
      </c>
      <c r="E2338" s="4" t="s">
        <v>10</v>
      </c>
      <c r="F2338" s="4" t="s">
        <v>13</v>
      </c>
    </row>
    <row r="2339" spans="1:6">
      <c r="A2339" t="n">
        <v>24608</v>
      </c>
      <c r="B2339" s="22" t="n">
        <v>102</v>
      </c>
      <c r="C2339" s="7" t="n">
        <v>0</v>
      </c>
      <c r="D2339" s="7" t="n">
        <v>5</v>
      </c>
      <c r="E2339" s="7" t="n">
        <v>568</v>
      </c>
      <c r="F2339" s="7" t="n">
        <v>255</v>
      </c>
    </row>
    <row r="2340" spans="1:6">
      <c r="A2340" t="s">
        <v>4</v>
      </c>
      <c r="B2340" s="4" t="s">
        <v>5</v>
      </c>
      <c r="C2340" s="4" t="s">
        <v>13</v>
      </c>
      <c r="D2340" s="4" t="s">
        <v>10</v>
      </c>
      <c r="E2340" s="4" t="s">
        <v>10</v>
      </c>
      <c r="F2340" s="4" t="s">
        <v>13</v>
      </c>
    </row>
    <row r="2341" spans="1:6">
      <c r="A2341" t="n">
        <v>24615</v>
      </c>
      <c r="B2341" s="22" t="n">
        <v>102</v>
      </c>
      <c r="C2341" s="7" t="n">
        <v>0</v>
      </c>
      <c r="D2341" s="7" t="n">
        <v>6</v>
      </c>
      <c r="E2341" s="7" t="n">
        <v>568</v>
      </c>
      <c r="F2341" s="7" t="n">
        <v>255</v>
      </c>
    </row>
    <row r="2342" spans="1:6">
      <c r="A2342" t="s">
        <v>4</v>
      </c>
      <c r="B2342" s="4" t="s">
        <v>5</v>
      </c>
      <c r="C2342" s="4" t="s">
        <v>13</v>
      </c>
      <c r="D2342" s="4" t="s">
        <v>10</v>
      </c>
      <c r="E2342" s="4" t="s">
        <v>10</v>
      </c>
      <c r="F2342" s="4" t="s">
        <v>13</v>
      </c>
    </row>
    <row r="2343" spans="1:6">
      <c r="A2343" t="n">
        <v>24622</v>
      </c>
      <c r="B2343" s="22" t="n">
        <v>102</v>
      </c>
      <c r="C2343" s="7" t="n">
        <v>0</v>
      </c>
      <c r="D2343" s="7" t="n">
        <v>7</v>
      </c>
      <c r="E2343" s="7" t="n">
        <v>568</v>
      </c>
      <c r="F2343" s="7" t="n">
        <v>255</v>
      </c>
    </row>
    <row r="2344" spans="1:6">
      <c r="A2344" t="s">
        <v>4</v>
      </c>
      <c r="B2344" s="4" t="s">
        <v>5</v>
      </c>
      <c r="C2344" s="4" t="s">
        <v>13</v>
      </c>
      <c r="D2344" s="4" t="s">
        <v>10</v>
      </c>
      <c r="E2344" s="4" t="s">
        <v>10</v>
      </c>
      <c r="F2344" s="4" t="s">
        <v>13</v>
      </c>
    </row>
    <row r="2345" spans="1:6">
      <c r="A2345" t="n">
        <v>24629</v>
      </c>
      <c r="B2345" s="22" t="n">
        <v>102</v>
      </c>
      <c r="C2345" s="7" t="n">
        <v>0</v>
      </c>
      <c r="D2345" s="7" t="n">
        <v>8</v>
      </c>
      <c r="E2345" s="7" t="n">
        <v>568</v>
      </c>
      <c r="F2345" s="7" t="n">
        <v>255</v>
      </c>
    </row>
    <row r="2346" spans="1:6">
      <c r="A2346" t="s">
        <v>4</v>
      </c>
      <c r="B2346" s="4" t="s">
        <v>5</v>
      </c>
      <c r="C2346" s="4" t="s">
        <v>13</v>
      </c>
      <c r="D2346" s="4" t="s">
        <v>10</v>
      </c>
      <c r="E2346" s="4" t="s">
        <v>9</v>
      </c>
    </row>
    <row r="2347" spans="1:6">
      <c r="A2347" t="n">
        <v>24636</v>
      </c>
      <c r="B2347" s="21" t="n">
        <v>101</v>
      </c>
      <c r="C2347" s="7" t="n">
        <v>0</v>
      </c>
      <c r="D2347" s="7" t="n">
        <v>750</v>
      </c>
      <c r="E2347" s="7" t="n">
        <v>90</v>
      </c>
    </row>
    <row r="2348" spans="1:6">
      <c r="A2348" t="s">
        <v>4</v>
      </c>
      <c r="B2348" s="4" t="s">
        <v>5</v>
      </c>
      <c r="C2348" s="4" t="s">
        <v>13</v>
      </c>
      <c r="D2348" s="4" t="s">
        <v>10</v>
      </c>
      <c r="E2348" s="4" t="s">
        <v>9</v>
      </c>
    </row>
    <row r="2349" spans="1:6">
      <c r="A2349" t="n">
        <v>24644</v>
      </c>
      <c r="B2349" s="21" t="n">
        <v>101</v>
      </c>
      <c r="C2349" s="7" t="n">
        <v>0</v>
      </c>
      <c r="D2349" s="7" t="n">
        <v>746</v>
      </c>
      <c r="E2349" s="7" t="n">
        <v>90</v>
      </c>
    </row>
    <row r="2350" spans="1:6">
      <c r="A2350" t="s">
        <v>4</v>
      </c>
      <c r="B2350" s="4" t="s">
        <v>5</v>
      </c>
      <c r="C2350" s="4" t="s">
        <v>13</v>
      </c>
      <c r="D2350" s="4" t="s">
        <v>10</v>
      </c>
      <c r="E2350" s="4" t="s">
        <v>10</v>
      </c>
      <c r="F2350" s="4" t="s">
        <v>13</v>
      </c>
    </row>
    <row r="2351" spans="1:6">
      <c r="A2351" t="n">
        <v>24652</v>
      </c>
      <c r="B2351" s="22" t="n">
        <v>102</v>
      </c>
      <c r="C2351" s="7" t="n">
        <v>0</v>
      </c>
      <c r="D2351" s="7" t="n">
        <v>0</v>
      </c>
      <c r="E2351" s="7" t="n">
        <v>751</v>
      </c>
      <c r="F2351" s="7" t="n">
        <v>3</v>
      </c>
    </row>
    <row r="2352" spans="1:6">
      <c r="A2352" t="s">
        <v>4</v>
      </c>
      <c r="B2352" s="4" t="s">
        <v>5</v>
      </c>
      <c r="C2352" s="4" t="s">
        <v>13</v>
      </c>
      <c r="D2352" s="4" t="s">
        <v>10</v>
      </c>
      <c r="E2352" s="4" t="s">
        <v>10</v>
      </c>
      <c r="F2352" s="4" t="s">
        <v>13</v>
      </c>
    </row>
    <row r="2353" spans="1:6">
      <c r="A2353" t="n">
        <v>24659</v>
      </c>
      <c r="B2353" s="22" t="n">
        <v>102</v>
      </c>
      <c r="C2353" s="7" t="n">
        <v>0</v>
      </c>
      <c r="D2353" s="7" t="n">
        <v>0</v>
      </c>
      <c r="E2353" s="7" t="n">
        <v>750</v>
      </c>
      <c r="F2353" s="7" t="n">
        <v>3</v>
      </c>
    </row>
    <row r="2354" spans="1:6">
      <c r="A2354" t="s">
        <v>4</v>
      </c>
      <c r="B2354" s="4" t="s">
        <v>5</v>
      </c>
      <c r="C2354" s="4" t="s">
        <v>13</v>
      </c>
      <c r="D2354" s="4" t="s">
        <v>10</v>
      </c>
      <c r="E2354" s="4" t="s">
        <v>10</v>
      </c>
      <c r="F2354" s="4" t="s">
        <v>13</v>
      </c>
    </row>
    <row r="2355" spans="1:6">
      <c r="A2355" t="n">
        <v>24666</v>
      </c>
      <c r="B2355" s="22" t="n">
        <v>102</v>
      </c>
      <c r="C2355" s="7" t="n">
        <v>0</v>
      </c>
      <c r="D2355" s="7" t="n">
        <v>1</v>
      </c>
      <c r="E2355" s="7" t="n">
        <v>750</v>
      </c>
      <c r="F2355" s="7" t="n">
        <v>3</v>
      </c>
    </row>
    <row r="2356" spans="1:6">
      <c r="A2356" t="s">
        <v>4</v>
      </c>
      <c r="B2356" s="4" t="s">
        <v>5</v>
      </c>
      <c r="C2356" s="4" t="s">
        <v>13</v>
      </c>
      <c r="D2356" s="4" t="s">
        <v>10</v>
      </c>
      <c r="E2356" s="4" t="s">
        <v>10</v>
      </c>
      <c r="F2356" s="4" t="s">
        <v>13</v>
      </c>
    </row>
    <row r="2357" spans="1:6">
      <c r="A2357" t="n">
        <v>24673</v>
      </c>
      <c r="B2357" s="22" t="n">
        <v>102</v>
      </c>
      <c r="C2357" s="7" t="n">
        <v>0</v>
      </c>
      <c r="D2357" s="7" t="n">
        <v>3</v>
      </c>
      <c r="E2357" s="7" t="n">
        <v>746</v>
      </c>
      <c r="F2357" s="7" t="n">
        <v>3</v>
      </c>
    </row>
    <row r="2358" spans="1:6">
      <c r="A2358" t="s">
        <v>4</v>
      </c>
      <c r="B2358" s="4" t="s">
        <v>5</v>
      </c>
      <c r="C2358" s="4" t="s">
        <v>13</v>
      </c>
      <c r="D2358" s="4" t="s">
        <v>10</v>
      </c>
      <c r="E2358" s="4" t="s">
        <v>10</v>
      </c>
      <c r="F2358" s="4" t="s">
        <v>13</v>
      </c>
    </row>
    <row r="2359" spans="1:6">
      <c r="A2359" t="n">
        <v>24680</v>
      </c>
      <c r="B2359" s="22" t="n">
        <v>102</v>
      </c>
      <c r="C2359" s="7" t="n">
        <v>0</v>
      </c>
      <c r="D2359" s="7" t="n">
        <v>4</v>
      </c>
      <c r="E2359" s="7" t="n">
        <v>750</v>
      </c>
      <c r="F2359" s="7" t="n">
        <v>3</v>
      </c>
    </row>
    <row r="2360" spans="1:6">
      <c r="A2360" t="s">
        <v>4</v>
      </c>
      <c r="B2360" s="4" t="s">
        <v>5</v>
      </c>
      <c r="C2360" s="4" t="s">
        <v>13</v>
      </c>
      <c r="D2360" s="4" t="s">
        <v>10</v>
      </c>
      <c r="E2360" s="4" t="s">
        <v>10</v>
      </c>
      <c r="F2360" s="4" t="s">
        <v>13</v>
      </c>
    </row>
    <row r="2361" spans="1:6">
      <c r="A2361" t="n">
        <v>24687</v>
      </c>
      <c r="B2361" s="22" t="n">
        <v>102</v>
      </c>
      <c r="C2361" s="7" t="n">
        <v>0</v>
      </c>
      <c r="D2361" s="7" t="n">
        <v>6</v>
      </c>
      <c r="E2361" s="7" t="n">
        <v>746</v>
      </c>
      <c r="F2361" s="7" t="n">
        <v>3</v>
      </c>
    </row>
    <row r="2362" spans="1:6">
      <c r="A2362" t="s">
        <v>4</v>
      </c>
      <c r="B2362" s="4" t="s">
        <v>5</v>
      </c>
      <c r="C2362" s="4" t="s">
        <v>13</v>
      </c>
      <c r="D2362" s="4" t="s">
        <v>10</v>
      </c>
      <c r="E2362" s="4" t="s">
        <v>10</v>
      </c>
      <c r="F2362" s="4" t="s">
        <v>13</v>
      </c>
    </row>
    <row r="2363" spans="1:6">
      <c r="A2363" t="n">
        <v>24694</v>
      </c>
      <c r="B2363" s="22" t="n">
        <v>102</v>
      </c>
      <c r="C2363" s="7" t="n">
        <v>0</v>
      </c>
      <c r="D2363" s="7" t="n">
        <v>6</v>
      </c>
      <c r="E2363" s="7" t="n">
        <v>753</v>
      </c>
      <c r="F2363" s="7" t="n">
        <v>3</v>
      </c>
    </row>
    <row r="2364" spans="1:6">
      <c r="A2364" t="s">
        <v>4</v>
      </c>
      <c r="B2364" s="4" t="s">
        <v>5</v>
      </c>
      <c r="C2364" s="4" t="s">
        <v>13</v>
      </c>
      <c r="D2364" s="4" t="s">
        <v>10</v>
      </c>
      <c r="E2364" s="4" t="s">
        <v>10</v>
      </c>
      <c r="F2364" s="4" t="s">
        <v>13</v>
      </c>
    </row>
    <row r="2365" spans="1:6">
      <c r="A2365" t="n">
        <v>24701</v>
      </c>
      <c r="B2365" s="22" t="n">
        <v>102</v>
      </c>
      <c r="C2365" s="7" t="n">
        <v>0</v>
      </c>
      <c r="D2365" s="7" t="n">
        <v>3</v>
      </c>
      <c r="E2365" s="7" t="n">
        <v>715</v>
      </c>
      <c r="F2365" s="7" t="n">
        <v>3</v>
      </c>
    </row>
    <row r="2366" spans="1:6">
      <c r="A2366" t="s">
        <v>4</v>
      </c>
      <c r="B2366" s="4" t="s">
        <v>5</v>
      </c>
      <c r="C2366" s="4" t="s">
        <v>13</v>
      </c>
      <c r="D2366" s="4" t="s">
        <v>10</v>
      </c>
      <c r="E2366" s="4" t="s">
        <v>10</v>
      </c>
      <c r="F2366" s="4" t="s">
        <v>13</v>
      </c>
    </row>
    <row r="2367" spans="1:6">
      <c r="A2367" t="n">
        <v>24708</v>
      </c>
      <c r="B2367" s="22" t="n">
        <v>102</v>
      </c>
      <c r="C2367" s="7" t="n">
        <v>0</v>
      </c>
      <c r="D2367" s="7" t="n">
        <v>6</v>
      </c>
      <c r="E2367" s="7" t="n">
        <v>715</v>
      </c>
      <c r="F2367" s="7" t="n">
        <v>3</v>
      </c>
    </row>
    <row r="2368" spans="1:6">
      <c r="A2368" t="s">
        <v>4</v>
      </c>
      <c r="B2368" s="4" t="s">
        <v>5</v>
      </c>
      <c r="C2368" s="4" t="s">
        <v>13</v>
      </c>
      <c r="D2368" s="4" t="s">
        <v>10</v>
      </c>
      <c r="E2368" s="4" t="s">
        <v>10</v>
      </c>
      <c r="F2368" s="4" t="s">
        <v>13</v>
      </c>
    </row>
    <row r="2369" spans="1:6">
      <c r="A2369" t="n">
        <v>24715</v>
      </c>
      <c r="B2369" s="22" t="n">
        <v>102</v>
      </c>
      <c r="C2369" s="7" t="n">
        <v>0</v>
      </c>
      <c r="D2369" s="7" t="n">
        <v>5</v>
      </c>
      <c r="E2369" s="7" t="n">
        <v>715</v>
      </c>
      <c r="F2369" s="7" t="n">
        <v>3</v>
      </c>
    </row>
    <row r="2370" spans="1:6">
      <c r="A2370" t="s">
        <v>4</v>
      </c>
      <c r="B2370" s="4" t="s">
        <v>5</v>
      </c>
      <c r="C2370" s="4" t="s">
        <v>13</v>
      </c>
      <c r="D2370" s="4" t="s">
        <v>10</v>
      </c>
      <c r="E2370" s="4" t="s">
        <v>10</v>
      </c>
      <c r="F2370" s="4" t="s">
        <v>13</v>
      </c>
    </row>
    <row r="2371" spans="1:6">
      <c r="A2371" t="n">
        <v>24722</v>
      </c>
      <c r="B2371" s="22" t="n">
        <v>102</v>
      </c>
      <c r="C2371" s="7" t="n">
        <v>0</v>
      </c>
      <c r="D2371" s="7" t="n">
        <v>7</v>
      </c>
      <c r="E2371" s="7" t="n">
        <v>715</v>
      </c>
      <c r="F2371" s="7" t="n">
        <v>3</v>
      </c>
    </row>
    <row r="2372" spans="1:6">
      <c r="A2372" t="s">
        <v>4</v>
      </c>
      <c r="B2372" s="4" t="s">
        <v>5</v>
      </c>
      <c r="C2372" s="4" t="s">
        <v>13</v>
      </c>
      <c r="D2372" s="4" t="s">
        <v>10</v>
      </c>
      <c r="E2372" s="4" t="s">
        <v>10</v>
      </c>
      <c r="F2372" s="4" t="s">
        <v>13</v>
      </c>
    </row>
    <row r="2373" spans="1:6">
      <c r="A2373" t="n">
        <v>24729</v>
      </c>
      <c r="B2373" s="22" t="n">
        <v>102</v>
      </c>
      <c r="C2373" s="7" t="n">
        <v>0</v>
      </c>
      <c r="D2373" s="7" t="n">
        <v>8</v>
      </c>
      <c r="E2373" s="7" t="n">
        <v>715</v>
      </c>
      <c r="F2373" s="7" t="n">
        <v>3</v>
      </c>
    </row>
    <row r="2374" spans="1:6">
      <c r="A2374" t="s">
        <v>4</v>
      </c>
      <c r="B2374" s="4" t="s">
        <v>5</v>
      </c>
    </row>
    <row r="2375" spans="1:6">
      <c r="A2375" t="n">
        <v>24736</v>
      </c>
      <c r="B2375" s="5" t="n">
        <v>1</v>
      </c>
    </row>
    <row r="2376" spans="1:6" s="3" customFormat="1" customHeight="0">
      <c r="A2376" s="3" t="s">
        <v>2</v>
      </c>
      <c r="B2376" s="3" t="s">
        <v>300</v>
      </c>
    </row>
    <row r="2377" spans="1:6">
      <c r="A2377" t="s">
        <v>4</v>
      </c>
      <c r="B2377" s="4" t="s">
        <v>5</v>
      </c>
      <c r="C2377" s="4" t="s">
        <v>13</v>
      </c>
      <c r="D2377" s="4" t="s">
        <v>10</v>
      </c>
    </row>
    <row r="2378" spans="1:6">
      <c r="A2378" t="n">
        <v>24740</v>
      </c>
      <c r="B2378" s="31" t="n">
        <v>64</v>
      </c>
      <c r="C2378" s="7" t="n">
        <v>16</v>
      </c>
      <c r="D2378" s="7" t="n">
        <v>0</v>
      </c>
    </row>
    <row r="2379" spans="1:6">
      <c r="A2379" t="s">
        <v>4</v>
      </c>
      <c r="B2379" s="4" t="s">
        <v>5</v>
      </c>
    </row>
    <row r="2380" spans="1:6">
      <c r="A2380" t="n">
        <v>24744</v>
      </c>
      <c r="B2380" s="5" t="n">
        <v>1</v>
      </c>
    </row>
    <row r="2381" spans="1:6" s="3" customFormat="1" customHeight="0">
      <c r="A2381" s="3" t="s">
        <v>2</v>
      </c>
      <c r="B2381" s="3" t="s">
        <v>301</v>
      </c>
    </row>
    <row r="2382" spans="1:6">
      <c r="A2382" t="s">
        <v>4</v>
      </c>
      <c r="B2382" s="4" t="s">
        <v>5</v>
      </c>
      <c r="C2382" s="4" t="s">
        <v>13</v>
      </c>
      <c r="D2382" s="4" t="s">
        <v>13</v>
      </c>
      <c r="E2382" s="4" t="s">
        <v>9</v>
      </c>
      <c r="F2382" s="4" t="s">
        <v>13</v>
      </c>
      <c r="G2382" s="4" t="s">
        <v>13</v>
      </c>
    </row>
    <row r="2383" spans="1:6">
      <c r="A2383" t="n">
        <v>24748</v>
      </c>
      <c r="B2383" s="25" t="n">
        <v>18</v>
      </c>
      <c r="C2383" s="7" t="n">
        <v>1</v>
      </c>
      <c r="D2383" s="7" t="n">
        <v>0</v>
      </c>
      <c r="E2383" s="7" t="n">
        <v>0</v>
      </c>
      <c r="F2383" s="7" t="n">
        <v>19</v>
      </c>
      <c r="G2383" s="7" t="n">
        <v>1</v>
      </c>
    </row>
    <row r="2384" spans="1:6">
      <c r="A2384" t="s">
        <v>4</v>
      </c>
      <c r="B2384" s="4" t="s">
        <v>5</v>
      </c>
      <c r="C2384" s="4" t="s">
        <v>13</v>
      </c>
      <c r="D2384" s="4" t="s">
        <v>13</v>
      </c>
      <c r="E2384" s="4" t="s">
        <v>13</v>
      </c>
      <c r="F2384" s="4" t="s">
        <v>9</v>
      </c>
      <c r="G2384" s="4" t="s">
        <v>13</v>
      </c>
      <c r="H2384" s="4" t="s">
        <v>13</v>
      </c>
      <c r="I2384" s="4" t="s">
        <v>84</v>
      </c>
    </row>
    <row r="2385" spans="1:9">
      <c r="A2385" t="n">
        <v>24757</v>
      </c>
      <c r="B2385" s="15" t="n">
        <v>5</v>
      </c>
      <c r="C2385" s="7" t="n">
        <v>35</v>
      </c>
      <c r="D2385" s="7" t="n">
        <v>1</v>
      </c>
      <c r="E2385" s="7" t="n">
        <v>0</v>
      </c>
      <c r="F2385" s="7" t="n">
        <v>-1</v>
      </c>
      <c r="G2385" s="7" t="n">
        <v>3</v>
      </c>
      <c r="H2385" s="7" t="n">
        <v>1</v>
      </c>
      <c r="I2385" s="16" t="n">
        <f t="normal" ca="1">A2797</f>
        <v>0</v>
      </c>
    </row>
    <row r="2386" spans="1:9">
      <c r="A2386" t="s">
        <v>4</v>
      </c>
      <c r="B2386" s="4" t="s">
        <v>5</v>
      </c>
      <c r="C2386" s="4" t="s">
        <v>13</v>
      </c>
      <c r="D2386" s="4" t="s">
        <v>13</v>
      </c>
      <c r="E2386" s="4" t="s">
        <v>10</v>
      </c>
      <c r="F2386" s="4" t="s">
        <v>9</v>
      </c>
    </row>
    <row r="2387" spans="1:9">
      <c r="A2387" t="n">
        <v>24771</v>
      </c>
      <c r="B2387" s="26" t="n">
        <v>31</v>
      </c>
      <c r="C2387" s="7" t="n">
        <v>0</v>
      </c>
      <c r="D2387" s="7" t="n">
        <v>1</v>
      </c>
      <c r="E2387" s="7" t="n">
        <v>18</v>
      </c>
      <c r="F2387" s="7" t="n">
        <v>1107296256</v>
      </c>
    </row>
    <row r="2388" spans="1:9">
      <c r="A2388" t="s">
        <v>4</v>
      </c>
      <c r="B2388" s="4" t="s">
        <v>5</v>
      </c>
      <c r="C2388" s="4" t="s">
        <v>13</v>
      </c>
      <c r="D2388" s="4" t="s">
        <v>13</v>
      </c>
      <c r="E2388" s="4" t="s">
        <v>6</v>
      </c>
      <c r="F2388" s="4" t="s">
        <v>10</v>
      </c>
    </row>
    <row r="2389" spans="1:9">
      <c r="A2389" t="n">
        <v>24780</v>
      </c>
      <c r="B2389" s="26" t="n">
        <v>31</v>
      </c>
      <c r="C2389" s="7" t="n">
        <v>1</v>
      </c>
      <c r="D2389" s="7" t="n">
        <v>1</v>
      </c>
      <c r="E2389" s="7" t="s">
        <v>302</v>
      </c>
      <c r="F2389" s="7" t="n">
        <v>101</v>
      </c>
    </row>
    <row r="2390" spans="1:9">
      <c r="A2390" t="s">
        <v>4</v>
      </c>
      <c r="B2390" s="4" t="s">
        <v>5</v>
      </c>
      <c r="C2390" s="4" t="s">
        <v>13</v>
      </c>
      <c r="D2390" s="4" t="s">
        <v>13</v>
      </c>
      <c r="E2390" s="4" t="s">
        <v>6</v>
      </c>
      <c r="F2390" s="4" t="s">
        <v>10</v>
      </c>
    </row>
    <row r="2391" spans="1:9">
      <c r="A2391" t="n">
        <v>24826</v>
      </c>
      <c r="B2391" s="26" t="n">
        <v>31</v>
      </c>
      <c r="C2391" s="7" t="n">
        <v>1</v>
      </c>
      <c r="D2391" s="7" t="n">
        <v>1</v>
      </c>
      <c r="E2391" s="7" t="s">
        <v>303</v>
      </c>
      <c r="F2391" s="7" t="n">
        <v>102</v>
      </c>
    </row>
    <row r="2392" spans="1:9">
      <c r="A2392" t="s">
        <v>4</v>
      </c>
      <c r="B2392" s="4" t="s">
        <v>5</v>
      </c>
      <c r="C2392" s="4" t="s">
        <v>13</v>
      </c>
      <c r="D2392" s="4" t="s">
        <v>13</v>
      </c>
      <c r="E2392" s="4" t="s">
        <v>6</v>
      </c>
      <c r="F2392" s="4" t="s">
        <v>10</v>
      </c>
    </row>
    <row r="2393" spans="1:9">
      <c r="A2393" t="n">
        <v>24868</v>
      </c>
      <c r="B2393" s="26" t="n">
        <v>31</v>
      </c>
      <c r="C2393" s="7" t="n">
        <v>1</v>
      </c>
      <c r="D2393" s="7" t="n">
        <v>1</v>
      </c>
      <c r="E2393" s="7" t="s">
        <v>304</v>
      </c>
      <c r="F2393" s="7" t="n">
        <v>103</v>
      </c>
    </row>
    <row r="2394" spans="1:9">
      <c r="A2394" t="s">
        <v>4</v>
      </c>
      <c r="B2394" s="4" t="s">
        <v>5</v>
      </c>
      <c r="C2394" s="4" t="s">
        <v>13</v>
      </c>
      <c r="D2394" s="4" t="s">
        <v>13</v>
      </c>
      <c r="E2394" s="4" t="s">
        <v>6</v>
      </c>
      <c r="F2394" s="4" t="s">
        <v>10</v>
      </c>
    </row>
    <row r="2395" spans="1:9">
      <c r="A2395" t="n">
        <v>24910</v>
      </c>
      <c r="B2395" s="26" t="n">
        <v>31</v>
      </c>
      <c r="C2395" s="7" t="n">
        <v>1</v>
      </c>
      <c r="D2395" s="7" t="n">
        <v>1</v>
      </c>
      <c r="E2395" s="7" t="s">
        <v>305</v>
      </c>
      <c r="F2395" s="7" t="n">
        <v>104</v>
      </c>
    </row>
    <row r="2396" spans="1:9">
      <c r="A2396" t="s">
        <v>4</v>
      </c>
      <c r="B2396" s="4" t="s">
        <v>5</v>
      </c>
      <c r="C2396" s="4" t="s">
        <v>13</v>
      </c>
      <c r="D2396" s="4" t="s">
        <v>13</v>
      </c>
      <c r="E2396" s="4" t="s">
        <v>6</v>
      </c>
      <c r="F2396" s="4" t="s">
        <v>10</v>
      </c>
    </row>
    <row r="2397" spans="1:9">
      <c r="A2397" t="n">
        <v>24950</v>
      </c>
      <c r="B2397" s="26" t="n">
        <v>31</v>
      </c>
      <c r="C2397" s="7" t="n">
        <v>1</v>
      </c>
      <c r="D2397" s="7" t="n">
        <v>1</v>
      </c>
      <c r="E2397" s="7" t="s">
        <v>306</v>
      </c>
      <c r="F2397" s="7" t="n">
        <v>105</v>
      </c>
    </row>
    <row r="2398" spans="1:9">
      <c r="A2398" t="s">
        <v>4</v>
      </c>
      <c r="B2398" s="4" t="s">
        <v>5</v>
      </c>
      <c r="C2398" s="4" t="s">
        <v>13</v>
      </c>
      <c r="D2398" s="4" t="s">
        <v>13</v>
      </c>
      <c r="E2398" s="4" t="s">
        <v>6</v>
      </c>
      <c r="F2398" s="4" t="s">
        <v>10</v>
      </c>
    </row>
    <row r="2399" spans="1:9">
      <c r="A2399" t="n">
        <v>24998</v>
      </c>
      <c r="B2399" s="26" t="n">
        <v>31</v>
      </c>
      <c r="C2399" s="7" t="n">
        <v>1</v>
      </c>
      <c r="D2399" s="7" t="n">
        <v>1</v>
      </c>
      <c r="E2399" s="7" t="s">
        <v>307</v>
      </c>
      <c r="F2399" s="7" t="n">
        <v>106</v>
      </c>
    </row>
    <row r="2400" spans="1:9">
      <c r="A2400" t="s">
        <v>4</v>
      </c>
      <c r="B2400" s="4" t="s">
        <v>5</v>
      </c>
      <c r="C2400" s="4" t="s">
        <v>13</v>
      </c>
      <c r="D2400" s="4" t="s">
        <v>13</v>
      </c>
      <c r="E2400" s="4" t="s">
        <v>6</v>
      </c>
      <c r="F2400" s="4" t="s">
        <v>10</v>
      </c>
    </row>
    <row r="2401" spans="1:9">
      <c r="A2401" t="n">
        <v>25025</v>
      </c>
      <c r="B2401" s="26" t="n">
        <v>31</v>
      </c>
      <c r="C2401" s="7" t="n">
        <v>1</v>
      </c>
      <c r="D2401" s="7" t="n">
        <v>1</v>
      </c>
      <c r="E2401" s="7" t="s">
        <v>308</v>
      </c>
      <c r="F2401" s="7" t="n">
        <v>107</v>
      </c>
    </row>
    <row r="2402" spans="1:9">
      <c r="A2402" t="s">
        <v>4</v>
      </c>
      <c r="B2402" s="4" t="s">
        <v>5</v>
      </c>
      <c r="C2402" s="4" t="s">
        <v>13</v>
      </c>
      <c r="D2402" s="4" t="s">
        <v>13</v>
      </c>
      <c r="E2402" s="4" t="s">
        <v>6</v>
      </c>
      <c r="F2402" s="4" t="s">
        <v>10</v>
      </c>
    </row>
    <row r="2403" spans="1:9">
      <c r="A2403" t="n">
        <v>25069</v>
      </c>
      <c r="B2403" s="26" t="n">
        <v>31</v>
      </c>
      <c r="C2403" s="7" t="n">
        <v>1</v>
      </c>
      <c r="D2403" s="7" t="n">
        <v>1</v>
      </c>
      <c r="E2403" s="7" t="s">
        <v>309</v>
      </c>
      <c r="F2403" s="7" t="n">
        <v>108</v>
      </c>
    </row>
    <row r="2404" spans="1:9">
      <c r="A2404" t="s">
        <v>4</v>
      </c>
      <c r="B2404" s="4" t="s">
        <v>5</v>
      </c>
      <c r="C2404" s="4" t="s">
        <v>13</v>
      </c>
      <c r="D2404" s="4" t="s">
        <v>13</v>
      </c>
      <c r="E2404" s="4" t="s">
        <v>6</v>
      </c>
      <c r="F2404" s="4" t="s">
        <v>10</v>
      </c>
    </row>
    <row r="2405" spans="1:9">
      <c r="A2405" t="n">
        <v>25111</v>
      </c>
      <c r="B2405" s="26" t="n">
        <v>31</v>
      </c>
      <c r="C2405" s="7" t="n">
        <v>1</v>
      </c>
      <c r="D2405" s="7" t="n">
        <v>1</v>
      </c>
      <c r="E2405" s="7" t="s">
        <v>310</v>
      </c>
      <c r="F2405" s="7" t="n">
        <v>109</v>
      </c>
    </row>
    <row r="2406" spans="1:9">
      <c r="A2406" t="s">
        <v>4</v>
      </c>
      <c r="B2406" s="4" t="s">
        <v>5</v>
      </c>
      <c r="C2406" s="4" t="s">
        <v>13</v>
      </c>
      <c r="D2406" s="4" t="s">
        <v>13</v>
      </c>
      <c r="E2406" s="4" t="s">
        <v>6</v>
      </c>
      <c r="F2406" s="4" t="s">
        <v>10</v>
      </c>
    </row>
    <row r="2407" spans="1:9">
      <c r="A2407" t="n">
        <v>25143</v>
      </c>
      <c r="B2407" s="26" t="n">
        <v>31</v>
      </c>
      <c r="C2407" s="7" t="n">
        <v>1</v>
      </c>
      <c r="D2407" s="7" t="n">
        <v>1</v>
      </c>
      <c r="E2407" s="7" t="s">
        <v>311</v>
      </c>
      <c r="F2407" s="7" t="n">
        <v>110</v>
      </c>
    </row>
    <row r="2408" spans="1:9">
      <c r="A2408" t="s">
        <v>4</v>
      </c>
      <c r="B2408" s="4" t="s">
        <v>5</v>
      </c>
      <c r="C2408" s="4" t="s">
        <v>13</v>
      </c>
      <c r="D2408" s="4" t="s">
        <v>13</v>
      </c>
      <c r="E2408" s="4" t="s">
        <v>6</v>
      </c>
      <c r="F2408" s="4" t="s">
        <v>10</v>
      </c>
    </row>
    <row r="2409" spans="1:9">
      <c r="A2409" t="n">
        <v>25188</v>
      </c>
      <c r="B2409" s="26" t="n">
        <v>31</v>
      </c>
      <c r="C2409" s="7" t="n">
        <v>1</v>
      </c>
      <c r="D2409" s="7" t="n">
        <v>1</v>
      </c>
      <c r="E2409" s="7" t="s">
        <v>312</v>
      </c>
      <c r="F2409" s="7" t="n">
        <v>111</v>
      </c>
    </row>
    <row r="2410" spans="1:9">
      <c r="A2410" t="s">
        <v>4</v>
      </c>
      <c r="B2410" s="4" t="s">
        <v>5</v>
      </c>
      <c r="C2410" s="4" t="s">
        <v>13</v>
      </c>
      <c r="D2410" s="4" t="s">
        <v>13</v>
      </c>
      <c r="E2410" s="4" t="s">
        <v>6</v>
      </c>
      <c r="F2410" s="4" t="s">
        <v>10</v>
      </c>
    </row>
    <row r="2411" spans="1:9">
      <c r="A2411" t="n">
        <v>25233</v>
      </c>
      <c r="B2411" s="26" t="n">
        <v>31</v>
      </c>
      <c r="C2411" s="7" t="n">
        <v>1</v>
      </c>
      <c r="D2411" s="7" t="n">
        <v>1</v>
      </c>
      <c r="E2411" s="7" t="s">
        <v>313</v>
      </c>
      <c r="F2411" s="7" t="n">
        <v>112</v>
      </c>
    </row>
    <row r="2412" spans="1:9">
      <c r="A2412" t="s">
        <v>4</v>
      </c>
      <c r="B2412" s="4" t="s">
        <v>5</v>
      </c>
      <c r="C2412" s="4" t="s">
        <v>13</v>
      </c>
      <c r="D2412" s="4" t="s">
        <v>13</v>
      </c>
      <c r="E2412" s="4" t="s">
        <v>6</v>
      </c>
      <c r="F2412" s="4" t="s">
        <v>10</v>
      </c>
    </row>
    <row r="2413" spans="1:9">
      <c r="A2413" t="n">
        <v>25275</v>
      </c>
      <c r="B2413" s="26" t="n">
        <v>31</v>
      </c>
      <c r="C2413" s="7" t="n">
        <v>1</v>
      </c>
      <c r="D2413" s="7" t="n">
        <v>1</v>
      </c>
      <c r="E2413" s="7" t="s">
        <v>314</v>
      </c>
      <c r="F2413" s="7" t="n">
        <v>113</v>
      </c>
    </row>
    <row r="2414" spans="1:9">
      <c r="A2414" t="s">
        <v>4</v>
      </c>
      <c r="B2414" s="4" t="s">
        <v>5</v>
      </c>
      <c r="C2414" s="4" t="s">
        <v>13</v>
      </c>
      <c r="D2414" s="4" t="s">
        <v>13</v>
      </c>
      <c r="E2414" s="4" t="s">
        <v>6</v>
      </c>
      <c r="F2414" s="4" t="s">
        <v>10</v>
      </c>
    </row>
    <row r="2415" spans="1:9">
      <c r="A2415" t="n">
        <v>25298</v>
      </c>
      <c r="B2415" s="26" t="n">
        <v>31</v>
      </c>
      <c r="C2415" s="7" t="n">
        <v>1</v>
      </c>
      <c r="D2415" s="7" t="n">
        <v>1</v>
      </c>
      <c r="E2415" s="7" t="s">
        <v>315</v>
      </c>
      <c r="F2415" s="7" t="n">
        <v>120</v>
      </c>
    </row>
    <row r="2416" spans="1:9">
      <c r="A2416" t="s">
        <v>4</v>
      </c>
      <c r="B2416" s="4" t="s">
        <v>5</v>
      </c>
      <c r="C2416" s="4" t="s">
        <v>13</v>
      </c>
      <c r="D2416" s="4" t="s">
        <v>13</v>
      </c>
      <c r="E2416" s="4" t="s">
        <v>6</v>
      </c>
      <c r="F2416" s="4" t="s">
        <v>10</v>
      </c>
    </row>
    <row r="2417" spans="1:6">
      <c r="A2417" t="n">
        <v>25313</v>
      </c>
      <c r="B2417" s="26" t="n">
        <v>31</v>
      </c>
      <c r="C2417" s="7" t="n">
        <v>1</v>
      </c>
      <c r="D2417" s="7" t="n">
        <v>1</v>
      </c>
      <c r="E2417" s="7" t="s">
        <v>316</v>
      </c>
      <c r="F2417" s="7" t="n">
        <v>121</v>
      </c>
    </row>
    <row r="2418" spans="1:6">
      <c r="A2418" t="s">
        <v>4</v>
      </c>
      <c r="B2418" s="4" t="s">
        <v>5</v>
      </c>
      <c r="C2418" s="4" t="s">
        <v>13</v>
      </c>
      <c r="D2418" s="4" t="s">
        <v>13</v>
      </c>
      <c r="E2418" s="4" t="s">
        <v>6</v>
      </c>
      <c r="F2418" s="4" t="s">
        <v>10</v>
      </c>
    </row>
    <row r="2419" spans="1:6">
      <c r="A2419" t="n">
        <v>25335</v>
      </c>
      <c r="B2419" s="26" t="n">
        <v>31</v>
      </c>
      <c r="C2419" s="7" t="n">
        <v>1</v>
      </c>
      <c r="D2419" s="7" t="n">
        <v>1</v>
      </c>
      <c r="E2419" s="7" t="s">
        <v>317</v>
      </c>
      <c r="F2419" s="7" t="n">
        <v>122</v>
      </c>
    </row>
    <row r="2420" spans="1:6">
      <c r="A2420" t="s">
        <v>4</v>
      </c>
      <c r="B2420" s="4" t="s">
        <v>5</v>
      </c>
      <c r="C2420" s="4" t="s">
        <v>13</v>
      </c>
      <c r="D2420" s="4" t="s">
        <v>13</v>
      </c>
      <c r="E2420" s="4" t="s">
        <v>6</v>
      </c>
      <c r="F2420" s="4" t="s">
        <v>10</v>
      </c>
    </row>
    <row r="2421" spans="1:6">
      <c r="A2421" t="n">
        <v>25357</v>
      </c>
      <c r="B2421" s="26" t="n">
        <v>31</v>
      </c>
      <c r="C2421" s="7" t="n">
        <v>1</v>
      </c>
      <c r="D2421" s="7" t="n">
        <v>1</v>
      </c>
      <c r="E2421" s="7" t="s">
        <v>318</v>
      </c>
      <c r="F2421" s="7" t="n">
        <v>123</v>
      </c>
    </row>
    <row r="2422" spans="1:6">
      <c r="A2422" t="s">
        <v>4</v>
      </c>
      <c r="B2422" s="4" t="s">
        <v>5</v>
      </c>
      <c r="C2422" s="4" t="s">
        <v>13</v>
      </c>
      <c r="D2422" s="4" t="s">
        <v>13</v>
      </c>
      <c r="E2422" s="4" t="s">
        <v>6</v>
      </c>
      <c r="F2422" s="4" t="s">
        <v>10</v>
      </c>
    </row>
    <row r="2423" spans="1:6">
      <c r="A2423" t="n">
        <v>25380</v>
      </c>
      <c r="B2423" s="26" t="n">
        <v>31</v>
      </c>
      <c r="C2423" s="7" t="n">
        <v>1</v>
      </c>
      <c r="D2423" s="7" t="n">
        <v>1</v>
      </c>
      <c r="E2423" s="7" t="s">
        <v>319</v>
      </c>
      <c r="F2423" s="7" t="n">
        <v>124</v>
      </c>
    </row>
    <row r="2424" spans="1:6">
      <c r="A2424" t="s">
        <v>4</v>
      </c>
      <c r="B2424" s="4" t="s">
        <v>5</v>
      </c>
      <c r="C2424" s="4" t="s">
        <v>13</v>
      </c>
      <c r="D2424" s="4" t="s">
        <v>13</v>
      </c>
      <c r="E2424" s="4" t="s">
        <v>6</v>
      </c>
      <c r="F2424" s="4" t="s">
        <v>10</v>
      </c>
    </row>
    <row r="2425" spans="1:6">
      <c r="A2425" t="n">
        <v>25404</v>
      </c>
      <c r="B2425" s="26" t="n">
        <v>31</v>
      </c>
      <c r="C2425" s="7" t="n">
        <v>1</v>
      </c>
      <c r="D2425" s="7" t="n">
        <v>1</v>
      </c>
      <c r="E2425" s="7" t="s">
        <v>320</v>
      </c>
      <c r="F2425" s="7" t="n">
        <v>125</v>
      </c>
    </row>
    <row r="2426" spans="1:6">
      <c r="A2426" t="s">
        <v>4</v>
      </c>
      <c r="B2426" s="4" t="s">
        <v>5</v>
      </c>
      <c r="C2426" s="4" t="s">
        <v>13</v>
      </c>
      <c r="D2426" s="4" t="s">
        <v>13</v>
      </c>
      <c r="E2426" s="4" t="s">
        <v>6</v>
      </c>
      <c r="F2426" s="4" t="s">
        <v>10</v>
      </c>
    </row>
    <row r="2427" spans="1:6">
      <c r="A2427" t="n">
        <v>25427</v>
      </c>
      <c r="B2427" s="26" t="n">
        <v>31</v>
      </c>
      <c r="C2427" s="7" t="n">
        <v>1</v>
      </c>
      <c r="D2427" s="7" t="n">
        <v>1</v>
      </c>
      <c r="E2427" s="7" t="s">
        <v>321</v>
      </c>
      <c r="F2427" s="7" t="n">
        <v>126</v>
      </c>
    </row>
    <row r="2428" spans="1:6">
      <c r="A2428" t="s">
        <v>4</v>
      </c>
      <c r="B2428" s="4" t="s">
        <v>5</v>
      </c>
      <c r="C2428" s="4" t="s">
        <v>13</v>
      </c>
      <c r="D2428" s="4" t="s">
        <v>13</v>
      </c>
      <c r="E2428" s="4" t="s">
        <v>6</v>
      </c>
      <c r="F2428" s="4" t="s">
        <v>10</v>
      </c>
    </row>
    <row r="2429" spans="1:6">
      <c r="A2429" t="n">
        <v>25442</v>
      </c>
      <c r="B2429" s="26" t="n">
        <v>31</v>
      </c>
      <c r="C2429" s="7" t="n">
        <v>1</v>
      </c>
      <c r="D2429" s="7" t="n">
        <v>1</v>
      </c>
      <c r="E2429" s="7" t="s">
        <v>322</v>
      </c>
      <c r="F2429" s="7" t="n">
        <v>127</v>
      </c>
    </row>
    <row r="2430" spans="1:6">
      <c r="A2430" t="s">
        <v>4</v>
      </c>
      <c r="B2430" s="4" t="s">
        <v>5</v>
      </c>
      <c r="C2430" s="4" t="s">
        <v>13</v>
      </c>
      <c r="D2430" s="4" t="s">
        <v>13</v>
      </c>
      <c r="E2430" s="4" t="s">
        <v>6</v>
      </c>
      <c r="F2430" s="4" t="s">
        <v>10</v>
      </c>
    </row>
    <row r="2431" spans="1:6">
      <c r="A2431" t="n">
        <v>25462</v>
      </c>
      <c r="B2431" s="26" t="n">
        <v>31</v>
      </c>
      <c r="C2431" s="7" t="n">
        <v>1</v>
      </c>
      <c r="D2431" s="7" t="n">
        <v>1</v>
      </c>
      <c r="E2431" s="7" t="s">
        <v>323</v>
      </c>
      <c r="F2431" s="7" t="n">
        <v>128</v>
      </c>
    </row>
    <row r="2432" spans="1:6">
      <c r="A2432" t="s">
        <v>4</v>
      </c>
      <c r="B2432" s="4" t="s">
        <v>5</v>
      </c>
      <c r="C2432" s="4" t="s">
        <v>13</v>
      </c>
      <c r="D2432" s="4" t="s">
        <v>13</v>
      </c>
      <c r="E2432" s="4" t="s">
        <v>6</v>
      </c>
      <c r="F2432" s="4" t="s">
        <v>10</v>
      </c>
    </row>
    <row r="2433" spans="1:6">
      <c r="A2433" t="n">
        <v>25480</v>
      </c>
      <c r="B2433" s="26" t="n">
        <v>31</v>
      </c>
      <c r="C2433" s="7" t="n">
        <v>1</v>
      </c>
      <c r="D2433" s="7" t="n">
        <v>1</v>
      </c>
      <c r="E2433" s="7" t="s">
        <v>324</v>
      </c>
      <c r="F2433" s="7" t="n">
        <v>129</v>
      </c>
    </row>
    <row r="2434" spans="1:6">
      <c r="A2434" t="s">
        <v>4</v>
      </c>
      <c r="B2434" s="4" t="s">
        <v>5</v>
      </c>
      <c r="C2434" s="4" t="s">
        <v>13</v>
      </c>
      <c r="D2434" s="4" t="s">
        <v>13</v>
      </c>
      <c r="E2434" s="4" t="s">
        <v>6</v>
      </c>
      <c r="F2434" s="4" t="s">
        <v>10</v>
      </c>
    </row>
    <row r="2435" spans="1:6">
      <c r="A2435" t="n">
        <v>25498</v>
      </c>
      <c r="B2435" s="26" t="n">
        <v>31</v>
      </c>
      <c r="C2435" s="7" t="n">
        <v>1</v>
      </c>
      <c r="D2435" s="7" t="n">
        <v>1</v>
      </c>
      <c r="E2435" s="7" t="s">
        <v>325</v>
      </c>
      <c r="F2435" s="7" t="n">
        <v>130</v>
      </c>
    </row>
    <row r="2436" spans="1:6">
      <c r="A2436" t="s">
        <v>4</v>
      </c>
      <c r="B2436" s="4" t="s">
        <v>5</v>
      </c>
      <c r="C2436" s="4" t="s">
        <v>13</v>
      </c>
      <c r="D2436" s="4" t="s">
        <v>13</v>
      </c>
      <c r="E2436" s="4" t="s">
        <v>6</v>
      </c>
      <c r="F2436" s="4" t="s">
        <v>10</v>
      </c>
    </row>
    <row r="2437" spans="1:6">
      <c r="A2437" t="n">
        <v>25516</v>
      </c>
      <c r="B2437" s="26" t="n">
        <v>31</v>
      </c>
      <c r="C2437" s="7" t="n">
        <v>1</v>
      </c>
      <c r="D2437" s="7" t="n">
        <v>1</v>
      </c>
      <c r="E2437" s="7" t="s">
        <v>326</v>
      </c>
      <c r="F2437" s="7" t="n">
        <v>131</v>
      </c>
    </row>
    <row r="2438" spans="1:6">
      <c r="A2438" t="s">
        <v>4</v>
      </c>
      <c r="B2438" s="4" t="s">
        <v>5</v>
      </c>
      <c r="C2438" s="4" t="s">
        <v>13</v>
      </c>
      <c r="D2438" s="4" t="s">
        <v>13</v>
      </c>
      <c r="E2438" s="4" t="s">
        <v>6</v>
      </c>
      <c r="F2438" s="4" t="s">
        <v>10</v>
      </c>
    </row>
    <row r="2439" spans="1:6">
      <c r="A2439" t="n">
        <v>25534</v>
      </c>
      <c r="B2439" s="26" t="n">
        <v>31</v>
      </c>
      <c r="C2439" s="7" t="n">
        <v>1</v>
      </c>
      <c r="D2439" s="7" t="n">
        <v>1</v>
      </c>
      <c r="E2439" s="7" t="s">
        <v>327</v>
      </c>
      <c r="F2439" s="7" t="n">
        <v>998</v>
      </c>
    </row>
    <row r="2440" spans="1:6">
      <c r="A2440" t="s">
        <v>4</v>
      </c>
      <c r="B2440" s="4" t="s">
        <v>5</v>
      </c>
      <c r="C2440" s="4" t="s">
        <v>13</v>
      </c>
      <c r="D2440" s="4" t="s">
        <v>13</v>
      </c>
      <c r="E2440" s="4" t="s">
        <v>6</v>
      </c>
      <c r="F2440" s="4" t="s">
        <v>10</v>
      </c>
    </row>
    <row r="2441" spans="1:6">
      <c r="A2441" t="n">
        <v>25549</v>
      </c>
      <c r="B2441" s="26" t="n">
        <v>31</v>
      </c>
      <c r="C2441" s="7" t="n">
        <v>1</v>
      </c>
      <c r="D2441" s="7" t="n">
        <v>1</v>
      </c>
      <c r="E2441" s="7" t="s">
        <v>107</v>
      </c>
      <c r="F2441" s="7" t="n">
        <v>999</v>
      </c>
    </row>
    <row r="2442" spans="1:6">
      <c r="A2442" t="s">
        <v>4</v>
      </c>
      <c r="B2442" s="4" t="s">
        <v>5</v>
      </c>
      <c r="C2442" s="4" t="s">
        <v>13</v>
      </c>
      <c r="D2442" s="4" t="s">
        <v>13</v>
      </c>
      <c r="E2442" s="4" t="s">
        <v>13</v>
      </c>
      <c r="F2442" s="4" t="s">
        <v>10</v>
      </c>
      <c r="G2442" s="4" t="s">
        <v>10</v>
      </c>
      <c r="H2442" s="4" t="s">
        <v>13</v>
      </c>
    </row>
    <row r="2443" spans="1:6">
      <c r="A2443" t="n">
        <v>25572</v>
      </c>
      <c r="B2443" s="26" t="n">
        <v>31</v>
      </c>
      <c r="C2443" s="7" t="n">
        <v>2</v>
      </c>
      <c r="D2443" s="7" t="n">
        <v>1</v>
      </c>
      <c r="E2443" s="7" t="n">
        <v>1</v>
      </c>
      <c r="F2443" s="7" t="n">
        <v>432</v>
      </c>
      <c r="G2443" s="7" t="n">
        <v>64</v>
      </c>
      <c r="H2443" s="7" t="n">
        <v>0</v>
      </c>
    </row>
    <row r="2444" spans="1:6">
      <c r="A2444" t="s">
        <v>4</v>
      </c>
      <c r="B2444" s="4" t="s">
        <v>5</v>
      </c>
      <c r="C2444" s="4" t="s">
        <v>13</v>
      </c>
      <c r="D2444" s="4" t="s">
        <v>13</v>
      </c>
      <c r="E2444" s="4" t="s">
        <v>13</v>
      </c>
    </row>
    <row r="2445" spans="1:6">
      <c r="A2445" t="n">
        <v>25581</v>
      </c>
      <c r="B2445" s="26" t="n">
        <v>31</v>
      </c>
      <c r="C2445" s="7" t="n">
        <v>4</v>
      </c>
      <c r="D2445" s="7" t="n">
        <v>1</v>
      </c>
      <c r="E2445" s="7" t="n">
        <v>1</v>
      </c>
    </row>
    <row r="2446" spans="1:6">
      <c r="A2446" t="s">
        <v>4</v>
      </c>
      <c r="B2446" s="4" t="s">
        <v>5</v>
      </c>
      <c r="C2446" s="4" t="s">
        <v>13</v>
      </c>
      <c r="D2446" s="4" t="s">
        <v>13</v>
      </c>
      <c r="E2446" s="4" t="s">
        <v>13</v>
      </c>
      <c r="F2446" s="4" t="s">
        <v>13</v>
      </c>
      <c r="G2446" s="4" t="s">
        <v>10</v>
      </c>
      <c r="H2446" s="4" t="s">
        <v>84</v>
      </c>
      <c r="I2446" s="4" t="s">
        <v>10</v>
      </c>
      <c r="J2446" s="4" t="s">
        <v>84</v>
      </c>
      <c r="K2446" s="4" t="s">
        <v>10</v>
      </c>
      <c r="L2446" s="4" t="s">
        <v>84</v>
      </c>
      <c r="M2446" s="4" t="s">
        <v>10</v>
      </c>
      <c r="N2446" s="4" t="s">
        <v>84</v>
      </c>
      <c r="O2446" s="4" t="s">
        <v>10</v>
      </c>
      <c r="P2446" s="4" t="s">
        <v>84</v>
      </c>
      <c r="Q2446" s="4" t="s">
        <v>10</v>
      </c>
      <c r="R2446" s="4" t="s">
        <v>84</v>
      </c>
      <c r="S2446" s="4" t="s">
        <v>10</v>
      </c>
      <c r="T2446" s="4" t="s">
        <v>84</v>
      </c>
      <c r="U2446" s="4" t="s">
        <v>10</v>
      </c>
      <c r="V2446" s="4" t="s">
        <v>84</v>
      </c>
      <c r="W2446" s="4" t="s">
        <v>10</v>
      </c>
      <c r="X2446" s="4" t="s">
        <v>84</v>
      </c>
      <c r="Y2446" s="4" t="s">
        <v>10</v>
      </c>
      <c r="Z2446" s="4" t="s">
        <v>84</v>
      </c>
      <c r="AA2446" s="4" t="s">
        <v>10</v>
      </c>
      <c r="AB2446" s="4" t="s">
        <v>84</v>
      </c>
      <c r="AC2446" s="4" t="s">
        <v>10</v>
      </c>
      <c r="AD2446" s="4" t="s">
        <v>84</v>
      </c>
      <c r="AE2446" s="4" t="s">
        <v>10</v>
      </c>
      <c r="AF2446" s="4" t="s">
        <v>84</v>
      </c>
      <c r="AG2446" s="4" t="s">
        <v>10</v>
      </c>
      <c r="AH2446" s="4" t="s">
        <v>84</v>
      </c>
      <c r="AI2446" s="4" t="s">
        <v>10</v>
      </c>
      <c r="AJ2446" s="4" t="s">
        <v>84</v>
      </c>
      <c r="AK2446" s="4" t="s">
        <v>10</v>
      </c>
      <c r="AL2446" s="4" t="s">
        <v>84</v>
      </c>
      <c r="AM2446" s="4" t="s">
        <v>10</v>
      </c>
      <c r="AN2446" s="4" t="s">
        <v>84</v>
      </c>
      <c r="AO2446" s="4" t="s">
        <v>10</v>
      </c>
      <c r="AP2446" s="4" t="s">
        <v>84</v>
      </c>
      <c r="AQ2446" s="4" t="s">
        <v>10</v>
      </c>
      <c r="AR2446" s="4" t="s">
        <v>84</v>
      </c>
      <c r="AS2446" s="4" t="s">
        <v>10</v>
      </c>
      <c r="AT2446" s="4" t="s">
        <v>84</v>
      </c>
      <c r="AU2446" s="4" t="s">
        <v>10</v>
      </c>
      <c r="AV2446" s="4" t="s">
        <v>84</v>
      </c>
      <c r="AW2446" s="4" t="s">
        <v>10</v>
      </c>
      <c r="AX2446" s="4" t="s">
        <v>84</v>
      </c>
      <c r="AY2446" s="4" t="s">
        <v>10</v>
      </c>
      <c r="AZ2446" s="4" t="s">
        <v>84</v>
      </c>
      <c r="BA2446" s="4" t="s">
        <v>10</v>
      </c>
      <c r="BB2446" s="4" t="s">
        <v>84</v>
      </c>
      <c r="BC2446" s="4" t="s">
        <v>10</v>
      </c>
      <c r="BD2446" s="4" t="s">
        <v>84</v>
      </c>
      <c r="BE2446" s="4" t="s">
        <v>10</v>
      </c>
      <c r="BF2446" s="4" t="s">
        <v>84</v>
      </c>
      <c r="BG2446" s="4" t="s">
        <v>10</v>
      </c>
      <c r="BH2446" s="4" t="s">
        <v>84</v>
      </c>
      <c r="BI2446" s="4" t="s">
        <v>84</v>
      </c>
    </row>
    <row r="2447" spans="1:6">
      <c r="A2447" t="n">
        <v>25585</v>
      </c>
      <c r="B2447" s="27" t="n">
        <v>6</v>
      </c>
      <c r="C2447" s="7" t="n">
        <v>35</v>
      </c>
      <c r="D2447" s="7" t="n">
        <v>1</v>
      </c>
      <c r="E2447" s="7" t="n">
        <v>1</v>
      </c>
      <c r="F2447" s="7" t="n">
        <v>27</v>
      </c>
      <c r="G2447" s="7" t="n">
        <v>101</v>
      </c>
      <c r="H2447" s="16" t="n">
        <f t="normal" ca="1">A2449</f>
        <v>0</v>
      </c>
      <c r="I2447" s="7" t="n">
        <v>102</v>
      </c>
      <c r="J2447" s="16" t="n">
        <f t="normal" ca="1">A2459</f>
        <v>0</v>
      </c>
      <c r="K2447" s="7" t="n">
        <v>103</v>
      </c>
      <c r="L2447" s="16" t="n">
        <f t="normal" ca="1">A2471</f>
        <v>0</v>
      </c>
      <c r="M2447" s="7" t="n">
        <v>104</v>
      </c>
      <c r="N2447" s="16" t="n">
        <f t="normal" ca="1">A2483</f>
        <v>0</v>
      </c>
      <c r="O2447" s="7" t="n">
        <v>105</v>
      </c>
      <c r="P2447" s="16" t="n">
        <f t="normal" ca="1">A2495</f>
        <v>0</v>
      </c>
      <c r="Q2447" s="7" t="n">
        <v>106</v>
      </c>
      <c r="R2447" s="16" t="n">
        <f t="normal" ca="1">A2507</f>
        <v>0</v>
      </c>
      <c r="S2447" s="7" t="n">
        <v>107</v>
      </c>
      <c r="T2447" s="16" t="n">
        <f t="normal" ca="1">A2519</f>
        <v>0</v>
      </c>
      <c r="U2447" s="7" t="n">
        <v>108</v>
      </c>
      <c r="V2447" s="16" t="n">
        <f t="normal" ca="1">A2533</f>
        <v>0</v>
      </c>
      <c r="W2447" s="7" t="n">
        <v>109</v>
      </c>
      <c r="X2447" s="16" t="n">
        <f t="normal" ca="1">A2547</f>
        <v>0</v>
      </c>
      <c r="Y2447" s="7" t="n">
        <v>110</v>
      </c>
      <c r="Z2447" s="16" t="n">
        <f t="normal" ca="1">A2561</f>
        <v>0</v>
      </c>
      <c r="AA2447" s="7" t="n">
        <v>111</v>
      </c>
      <c r="AB2447" s="16" t="n">
        <f t="normal" ca="1">A2575</f>
        <v>0</v>
      </c>
      <c r="AC2447" s="7" t="n">
        <v>112</v>
      </c>
      <c r="AD2447" s="16" t="n">
        <f t="normal" ca="1">A2589</f>
        <v>0</v>
      </c>
      <c r="AE2447" s="7" t="n">
        <v>113</v>
      </c>
      <c r="AF2447" s="16" t="n">
        <f t="normal" ca="1">A2609</f>
        <v>0</v>
      </c>
      <c r="AG2447" s="7" t="n">
        <v>120</v>
      </c>
      <c r="AH2447" s="16" t="n">
        <f t="normal" ca="1">A2647</f>
        <v>0</v>
      </c>
      <c r="AI2447" s="7" t="n">
        <v>121</v>
      </c>
      <c r="AJ2447" s="16" t="n">
        <f t="normal" ca="1">A2653</f>
        <v>0</v>
      </c>
      <c r="AK2447" s="7" t="n">
        <v>122</v>
      </c>
      <c r="AL2447" s="16" t="n">
        <f t="normal" ca="1">A2659</f>
        <v>0</v>
      </c>
      <c r="AM2447" s="7" t="n">
        <v>123</v>
      </c>
      <c r="AN2447" s="16" t="n">
        <f t="normal" ca="1">A2665</f>
        <v>0</v>
      </c>
      <c r="AO2447" s="7" t="n">
        <v>124</v>
      </c>
      <c r="AP2447" s="16" t="n">
        <f t="normal" ca="1">A2671</f>
        <v>0</v>
      </c>
      <c r="AQ2447" s="7" t="n">
        <v>125</v>
      </c>
      <c r="AR2447" s="16" t="n">
        <f t="normal" ca="1">A2677</f>
        <v>0</v>
      </c>
      <c r="AS2447" s="7" t="n">
        <v>126</v>
      </c>
      <c r="AT2447" s="16" t="n">
        <f t="normal" ca="1">A2683</f>
        <v>0</v>
      </c>
      <c r="AU2447" s="7" t="n">
        <v>127</v>
      </c>
      <c r="AV2447" s="16" t="n">
        <f t="normal" ca="1">A2689</f>
        <v>0</v>
      </c>
      <c r="AW2447" s="7" t="n">
        <v>128</v>
      </c>
      <c r="AX2447" s="16" t="n">
        <f t="normal" ca="1">A2701</f>
        <v>0</v>
      </c>
      <c r="AY2447" s="7" t="n">
        <v>129</v>
      </c>
      <c r="AZ2447" s="16" t="n">
        <f t="normal" ca="1">A2707</f>
        <v>0</v>
      </c>
      <c r="BA2447" s="7" t="n">
        <v>130</v>
      </c>
      <c r="BB2447" s="16" t="n">
        <f t="normal" ca="1">A2713</f>
        <v>0</v>
      </c>
      <c r="BC2447" s="7" t="n">
        <v>131</v>
      </c>
      <c r="BD2447" s="16" t="n">
        <f t="normal" ca="1">A2719</f>
        <v>0</v>
      </c>
      <c r="BE2447" s="7" t="n">
        <v>998</v>
      </c>
      <c r="BF2447" s="16" t="n">
        <f t="normal" ca="1">A2725</f>
        <v>0</v>
      </c>
      <c r="BG2447" s="7" t="n">
        <v>999</v>
      </c>
      <c r="BH2447" s="16" t="n">
        <f t="normal" ca="1">A2767</f>
        <v>0</v>
      </c>
      <c r="BI2447" s="16" t="n">
        <f t="normal" ca="1">A2791</f>
        <v>0</v>
      </c>
    </row>
    <row r="2448" spans="1:6">
      <c r="A2448" t="s">
        <v>4</v>
      </c>
      <c r="B2448" s="4" t="s">
        <v>5</v>
      </c>
      <c r="C2448" s="4" t="s">
        <v>13</v>
      </c>
      <c r="D2448" s="4" t="s">
        <v>6</v>
      </c>
    </row>
    <row r="2449" spans="1:61">
      <c r="A2449" t="n">
        <v>25756</v>
      </c>
      <c r="B2449" s="30" t="n">
        <v>2</v>
      </c>
      <c r="C2449" s="7" t="n">
        <v>11</v>
      </c>
      <c r="D2449" s="7" t="s">
        <v>328</v>
      </c>
    </row>
    <row r="2450" spans="1:61">
      <c r="A2450" t="s">
        <v>4</v>
      </c>
      <c r="B2450" s="4" t="s">
        <v>5</v>
      </c>
      <c r="C2450" s="4" t="s">
        <v>13</v>
      </c>
      <c r="D2450" s="4" t="s">
        <v>6</v>
      </c>
    </row>
    <row r="2451" spans="1:61">
      <c r="A2451" t="n">
        <v>25769</v>
      </c>
      <c r="B2451" s="30" t="n">
        <v>2</v>
      </c>
      <c r="C2451" s="7" t="n">
        <v>10</v>
      </c>
      <c r="D2451" s="7" t="s">
        <v>329</v>
      </c>
    </row>
    <row r="2452" spans="1:61">
      <c r="A2452" t="s">
        <v>4</v>
      </c>
      <c r="B2452" s="4" t="s">
        <v>5</v>
      </c>
      <c r="C2452" s="4" t="s">
        <v>13</v>
      </c>
      <c r="D2452" s="4" t="s">
        <v>10</v>
      </c>
      <c r="E2452" s="4" t="s">
        <v>10</v>
      </c>
      <c r="F2452" s="4" t="s">
        <v>10</v>
      </c>
    </row>
    <row r="2453" spans="1:61">
      <c r="A2453" t="n">
        <v>25788</v>
      </c>
      <c r="B2453" s="19" t="n">
        <v>63</v>
      </c>
      <c r="C2453" s="7" t="n">
        <v>0</v>
      </c>
      <c r="D2453" s="7" t="n">
        <v>0</v>
      </c>
      <c r="E2453" s="7" t="n">
        <v>1</v>
      </c>
      <c r="F2453" s="7" t="n">
        <v>44</v>
      </c>
    </row>
    <row r="2454" spans="1:61">
      <c r="A2454" t="s">
        <v>4</v>
      </c>
      <c r="B2454" s="4" t="s">
        <v>5</v>
      </c>
      <c r="C2454" s="4" t="s">
        <v>13</v>
      </c>
      <c r="D2454" s="4" t="s">
        <v>9</v>
      </c>
      <c r="E2454" s="4" t="s">
        <v>13</v>
      </c>
      <c r="F2454" s="4" t="s">
        <v>13</v>
      </c>
      <c r="G2454" s="4" t="s">
        <v>9</v>
      </c>
      <c r="H2454" s="4" t="s">
        <v>13</v>
      </c>
      <c r="I2454" s="4" t="s">
        <v>9</v>
      </c>
      <c r="J2454" s="4" t="s">
        <v>13</v>
      </c>
    </row>
    <row r="2455" spans="1:61">
      <c r="A2455" t="n">
        <v>25796</v>
      </c>
      <c r="B2455" s="28" t="n">
        <v>33</v>
      </c>
      <c r="C2455" s="7" t="n">
        <v>0</v>
      </c>
      <c r="D2455" s="7" t="n">
        <v>7</v>
      </c>
      <c r="E2455" s="7" t="n">
        <v>0</v>
      </c>
      <c r="F2455" s="7" t="n">
        <v>0</v>
      </c>
      <c r="G2455" s="7" t="n">
        <v>-1</v>
      </c>
      <c r="H2455" s="7" t="n">
        <v>0</v>
      </c>
      <c r="I2455" s="7" t="n">
        <v>-1</v>
      </c>
      <c r="J2455" s="7" t="n">
        <v>0</v>
      </c>
    </row>
    <row r="2456" spans="1:61">
      <c r="A2456" t="s">
        <v>4</v>
      </c>
      <c r="B2456" s="4" t="s">
        <v>5</v>
      </c>
      <c r="C2456" s="4" t="s">
        <v>84</v>
      </c>
    </row>
    <row r="2457" spans="1:61">
      <c r="A2457" t="n">
        <v>25814</v>
      </c>
      <c r="B2457" s="29" t="n">
        <v>3</v>
      </c>
      <c r="C2457" s="16" t="n">
        <f t="normal" ca="1">A2795</f>
        <v>0</v>
      </c>
    </row>
    <row r="2458" spans="1:61">
      <c r="A2458" t="s">
        <v>4</v>
      </c>
      <c r="B2458" s="4" t="s">
        <v>5</v>
      </c>
      <c r="C2458" s="4" t="s">
        <v>13</v>
      </c>
      <c r="D2458" s="4" t="s">
        <v>6</v>
      </c>
    </row>
    <row r="2459" spans="1:61">
      <c r="A2459" t="n">
        <v>25819</v>
      </c>
      <c r="B2459" s="30" t="n">
        <v>2</v>
      </c>
      <c r="C2459" s="7" t="n">
        <v>11</v>
      </c>
      <c r="D2459" s="7" t="s">
        <v>328</v>
      </c>
    </row>
    <row r="2460" spans="1:61">
      <c r="A2460" t="s">
        <v>4</v>
      </c>
      <c r="B2460" s="4" t="s">
        <v>5</v>
      </c>
      <c r="C2460" s="4" t="s">
        <v>13</v>
      </c>
      <c r="D2460" s="4" t="s">
        <v>6</v>
      </c>
    </row>
    <row r="2461" spans="1:61">
      <c r="A2461" t="n">
        <v>25832</v>
      </c>
      <c r="B2461" s="30" t="n">
        <v>2</v>
      </c>
      <c r="C2461" s="7" t="n">
        <v>10</v>
      </c>
      <c r="D2461" s="7" t="s">
        <v>329</v>
      </c>
    </row>
    <row r="2462" spans="1:61">
      <c r="A2462" t="s">
        <v>4</v>
      </c>
      <c r="B2462" s="4" t="s">
        <v>5</v>
      </c>
      <c r="C2462" s="4" t="s">
        <v>13</v>
      </c>
      <c r="D2462" s="4" t="s">
        <v>10</v>
      </c>
      <c r="E2462" s="4" t="s">
        <v>10</v>
      </c>
      <c r="F2462" s="4" t="s">
        <v>10</v>
      </c>
    </row>
    <row r="2463" spans="1:61">
      <c r="A2463" t="n">
        <v>25851</v>
      </c>
      <c r="B2463" s="19" t="n">
        <v>63</v>
      </c>
      <c r="C2463" s="7" t="n">
        <v>0</v>
      </c>
      <c r="D2463" s="7" t="n">
        <v>0</v>
      </c>
      <c r="E2463" s="7" t="n">
        <v>1</v>
      </c>
      <c r="F2463" s="7" t="n">
        <v>48</v>
      </c>
    </row>
    <row r="2464" spans="1:61">
      <c r="A2464" t="s">
        <v>4</v>
      </c>
      <c r="B2464" s="4" t="s">
        <v>5</v>
      </c>
      <c r="C2464" s="4" t="s">
        <v>10</v>
      </c>
    </row>
    <row r="2465" spans="1:10">
      <c r="A2465" t="n">
        <v>25859</v>
      </c>
      <c r="B2465" s="17" t="n">
        <v>13</v>
      </c>
      <c r="C2465" s="7" t="n">
        <v>6446</v>
      </c>
    </row>
    <row r="2466" spans="1:10">
      <c r="A2466" t="s">
        <v>4</v>
      </c>
      <c r="B2466" s="4" t="s">
        <v>5</v>
      </c>
      <c r="C2466" s="4" t="s">
        <v>13</v>
      </c>
      <c r="D2466" s="4" t="s">
        <v>9</v>
      </c>
      <c r="E2466" s="4" t="s">
        <v>13</v>
      </c>
      <c r="F2466" s="4" t="s">
        <v>13</v>
      </c>
      <c r="G2466" s="4" t="s">
        <v>9</v>
      </c>
      <c r="H2466" s="4" t="s">
        <v>13</v>
      </c>
      <c r="I2466" s="4" t="s">
        <v>9</v>
      </c>
      <c r="J2466" s="4" t="s">
        <v>13</v>
      </c>
    </row>
    <row r="2467" spans="1:10">
      <c r="A2467" t="n">
        <v>25862</v>
      </c>
      <c r="B2467" s="28" t="n">
        <v>33</v>
      </c>
      <c r="C2467" s="7" t="n">
        <v>0</v>
      </c>
      <c r="D2467" s="7" t="n">
        <v>8</v>
      </c>
      <c r="E2467" s="7" t="n">
        <v>0</v>
      </c>
      <c r="F2467" s="7" t="n">
        <v>0</v>
      </c>
      <c r="G2467" s="7" t="n">
        <v>-1</v>
      </c>
      <c r="H2467" s="7" t="n">
        <v>0</v>
      </c>
      <c r="I2467" s="7" t="n">
        <v>-1</v>
      </c>
      <c r="J2467" s="7" t="n">
        <v>0</v>
      </c>
    </row>
    <row r="2468" spans="1:10">
      <c r="A2468" t="s">
        <v>4</v>
      </c>
      <c r="B2468" s="4" t="s">
        <v>5</v>
      </c>
      <c r="C2468" s="4" t="s">
        <v>84</v>
      </c>
    </row>
    <row r="2469" spans="1:10">
      <c r="A2469" t="n">
        <v>25880</v>
      </c>
      <c r="B2469" s="29" t="n">
        <v>3</v>
      </c>
      <c r="C2469" s="16" t="n">
        <f t="normal" ca="1">A2795</f>
        <v>0</v>
      </c>
    </row>
    <row r="2470" spans="1:10">
      <c r="A2470" t="s">
        <v>4</v>
      </c>
      <c r="B2470" s="4" t="s">
        <v>5</v>
      </c>
      <c r="C2470" s="4" t="s">
        <v>13</v>
      </c>
      <c r="D2470" s="4" t="s">
        <v>6</v>
      </c>
    </row>
    <row r="2471" spans="1:10">
      <c r="A2471" t="n">
        <v>25885</v>
      </c>
      <c r="B2471" s="30" t="n">
        <v>2</v>
      </c>
      <c r="C2471" s="7" t="n">
        <v>11</v>
      </c>
      <c r="D2471" s="7" t="s">
        <v>328</v>
      </c>
    </row>
    <row r="2472" spans="1:10">
      <c r="A2472" t="s">
        <v>4</v>
      </c>
      <c r="B2472" s="4" t="s">
        <v>5</v>
      </c>
      <c r="C2472" s="4" t="s">
        <v>13</v>
      </c>
      <c r="D2472" s="4" t="s">
        <v>6</v>
      </c>
    </row>
    <row r="2473" spans="1:10">
      <c r="A2473" t="n">
        <v>25898</v>
      </c>
      <c r="B2473" s="30" t="n">
        <v>2</v>
      </c>
      <c r="C2473" s="7" t="n">
        <v>10</v>
      </c>
      <c r="D2473" s="7" t="s">
        <v>330</v>
      </c>
    </row>
    <row r="2474" spans="1:10">
      <c r="A2474" t="s">
        <v>4</v>
      </c>
      <c r="B2474" s="4" t="s">
        <v>5</v>
      </c>
      <c r="C2474" s="4" t="s">
        <v>13</v>
      </c>
      <c r="D2474" s="4" t="s">
        <v>10</v>
      </c>
      <c r="E2474" s="4" t="s">
        <v>10</v>
      </c>
      <c r="F2474" s="4" t="s">
        <v>10</v>
      </c>
    </row>
    <row r="2475" spans="1:10">
      <c r="A2475" t="n">
        <v>25916</v>
      </c>
      <c r="B2475" s="19" t="n">
        <v>63</v>
      </c>
      <c r="C2475" s="7" t="n">
        <v>0</v>
      </c>
      <c r="D2475" s="7" t="n">
        <v>0</v>
      </c>
      <c r="E2475" s="7" t="n">
        <v>1</v>
      </c>
      <c r="F2475" s="7" t="n">
        <v>48</v>
      </c>
    </row>
    <row r="2476" spans="1:10">
      <c r="A2476" t="s">
        <v>4</v>
      </c>
      <c r="B2476" s="4" t="s">
        <v>5</v>
      </c>
      <c r="C2476" s="4" t="s">
        <v>10</v>
      </c>
    </row>
    <row r="2477" spans="1:10">
      <c r="A2477" t="n">
        <v>25924</v>
      </c>
      <c r="B2477" s="17" t="n">
        <v>13</v>
      </c>
      <c r="C2477" s="7" t="n">
        <v>6446</v>
      </c>
    </row>
    <row r="2478" spans="1:10">
      <c r="A2478" t="s">
        <v>4</v>
      </c>
      <c r="B2478" s="4" t="s">
        <v>5</v>
      </c>
      <c r="C2478" s="4" t="s">
        <v>13</v>
      </c>
      <c r="D2478" s="4" t="s">
        <v>9</v>
      </c>
      <c r="E2478" s="4" t="s">
        <v>13</v>
      </c>
      <c r="F2478" s="4" t="s">
        <v>13</v>
      </c>
      <c r="G2478" s="4" t="s">
        <v>9</v>
      </c>
      <c r="H2478" s="4" t="s">
        <v>13</v>
      </c>
      <c r="I2478" s="4" t="s">
        <v>9</v>
      </c>
      <c r="J2478" s="4" t="s">
        <v>13</v>
      </c>
    </row>
    <row r="2479" spans="1:10">
      <c r="A2479" t="n">
        <v>25927</v>
      </c>
      <c r="B2479" s="28" t="n">
        <v>33</v>
      </c>
      <c r="C2479" s="7" t="n">
        <v>0</v>
      </c>
      <c r="D2479" s="7" t="n">
        <v>9</v>
      </c>
      <c r="E2479" s="7" t="n">
        <v>0</v>
      </c>
      <c r="F2479" s="7" t="n">
        <v>0</v>
      </c>
      <c r="G2479" s="7" t="n">
        <v>-1</v>
      </c>
      <c r="H2479" s="7" t="n">
        <v>0</v>
      </c>
      <c r="I2479" s="7" t="n">
        <v>-1</v>
      </c>
      <c r="J2479" s="7" t="n">
        <v>0</v>
      </c>
    </row>
    <row r="2480" spans="1:10">
      <c r="A2480" t="s">
        <v>4</v>
      </c>
      <c r="B2480" s="4" t="s">
        <v>5</v>
      </c>
      <c r="C2480" s="4" t="s">
        <v>84</v>
      </c>
    </row>
    <row r="2481" spans="1:10">
      <c r="A2481" t="n">
        <v>25945</v>
      </c>
      <c r="B2481" s="29" t="n">
        <v>3</v>
      </c>
      <c r="C2481" s="16" t="n">
        <f t="normal" ca="1">A2795</f>
        <v>0</v>
      </c>
    </row>
    <row r="2482" spans="1:10">
      <c r="A2482" t="s">
        <v>4</v>
      </c>
      <c r="B2482" s="4" t="s">
        <v>5</v>
      </c>
      <c r="C2482" s="4" t="s">
        <v>13</v>
      </c>
      <c r="D2482" s="4" t="s">
        <v>6</v>
      </c>
    </row>
    <row r="2483" spans="1:10">
      <c r="A2483" t="n">
        <v>25950</v>
      </c>
      <c r="B2483" s="30" t="n">
        <v>2</v>
      </c>
      <c r="C2483" s="7" t="n">
        <v>11</v>
      </c>
      <c r="D2483" s="7" t="s">
        <v>328</v>
      </c>
    </row>
    <row r="2484" spans="1:10">
      <c r="A2484" t="s">
        <v>4</v>
      </c>
      <c r="B2484" s="4" t="s">
        <v>5</v>
      </c>
      <c r="C2484" s="4" t="s">
        <v>13</v>
      </c>
      <c r="D2484" s="4" t="s">
        <v>6</v>
      </c>
    </row>
    <row r="2485" spans="1:10">
      <c r="A2485" t="n">
        <v>25963</v>
      </c>
      <c r="B2485" s="30" t="n">
        <v>2</v>
      </c>
      <c r="C2485" s="7" t="n">
        <v>10</v>
      </c>
      <c r="D2485" s="7" t="s">
        <v>330</v>
      </c>
    </row>
    <row r="2486" spans="1:10">
      <c r="A2486" t="s">
        <v>4</v>
      </c>
      <c r="B2486" s="4" t="s">
        <v>5</v>
      </c>
      <c r="C2486" s="4" t="s">
        <v>13</v>
      </c>
      <c r="D2486" s="4" t="s">
        <v>10</v>
      </c>
      <c r="E2486" s="4" t="s">
        <v>10</v>
      </c>
      <c r="F2486" s="4" t="s">
        <v>10</v>
      </c>
    </row>
    <row r="2487" spans="1:10">
      <c r="A2487" t="n">
        <v>25981</v>
      </c>
      <c r="B2487" s="19" t="n">
        <v>63</v>
      </c>
      <c r="C2487" s="7" t="n">
        <v>0</v>
      </c>
      <c r="D2487" s="7" t="n">
        <v>0</v>
      </c>
      <c r="E2487" s="7" t="n">
        <v>1</v>
      </c>
      <c r="F2487" s="7" t="n">
        <v>58</v>
      </c>
    </row>
    <row r="2488" spans="1:10">
      <c r="A2488" t="s">
        <v>4</v>
      </c>
      <c r="B2488" s="4" t="s">
        <v>5</v>
      </c>
      <c r="C2488" s="4" t="s">
        <v>10</v>
      </c>
    </row>
    <row r="2489" spans="1:10">
      <c r="A2489" t="n">
        <v>25989</v>
      </c>
      <c r="B2489" s="9" t="n">
        <v>12</v>
      </c>
      <c r="C2489" s="7" t="n">
        <v>6446</v>
      </c>
    </row>
    <row r="2490" spans="1:10">
      <c r="A2490" t="s">
        <v>4</v>
      </c>
      <c r="B2490" s="4" t="s">
        <v>5</v>
      </c>
      <c r="C2490" s="4" t="s">
        <v>13</v>
      </c>
      <c r="D2490" s="4" t="s">
        <v>9</v>
      </c>
      <c r="E2490" s="4" t="s">
        <v>13</v>
      </c>
      <c r="F2490" s="4" t="s">
        <v>13</v>
      </c>
      <c r="G2490" s="4" t="s">
        <v>9</v>
      </c>
      <c r="H2490" s="4" t="s">
        <v>13</v>
      </c>
      <c r="I2490" s="4" t="s">
        <v>9</v>
      </c>
      <c r="J2490" s="4" t="s">
        <v>13</v>
      </c>
    </row>
    <row r="2491" spans="1:10">
      <c r="A2491" t="n">
        <v>25992</v>
      </c>
      <c r="B2491" s="28" t="n">
        <v>33</v>
      </c>
      <c r="C2491" s="7" t="n">
        <v>0</v>
      </c>
      <c r="D2491" s="7" t="n">
        <v>10</v>
      </c>
      <c r="E2491" s="7" t="n">
        <v>0</v>
      </c>
      <c r="F2491" s="7" t="n">
        <v>0</v>
      </c>
      <c r="G2491" s="7" t="n">
        <v>-1</v>
      </c>
      <c r="H2491" s="7" t="n">
        <v>0</v>
      </c>
      <c r="I2491" s="7" t="n">
        <v>-1</v>
      </c>
      <c r="J2491" s="7" t="n">
        <v>0</v>
      </c>
    </row>
    <row r="2492" spans="1:10">
      <c r="A2492" t="s">
        <v>4</v>
      </c>
      <c r="B2492" s="4" t="s">
        <v>5</v>
      </c>
      <c r="C2492" s="4" t="s">
        <v>84</v>
      </c>
    </row>
    <row r="2493" spans="1:10">
      <c r="A2493" t="n">
        <v>26010</v>
      </c>
      <c r="B2493" s="29" t="n">
        <v>3</v>
      </c>
      <c r="C2493" s="16" t="n">
        <f t="normal" ca="1">A2795</f>
        <v>0</v>
      </c>
    </row>
    <row r="2494" spans="1:10">
      <c r="A2494" t="s">
        <v>4</v>
      </c>
      <c r="B2494" s="4" t="s">
        <v>5</v>
      </c>
      <c r="C2494" s="4" t="s">
        <v>13</v>
      </c>
      <c r="D2494" s="4" t="s">
        <v>6</v>
      </c>
    </row>
    <row r="2495" spans="1:10">
      <c r="A2495" t="n">
        <v>26015</v>
      </c>
      <c r="B2495" s="30" t="n">
        <v>2</v>
      </c>
      <c r="C2495" s="7" t="n">
        <v>11</v>
      </c>
      <c r="D2495" s="7" t="s">
        <v>328</v>
      </c>
    </row>
    <row r="2496" spans="1:10">
      <c r="A2496" t="s">
        <v>4</v>
      </c>
      <c r="B2496" s="4" t="s">
        <v>5</v>
      </c>
      <c r="C2496" s="4" t="s">
        <v>13</v>
      </c>
      <c r="D2496" s="4" t="s">
        <v>6</v>
      </c>
    </row>
    <row r="2497" spans="1:10">
      <c r="A2497" t="n">
        <v>26028</v>
      </c>
      <c r="B2497" s="30" t="n">
        <v>2</v>
      </c>
      <c r="C2497" s="7" t="n">
        <v>10</v>
      </c>
      <c r="D2497" s="7" t="s">
        <v>331</v>
      </c>
    </row>
    <row r="2498" spans="1:10">
      <c r="A2498" t="s">
        <v>4</v>
      </c>
      <c r="B2498" s="4" t="s">
        <v>5</v>
      </c>
      <c r="C2498" s="4" t="s">
        <v>13</v>
      </c>
      <c r="D2498" s="4" t="s">
        <v>10</v>
      </c>
      <c r="E2498" s="4" t="s">
        <v>10</v>
      </c>
      <c r="F2498" s="4" t="s">
        <v>10</v>
      </c>
    </row>
    <row r="2499" spans="1:10">
      <c r="A2499" t="n">
        <v>26046</v>
      </c>
      <c r="B2499" s="19" t="n">
        <v>63</v>
      </c>
      <c r="C2499" s="7" t="n">
        <v>0</v>
      </c>
      <c r="D2499" s="7" t="n">
        <v>0</v>
      </c>
      <c r="E2499" s="7" t="n">
        <v>1</v>
      </c>
      <c r="F2499" s="7" t="n">
        <v>73</v>
      </c>
    </row>
    <row r="2500" spans="1:10">
      <c r="A2500" t="s">
        <v>4</v>
      </c>
      <c r="B2500" s="4" t="s">
        <v>5</v>
      </c>
      <c r="C2500" s="4" t="s">
        <v>10</v>
      </c>
    </row>
    <row r="2501" spans="1:10">
      <c r="A2501" t="n">
        <v>26054</v>
      </c>
      <c r="B2501" s="9" t="n">
        <v>12</v>
      </c>
      <c r="C2501" s="7" t="n">
        <v>6446</v>
      </c>
    </row>
    <row r="2502" spans="1:10">
      <c r="A2502" t="s">
        <v>4</v>
      </c>
      <c r="B2502" s="4" t="s">
        <v>5</v>
      </c>
      <c r="C2502" s="4" t="s">
        <v>13</v>
      </c>
      <c r="D2502" s="4" t="s">
        <v>9</v>
      </c>
      <c r="E2502" s="4" t="s">
        <v>13</v>
      </c>
      <c r="F2502" s="4" t="s">
        <v>13</v>
      </c>
      <c r="G2502" s="4" t="s">
        <v>9</v>
      </c>
      <c r="H2502" s="4" t="s">
        <v>13</v>
      </c>
      <c r="I2502" s="4" t="s">
        <v>9</v>
      </c>
      <c r="J2502" s="4" t="s">
        <v>13</v>
      </c>
    </row>
    <row r="2503" spans="1:10">
      <c r="A2503" t="n">
        <v>26057</v>
      </c>
      <c r="B2503" s="28" t="n">
        <v>33</v>
      </c>
      <c r="C2503" s="7" t="n">
        <v>0</v>
      </c>
      <c r="D2503" s="7" t="n">
        <v>11</v>
      </c>
      <c r="E2503" s="7" t="n">
        <v>0</v>
      </c>
      <c r="F2503" s="7" t="n">
        <v>0</v>
      </c>
      <c r="G2503" s="7" t="n">
        <v>-1</v>
      </c>
      <c r="H2503" s="7" t="n">
        <v>0</v>
      </c>
      <c r="I2503" s="7" t="n">
        <v>-1</v>
      </c>
      <c r="J2503" s="7" t="n">
        <v>0</v>
      </c>
    </row>
    <row r="2504" spans="1:10">
      <c r="A2504" t="s">
        <v>4</v>
      </c>
      <c r="B2504" s="4" t="s">
        <v>5</v>
      </c>
      <c r="C2504" s="4" t="s">
        <v>84</v>
      </c>
    </row>
    <row r="2505" spans="1:10">
      <c r="A2505" t="n">
        <v>26075</v>
      </c>
      <c r="B2505" s="29" t="n">
        <v>3</v>
      </c>
      <c r="C2505" s="16" t="n">
        <f t="normal" ca="1">A2795</f>
        <v>0</v>
      </c>
    </row>
    <row r="2506" spans="1:10">
      <c r="A2506" t="s">
        <v>4</v>
      </c>
      <c r="B2506" s="4" t="s">
        <v>5</v>
      </c>
      <c r="C2506" s="4" t="s">
        <v>13</v>
      </c>
      <c r="D2506" s="4" t="s">
        <v>6</v>
      </c>
    </row>
    <row r="2507" spans="1:10">
      <c r="A2507" t="n">
        <v>26080</v>
      </c>
      <c r="B2507" s="30" t="n">
        <v>2</v>
      </c>
      <c r="C2507" s="7" t="n">
        <v>11</v>
      </c>
      <c r="D2507" s="7" t="s">
        <v>328</v>
      </c>
    </row>
    <row r="2508" spans="1:10">
      <c r="A2508" t="s">
        <v>4</v>
      </c>
      <c r="B2508" s="4" t="s">
        <v>5</v>
      </c>
      <c r="C2508" s="4" t="s">
        <v>13</v>
      </c>
      <c r="D2508" s="4" t="s">
        <v>6</v>
      </c>
    </row>
    <row r="2509" spans="1:10">
      <c r="A2509" t="n">
        <v>26093</v>
      </c>
      <c r="B2509" s="30" t="n">
        <v>2</v>
      </c>
      <c r="C2509" s="7" t="n">
        <v>10</v>
      </c>
      <c r="D2509" s="7" t="s">
        <v>331</v>
      </c>
    </row>
    <row r="2510" spans="1:10">
      <c r="A2510" t="s">
        <v>4</v>
      </c>
      <c r="B2510" s="4" t="s">
        <v>5</v>
      </c>
      <c r="C2510" s="4" t="s">
        <v>13</v>
      </c>
      <c r="D2510" s="4" t="s">
        <v>10</v>
      </c>
      <c r="E2510" s="4" t="s">
        <v>10</v>
      </c>
      <c r="F2510" s="4" t="s">
        <v>10</v>
      </c>
    </row>
    <row r="2511" spans="1:10">
      <c r="A2511" t="n">
        <v>26111</v>
      </c>
      <c r="B2511" s="19" t="n">
        <v>63</v>
      </c>
      <c r="C2511" s="7" t="n">
        <v>0</v>
      </c>
      <c r="D2511" s="7" t="n">
        <v>0</v>
      </c>
      <c r="E2511" s="7" t="n">
        <v>1</v>
      </c>
      <c r="F2511" s="7" t="n">
        <v>74</v>
      </c>
    </row>
    <row r="2512" spans="1:10">
      <c r="A2512" t="s">
        <v>4</v>
      </c>
      <c r="B2512" s="4" t="s">
        <v>5</v>
      </c>
      <c r="C2512" s="4" t="s">
        <v>10</v>
      </c>
    </row>
    <row r="2513" spans="1:10">
      <c r="A2513" t="n">
        <v>26119</v>
      </c>
      <c r="B2513" s="9" t="n">
        <v>12</v>
      </c>
      <c r="C2513" s="7" t="n">
        <v>6446</v>
      </c>
    </row>
    <row r="2514" spans="1:10">
      <c r="A2514" t="s">
        <v>4</v>
      </c>
      <c r="B2514" s="4" t="s">
        <v>5</v>
      </c>
      <c r="C2514" s="4" t="s">
        <v>13</v>
      </c>
      <c r="D2514" s="4" t="s">
        <v>9</v>
      </c>
      <c r="E2514" s="4" t="s">
        <v>13</v>
      </c>
      <c r="F2514" s="4" t="s">
        <v>13</v>
      </c>
      <c r="G2514" s="4" t="s">
        <v>9</v>
      </c>
      <c r="H2514" s="4" t="s">
        <v>13</v>
      </c>
      <c r="I2514" s="4" t="s">
        <v>9</v>
      </c>
      <c r="J2514" s="4" t="s">
        <v>13</v>
      </c>
    </row>
    <row r="2515" spans="1:10">
      <c r="A2515" t="n">
        <v>26122</v>
      </c>
      <c r="B2515" s="28" t="n">
        <v>33</v>
      </c>
      <c r="C2515" s="7" t="n">
        <v>0</v>
      </c>
      <c r="D2515" s="7" t="n">
        <v>12</v>
      </c>
      <c r="E2515" s="7" t="n">
        <v>0</v>
      </c>
      <c r="F2515" s="7" t="n">
        <v>0</v>
      </c>
      <c r="G2515" s="7" t="n">
        <v>-1</v>
      </c>
      <c r="H2515" s="7" t="n">
        <v>0</v>
      </c>
      <c r="I2515" s="7" t="n">
        <v>-1</v>
      </c>
      <c r="J2515" s="7" t="n">
        <v>0</v>
      </c>
    </row>
    <row r="2516" spans="1:10">
      <c r="A2516" t="s">
        <v>4</v>
      </c>
      <c r="B2516" s="4" t="s">
        <v>5</v>
      </c>
      <c r="C2516" s="4" t="s">
        <v>84</v>
      </c>
    </row>
    <row r="2517" spans="1:10">
      <c r="A2517" t="n">
        <v>26140</v>
      </c>
      <c r="B2517" s="29" t="n">
        <v>3</v>
      </c>
      <c r="C2517" s="16" t="n">
        <f t="normal" ca="1">A2795</f>
        <v>0</v>
      </c>
    </row>
    <row r="2518" spans="1:10">
      <c r="A2518" t="s">
        <v>4</v>
      </c>
      <c r="B2518" s="4" t="s">
        <v>5</v>
      </c>
      <c r="C2518" s="4" t="s">
        <v>13</v>
      </c>
      <c r="D2518" s="4" t="s">
        <v>6</v>
      </c>
    </row>
    <row r="2519" spans="1:10">
      <c r="A2519" t="n">
        <v>26145</v>
      </c>
      <c r="B2519" s="30" t="n">
        <v>2</v>
      </c>
      <c r="C2519" s="7" t="n">
        <v>11</v>
      </c>
      <c r="D2519" s="7" t="s">
        <v>328</v>
      </c>
    </row>
    <row r="2520" spans="1:10">
      <c r="A2520" t="s">
        <v>4</v>
      </c>
      <c r="B2520" s="4" t="s">
        <v>5</v>
      </c>
      <c r="C2520" s="4" t="s">
        <v>13</v>
      </c>
      <c r="D2520" s="4" t="s">
        <v>6</v>
      </c>
    </row>
    <row r="2521" spans="1:10">
      <c r="A2521" t="n">
        <v>26158</v>
      </c>
      <c r="B2521" s="30" t="n">
        <v>2</v>
      </c>
      <c r="C2521" s="7" t="n">
        <v>10</v>
      </c>
      <c r="D2521" s="7" t="s">
        <v>331</v>
      </c>
    </row>
    <row r="2522" spans="1:10">
      <c r="A2522" t="s">
        <v>4</v>
      </c>
      <c r="B2522" s="4" t="s">
        <v>5</v>
      </c>
      <c r="C2522" s="4" t="s">
        <v>13</v>
      </c>
      <c r="D2522" s="4" t="s">
        <v>10</v>
      </c>
      <c r="E2522" s="4" t="s">
        <v>10</v>
      </c>
      <c r="F2522" s="4" t="s">
        <v>10</v>
      </c>
    </row>
    <row r="2523" spans="1:10">
      <c r="A2523" t="n">
        <v>26176</v>
      </c>
      <c r="B2523" s="19" t="n">
        <v>63</v>
      </c>
      <c r="C2523" s="7" t="n">
        <v>0</v>
      </c>
      <c r="D2523" s="7" t="n">
        <v>0</v>
      </c>
      <c r="E2523" s="7" t="n">
        <v>1</v>
      </c>
      <c r="F2523" s="7" t="n">
        <v>74</v>
      </c>
    </row>
    <row r="2524" spans="1:10">
      <c r="A2524" t="s">
        <v>4</v>
      </c>
      <c r="B2524" s="4" t="s">
        <v>5</v>
      </c>
      <c r="C2524" s="4" t="s">
        <v>10</v>
      </c>
    </row>
    <row r="2525" spans="1:10">
      <c r="A2525" t="n">
        <v>26184</v>
      </c>
      <c r="B2525" s="9" t="n">
        <v>12</v>
      </c>
      <c r="C2525" s="7" t="n">
        <v>6446</v>
      </c>
    </row>
    <row r="2526" spans="1:10">
      <c r="A2526" t="s">
        <v>4</v>
      </c>
      <c r="B2526" s="4" t="s">
        <v>5</v>
      </c>
      <c r="C2526" s="4" t="s">
        <v>13</v>
      </c>
      <c r="D2526" s="4" t="s">
        <v>13</v>
      </c>
      <c r="E2526" s="4" t="s">
        <v>9</v>
      </c>
      <c r="F2526" s="4" t="s">
        <v>13</v>
      </c>
      <c r="G2526" s="4" t="s">
        <v>13</v>
      </c>
    </row>
    <row r="2527" spans="1:10">
      <c r="A2527" t="n">
        <v>26187</v>
      </c>
      <c r="B2527" s="25" t="n">
        <v>18</v>
      </c>
      <c r="C2527" s="7" t="n">
        <v>3</v>
      </c>
      <c r="D2527" s="7" t="n">
        <v>0</v>
      </c>
      <c r="E2527" s="7" t="n">
        <v>3</v>
      </c>
      <c r="F2527" s="7" t="n">
        <v>19</v>
      </c>
      <c r="G2527" s="7" t="n">
        <v>1</v>
      </c>
    </row>
    <row r="2528" spans="1:10">
      <c r="A2528" t="s">
        <v>4</v>
      </c>
      <c r="B2528" s="4" t="s">
        <v>5</v>
      </c>
      <c r="C2528" s="4" t="s">
        <v>13</v>
      </c>
      <c r="D2528" s="4" t="s">
        <v>9</v>
      </c>
      <c r="E2528" s="4" t="s">
        <v>13</v>
      </c>
      <c r="F2528" s="4" t="s">
        <v>13</v>
      </c>
      <c r="G2528" s="4" t="s">
        <v>9</v>
      </c>
      <c r="H2528" s="4" t="s">
        <v>13</v>
      </c>
      <c r="I2528" s="4" t="s">
        <v>9</v>
      </c>
      <c r="J2528" s="4" t="s">
        <v>13</v>
      </c>
    </row>
    <row r="2529" spans="1:10">
      <c r="A2529" t="n">
        <v>26196</v>
      </c>
      <c r="B2529" s="28" t="n">
        <v>33</v>
      </c>
      <c r="C2529" s="7" t="n">
        <v>0</v>
      </c>
      <c r="D2529" s="7" t="n">
        <v>13</v>
      </c>
      <c r="E2529" s="7" t="n">
        <v>0</v>
      </c>
      <c r="F2529" s="7" t="n">
        <v>0</v>
      </c>
      <c r="G2529" s="7" t="n">
        <v>-1</v>
      </c>
      <c r="H2529" s="7" t="n">
        <v>0</v>
      </c>
      <c r="I2529" s="7" t="n">
        <v>-1</v>
      </c>
      <c r="J2529" s="7" t="n">
        <v>0</v>
      </c>
    </row>
    <row r="2530" spans="1:10">
      <c r="A2530" t="s">
        <v>4</v>
      </c>
      <c r="B2530" s="4" t="s">
        <v>5</v>
      </c>
      <c r="C2530" s="4" t="s">
        <v>84</v>
      </c>
    </row>
    <row r="2531" spans="1:10">
      <c r="A2531" t="n">
        <v>26214</v>
      </c>
      <c r="B2531" s="29" t="n">
        <v>3</v>
      </c>
      <c r="C2531" s="16" t="n">
        <f t="normal" ca="1">A2795</f>
        <v>0</v>
      </c>
    </row>
    <row r="2532" spans="1:10">
      <c r="A2532" t="s">
        <v>4</v>
      </c>
      <c r="B2532" s="4" t="s">
        <v>5</v>
      </c>
      <c r="C2532" s="4" t="s">
        <v>13</v>
      </c>
      <c r="D2532" s="4" t="s">
        <v>6</v>
      </c>
    </row>
    <row r="2533" spans="1:10">
      <c r="A2533" t="n">
        <v>26219</v>
      </c>
      <c r="B2533" s="30" t="n">
        <v>2</v>
      </c>
      <c r="C2533" s="7" t="n">
        <v>11</v>
      </c>
      <c r="D2533" s="7" t="s">
        <v>328</v>
      </c>
    </row>
    <row r="2534" spans="1:10">
      <c r="A2534" t="s">
        <v>4</v>
      </c>
      <c r="B2534" s="4" t="s">
        <v>5</v>
      </c>
      <c r="C2534" s="4" t="s">
        <v>13</v>
      </c>
      <c r="D2534" s="4" t="s">
        <v>6</v>
      </c>
    </row>
    <row r="2535" spans="1:10">
      <c r="A2535" t="n">
        <v>26232</v>
      </c>
      <c r="B2535" s="30" t="n">
        <v>2</v>
      </c>
      <c r="C2535" s="7" t="n">
        <v>10</v>
      </c>
      <c r="D2535" s="7" t="s">
        <v>331</v>
      </c>
    </row>
    <row r="2536" spans="1:10">
      <c r="A2536" t="s">
        <v>4</v>
      </c>
      <c r="B2536" s="4" t="s">
        <v>5</v>
      </c>
      <c r="C2536" s="4" t="s">
        <v>13</v>
      </c>
      <c r="D2536" s="4" t="s">
        <v>10</v>
      </c>
      <c r="E2536" s="4" t="s">
        <v>10</v>
      </c>
      <c r="F2536" s="4" t="s">
        <v>10</v>
      </c>
    </row>
    <row r="2537" spans="1:10">
      <c r="A2537" t="n">
        <v>26250</v>
      </c>
      <c r="B2537" s="19" t="n">
        <v>63</v>
      </c>
      <c r="C2537" s="7" t="n">
        <v>0</v>
      </c>
      <c r="D2537" s="7" t="n">
        <v>0</v>
      </c>
      <c r="E2537" s="7" t="n">
        <v>1</v>
      </c>
      <c r="F2537" s="7" t="n">
        <v>89</v>
      </c>
    </row>
    <row r="2538" spans="1:10">
      <c r="A2538" t="s">
        <v>4</v>
      </c>
      <c r="B2538" s="4" t="s">
        <v>5</v>
      </c>
      <c r="C2538" s="4" t="s">
        <v>10</v>
      </c>
    </row>
    <row r="2539" spans="1:10">
      <c r="A2539" t="n">
        <v>26258</v>
      </c>
      <c r="B2539" s="9" t="n">
        <v>12</v>
      </c>
      <c r="C2539" s="7" t="n">
        <v>6446</v>
      </c>
    </row>
    <row r="2540" spans="1:10">
      <c r="A2540" t="s">
        <v>4</v>
      </c>
      <c r="B2540" s="4" t="s">
        <v>5</v>
      </c>
      <c r="C2540" s="4" t="s">
        <v>13</v>
      </c>
      <c r="D2540" s="4" t="s">
        <v>13</v>
      </c>
      <c r="E2540" s="4" t="s">
        <v>9</v>
      </c>
      <c r="F2540" s="4" t="s">
        <v>13</v>
      </c>
      <c r="G2540" s="4" t="s">
        <v>13</v>
      </c>
    </row>
    <row r="2541" spans="1:10">
      <c r="A2541" t="n">
        <v>26261</v>
      </c>
      <c r="B2541" s="25" t="n">
        <v>18</v>
      </c>
      <c r="C2541" s="7" t="n">
        <v>3</v>
      </c>
      <c r="D2541" s="7" t="n">
        <v>0</v>
      </c>
      <c r="E2541" s="7" t="n">
        <v>3</v>
      </c>
      <c r="F2541" s="7" t="n">
        <v>19</v>
      </c>
      <c r="G2541" s="7" t="n">
        <v>1</v>
      </c>
    </row>
    <row r="2542" spans="1:10">
      <c r="A2542" t="s">
        <v>4</v>
      </c>
      <c r="B2542" s="4" t="s">
        <v>5</v>
      </c>
      <c r="C2542" s="4" t="s">
        <v>13</v>
      </c>
      <c r="D2542" s="4" t="s">
        <v>9</v>
      </c>
      <c r="E2542" s="4" t="s">
        <v>13</v>
      </c>
      <c r="F2542" s="4" t="s">
        <v>13</v>
      </c>
      <c r="G2542" s="4" t="s">
        <v>9</v>
      </c>
      <c r="H2542" s="4" t="s">
        <v>13</v>
      </c>
      <c r="I2542" s="4" t="s">
        <v>9</v>
      </c>
      <c r="J2542" s="4" t="s">
        <v>13</v>
      </c>
    </row>
    <row r="2543" spans="1:10">
      <c r="A2543" t="n">
        <v>26270</v>
      </c>
      <c r="B2543" s="28" t="n">
        <v>33</v>
      </c>
      <c r="C2543" s="7" t="n">
        <v>0</v>
      </c>
      <c r="D2543" s="7" t="n">
        <v>14</v>
      </c>
      <c r="E2543" s="7" t="n">
        <v>0</v>
      </c>
      <c r="F2543" s="7" t="n">
        <v>0</v>
      </c>
      <c r="G2543" s="7" t="n">
        <v>-1</v>
      </c>
      <c r="H2543" s="7" t="n">
        <v>0</v>
      </c>
      <c r="I2543" s="7" t="n">
        <v>-1</v>
      </c>
      <c r="J2543" s="7" t="n">
        <v>0</v>
      </c>
    </row>
    <row r="2544" spans="1:10">
      <c r="A2544" t="s">
        <v>4</v>
      </c>
      <c r="B2544" s="4" t="s">
        <v>5</v>
      </c>
      <c r="C2544" s="4" t="s">
        <v>84</v>
      </c>
    </row>
    <row r="2545" spans="1:10">
      <c r="A2545" t="n">
        <v>26288</v>
      </c>
      <c r="B2545" s="29" t="n">
        <v>3</v>
      </c>
      <c r="C2545" s="16" t="n">
        <f t="normal" ca="1">A2795</f>
        <v>0</v>
      </c>
    </row>
    <row r="2546" spans="1:10">
      <c r="A2546" t="s">
        <v>4</v>
      </c>
      <c r="B2546" s="4" t="s">
        <v>5</v>
      </c>
      <c r="C2546" s="4" t="s">
        <v>13</v>
      </c>
      <c r="D2546" s="4" t="s">
        <v>6</v>
      </c>
    </row>
    <row r="2547" spans="1:10">
      <c r="A2547" t="n">
        <v>26293</v>
      </c>
      <c r="B2547" s="30" t="n">
        <v>2</v>
      </c>
      <c r="C2547" s="7" t="n">
        <v>11</v>
      </c>
      <c r="D2547" s="7" t="s">
        <v>328</v>
      </c>
    </row>
    <row r="2548" spans="1:10">
      <c r="A2548" t="s">
        <v>4</v>
      </c>
      <c r="B2548" s="4" t="s">
        <v>5</v>
      </c>
      <c r="C2548" s="4" t="s">
        <v>13</v>
      </c>
      <c r="D2548" s="4" t="s">
        <v>6</v>
      </c>
    </row>
    <row r="2549" spans="1:10">
      <c r="A2549" t="n">
        <v>26306</v>
      </c>
      <c r="B2549" s="30" t="n">
        <v>2</v>
      </c>
      <c r="C2549" s="7" t="n">
        <v>10</v>
      </c>
      <c r="D2549" s="7" t="s">
        <v>332</v>
      </c>
    </row>
    <row r="2550" spans="1:10">
      <c r="A2550" t="s">
        <v>4</v>
      </c>
      <c r="B2550" s="4" t="s">
        <v>5</v>
      </c>
      <c r="C2550" s="4" t="s">
        <v>13</v>
      </c>
      <c r="D2550" s="4" t="s">
        <v>10</v>
      </c>
      <c r="E2550" s="4" t="s">
        <v>10</v>
      </c>
      <c r="F2550" s="4" t="s">
        <v>10</v>
      </c>
    </row>
    <row r="2551" spans="1:10">
      <c r="A2551" t="n">
        <v>26324</v>
      </c>
      <c r="B2551" s="19" t="n">
        <v>63</v>
      </c>
      <c r="C2551" s="7" t="n">
        <v>0</v>
      </c>
      <c r="D2551" s="7" t="n">
        <v>0</v>
      </c>
      <c r="E2551" s="7" t="n">
        <v>1</v>
      </c>
      <c r="F2551" s="7" t="n">
        <v>94</v>
      </c>
    </row>
    <row r="2552" spans="1:10">
      <c r="A2552" t="s">
        <v>4</v>
      </c>
      <c r="B2552" s="4" t="s">
        <v>5</v>
      </c>
      <c r="C2552" s="4" t="s">
        <v>10</v>
      </c>
    </row>
    <row r="2553" spans="1:10">
      <c r="A2553" t="n">
        <v>26332</v>
      </c>
      <c r="B2553" s="9" t="n">
        <v>12</v>
      </c>
      <c r="C2553" s="7" t="n">
        <v>6446</v>
      </c>
    </row>
    <row r="2554" spans="1:10">
      <c r="A2554" t="s">
        <v>4</v>
      </c>
      <c r="B2554" s="4" t="s">
        <v>5</v>
      </c>
      <c r="C2554" s="4" t="s">
        <v>13</v>
      </c>
      <c r="D2554" s="4" t="s">
        <v>13</v>
      </c>
      <c r="E2554" s="4" t="s">
        <v>9</v>
      </c>
      <c r="F2554" s="4" t="s">
        <v>13</v>
      </c>
      <c r="G2554" s="4" t="s">
        <v>13</v>
      </c>
    </row>
    <row r="2555" spans="1:10">
      <c r="A2555" t="n">
        <v>26335</v>
      </c>
      <c r="B2555" s="25" t="n">
        <v>18</v>
      </c>
      <c r="C2555" s="7" t="n">
        <v>3</v>
      </c>
      <c r="D2555" s="7" t="n">
        <v>0</v>
      </c>
      <c r="E2555" s="7" t="n">
        <v>3</v>
      </c>
      <c r="F2555" s="7" t="n">
        <v>19</v>
      </c>
      <c r="G2555" s="7" t="n">
        <v>1</v>
      </c>
    </row>
    <row r="2556" spans="1:10">
      <c r="A2556" t="s">
        <v>4</v>
      </c>
      <c r="B2556" s="4" t="s">
        <v>5</v>
      </c>
      <c r="C2556" s="4" t="s">
        <v>13</v>
      </c>
      <c r="D2556" s="4" t="s">
        <v>9</v>
      </c>
      <c r="E2556" s="4" t="s">
        <v>13</v>
      </c>
      <c r="F2556" s="4" t="s">
        <v>13</v>
      </c>
      <c r="G2556" s="4" t="s">
        <v>9</v>
      </c>
      <c r="H2556" s="4" t="s">
        <v>13</v>
      </c>
      <c r="I2556" s="4" t="s">
        <v>9</v>
      </c>
      <c r="J2556" s="4" t="s">
        <v>13</v>
      </c>
    </row>
    <row r="2557" spans="1:10">
      <c r="A2557" t="n">
        <v>26344</v>
      </c>
      <c r="B2557" s="28" t="n">
        <v>33</v>
      </c>
      <c r="C2557" s="7" t="n">
        <v>0</v>
      </c>
      <c r="D2557" s="7" t="n">
        <v>15</v>
      </c>
      <c r="E2557" s="7" t="n">
        <v>0</v>
      </c>
      <c r="F2557" s="7" t="n">
        <v>0</v>
      </c>
      <c r="G2557" s="7" t="n">
        <v>-1</v>
      </c>
      <c r="H2557" s="7" t="n">
        <v>0</v>
      </c>
      <c r="I2557" s="7" t="n">
        <v>-1</v>
      </c>
      <c r="J2557" s="7" t="n">
        <v>0</v>
      </c>
    </row>
    <row r="2558" spans="1:10">
      <c r="A2558" t="s">
        <v>4</v>
      </c>
      <c r="B2558" s="4" t="s">
        <v>5</v>
      </c>
      <c r="C2558" s="4" t="s">
        <v>84</v>
      </c>
    </row>
    <row r="2559" spans="1:10">
      <c r="A2559" t="n">
        <v>26362</v>
      </c>
      <c r="B2559" s="29" t="n">
        <v>3</v>
      </c>
      <c r="C2559" s="16" t="n">
        <f t="normal" ca="1">A2795</f>
        <v>0</v>
      </c>
    </row>
    <row r="2560" spans="1:10">
      <c r="A2560" t="s">
        <v>4</v>
      </c>
      <c r="B2560" s="4" t="s">
        <v>5</v>
      </c>
      <c r="C2560" s="4" t="s">
        <v>13</v>
      </c>
      <c r="D2560" s="4" t="s">
        <v>6</v>
      </c>
    </row>
    <row r="2561" spans="1:10">
      <c r="A2561" t="n">
        <v>26367</v>
      </c>
      <c r="B2561" s="30" t="n">
        <v>2</v>
      </c>
      <c r="C2561" s="7" t="n">
        <v>11</v>
      </c>
      <c r="D2561" s="7" t="s">
        <v>328</v>
      </c>
    </row>
    <row r="2562" spans="1:10">
      <c r="A2562" t="s">
        <v>4</v>
      </c>
      <c r="B2562" s="4" t="s">
        <v>5</v>
      </c>
      <c r="C2562" s="4" t="s">
        <v>13</v>
      </c>
      <c r="D2562" s="4" t="s">
        <v>6</v>
      </c>
    </row>
    <row r="2563" spans="1:10">
      <c r="A2563" t="n">
        <v>26380</v>
      </c>
      <c r="B2563" s="30" t="n">
        <v>2</v>
      </c>
      <c r="C2563" s="7" t="n">
        <v>10</v>
      </c>
      <c r="D2563" s="7" t="s">
        <v>333</v>
      </c>
    </row>
    <row r="2564" spans="1:10">
      <c r="A2564" t="s">
        <v>4</v>
      </c>
      <c r="B2564" s="4" t="s">
        <v>5</v>
      </c>
      <c r="C2564" s="4" t="s">
        <v>13</v>
      </c>
      <c r="D2564" s="4" t="s">
        <v>10</v>
      </c>
      <c r="E2564" s="4" t="s">
        <v>10</v>
      </c>
      <c r="F2564" s="4" t="s">
        <v>10</v>
      </c>
    </row>
    <row r="2565" spans="1:10">
      <c r="A2565" t="n">
        <v>26398</v>
      </c>
      <c r="B2565" s="19" t="n">
        <v>63</v>
      </c>
      <c r="C2565" s="7" t="n">
        <v>0</v>
      </c>
      <c r="D2565" s="7" t="n">
        <v>0</v>
      </c>
      <c r="E2565" s="7" t="n">
        <v>1</v>
      </c>
      <c r="F2565" s="7" t="n">
        <v>110</v>
      </c>
    </row>
    <row r="2566" spans="1:10">
      <c r="A2566" t="s">
        <v>4</v>
      </c>
      <c r="B2566" s="4" t="s">
        <v>5</v>
      </c>
      <c r="C2566" s="4" t="s">
        <v>10</v>
      </c>
    </row>
    <row r="2567" spans="1:10">
      <c r="A2567" t="n">
        <v>26406</v>
      </c>
      <c r="B2567" s="9" t="n">
        <v>12</v>
      </c>
      <c r="C2567" s="7" t="n">
        <v>6446</v>
      </c>
    </row>
    <row r="2568" spans="1:10">
      <c r="A2568" t="s">
        <v>4</v>
      </c>
      <c r="B2568" s="4" t="s">
        <v>5</v>
      </c>
      <c r="C2568" s="4" t="s">
        <v>13</v>
      </c>
      <c r="D2568" s="4" t="s">
        <v>13</v>
      </c>
      <c r="E2568" s="4" t="s">
        <v>9</v>
      </c>
      <c r="F2568" s="4" t="s">
        <v>13</v>
      </c>
      <c r="G2568" s="4" t="s">
        <v>13</v>
      </c>
    </row>
    <row r="2569" spans="1:10">
      <c r="A2569" t="n">
        <v>26409</v>
      </c>
      <c r="B2569" s="25" t="n">
        <v>18</v>
      </c>
      <c r="C2569" s="7" t="n">
        <v>3</v>
      </c>
      <c r="D2569" s="7" t="n">
        <v>0</v>
      </c>
      <c r="E2569" s="7" t="n">
        <v>3</v>
      </c>
      <c r="F2569" s="7" t="n">
        <v>19</v>
      </c>
      <c r="G2569" s="7" t="n">
        <v>1</v>
      </c>
    </row>
    <row r="2570" spans="1:10">
      <c r="A2570" t="s">
        <v>4</v>
      </c>
      <c r="B2570" s="4" t="s">
        <v>5</v>
      </c>
      <c r="C2570" s="4" t="s">
        <v>13</v>
      </c>
      <c r="D2570" s="4" t="s">
        <v>9</v>
      </c>
      <c r="E2570" s="4" t="s">
        <v>13</v>
      </c>
      <c r="F2570" s="4" t="s">
        <v>13</v>
      </c>
      <c r="G2570" s="4" t="s">
        <v>9</v>
      </c>
      <c r="H2570" s="4" t="s">
        <v>13</v>
      </c>
      <c r="I2570" s="4" t="s">
        <v>9</v>
      </c>
      <c r="J2570" s="4" t="s">
        <v>13</v>
      </c>
    </row>
    <row r="2571" spans="1:10">
      <c r="A2571" t="n">
        <v>26418</v>
      </c>
      <c r="B2571" s="28" t="n">
        <v>33</v>
      </c>
      <c r="C2571" s="7" t="n">
        <v>0</v>
      </c>
      <c r="D2571" s="7" t="n">
        <v>16</v>
      </c>
      <c r="E2571" s="7" t="n">
        <v>0</v>
      </c>
      <c r="F2571" s="7" t="n">
        <v>0</v>
      </c>
      <c r="G2571" s="7" t="n">
        <v>-1</v>
      </c>
      <c r="H2571" s="7" t="n">
        <v>0</v>
      </c>
      <c r="I2571" s="7" t="n">
        <v>-1</v>
      </c>
      <c r="J2571" s="7" t="n">
        <v>0</v>
      </c>
    </row>
    <row r="2572" spans="1:10">
      <c r="A2572" t="s">
        <v>4</v>
      </c>
      <c r="B2572" s="4" t="s">
        <v>5</v>
      </c>
      <c r="C2572" s="4" t="s">
        <v>84</v>
      </c>
    </row>
    <row r="2573" spans="1:10">
      <c r="A2573" t="n">
        <v>26436</v>
      </c>
      <c r="B2573" s="29" t="n">
        <v>3</v>
      </c>
      <c r="C2573" s="16" t="n">
        <f t="normal" ca="1">A2795</f>
        <v>0</v>
      </c>
    </row>
    <row r="2574" spans="1:10">
      <c r="A2574" t="s">
        <v>4</v>
      </c>
      <c r="B2574" s="4" t="s">
        <v>5</v>
      </c>
      <c r="C2574" s="4" t="s">
        <v>13</v>
      </c>
      <c r="D2574" s="4" t="s">
        <v>6</v>
      </c>
    </row>
    <row r="2575" spans="1:10">
      <c r="A2575" t="n">
        <v>26441</v>
      </c>
      <c r="B2575" s="30" t="n">
        <v>2</v>
      </c>
      <c r="C2575" s="7" t="n">
        <v>11</v>
      </c>
      <c r="D2575" s="7" t="s">
        <v>328</v>
      </c>
    </row>
    <row r="2576" spans="1:10">
      <c r="A2576" t="s">
        <v>4</v>
      </c>
      <c r="B2576" s="4" t="s">
        <v>5</v>
      </c>
      <c r="C2576" s="4" t="s">
        <v>13</v>
      </c>
      <c r="D2576" s="4" t="s">
        <v>6</v>
      </c>
    </row>
    <row r="2577" spans="1:10">
      <c r="A2577" t="n">
        <v>26454</v>
      </c>
      <c r="B2577" s="30" t="n">
        <v>2</v>
      </c>
      <c r="C2577" s="7" t="n">
        <v>10</v>
      </c>
      <c r="D2577" s="7" t="s">
        <v>334</v>
      </c>
    </row>
    <row r="2578" spans="1:10">
      <c r="A2578" t="s">
        <v>4</v>
      </c>
      <c r="B2578" s="4" t="s">
        <v>5</v>
      </c>
      <c r="C2578" s="4" t="s">
        <v>13</v>
      </c>
      <c r="D2578" s="4" t="s">
        <v>10</v>
      </c>
      <c r="E2578" s="4" t="s">
        <v>10</v>
      </c>
      <c r="F2578" s="4" t="s">
        <v>10</v>
      </c>
    </row>
    <row r="2579" spans="1:10">
      <c r="A2579" t="n">
        <v>26472</v>
      </c>
      <c r="B2579" s="19" t="n">
        <v>63</v>
      </c>
      <c r="C2579" s="7" t="n">
        <v>0</v>
      </c>
      <c r="D2579" s="7" t="n">
        <v>0</v>
      </c>
      <c r="E2579" s="7" t="n">
        <v>1</v>
      </c>
      <c r="F2579" s="7" t="n">
        <v>130</v>
      </c>
    </row>
    <row r="2580" spans="1:10">
      <c r="A2580" t="s">
        <v>4</v>
      </c>
      <c r="B2580" s="4" t="s">
        <v>5</v>
      </c>
      <c r="C2580" s="4" t="s">
        <v>10</v>
      </c>
    </row>
    <row r="2581" spans="1:10">
      <c r="A2581" t="n">
        <v>26480</v>
      </c>
      <c r="B2581" s="9" t="n">
        <v>12</v>
      </c>
      <c r="C2581" s="7" t="n">
        <v>6446</v>
      </c>
    </row>
    <row r="2582" spans="1:10">
      <c r="A2582" t="s">
        <v>4</v>
      </c>
      <c r="B2582" s="4" t="s">
        <v>5</v>
      </c>
      <c r="C2582" s="4" t="s">
        <v>13</v>
      </c>
      <c r="D2582" s="4" t="s">
        <v>13</v>
      </c>
      <c r="E2582" s="4" t="s">
        <v>9</v>
      </c>
      <c r="F2582" s="4" t="s">
        <v>13</v>
      </c>
      <c r="G2582" s="4" t="s">
        <v>13</v>
      </c>
    </row>
    <row r="2583" spans="1:10">
      <c r="A2583" t="n">
        <v>26483</v>
      </c>
      <c r="B2583" s="25" t="n">
        <v>18</v>
      </c>
      <c r="C2583" s="7" t="n">
        <v>3</v>
      </c>
      <c r="D2583" s="7" t="n">
        <v>0</v>
      </c>
      <c r="E2583" s="7" t="n">
        <v>3</v>
      </c>
      <c r="F2583" s="7" t="n">
        <v>19</v>
      </c>
      <c r="G2583" s="7" t="n">
        <v>1</v>
      </c>
    </row>
    <row r="2584" spans="1:10">
      <c r="A2584" t="s">
        <v>4</v>
      </c>
      <c r="B2584" s="4" t="s">
        <v>5</v>
      </c>
      <c r="C2584" s="4" t="s">
        <v>13</v>
      </c>
      <c r="D2584" s="4" t="s">
        <v>9</v>
      </c>
      <c r="E2584" s="4" t="s">
        <v>13</v>
      </c>
      <c r="F2584" s="4" t="s">
        <v>13</v>
      </c>
      <c r="G2584" s="4" t="s">
        <v>9</v>
      </c>
      <c r="H2584" s="4" t="s">
        <v>13</v>
      </c>
      <c r="I2584" s="4" t="s">
        <v>9</v>
      </c>
      <c r="J2584" s="4" t="s">
        <v>13</v>
      </c>
    </row>
    <row r="2585" spans="1:10">
      <c r="A2585" t="n">
        <v>26492</v>
      </c>
      <c r="B2585" s="28" t="n">
        <v>33</v>
      </c>
      <c r="C2585" s="7" t="n">
        <v>0</v>
      </c>
      <c r="D2585" s="7" t="n">
        <v>17</v>
      </c>
      <c r="E2585" s="7" t="n">
        <v>0</v>
      </c>
      <c r="F2585" s="7" t="n">
        <v>0</v>
      </c>
      <c r="G2585" s="7" t="n">
        <v>-1</v>
      </c>
      <c r="H2585" s="7" t="n">
        <v>0</v>
      </c>
      <c r="I2585" s="7" t="n">
        <v>-1</v>
      </c>
      <c r="J2585" s="7" t="n">
        <v>0</v>
      </c>
    </row>
    <row r="2586" spans="1:10">
      <c r="A2586" t="s">
        <v>4</v>
      </c>
      <c r="B2586" s="4" t="s">
        <v>5</v>
      </c>
      <c r="C2586" s="4" t="s">
        <v>84</v>
      </c>
    </row>
    <row r="2587" spans="1:10">
      <c r="A2587" t="n">
        <v>26510</v>
      </c>
      <c r="B2587" s="29" t="n">
        <v>3</v>
      </c>
      <c r="C2587" s="16" t="n">
        <f t="normal" ca="1">A2795</f>
        <v>0</v>
      </c>
    </row>
    <row r="2588" spans="1:10">
      <c r="A2588" t="s">
        <v>4</v>
      </c>
      <c r="B2588" s="4" t="s">
        <v>5</v>
      </c>
      <c r="C2588" s="4" t="s">
        <v>13</v>
      </c>
      <c r="D2588" s="4" t="s">
        <v>6</v>
      </c>
    </row>
    <row r="2589" spans="1:10">
      <c r="A2589" t="n">
        <v>26515</v>
      </c>
      <c r="B2589" s="30" t="n">
        <v>2</v>
      </c>
      <c r="C2589" s="7" t="n">
        <v>11</v>
      </c>
      <c r="D2589" s="7" t="s">
        <v>328</v>
      </c>
    </row>
    <row r="2590" spans="1:10">
      <c r="A2590" t="s">
        <v>4</v>
      </c>
      <c r="B2590" s="4" t="s">
        <v>5</v>
      </c>
      <c r="C2590" s="4" t="s">
        <v>13</v>
      </c>
      <c r="D2590" s="4" t="s">
        <v>6</v>
      </c>
    </row>
    <row r="2591" spans="1:10">
      <c r="A2591" t="n">
        <v>26528</v>
      </c>
      <c r="B2591" s="30" t="n">
        <v>2</v>
      </c>
      <c r="C2591" s="7" t="n">
        <v>10</v>
      </c>
      <c r="D2591" s="7" t="s">
        <v>334</v>
      </c>
    </row>
    <row r="2592" spans="1:10">
      <c r="A2592" t="s">
        <v>4</v>
      </c>
      <c r="B2592" s="4" t="s">
        <v>5</v>
      </c>
      <c r="C2592" s="4" t="s">
        <v>13</v>
      </c>
      <c r="D2592" s="4" t="s">
        <v>10</v>
      </c>
      <c r="E2592" s="4" t="s">
        <v>10</v>
      </c>
      <c r="F2592" s="4" t="s">
        <v>10</v>
      </c>
    </row>
    <row r="2593" spans="1:10">
      <c r="A2593" t="n">
        <v>26546</v>
      </c>
      <c r="B2593" s="19" t="n">
        <v>63</v>
      </c>
      <c r="C2593" s="7" t="n">
        <v>0</v>
      </c>
      <c r="D2593" s="7" t="n">
        <v>0</v>
      </c>
      <c r="E2593" s="7" t="n">
        <v>1</v>
      </c>
      <c r="F2593" s="7" t="n">
        <v>130</v>
      </c>
    </row>
    <row r="2594" spans="1:10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10</v>
      </c>
      <c r="F2594" s="4" t="s">
        <v>10</v>
      </c>
    </row>
    <row r="2595" spans="1:10">
      <c r="A2595" t="n">
        <v>26554</v>
      </c>
      <c r="B2595" s="19" t="n">
        <v>63</v>
      </c>
      <c r="C2595" s="7" t="n">
        <v>0</v>
      </c>
      <c r="D2595" s="7" t="n">
        <v>23</v>
      </c>
      <c r="E2595" s="7" t="n">
        <v>1</v>
      </c>
      <c r="F2595" s="7" t="n">
        <v>130</v>
      </c>
    </row>
    <row r="2596" spans="1:10">
      <c r="A2596" t="s">
        <v>4</v>
      </c>
      <c r="B2596" s="4" t="s">
        <v>5</v>
      </c>
      <c r="C2596" s="4" t="s">
        <v>13</v>
      </c>
      <c r="D2596" s="4" t="s">
        <v>10</v>
      </c>
    </row>
    <row r="2597" spans="1:10">
      <c r="A2597" t="n">
        <v>26562</v>
      </c>
      <c r="B2597" s="38" t="n">
        <v>173</v>
      </c>
      <c r="C2597" s="7" t="n">
        <v>2</v>
      </c>
      <c r="D2597" s="7" t="n">
        <v>0</v>
      </c>
    </row>
    <row r="2598" spans="1:10">
      <c r="A2598" t="s">
        <v>4</v>
      </c>
      <c r="B2598" s="4" t="s">
        <v>5</v>
      </c>
      <c r="C2598" s="4" t="s">
        <v>13</v>
      </c>
      <c r="D2598" s="4" t="s">
        <v>10</v>
      </c>
    </row>
    <row r="2599" spans="1:10">
      <c r="A2599" t="n">
        <v>26566</v>
      </c>
      <c r="B2599" s="31" t="n">
        <v>64</v>
      </c>
      <c r="C2599" s="7" t="n">
        <v>16</v>
      </c>
      <c r="D2599" s="7" t="n">
        <v>23</v>
      </c>
    </row>
    <row r="2600" spans="1:10">
      <c r="A2600" t="s">
        <v>4</v>
      </c>
      <c r="B2600" s="4" t="s">
        <v>5</v>
      </c>
      <c r="C2600" s="4" t="s">
        <v>10</v>
      </c>
    </row>
    <row r="2601" spans="1:10">
      <c r="A2601" t="n">
        <v>26570</v>
      </c>
      <c r="B2601" s="9" t="n">
        <v>12</v>
      </c>
      <c r="C2601" s="7" t="n">
        <v>6446</v>
      </c>
    </row>
    <row r="2602" spans="1:10">
      <c r="A2602" t="s">
        <v>4</v>
      </c>
      <c r="B2602" s="4" t="s">
        <v>5</v>
      </c>
      <c r="C2602" s="4" t="s">
        <v>13</v>
      </c>
      <c r="D2602" s="4" t="s">
        <v>13</v>
      </c>
      <c r="E2602" s="4" t="s">
        <v>9</v>
      </c>
      <c r="F2602" s="4" t="s">
        <v>13</v>
      </c>
      <c r="G2602" s="4" t="s">
        <v>13</v>
      </c>
    </row>
    <row r="2603" spans="1:10">
      <c r="A2603" t="n">
        <v>26573</v>
      </c>
      <c r="B2603" s="25" t="n">
        <v>18</v>
      </c>
      <c r="C2603" s="7" t="n">
        <v>3</v>
      </c>
      <c r="D2603" s="7" t="n">
        <v>0</v>
      </c>
      <c r="E2603" s="7" t="n">
        <v>3</v>
      </c>
      <c r="F2603" s="7" t="n">
        <v>19</v>
      </c>
      <c r="G2603" s="7" t="n">
        <v>1</v>
      </c>
    </row>
    <row r="2604" spans="1:10">
      <c r="A2604" t="s">
        <v>4</v>
      </c>
      <c r="B2604" s="4" t="s">
        <v>5</v>
      </c>
      <c r="C2604" s="4" t="s">
        <v>13</v>
      </c>
      <c r="D2604" s="4" t="s">
        <v>9</v>
      </c>
      <c r="E2604" s="4" t="s">
        <v>13</v>
      </c>
      <c r="F2604" s="4" t="s">
        <v>13</v>
      </c>
      <c r="G2604" s="4" t="s">
        <v>9</v>
      </c>
      <c r="H2604" s="4" t="s">
        <v>13</v>
      </c>
      <c r="I2604" s="4" t="s">
        <v>9</v>
      </c>
      <c r="J2604" s="4" t="s">
        <v>13</v>
      </c>
    </row>
    <row r="2605" spans="1:10">
      <c r="A2605" t="n">
        <v>26582</v>
      </c>
      <c r="B2605" s="28" t="n">
        <v>33</v>
      </c>
      <c r="C2605" s="7" t="n">
        <v>0</v>
      </c>
      <c r="D2605" s="7" t="n">
        <v>18</v>
      </c>
      <c r="E2605" s="7" t="n">
        <v>0</v>
      </c>
      <c r="F2605" s="7" t="n">
        <v>0</v>
      </c>
      <c r="G2605" s="7" t="n">
        <v>-1</v>
      </c>
      <c r="H2605" s="7" t="n">
        <v>0</v>
      </c>
      <c r="I2605" s="7" t="n">
        <v>-1</v>
      </c>
      <c r="J2605" s="7" t="n">
        <v>0</v>
      </c>
    </row>
    <row r="2606" spans="1:10">
      <c r="A2606" t="s">
        <v>4</v>
      </c>
      <c r="B2606" s="4" t="s">
        <v>5</v>
      </c>
      <c r="C2606" s="4" t="s">
        <v>84</v>
      </c>
    </row>
    <row r="2607" spans="1:10">
      <c r="A2607" t="n">
        <v>26600</v>
      </c>
      <c r="B2607" s="29" t="n">
        <v>3</v>
      </c>
      <c r="C2607" s="16" t="n">
        <f t="normal" ca="1">A2795</f>
        <v>0</v>
      </c>
    </row>
    <row r="2608" spans="1:10">
      <c r="A2608" t="s">
        <v>4</v>
      </c>
      <c r="B2608" s="4" t="s">
        <v>5</v>
      </c>
      <c r="C2608" s="4" t="s">
        <v>13</v>
      </c>
      <c r="D2608" s="4" t="s">
        <v>6</v>
      </c>
    </row>
    <row r="2609" spans="1:10">
      <c r="A2609" t="n">
        <v>26605</v>
      </c>
      <c r="B2609" s="30" t="n">
        <v>2</v>
      </c>
      <c r="C2609" s="7" t="n">
        <v>11</v>
      </c>
      <c r="D2609" s="7" t="s">
        <v>328</v>
      </c>
    </row>
    <row r="2610" spans="1:10">
      <c r="A2610" t="s">
        <v>4</v>
      </c>
      <c r="B2610" s="4" t="s">
        <v>5</v>
      </c>
      <c r="C2610" s="4" t="s">
        <v>13</v>
      </c>
      <c r="D2610" s="4" t="s">
        <v>6</v>
      </c>
    </row>
    <row r="2611" spans="1:10">
      <c r="A2611" t="n">
        <v>26618</v>
      </c>
      <c r="B2611" s="30" t="n">
        <v>2</v>
      </c>
      <c r="C2611" s="7" t="n">
        <v>10</v>
      </c>
      <c r="D2611" s="7" t="s">
        <v>331</v>
      </c>
    </row>
    <row r="2612" spans="1:10">
      <c r="A2612" t="s">
        <v>4</v>
      </c>
      <c r="B2612" s="4" t="s">
        <v>5</v>
      </c>
      <c r="C2612" s="4" t="s">
        <v>13</v>
      </c>
      <c r="D2612" s="4" t="s">
        <v>10</v>
      </c>
    </row>
    <row r="2613" spans="1:10">
      <c r="A2613" t="n">
        <v>26636</v>
      </c>
      <c r="B2613" s="38" t="n">
        <v>173</v>
      </c>
      <c r="C2613" s="7" t="n">
        <v>2</v>
      </c>
      <c r="D2613" s="7" t="n">
        <v>0</v>
      </c>
    </row>
    <row r="2614" spans="1:10">
      <c r="A2614" t="s">
        <v>4</v>
      </c>
      <c r="B2614" s="4" t="s">
        <v>5</v>
      </c>
      <c r="C2614" s="4" t="s">
        <v>13</v>
      </c>
      <c r="D2614" s="4" t="s">
        <v>10</v>
      </c>
    </row>
    <row r="2615" spans="1:10">
      <c r="A2615" t="n">
        <v>26640</v>
      </c>
      <c r="B2615" s="38" t="n">
        <v>173</v>
      </c>
      <c r="C2615" s="7" t="n">
        <v>3</v>
      </c>
      <c r="D2615" s="7" t="n">
        <v>1</v>
      </c>
    </row>
    <row r="2616" spans="1:10">
      <c r="A2616" t="s">
        <v>4</v>
      </c>
      <c r="B2616" s="4" t="s">
        <v>5</v>
      </c>
      <c r="C2616" s="4" t="s">
        <v>13</v>
      </c>
      <c r="D2616" s="4" t="s">
        <v>10</v>
      </c>
    </row>
    <row r="2617" spans="1:10">
      <c r="A2617" t="n">
        <v>26644</v>
      </c>
      <c r="B2617" s="38" t="n">
        <v>173</v>
      </c>
      <c r="C2617" s="7" t="n">
        <v>3</v>
      </c>
      <c r="D2617" s="7" t="n">
        <v>2</v>
      </c>
    </row>
    <row r="2618" spans="1:10">
      <c r="A2618" t="s">
        <v>4</v>
      </c>
      <c r="B2618" s="4" t="s">
        <v>5</v>
      </c>
      <c r="C2618" s="4" t="s">
        <v>13</v>
      </c>
      <c r="D2618" s="4" t="s">
        <v>10</v>
      </c>
    </row>
    <row r="2619" spans="1:10">
      <c r="A2619" t="n">
        <v>26648</v>
      </c>
      <c r="B2619" s="38" t="n">
        <v>173</v>
      </c>
      <c r="C2619" s="7" t="n">
        <v>3</v>
      </c>
      <c r="D2619" s="7" t="n">
        <v>3</v>
      </c>
    </row>
    <row r="2620" spans="1:10">
      <c r="A2620" t="s">
        <v>4</v>
      </c>
      <c r="B2620" s="4" t="s">
        <v>5</v>
      </c>
      <c r="C2620" s="4" t="s">
        <v>13</v>
      </c>
      <c r="D2620" s="4" t="s">
        <v>10</v>
      </c>
    </row>
    <row r="2621" spans="1:10">
      <c r="A2621" t="n">
        <v>26652</v>
      </c>
      <c r="B2621" s="38" t="n">
        <v>173</v>
      </c>
      <c r="C2621" s="7" t="n">
        <v>3</v>
      </c>
      <c r="D2621" s="7" t="n">
        <v>4</v>
      </c>
    </row>
    <row r="2622" spans="1:10">
      <c r="A2622" t="s">
        <v>4</v>
      </c>
      <c r="B2622" s="4" t="s">
        <v>5</v>
      </c>
      <c r="C2622" s="4" t="s">
        <v>13</v>
      </c>
      <c r="D2622" s="4" t="s">
        <v>10</v>
      </c>
    </row>
    <row r="2623" spans="1:10">
      <c r="A2623" t="n">
        <v>26656</v>
      </c>
      <c r="B2623" s="38" t="n">
        <v>173</v>
      </c>
      <c r="C2623" s="7" t="n">
        <v>3</v>
      </c>
      <c r="D2623" s="7" t="n">
        <v>5</v>
      </c>
    </row>
    <row r="2624" spans="1:10">
      <c r="A2624" t="s">
        <v>4</v>
      </c>
      <c r="B2624" s="4" t="s">
        <v>5</v>
      </c>
      <c r="C2624" s="4" t="s">
        <v>13</v>
      </c>
      <c r="D2624" s="4" t="s">
        <v>10</v>
      </c>
    </row>
    <row r="2625" spans="1:4">
      <c r="A2625" t="n">
        <v>26660</v>
      </c>
      <c r="B2625" s="38" t="n">
        <v>173</v>
      </c>
      <c r="C2625" s="7" t="n">
        <v>3</v>
      </c>
      <c r="D2625" s="7" t="n">
        <v>6</v>
      </c>
    </row>
    <row r="2626" spans="1:4">
      <c r="A2626" t="s">
        <v>4</v>
      </c>
      <c r="B2626" s="4" t="s">
        <v>5</v>
      </c>
      <c r="C2626" s="4" t="s">
        <v>13</v>
      </c>
      <c r="D2626" s="4" t="s">
        <v>10</v>
      </c>
    </row>
    <row r="2627" spans="1:4">
      <c r="A2627" t="n">
        <v>26664</v>
      </c>
      <c r="B2627" s="38" t="n">
        <v>173</v>
      </c>
      <c r="C2627" s="7" t="n">
        <v>3</v>
      </c>
      <c r="D2627" s="7" t="n">
        <v>7</v>
      </c>
    </row>
    <row r="2628" spans="1:4">
      <c r="A2628" t="s">
        <v>4</v>
      </c>
      <c r="B2628" s="4" t="s">
        <v>5</v>
      </c>
      <c r="C2628" s="4" t="s">
        <v>13</v>
      </c>
      <c r="D2628" s="4" t="s">
        <v>10</v>
      </c>
    </row>
    <row r="2629" spans="1:4">
      <c r="A2629" t="n">
        <v>26668</v>
      </c>
      <c r="B2629" s="38" t="n">
        <v>173</v>
      </c>
      <c r="C2629" s="7" t="n">
        <v>3</v>
      </c>
      <c r="D2629" s="7" t="n">
        <v>8</v>
      </c>
    </row>
    <row r="2630" spans="1:4">
      <c r="A2630" t="s">
        <v>4</v>
      </c>
      <c r="B2630" s="4" t="s">
        <v>5</v>
      </c>
      <c r="C2630" s="4" t="s">
        <v>13</v>
      </c>
      <c r="D2630" s="4" t="s">
        <v>10</v>
      </c>
    </row>
    <row r="2631" spans="1:4">
      <c r="A2631" t="n">
        <v>26672</v>
      </c>
      <c r="B2631" s="38" t="n">
        <v>173</v>
      </c>
      <c r="C2631" s="7" t="n">
        <v>3</v>
      </c>
      <c r="D2631" s="7" t="n">
        <v>9</v>
      </c>
    </row>
    <row r="2632" spans="1:4">
      <c r="A2632" t="s">
        <v>4</v>
      </c>
      <c r="B2632" s="4" t="s">
        <v>5</v>
      </c>
      <c r="C2632" s="4" t="s">
        <v>13</v>
      </c>
      <c r="D2632" s="4" t="s">
        <v>10</v>
      </c>
    </row>
    <row r="2633" spans="1:4">
      <c r="A2633" t="n">
        <v>26676</v>
      </c>
      <c r="B2633" s="38" t="n">
        <v>173</v>
      </c>
      <c r="C2633" s="7" t="n">
        <v>3</v>
      </c>
      <c r="D2633" s="7" t="n">
        <v>11</v>
      </c>
    </row>
    <row r="2634" spans="1:4">
      <c r="A2634" t="s">
        <v>4</v>
      </c>
      <c r="B2634" s="4" t="s">
        <v>5</v>
      </c>
      <c r="C2634" s="4" t="s">
        <v>13</v>
      </c>
      <c r="D2634" s="4" t="s">
        <v>10</v>
      </c>
    </row>
    <row r="2635" spans="1:4">
      <c r="A2635" t="n">
        <v>26680</v>
      </c>
      <c r="B2635" s="38" t="n">
        <v>173</v>
      </c>
      <c r="C2635" s="7" t="n">
        <v>0</v>
      </c>
      <c r="D2635" s="7" t="n">
        <v>65533</v>
      </c>
    </row>
    <row r="2636" spans="1:4">
      <c r="A2636" t="s">
        <v>4</v>
      </c>
      <c r="B2636" s="4" t="s">
        <v>5</v>
      </c>
      <c r="C2636" s="4" t="s">
        <v>13</v>
      </c>
      <c r="D2636" s="4" t="s">
        <v>10</v>
      </c>
      <c r="E2636" s="4" t="s">
        <v>10</v>
      </c>
      <c r="F2636" s="4" t="s">
        <v>10</v>
      </c>
    </row>
    <row r="2637" spans="1:4">
      <c r="A2637" t="n">
        <v>26684</v>
      </c>
      <c r="B2637" s="19" t="n">
        <v>63</v>
      </c>
      <c r="C2637" s="7" t="n">
        <v>0</v>
      </c>
      <c r="D2637" s="7" t="n">
        <v>0</v>
      </c>
      <c r="E2637" s="7" t="n">
        <v>1</v>
      </c>
      <c r="F2637" s="7" t="n">
        <v>80</v>
      </c>
    </row>
    <row r="2638" spans="1:4">
      <c r="A2638" t="s">
        <v>4</v>
      </c>
      <c r="B2638" s="4" t="s">
        <v>5</v>
      </c>
      <c r="C2638" s="4" t="s">
        <v>10</v>
      </c>
    </row>
    <row r="2639" spans="1:4">
      <c r="A2639" t="n">
        <v>26692</v>
      </c>
      <c r="B2639" s="9" t="n">
        <v>12</v>
      </c>
      <c r="C2639" s="7" t="n">
        <v>6446</v>
      </c>
    </row>
    <row r="2640" spans="1:4">
      <c r="A2640" t="s">
        <v>4</v>
      </c>
      <c r="B2640" s="4" t="s">
        <v>5</v>
      </c>
      <c r="C2640" s="4" t="s">
        <v>13</v>
      </c>
      <c r="D2640" s="4" t="s">
        <v>13</v>
      </c>
      <c r="E2640" s="4" t="s">
        <v>9</v>
      </c>
      <c r="F2640" s="4" t="s">
        <v>13</v>
      </c>
      <c r="G2640" s="4" t="s">
        <v>13</v>
      </c>
    </row>
    <row r="2641" spans="1:7">
      <c r="A2641" t="n">
        <v>26695</v>
      </c>
      <c r="B2641" s="25" t="n">
        <v>18</v>
      </c>
      <c r="C2641" s="7" t="n">
        <v>3</v>
      </c>
      <c r="D2641" s="7" t="n">
        <v>0</v>
      </c>
      <c r="E2641" s="7" t="n">
        <v>3</v>
      </c>
      <c r="F2641" s="7" t="n">
        <v>19</v>
      </c>
      <c r="G2641" s="7" t="n">
        <v>1</v>
      </c>
    </row>
    <row r="2642" spans="1:7">
      <c r="A2642" t="s">
        <v>4</v>
      </c>
      <c r="B2642" s="4" t="s">
        <v>5</v>
      </c>
      <c r="C2642" s="4" t="s">
        <v>13</v>
      </c>
      <c r="D2642" s="4" t="s">
        <v>9</v>
      </c>
      <c r="E2642" s="4" t="s">
        <v>13</v>
      </c>
      <c r="F2642" s="4" t="s">
        <v>13</v>
      </c>
      <c r="G2642" s="4" t="s">
        <v>9</v>
      </c>
      <c r="H2642" s="4" t="s">
        <v>13</v>
      </c>
      <c r="I2642" s="4" t="s">
        <v>9</v>
      </c>
      <c r="J2642" s="4" t="s">
        <v>13</v>
      </c>
    </row>
    <row r="2643" spans="1:7">
      <c r="A2643" t="n">
        <v>26704</v>
      </c>
      <c r="B2643" s="28" t="n">
        <v>33</v>
      </c>
      <c r="C2643" s="7" t="n">
        <v>0</v>
      </c>
      <c r="D2643" s="7" t="n">
        <v>19</v>
      </c>
      <c r="E2643" s="7" t="n">
        <v>0</v>
      </c>
      <c r="F2643" s="7" t="n">
        <v>0</v>
      </c>
      <c r="G2643" s="7" t="n">
        <v>-1</v>
      </c>
      <c r="H2643" s="7" t="n">
        <v>0</v>
      </c>
      <c r="I2643" s="7" t="n">
        <v>-1</v>
      </c>
      <c r="J2643" s="7" t="n">
        <v>0</v>
      </c>
    </row>
    <row r="2644" spans="1:7">
      <c r="A2644" t="s">
        <v>4</v>
      </c>
      <c r="B2644" s="4" t="s">
        <v>5</v>
      </c>
      <c r="C2644" s="4" t="s">
        <v>84</v>
      </c>
    </row>
    <row r="2645" spans="1:7">
      <c r="A2645" t="n">
        <v>26722</v>
      </c>
      <c r="B2645" s="29" t="n">
        <v>3</v>
      </c>
      <c r="C2645" s="16" t="n">
        <f t="normal" ca="1">A2795</f>
        <v>0</v>
      </c>
    </row>
    <row r="2646" spans="1:7">
      <c r="A2646" t="s">
        <v>4</v>
      </c>
      <c r="B2646" s="4" t="s">
        <v>5</v>
      </c>
      <c r="C2646" s="4" t="s">
        <v>13</v>
      </c>
      <c r="D2646" s="4" t="s">
        <v>6</v>
      </c>
    </row>
    <row r="2647" spans="1:7">
      <c r="A2647" t="n">
        <v>26727</v>
      </c>
      <c r="B2647" s="30" t="n">
        <v>2</v>
      </c>
      <c r="C2647" s="7" t="n">
        <v>11</v>
      </c>
      <c r="D2647" s="7" t="s">
        <v>328</v>
      </c>
    </row>
    <row r="2648" spans="1:7">
      <c r="A2648" t="s">
        <v>4</v>
      </c>
      <c r="B2648" s="4" t="s">
        <v>5</v>
      </c>
      <c r="C2648" s="4" t="s">
        <v>13</v>
      </c>
      <c r="D2648" s="4" t="s">
        <v>9</v>
      </c>
      <c r="E2648" s="4" t="s">
        <v>13</v>
      </c>
      <c r="F2648" s="4" t="s">
        <v>13</v>
      </c>
      <c r="G2648" s="4" t="s">
        <v>9</v>
      </c>
      <c r="H2648" s="4" t="s">
        <v>13</v>
      </c>
      <c r="I2648" s="4" t="s">
        <v>9</v>
      </c>
      <c r="J2648" s="4" t="s">
        <v>13</v>
      </c>
    </row>
    <row r="2649" spans="1:7">
      <c r="A2649" t="n">
        <v>26740</v>
      </c>
      <c r="B2649" s="28" t="n">
        <v>33</v>
      </c>
      <c r="C2649" s="7" t="n">
        <v>0</v>
      </c>
      <c r="D2649" s="7" t="n">
        <v>6</v>
      </c>
      <c r="E2649" s="7" t="n">
        <v>0</v>
      </c>
      <c r="F2649" s="7" t="n">
        <v>0</v>
      </c>
      <c r="G2649" s="7" t="n">
        <v>-1</v>
      </c>
      <c r="H2649" s="7" t="n">
        <v>0</v>
      </c>
      <c r="I2649" s="7" t="n">
        <v>-1</v>
      </c>
      <c r="J2649" s="7" t="n">
        <v>0</v>
      </c>
    </row>
    <row r="2650" spans="1:7">
      <c r="A2650" t="s">
        <v>4</v>
      </c>
      <c r="B2650" s="4" t="s">
        <v>5</v>
      </c>
      <c r="C2650" s="4" t="s">
        <v>84</v>
      </c>
    </row>
    <row r="2651" spans="1:7">
      <c r="A2651" t="n">
        <v>26758</v>
      </c>
      <c r="B2651" s="29" t="n">
        <v>3</v>
      </c>
      <c r="C2651" s="16" t="n">
        <f t="normal" ca="1">A2795</f>
        <v>0</v>
      </c>
    </row>
    <row r="2652" spans="1:7">
      <c r="A2652" t="s">
        <v>4</v>
      </c>
      <c r="B2652" s="4" t="s">
        <v>5</v>
      </c>
      <c r="C2652" s="4" t="s">
        <v>13</v>
      </c>
      <c r="D2652" s="4" t="s">
        <v>6</v>
      </c>
    </row>
    <row r="2653" spans="1:7">
      <c r="A2653" t="n">
        <v>26763</v>
      </c>
      <c r="B2653" s="30" t="n">
        <v>2</v>
      </c>
      <c r="C2653" s="7" t="n">
        <v>11</v>
      </c>
      <c r="D2653" s="7" t="s">
        <v>328</v>
      </c>
    </row>
    <row r="2654" spans="1:7">
      <c r="A2654" t="s">
        <v>4</v>
      </c>
      <c r="B2654" s="4" t="s">
        <v>5</v>
      </c>
      <c r="C2654" s="4" t="s">
        <v>13</v>
      </c>
      <c r="D2654" s="4" t="s">
        <v>9</v>
      </c>
      <c r="E2654" s="4" t="s">
        <v>13</v>
      </c>
      <c r="F2654" s="4" t="s">
        <v>13</v>
      </c>
      <c r="G2654" s="4" t="s">
        <v>9</v>
      </c>
      <c r="H2654" s="4" t="s">
        <v>13</v>
      </c>
      <c r="I2654" s="4" t="s">
        <v>9</v>
      </c>
      <c r="J2654" s="4" t="s">
        <v>13</v>
      </c>
    </row>
    <row r="2655" spans="1:7">
      <c r="A2655" t="n">
        <v>26776</v>
      </c>
      <c r="B2655" s="28" t="n">
        <v>33</v>
      </c>
      <c r="C2655" s="7" t="n">
        <v>0</v>
      </c>
      <c r="D2655" s="7" t="n">
        <v>6</v>
      </c>
      <c r="E2655" s="7" t="n">
        <v>1</v>
      </c>
      <c r="F2655" s="7" t="n">
        <v>0</v>
      </c>
      <c r="G2655" s="7" t="n">
        <v>-1</v>
      </c>
      <c r="H2655" s="7" t="n">
        <v>0</v>
      </c>
      <c r="I2655" s="7" t="n">
        <v>-1</v>
      </c>
      <c r="J2655" s="7" t="n">
        <v>0</v>
      </c>
    </row>
    <row r="2656" spans="1:7">
      <c r="A2656" t="s">
        <v>4</v>
      </c>
      <c r="B2656" s="4" t="s">
        <v>5</v>
      </c>
      <c r="C2656" s="4" t="s">
        <v>84</v>
      </c>
    </row>
    <row r="2657" spans="1:10">
      <c r="A2657" t="n">
        <v>26794</v>
      </c>
      <c r="B2657" s="29" t="n">
        <v>3</v>
      </c>
      <c r="C2657" s="16" t="n">
        <f t="normal" ca="1">A2795</f>
        <v>0</v>
      </c>
    </row>
    <row r="2658" spans="1:10">
      <c r="A2658" t="s">
        <v>4</v>
      </c>
      <c r="B2658" s="4" t="s">
        <v>5</v>
      </c>
      <c r="C2658" s="4" t="s">
        <v>13</v>
      </c>
      <c r="D2658" s="4" t="s">
        <v>6</v>
      </c>
    </row>
    <row r="2659" spans="1:10">
      <c r="A2659" t="n">
        <v>26799</v>
      </c>
      <c r="B2659" s="30" t="n">
        <v>2</v>
      </c>
      <c r="C2659" s="7" t="n">
        <v>11</v>
      </c>
      <c r="D2659" s="7" t="s">
        <v>328</v>
      </c>
    </row>
    <row r="2660" spans="1:10">
      <c r="A2660" t="s">
        <v>4</v>
      </c>
      <c r="B2660" s="4" t="s">
        <v>5</v>
      </c>
      <c r="C2660" s="4" t="s">
        <v>13</v>
      </c>
      <c r="D2660" s="4" t="s">
        <v>9</v>
      </c>
      <c r="E2660" s="4" t="s">
        <v>13</v>
      </c>
      <c r="F2660" s="4" t="s">
        <v>13</v>
      </c>
      <c r="G2660" s="4" t="s">
        <v>9</v>
      </c>
      <c r="H2660" s="4" t="s">
        <v>13</v>
      </c>
      <c r="I2660" s="4" t="s">
        <v>9</v>
      </c>
      <c r="J2660" s="4" t="s">
        <v>13</v>
      </c>
    </row>
    <row r="2661" spans="1:10">
      <c r="A2661" t="n">
        <v>26812</v>
      </c>
      <c r="B2661" s="28" t="n">
        <v>33</v>
      </c>
      <c r="C2661" s="7" t="n">
        <v>0</v>
      </c>
      <c r="D2661" s="7" t="n">
        <v>6</v>
      </c>
      <c r="E2661" s="7" t="n">
        <v>2</v>
      </c>
      <c r="F2661" s="7" t="n">
        <v>0</v>
      </c>
      <c r="G2661" s="7" t="n">
        <v>-1</v>
      </c>
      <c r="H2661" s="7" t="n">
        <v>0</v>
      </c>
      <c r="I2661" s="7" t="n">
        <v>-1</v>
      </c>
      <c r="J2661" s="7" t="n">
        <v>0</v>
      </c>
    </row>
    <row r="2662" spans="1:10">
      <c r="A2662" t="s">
        <v>4</v>
      </c>
      <c r="B2662" s="4" t="s">
        <v>5</v>
      </c>
      <c r="C2662" s="4" t="s">
        <v>84</v>
      </c>
    </row>
    <row r="2663" spans="1:10">
      <c r="A2663" t="n">
        <v>26830</v>
      </c>
      <c r="B2663" s="29" t="n">
        <v>3</v>
      </c>
      <c r="C2663" s="16" t="n">
        <f t="normal" ca="1">A2795</f>
        <v>0</v>
      </c>
    </row>
    <row r="2664" spans="1:10">
      <c r="A2664" t="s">
        <v>4</v>
      </c>
      <c r="B2664" s="4" t="s">
        <v>5</v>
      </c>
      <c r="C2664" s="4" t="s">
        <v>13</v>
      </c>
      <c r="D2664" s="4" t="s">
        <v>6</v>
      </c>
    </row>
    <row r="2665" spans="1:10">
      <c r="A2665" t="n">
        <v>26835</v>
      </c>
      <c r="B2665" s="30" t="n">
        <v>2</v>
      </c>
      <c r="C2665" s="7" t="n">
        <v>11</v>
      </c>
      <c r="D2665" s="7" t="s">
        <v>328</v>
      </c>
    </row>
    <row r="2666" spans="1:10">
      <c r="A2666" t="s">
        <v>4</v>
      </c>
      <c r="B2666" s="4" t="s">
        <v>5</v>
      </c>
      <c r="C2666" s="4" t="s">
        <v>13</v>
      </c>
      <c r="D2666" s="4" t="s">
        <v>9</v>
      </c>
      <c r="E2666" s="4" t="s">
        <v>13</v>
      </c>
      <c r="F2666" s="4" t="s">
        <v>13</v>
      </c>
      <c r="G2666" s="4" t="s">
        <v>9</v>
      </c>
      <c r="H2666" s="4" t="s">
        <v>13</v>
      </c>
      <c r="I2666" s="4" t="s">
        <v>9</v>
      </c>
      <c r="J2666" s="4" t="s">
        <v>13</v>
      </c>
    </row>
    <row r="2667" spans="1:10">
      <c r="A2667" t="n">
        <v>26848</v>
      </c>
      <c r="B2667" s="28" t="n">
        <v>33</v>
      </c>
      <c r="C2667" s="7" t="n">
        <v>0</v>
      </c>
      <c r="D2667" s="7" t="n">
        <v>6</v>
      </c>
      <c r="E2667" s="7" t="n">
        <v>3</v>
      </c>
      <c r="F2667" s="7" t="n">
        <v>0</v>
      </c>
      <c r="G2667" s="7" t="n">
        <v>-1</v>
      </c>
      <c r="H2667" s="7" t="n">
        <v>0</v>
      </c>
      <c r="I2667" s="7" t="n">
        <v>-1</v>
      </c>
      <c r="J2667" s="7" t="n">
        <v>0</v>
      </c>
    </row>
    <row r="2668" spans="1:10">
      <c r="A2668" t="s">
        <v>4</v>
      </c>
      <c r="B2668" s="4" t="s">
        <v>5</v>
      </c>
      <c r="C2668" s="4" t="s">
        <v>84</v>
      </c>
    </row>
    <row r="2669" spans="1:10">
      <c r="A2669" t="n">
        <v>26866</v>
      </c>
      <c r="B2669" s="29" t="n">
        <v>3</v>
      </c>
      <c r="C2669" s="16" t="n">
        <f t="normal" ca="1">A2795</f>
        <v>0</v>
      </c>
    </row>
    <row r="2670" spans="1:10">
      <c r="A2670" t="s">
        <v>4</v>
      </c>
      <c r="B2670" s="4" t="s">
        <v>5</v>
      </c>
      <c r="C2670" s="4" t="s">
        <v>13</v>
      </c>
      <c r="D2670" s="4" t="s">
        <v>6</v>
      </c>
    </row>
    <row r="2671" spans="1:10">
      <c r="A2671" t="n">
        <v>26871</v>
      </c>
      <c r="B2671" s="30" t="n">
        <v>2</v>
      </c>
      <c r="C2671" s="7" t="n">
        <v>11</v>
      </c>
      <c r="D2671" s="7" t="s">
        <v>328</v>
      </c>
    </row>
    <row r="2672" spans="1:10">
      <c r="A2672" t="s">
        <v>4</v>
      </c>
      <c r="B2672" s="4" t="s">
        <v>5</v>
      </c>
      <c r="C2672" s="4" t="s">
        <v>13</v>
      </c>
      <c r="D2672" s="4" t="s">
        <v>9</v>
      </c>
      <c r="E2672" s="4" t="s">
        <v>13</v>
      </c>
      <c r="F2672" s="4" t="s">
        <v>13</v>
      </c>
      <c r="G2672" s="4" t="s">
        <v>9</v>
      </c>
      <c r="H2672" s="4" t="s">
        <v>13</v>
      </c>
      <c r="I2672" s="4" t="s">
        <v>9</v>
      </c>
      <c r="J2672" s="4" t="s">
        <v>13</v>
      </c>
    </row>
    <row r="2673" spans="1:10">
      <c r="A2673" t="n">
        <v>26884</v>
      </c>
      <c r="B2673" s="28" t="n">
        <v>33</v>
      </c>
      <c r="C2673" s="7" t="n">
        <v>0</v>
      </c>
      <c r="D2673" s="7" t="n">
        <v>6</v>
      </c>
      <c r="E2673" s="7" t="n">
        <v>4</v>
      </c>
      <c r="F2673" s="7" t="n">
        <v>0</v>
      </c>
      <c r="G2673" s="7" t="n">
        <v>-1</v>
      </c>
      <c r="H2673" s="7" t="n">
        <v>0</v>
      </c>
      <c r="I2673" s="7" t="n">
        <v>-1</v>
      </c>
      <c r="J2673" s="7" t="n">
        <v>0</v>
      </c>
    </row>
    <row r="2674" spans="1:10">
      <c r="A2674" t="s">
        <v>4</v>
      </c>
      <c r="B2674" s="4" t="s">
        <v>5</v>
      </c>
      <c r="C2674" s="4" t="s">
        <v>84</v>
      </c>
    </row>
    <row r="2675" spans="1:10">
      <c r="A2675" t="n">
        <v>26902</v>
      </c>
      <c r="B2675" s="29" t="n">
        <v>3</v>
      </c>
      <c r="C2675" s="16" t="n">
        <f t="normal" ca="1">A2795</f>
        <v>0</v>
      </c>
    </row>
    <row r="2676" spans="1:10">
      <c r="A2676" t="s">
        <v>4</v>
      </c>
      <c r="B2676" s="4" t="s">
        <v>5</v>
      </c>
      <c r="C2676" s="4" t="s">
        <v>13</v>
      </c>
      <c r="D2676" s="4" t="s">
        <v>6</v>
      </c>
    </row>
    <row r="2677" spans="1:10">
      <c r="A2677" t="n">
        <v>26907</v>
      </c>
      <c r="B2677" s="30" t="n">
        <v>2</v>
      </c>
      <c r="C2677" s="7" t="n">
        <v>11</v>
      </c>
      <c r="D2677" s="7" t="s">
        <v>328</v>
      </c>
    </row>
    <row r="2678" spans="1:10">
      <c r="A2678" t="s">
        <v>4</v>
      </c>
      <c r="B2678" s="4" t="s">
        <v>5</v>
      </c>
      <c r="C2678" s="4" t="s">
        <v>13</v>
      </c>
      <c r="D2678" s="4" t="s">
        <v>9</v>
      </c>
      <c r="E2678" s="4" t="s">
        <v>13</v>
      </c>
      <c r="F2678" s="4" t="s">
        <v>13</v>
      </c>
      <c r="G2678" s="4" t="s">
        <v>9</v>
      </c>
      <c r="H2678" s="4" t="s">
        <v>13</v>
      </c>
      <c r="I2678" s="4" t="s">
        <v>9</v>
      </c>
      <c r="J2678" s="4" t="s">
        <v>13</v>
      </c>
    </row>
    <row r="2679" spans="1:10">
      <c r="A2679" t="n">
        <v>26920</v>
      </c>
      <c r="B2679" s="28" t="n">
        <v>33</v>
      </c>
      <c r="C2679" s="7" t="n">
        <v>0</v>
      </c>
      <c r="D2679" s="7" t="n">
        <v>6</v>
      </c>
      <c r="E2679" s="7" t="n">
        <v>5</v>
      </c>
      <c r="F2679" s="7" t="n">
        <v>0</v>
      </c>
      <c r="G2679" s="7" t="n">
        <v>-1</v>
      </c>
      <c r="H2679" s="7" t="n">
        <v>0</v>
      </c>
      <c r="I2679" s="7" t="n">
        <v>-1</v>
      </c>
      <c r="J2679" s="7" t="n">
        <v>0</v>
      </c>
    </row>
    <row r="2680" spans="1:10">
      <c r="A2680" t="s">
        <v>4</v>
      </c>
      <c r="B2680" s="4" t="s">
        <v>5</v>
      </c>
      <c r="C2680" s="4" t="s">
        <v>84</v>
      </c>
    </row>
    <row r="2681" spans="1:10">
      <c r="A2681" t="n">
        <v>26938</v>
      </c>
      <c r="B2681" s="29" t="n">
        <v>3</v>
      </c>
      <c r="C2681" s="16" t="n">
        <f t="normal" ca="1">A2795</f>
        <v>0</v>
      </c>
    </row>
    <row r="2682" spans="1:10">
      <c r="A2682" t="s">
        <v>4</v>
      </c>
      <c r="B2682" s="4" t="s">
        <v>5</v>
      </c>
      <c r="C2682" s="4" t="s">
        <v>13</v>
      </c>
      <c r="D2682" s="4" t="s">
        <v>6</v>
      </c>
    </row>
    <row r="2683" spans="1:10">
      <c r="A2683" t="n">
        <v>26943</v>
      </c>
      <c r="B2683" s="30" t="n">
        <v>2</v>
      </c>
      <c r="C2683" s="7" t="n">
        <v>11</v>
      </c>
      <c r="D2683" s="7" t="s">
        <v>328</v>
      </c>
    </row>
    <row r="2684" spans="1:10">
      <c r="A2684" t="s">
        <v>4</v>
      </c>
      <c r="B2684" s="4" t="s">
        <v>5</v>
      </c>
      <c r="C2684" s="4" t="s">
        <v>13</v>
      </c>
      <c r="D2684" s="4" t="s">
        <v>9</v>
      </c>
      <c r="E2684" s="4" t="s">
        <v>13</v>
      </c>
      <c r="F2684" s="4" t="s">
        <v>13</v>
      </c>
      <c r="G2684" s="4" t="s">
        <v>9</v>
      </c>
      <c r="H2684" s="4" t="s">
        <v>13</v>
      </c>
      <c r="I2684" s="4" t="s">
        <v>9</v>
      </c>
      <c r="J2684" s="4" t="s">
        <v>13</v>
      </c>
    </row>
    <row r="2685" spans="1:10">
      <c r="A2685" t="n">
        <v>26956</v>
      </c>
      <c r="B2685" s="28" t="n">
        <v>33</v>
      </c>
      <c r="C2685" s="7" t="n">
        <v>0</v>
      </c>
      <c r="D2685" s="7" t="n">
        <v>6</v>
      </c>
      <c r="E2685" s="7" t="n">
        <v>6</v>
      </c>
      <c r="F2685" s="7" t="n">
        <v>0</v>
      </c>
      <c r="G2685" s="7" t="n">
        <v>-1</v>
      </c>
      <c r="H2685" s="7" t="n">
        <v>0</v>
      </c>
      <c r="I2685" s="7" t="n">
        <v>-1</v>
      </c>
      <c r="J2685" s="7" t="n">
        <v>0</v>
      </c>
    </row>
    <row r="2686" spans="1:10">
      <c r="A2686" t="s">
        <v>4</v>
      </c>
      <c r="B2686" s="4" t="s">
        <v>5</v>
      </c>
      <c r="C2686" s="4" t="s">
        <v>84</v>
      </c>
    </row>
    <row r="2687" spans="1:10">
      <c r="A2687" t="n">
        <v>26974</v>
      </c>
      <c r="B2687" s="29" t="n">
        <v>3</v>
      </c>
      <c r="C2687" s="16" t="n">
        <f t="normal" ca="1">A2795</f>
        <v>0</v>
      </c>
    </row>
    <row r="2688" spans="1:10">
      <c r="A2688" t="s">
        <v>4</v>
      </c>
      <c r="B2688" s="4" t="s">
        <v>5</v>
      </c>
      <c r="C2688" s="4" t="s">
        <v>13</v>
      </c>
      <c r="D2688" s="4" t="s">
        <v>6</v>
      </c>
    </row>
    <row r="2689" spans="1:10">
      <c r="A2689" t="n">
        <v>26979</v>
      </c>
      <c r="B2689" s="30" t="n">
        <v>2</v>
      </c>
      <c r="C2689" s="7" t="n">
        <v>11</v>
      </c>
      <c r="D2689" s="7" t="s">
        <v>328</v>
      </c>
    </row>
    <row r="2690" spans="1:10">
      <c r="A2690" t="s">
        <v>4</v>
      </c>
      <c r="B2690" s="4" t="s">
        <v>5</v>
      </c>
      <c r="C2690" s="4" t="s">
        <v>13</v>
      </c>
      <c r="D2690" s="4" t="s">
        <v>6</v>
      </c>
    </row>
    <row r="2691" spans="1:10">
      <c r="A2691" t="n">
        <v>26992</v>
      </c>
      <c r="B2691" s="30" t="n">
        <v>2</v>
      </c>
      <c r="C2691" s="7" t="n">
        <v>10</v>
      </c>
      <c r="D2691" s="7" t="s">
        <v>331</v>
      </c>
    </row>
    <row r="2692" spans="1:10">
      <c r="A2692" t="s">
        <v>4</v>
      </c>
      <c r="B2692" s="4" t="s">
        <v>5</v>
      </c>
      <c r="C2692" s="4" t="s">
        <v>13</v>
      </c>
      <c r="D2692" s="4" t="s">
        <v>10</v>
      </c>
    </row>
    <row r="2693" spans="1:10">
      <c r="A2693" t="n">
        <v>27010</v>
      </c>
      <c r="B2693" s="38" t="n">
        <v>173</v>
      </c>
      <c r="C2693" s="7" t="n">
        <v>0</v>
      </c>
      <c r="D2693" s="7" t="n">
        <v>1</v>
      </c>
    </row>
    <row r="2694" spans="1:10">
      <c r="A2694" t="s">
        <v>4</v>
      </c>
      <c r="B2694" s="4" t="s">
        <v>5</v>
      </c>
      <c r="C2694" s="4" t="s">
        <v>13</v>
      </c>
      <c r="D2694" s="4" t="s">
        <v>10</v>
      </c>
    </row>
    <row r="2695" spans="1:10">
      <c r="A2695" t="n">
        <v>27014</v>
      </c>
      <c r="B2695" s="38" t="n">
        <v>173</v>
      </c>
      <c r="C2695" s="7" t="n">
        <v>2</v>
      </c>
      <c r="D2695" s="7" t="n">
        <v>0</v>
      </c>
    </row>
    <row r="2696" spans="1:10">
      <c r="A2696" t="s">
        <v>4</v>
      </c>
      <c r="B2696" s="4" t="s">
        <v>5</v>
      </c>
      <c r="C2696" s="4" t="s">
        <v>13</v>
      </c>
      <c r="D2696" s="4" t="s">
        <v>9</v>
      </c>
      <c r="E2696" s="4" t="s">
        <v>13</v>
      </c>
      <c r="F2696" s="4" t="s">
        <v>13</v>
      </c>
      <c r="G2696" s="4" t="s">
        <v>9</v>
      </c>
      <c r="H2696" s="4" t="s">
        <v>13</v>
      </c>
      <c r="I2696" s="4" t="s">
        <v>9</v>
      </c>
      <c r="J2696" s="4" t="s">
        <v>13</v>
      </c>
    </row>
    <row r="2697" spans="1:10">
      <c r="A2697" t="n">
        <v>27018</v>
      </c>
      <c r="B2697" s="28" t="n">
        <v>33</v>
      </c>
      <c r="C2697" s="7" t="n">
        <v>0</v>
      </c>
      <c r="D2697" s="7" t="n">
        <v>6</v>
      </c>
      <c r="E2697" s="7" t="n">
        <v>7</v>
      </c>
      <c r="F2697" s="7" t="n">
        <v>0</v>
      </c>
      <c r="G2697" s="7" t="n">
        <v>-1</v>
      </c>
      <c r="H2697" s="7" t="n">
        <v>0</v>
      </c>
      <c r="I2697" s="7" t="n">
        <v>-1</v>
      </c>
      <c r="J2697" s="7" t="n">
        <v>0</v>
      </c>
    </row>
    <row r="2698" spans="1:10">
      <c r="A2698" t="s">
        <v>4</v>
      </c>
      <c r="B2698" s="4" t="s">
        <v>5</v>
      </c>
      <c r="C2698" s="4" t="s">
        <v>84</v>
      </c>
    </row>
    <row r="2699" spans="1:10">
      <c r="A2699" t="n">
        <v>27036</v>
      </c>
      <c r="B2699" s="29" t="n">
        <v>3</v>
      </c>
      <c r="C2699" s="16" t="n">
        <f t="normal" ca="1">A2795</f>
        <v>0</v>
      </c>
    </row>
    <row r="2700" spans="1:10">
      <c r="A2700" t="s">
        <v>4</v>
      </c>
      <c r="B2700" s="4" t="s">
        <v>5</v>
      </c>
      <c r="C2700" s="4" t="s">
        <v>13</v>
      </c>
      <c r="D2700" s="4" t="s">
        <v>6</v>
      </c>
    </row>
    <row r="2701" spans="1:10">
      <c r="A2701" t="n">
        <v>27041</v>
      </c>
      <c r="B2701" s="30" t="n">
        <v>2</v>
      </c>
      <c r="C2701" s="7" t="n">
        <v>11</v>
      </c>
      <c r="D2701" s="7" t="s">
        <v>328</v>
      </c>
    </row>
    <row r="2702" spans="1:10">
      <c r="A2702" t="s">
        <v>4</v>
      </c>
      <c r="B2702" s="4" t="s">
        <v>5</v>
      </c>
      <c r="C2702" s="4" t="s">
        <v>13</v>
      </c>
      <c r="D2702" s="4" t="s">
        <v>9</v>
      </c>
      <c r="E2702" s="4" t="s">
        <v>13</v>
      </c>
      <c r="F2702" s="4" t="s">
        <v>13</v>
      </c>
      <c r="G2702" s="4" t="s">
        <v>9</v>
      </c>
      <c r="H2702" s="4" t="s">
        <v>13</v>
      </c>
      <c r="I2702" s="4" t="s">
        <v>9</v>
      </c>
      <c r="J2702" s="4" t="s">
        <v>13</v>
      </c>
    </row>
    <row r="2703" spans="1:10">
      <c r="A2703" t="n">
        <v>27054</v>
      </c>
      <c r="B2703" s="28" t="n">
        <v>33</v>
      </c>
      <c r="C2703" s="7" t="n">
        <v>0</v>
      </c>
      <c r="D2703" s="7" t="n">
        <v>6</v>
      </c>
      <c r="E2703" s="7" t="n">
        <v>8</v>
      </c>
      <c r="F2703" s="7" t="n">
        <v>0</v>
      </c>
      <c r="G2703" s="7" t="n">
        <v>-1</v>
      </c>
      <c r="H2703" s="7" t="n">
        <v>0</v>
      </c>
      <c r="I2703" s="7" t="n">
        <v>-1</v>
      </c>
      <c r="J2703" s="7" t="n">
        <v>0</v>
      </c>
    </row>
    <row r="2704" spans="1:10">
      <c r="A2704" t="s">
        <v>4</v>
      </c>
      <c r="B2704" s="4" t="s">
        <v>5</v>
      </c>
      <c r="C2704" s="4" t="s">
        <v>84</v>
      </c>
    </row>
    <row r="2705" spans="1:10">
      <c r="A2705" t="n">
        <v>27072</v>
      </c>
      <c r="B2705" s="29" t="n">
        <v>3</v>
      </c>
      <c r="C2705" s="16" t="n">
        <f t="normal" ca="1">A2795</f>
        <v>0</v>
      </c>
    </row>
    <row r="2706" spans="1:10">
      <c r="A2706" t="s">
        <v>4</v>
      </c>
      <c r="B2706" s="4" t="s">
        <v>5</v>
      </c>
      <c r="C2706" s="4" t="s">
        <v>13</v>
      </c>
      <c r="D2706" s="4" t="s">
        <v>6</v>
      </c>
    </row>
    <row r="2707" spans="1:10">
      <c r="A2707" t="n">
        <v>27077</v>
      </c>
      <c r="B2707" s="30" t="n">
        <v>2</v>
      </c>
      <c r="C2707" s="7" t="n">
        <v>11</v>
      </c>
      <c r="D2707" s="7" t="s">
        <v>328</v>
      </c>
    </row>
    <row r="2708" spans="1:10">
      <c r="A2708" t="s">
        <v>4</v>
      </c>
      <c r="B2708" s="4" t="s">
        <v>5</v>
      </c>
      <c r="C2708" s="4" t="s">
        <v>13</v>
      </c>
      <c r="D2708" s="4" t="s">
        <v>9</v>
      </c>
      <c r="E2708" s="4" t="s">
        <v>13</v>
      </c>
      <c r="F2708" s="4" t="s">
        <v>13</v>
      </c>
      <c r="G2708" s="4" t="s">
        <v>9</v>
      </c>
      <c r="H2708" s="4" t="s">
        <v>13</v>
      </c>
      <c r="I2708" s="4" t="s">
        <v>9</v>
      </c>
      <c r="J2708" s="4" t="s">
        <v>13</v>
      </c>
    </row>
    <row r="2709" spans="1:10">
      <c r="A2709" t="n">
        <v>27090</v>
      </c>
      <c r="B2709" s="28" t="n">
        <v>33</v>
      </c>
      <c r="C2709" s="7" t="n">
        <v>0</v>
      </c>
      <c r="D2709" s="7" t="n">
        <v>6</v>
      </c>
      <c r="E2709" s="7" t="n">
        <v>9</v>
      </c>
      <c r="F2709" s="7" t="n">
        <v>0</v>
      </c>
      <c r="G2709" s="7" t="n">
        <v>-1</v>
      </c>
      <c r="H2709" s="7" t="n">
        <v>0</v>
      </c>
      <c r="I2709" s="7" t="n">
        <v>-1</v>
      </c>
      <c r="J2709" s="7" t="n">
        <v>0</v>
      </c>
    </row>
    <row r="2710" spans="1:10">
      <c r="A2710" t="s">
        <v>4</v>
      </c>
      <c r="B2710" s="4" t="s">
        <v>5</v>
      </c>
      <c r="C2710" s="4" t="s">
        <v>84</v>
      </c>
    </row>
    <row r="2711" spans="1:10">
      <c r="A2711" t="n">
        <v>27108</v>
      </c>
      <c r="B2711" s="29" t="n">
        <v>3</v>
      </c>
      <c r="C2711" s="16" t="n">
        <f t="normal" ca="1">A2795</f>
        <v>0</v>
      </c>
    </row>
    <row r="2712" spans="1:10">
      <c r="A2712" t="s">
        <v>4</v>
      </c>
      <c r="B2712" s="4" t="s">
        <v>5</v>
      </c>
      <c r="C2712" s="4" t="s">
        <v>13</v>
      </c>
      <c r="D2712" s="4" t="s">
        <v>6</v>
      </c>
    </row>
    <row r="2713" spans="1:10">
      <c r="A2713" t="n">
        <v>27113</v>
      </c>
      <c r="B2713" s="30" t="n">
        <v>2</v>
      </c>
      <c r="C2713" s="7" t="n">
        <v>11</v>
      </c>
      <c r="D2713" s="7" t="s">
        <v>328</v>
      </c>
    </row>
    <row r="2714" spans="1:10">
      <c r="A2714" t="s">
        <v>4</v>
      </c>
      <c r="B2714" s="4" t="s">
        <v>5</v>
      </c>
      <c r="C2714" s="4" t="s">
        <v>13</v>
      </c>
      <c r="D2714" s="4" t="s">
        <v>9</v>
      </c>
      <c r="E2714" s="4" t="s">
        <v>13</v>
      </c>
      <c r="F2714" s="4" t="s">
        <v>13</v>
      </c>
      <c r="G2714" s="4" t="s">
        <v>9</v>
      </c>
      <c r="H2714" s="4" t="s">
        <v>13</v>
      </c>
      <c r="I2714" s="4" t="s">
        <v>9</v>
      </c>
      <c r="J2714" s="4" t="s">
        <v>13</v>
      </c>
    </row>
    <row r="2715" spans="1:10">
      <c r="A2715" t="n">
        <v>27126</v>
      </c>
      <c r="B2715" s="28" t="n">
        <v>33</v>
      </c>
      <c r="C2715" s="7" t="n">
        <v>0</v>
      </c>
      <c r="D2715" s="7" t="n">
        <v>6</v>
      </c>
      <c r="E2715" s="7" t="n">
        <v>10</v>
      </c>
      <c r="F2715" s="7" t="n">
        <v>0</v>
      </c>
      <c r="G2715" s="7" t="n">
        <v>-1</v>
      </c>
      <c r="H2715" s="7" t="n">
        <v>0</v>
      </c>
      <c r="I2715" s="7" t="n">
        <v>-1</v>
      </c>
      <c r="J2715" s="7" t="n">
        <v>0</v>
      </c>
    </row>
    <row r="2716" spans="1:10">
      <c r="A2716" t="s">
        <v>4</v>
      </c>
      <c r="B2716" s="4" t="s">
        <v>5</v>
      </c>
      <c r="C2716" s="4" t="s">
        <v>84</v>
      </c>
    </row>
    <row r="2717" spans="1:10">
      <c r="A2717" t="n">
        <v>27144</v>
      </c>
      <c r="B2717" s="29" t="n">
        <v>3</v>
      </c>
      <c r="C2717" s="16" t="n">
        <f t="normal" ca="1">A2795</f>
        <v>0</v>
      </c>
    </row>
    <row r="2718" spans="1:10">
      <c r="A2718" t="s">
        <v>4</v>
      </c>
      <c r="B2718" s="4" t="s">
        <v>5</v>
      </c>
      <c r="C2718" s="4" t="s">
        <v>13</v>
      </c>
      <c r="D2718" s="4" t="s">
        <v>6</v>
      </c>
    </row>
    <row r="2719" spans="1:10">
      <c r="A2719" t="n">
        <v>27149</v>
      </c>
      <c r="B2719" s="30" t="n">
        <v>2</v>
      </c>
      <c r="C2719" s="7" t="n">
        <v>11</v>
      </c>
      <c r="D2719" s="7" t="s">
        <v>328</v>
      </c>
    </row>
    <row r="2720" spans="1:10">
      <c r="A2720" t="s">
        <v>4</v>
      </c>
      <c r="B2720" s="4" t="s">
        <v>5</v>
      </c>
      <c r="C2720" s="4" t="s">
        <v>13</v>
      </c>
      <c r="D2720" s="4" t="s">
        <v>9</v>
      </c>
      <c r="E2720" s="4" t="s">
        <v>13</v>
      </c>
      <c r="F2720" s="4" t="s">
        <v>13</v>
      </c>
      <c r="G2720" s="4" t="s">
        <v>9</v>
      </c>
      <c r="H2720" s="4" t="s">
        <v>13</v>
      </c>
      <c r="I2720" s="4" t="s">
        <v>9</v>
      </c>
      <c r="J2720" s="4" t="s">
        <v>13</v>
      </c>
    </row>
    <row r="2721" spans="1:10">
      <c r="A2721" t="n">
        <v>27162</v>
      </c>
      <c r="B2721" s="28" t="n">
        <v>33</v>
      </c>
      <c r="C2721" s="7" t="n">
        <v>0</v>
      </c>
      <c r="D2721" s="7" t="n">
        <v>6</v>
      </c>
      <c r="E2721" s="7" t="n">
        <v>11</v>
      </c>
      <c r="F2721" s="7" t="n">
        <v>0</v>
      </c>
      <c r="G2721" s="7" t="n">
        <v>-1</v>
      </c>
      <c r="H2721" s="7" t="n">
        <v>0</v>
      </c>
      <c r="I2721" s="7" t="n">
        <v>-1</v>
      </c>
      <c r="J2721" s="7" t="n">
        <v>0</v>
      </c>
    </row>
    <row r="2722" spans="1:10">
      <c r="A2722" t="s">
        <v>4</v>
      </c>
      <c r="B2722" s="4" t="s">
        <v>5</v>
      </c>
      <c r="C2722" s="4" t="s">
        <v>84</v>
      </c>
    </row>
    <row r="2723" spans="1:10">
      <c r="A2723" t="n">
        <v>27180</v>
      </c>
      <c r="B2723" s="29" t="n">
        <v>3</v>
      </c>
      <c r="C2723" s="16" t="n">
        <f t="normal" ca="1">A2795</f>
        <v>0</v>
      </c>
    </row>
    <row r="2724" spans="1:10">
      <c r="A2724" t="s">
        <v>4</v>
      </c>
      <c r="B2724" s="4" t="s">
        <v>5</v>
      </c>
      <c r="C2724" s="4" t="s">
        <v>13</v>
      </c>
      <c r="D2724" s="4" t="s">
        <v>13</v>
      </c>
    </row>
    <row r="2725" spans="1:10">
      <c r="A2725" t="n">
        <v>27185</v>
      </c>
      <c r="B2725" s="26" t="n">
        <v>31</v>
      </c>
      <c r="C2725" s="7" t="n">
        <v>3</v>
      </c>
      <c r="D2725" s="7" t="n">
        <v>0</v>
      </c>
    </row>
    <row r="2726" spans="1:10">
      <c r="A2726" t="s">
        <v>4</v>
      </c>
      <c r="B2726" s="4" t="s">
        <v>5</v>
      </c>
      <c r="C2726" s="4" t="s">
        <v>13</v>
      </c>
      <c r="D2726" s="4" t="s">
        <v>13</v>
      </c>
    </row>
    <row r="2727" spans="1:10">
      <c r="A2727" t="n">
        <v>27188</v>
      </c>
      <c r="B2727" s="26" t="n">
        <v>31</v>
      </c>
      <c r="C2727" s="7" t="n">
        <v>3</v>
      </c>
      <c r="D2727" s="7" t="n">
        <v>1</v>
      </c>
    </row>
    <row r="2728" spans="1:10">
      <c r="A2728" t="s">
        <v>4</v>
      </c>
      <c r="B2728" s="4" t="s">
        <v>5</v>
      </c>
      <c r="C2728" s="4" t="s">
        <v>13</v>
      </c>
      <c r="D2728" s="4" t="s">
        <v>10</v>
      </c>
      <c r="E2728" s="4" t="s">
        <v>9</v>
      </c>
    </row>
    <row r="2729" spans="1:10">
      <c r="A2729" t="n">
        <v>27191</v>
      </c>
      <c r="B2729" s="21" t="n">
        <v>101</v>
      </c>
      <c r="C2729" s="7" t="n">
        <v>0</v>
      </c>
      <c r="D2729" s="7" t="n">
        <v>3150</v>
      </c>
      <c r="E2729" s="7" t="n">
        <v>1</v>
      </c>
    </row>
    <row r="2730" spans="1:10">
      <c r="A2730" t="s">
        <v>4</v>
      </c>
      <c r="B2730" s="4" t="s">
        <v>5</v>
      </c>
      <c r="C2730" s="4" t="s">
        <v>13</v>
      </c>
      <c r="D2730" s="4" t="s">
        <v>10</v>
      </c>
      <c r="E2730" s="4" t="s">
        <v>9</v>
      </c>
    </row>
    <row r="2731" spans="1:10">
      <c r="A2731" t="n">
        <v>27199</v>
      </c>
      <c r="B2731" s="21" t="n">
        <v>101</v>
      </c>
      <c r="C2731" s="7" t="n">
        <v>0</v>
      </c>
      <c r="D2731" s="7" t="n">
        <v>3151</v>
      </c>
      <c r="E2731" s="7" t="n">
        <v>1</v>
      </c>
    </row>
    <row r="2732" spans="1:10">
      <c r="A2732" t="s">
        <v>4</v>
      </c>
      <c r="B2732" s="4" t="s">
        <v>5</v>
      </c>
      <c r="C2732" s="4" t="s">
        <v>13</v>
      </c>
      <c r="D2732" s="4" t="s">
        <v>10</v>
      </c>
      <c r="E2732" s="4" t="s">
        <v>9</v>
      </c>
    </row>
    <row r="2733" spans="1:10">
      <c r="A2733" t="n">
        <v>27207</v>
      </c>
      <c r="B2733" s="21" t="n">
        <v>101</v>
      </c>
      <c r="C2733" s="7" t="n">
        <v>0</v>
      </c>
      <c r="D2733" s="7" t="n">
        <v>3152</v>
      </c>
      <c r="E2733" s="7" t="n">
        <v>1</v>
      </c>
    </row>
    <row r="2734" spans="1:10">
      <c r="A2734" t="s">
        <v>4</v>
      </c>
      <c r="B2734" s="4" t="s">
        <v>5</v>
      </c>
      <c r="C2734" s="4" t="s">
        <v>13</v>
      </c>
      <c r="D2734" s="4" t="s">
        <v>10</v>
      </c>
      <c r="E2734" s="4" t="s">
        <v>9</v>
      </c>
    </row>
    <row r="2735" spans="1:10">
      <c r="A2735" t="n">
        <v>27215</v>
      </c>
      <c r="B2735" s="21" t="n">
        <v>101</v>
      </c>
      <c r="C2735" s="7" t="n">
        <v>0</v>
      </c>
      <c r="D2735" s="7" t="n">
        <v>3153</v>
      </c>
      <c r="E2735" s="7" t="n">
        <v>1</v>
      </c>
    </row>
    <row r="2736" spans="1:10">
      <c r="A2736" t="s">
        <v>4</v>
      </c>
      <c r="B2736" s="4" t="s">
        <v>5</v>
      </c>
      <c r="C2736" s="4" t="s">
        <v>13</v>
      </c>
      <c r="D2736" s="4" t="s">
        <v>10</v>
      </c>
      <c r="E2736" s="4" t="s">
        <v>9</v>
      </c>
    </row>
    <row r="2737" spans="1:10">
      <c r="A2737" t="n">
        <v>27223</v>
      </c>
      <c r="B2737" s="21" t="n">
        <v>101</v>
      </c>
      <c r="C2737" s="7" t="n">
        <v>0</v>
      </c>
      <c r="D2737" s="7" t="n">
        <v>3154</v>
      </c>
      <c r="E2737" s="7" t="n">
        <v>1</v>
      </c>
    </row>
    <row r="2738" spans="1:10">
      <c r="A2738" t="s">
        <v>4</v>
      </c>
      <c r="B2738" s="4" t="s">
        <v>5</v>
      </c>
      <c r="C2738" s="4" t="s">
        <v>13</v>
      </c>
      <c r="D2738" s="4" t="s">
        <v>10</v>
      </c>
      <c r="E2738" s="4" t="s">
        <v>9</v>
      </c>
    </row>
    <row r="2739" spans="1:10">
      <c r="A2739" t="n">
        <v>27231</v>
      </c>
      <c r="B2739" s="21" t="n">
        <v>101</v>
      </c>
      <c r="C2739" s="7" t="n">
        <v>0</v>
      </c>
      <c r="D2739" s="7" t="n">
        <v>3155</v>
      </c>
      <c r="E2739" s="7" t="n">
        <v>1</v>
      </c>
    </row>
    <row r="2740" spans="1:10">
      <c r="A2740" t="s">
        <v>4</v>
      </c>
      <c r="B2740" s="4" t="s">
        <v>5</v>
      </c>
      <c r="C2740" s="4" t="s">
        <v>13</v>
      </c>
      <c r="D2740" s="4" t="s">
        <v>10</v>
      </c>
      <c r="E2740" s="4" t="s">
        <v>9</v>
      </c>
    </row>
    <row r="2741" spans="1:10">
      <c r="A2741" t="n">
        <v>27239</v>
      </c>
      <c r="B2741" s="21" t="n">
        <v>101</v>
      </c>
      <c r="C2741" s="7" t="n">
        <v>0</v>
      </c>
      <c r="D2741" s="7" t="n">
        <v>3156</v>
      </c>
      <c r="E2741" s="7" t="n">
        <v>1</v>
      </c>
    </row>
    <row r="2742" spans="1:10">
      <c r="A2742" t="s">
        <v>4</v>
      </c>
      <c r="B2742" s="4" t="s">
        <v>5</v>
      </c>
      <c r="C2742" s="4" t="s">
        <v>13</v>
      </c>
      <c r="D2742" s="4" t="s">
        <v>10</v>
      </c>
      <c r="E2742" s="4" t="s">
        <v>9</v>
      </c>
    </row>
    <row r="2743" spans="1:10">
      <c r="A2743" t="n">
        <v>27247</v>
      </c>
      <c r="B2743" s="21" t="n">
        <v>101</v>
      </c>
      <c r="C2743" s="7" t="n">
        <v>0</v>
      </c>
      <c r="D2743" s="7" t="n">
        <v>3157</v>
      </c>
      <c r="E2743" s="7" t="n">
        <v>1</v>
      </c>
    </row>
    <row r="2744" spans="1:10">
      <c r="A2744" t="s">
        <v>4</v>
      </c>
      <c r="B2744" s="4" t="s">
        <v>5</v>
      </c>
      <c r="C2744" s="4" t="s">
        <v>13</v>
      </c>
      <c r="D2744" s="4" t="s">
        <v>10</v>
      </c>
      <c r="E2744" s="4" t="s">
        <v>9</v>
      </c>
    </row>
    <row r="2745" spans="1:10">
      <c r="A2745" t="n">
        <v>27255</v>
      </c>
      <c r="B2745" s="21" t="n">
        <v>101</v>
      </c>
      <c r="C2745" s="7" t="n">
        <v>0</v>
      </c>
      <c r="D2745" s="7" t="n">
        <v>3158</v>
      </c>
      <c r="E2745" s="7" t="n">
        <v>1</v>
      </c>
    </row>
    <row r="2746" spans="1:10">
      <c r="A2746" t="s">
        <v>4</v>
      </c>
      <c r="B2746" s="4" t="s">
        <v>5</v>
      </c>
      <c r="C2746" s="4" t="s">
        <v>13</v>
      </c>
      <c r="D2746" s="4" t="s">
        <v>10</v>
      </c>
      <c r="E2746" s="4" t="s">
        <v>9</v>
      </c>
    </row>
    <row r="2747" spans="1:10">
      <c r="A2747" t="n">
        <v>27263</v>
      </c>
      <c r="B2747" s="21" t="n">
        <v>101</v>
      </c>
      <c r="C2747" s="7" t="n">
        <v>0</v>
      </c>
      <c r="D2747" s="7" t="n">
        <v>3159</v>
      </c>
      <c r="E2747" s="7" t="n">
        <v>1</v>
      </c>
    </row>
    <row r="2748" spans="1:10">
      <c r="A2748" t="s">
        <v>4</v>
      </c>
      <c r="B2748" s="4" t="s">
        <v>5</v>
      </c>
      <c r="C2748" s="4" t="s">
        <v>13</v>
      </c>
      <c r="D2748" s="4" t="s">
        <v>10</v>
      </c>
      <c r="E2748" s="4" t="s">
        <v>9</v>
      </c>
    </row>
    <row r="2749" spans="1:10">
      <c r="A2749" t="n">
        <v>27271</v>
      </c>
      <c r="B2749" s="21" t="n">
        <v>101</v>
      </c>
      <c r="C2749" s="7" t="n">
        <v>0</v>
      </c>
      <c r="D2749" s="7" t="n">
        <v>3160</v>
      </c>
      <c r="E2749" s="7" t="n">
        <v>1</v>
      </c>
    </row>
    <row r="2750" spans="1:10">
      <c r="A2750" t="s">
        <v>4</v>
      </c>
      <c r="B2750" s="4" t="s">
        <v>5</v>
      </c>
      <c r="C2750" s="4" t="s">
        <v>13</v>
      </c>
      <c r="D2750" s="4" t="s">
        <v>10</v>
      </c>
      <c r="E2750" s="4" t="s">
        <v>9</v>
      </c>
    </row>
    <row r="2751" spans="1:10">
      <c r="A2751" t="n">
        <v>27279</v>
      </c>
      <c r="B2751" s="21" t="n">
        <v>101</v>
      </c>
      <c r="C2751" s="7" t="n">
        <v>0</v>
      </c>
      <c r="D2751" s="7" t="n">
        <v>3161</v>
      </c>
      <c r="E2751" s="7" t="n">
        <v>1</v>
      </c>
    </row>
    <row r="2752" spans="1:10">
      <c r="A2752" t="s">
        <v>4</v>
      </c>
      <c r="B2752" s="4" t="s">
        <v>5</v>
      </c>
      <c r="C2752" s="4" t="s">
        <v>13</v>
      </c>
      <c r="D2752" s="4" t="s">
        <v>10</v>
      </c>
      <c r="E2752" s="4" t="s">
        <v>69</v>
      </c>
    </row>
    <row r="2753" spans="1:5">
      <c r="A2753" t="n">
        <v>27287</v>
      </c>
      <c r="B2753" s="39" t="n">
        <v>58</v>
      </c>
      <c r="C2753" s="7" t="n">
        <v>0</v>
      </c>
      <c r="D2753" s="7" t="n">
        <v>100</v>
      </c>
      <c r="E2753" s="7" t="n">
        <v>1</v>
      </c>
    </row>
    <row r="2754" spans="1:5">
      <c r="A2754" t="s">
        <v>4</v>
      </c>
      <c r="B2754" s="4" t="s">
        <v>5</v>
      </c>
      <c r="C2754" s="4" t="s">
        <v>13</v>
      </c>
      <c r="D2754" s="4" t="s">
        <v>10</v>
      </c>
    </row>
    <row r="2755" spans="1:5">
      <c r="A2755" t="n">
        <v>27295</v>
      </c>
      <c r="B2755" s="39" t="n">
        <v>58</v>
      </c>
      <c r="C2755" s="7" t="n">
        <v>255</v>
      </c>
      <c r="D2755" s="7" t="n">
        <v>0</v>
      </c>
    </row>
    <row r="2756" spans="1:5">
      <c r="A2756" t="s">
        <v>4</v>
      </c>
      <c r="B2756" s="4" t="s">
        <v>5</v>
      </c>
      <c r="C2756" s="4" t="s">
        <v>13</v>
      </c>
    </row>
    <row r="2757" spans="1:5">
      <c r="A2757" t="n">
        <v>27299</v>
      </c>
      <c r="B2757" s="40" t="n">
        <v>176</v>
      </c>
      <c r="C2757" s="7" t="n">
        <v>10</v>
      </c>
    </row>
    <row r="2758" spans="1:5">
      <c r="A2758" t="s">
        <v>4</v>
      </c>
      <c r="B2758" s="4" t="s">
        <v>5</v>
      </c>
      <c r="C2758" s="4" t="s">
        <v>13</v>
      </c>
    </row>
    <row r="2759" spans="1:5">
      <c r="A2759" t="n">
        <v>27301</v>
      </c>
      <c r="B2759" s="40" t="n">
        <v>176</v>
      </c>
      <c r="C2759" s="7" t="n">
        <v>11</v>
      </c>
    </row>
    <row r="2760" spans="1:5">
      <c r="A2760" t="s">
        <v>4</v>
      </c>
      <c r="B2760" s="4" t="s">
        <v>5</v>
      </c>
      <c r="C2760" s="4" t="s">
        <v>13</v>
      </c>
      <c r="D2760" s="4" t="s">
        <v>10</v>
      </c>
      <c r="E2760" s="4" t="s">
        <v>69</v>
      </c>
    </row>
    <row r="2761" spans="1:5">
      <c r="A2761" t="n">
        <v>27303</v>
      </c>
      <c r="B2761" s="39" t="n">
        <v>58</v>
      </c>
      <c r="C2761" s="7" t="n">
        <v>100</v>
      </c>
      <c r="D2761" s="7" t="n">
        <v>100</v>
      </c>
      <c r="E2761" s="7" t="n">
        <v>1</v>
      </c>
    </row>
    <row r="2762" spans="1:5">
      <c r="A2762" t="s">
        <v>4</v>
      </c>
      <c r="B2762" s="4" t="s">
        <v>5</v>
      </c>
      <c r="C2762" s="4" t="s">
        <v>13</v>
      </c>
      <c r="D2762" s="4" t="s">
        <v>10</v>
      </c>
    </row>
    <row r="2763" spans="1:5">
      <c r="A2763" t="n">
        <v>27311</v>
      </c>
      <c r="B2763" s="39" t="n">
        <v>58</v>
      </c>
      <c r="C2763" s="7" t="n">
        <v>255</v>
      </c>
      <c r="D2763" s="7" t="n">
        <v>0</v>
      </c>
    </row>
    <row r="2764" spans="1:5">
      <c r="A2764" t="s">
        <v>4</v>
      </c>
      <c r="B2764" s="4" t="s">
        <v>5</v>
      </c>
      <c r="C2764" s="4" t="s">
        <v>84</v>
      </c>
    </row>
    <row r="2765" spans="1:5">
      <c r="A2765" t="n">
        <v>27315</v>
      </c>
      <c r="B2765" s="29" t="n">
        <v>3</v>
      </c>
      <c r="C2765" s="16" t="n">
        <f t="normal" ca="1">A2795</f>
        <v>0</v>
      </c>
    </row>
    <row r="2766" spans="1:5">
      <c r="A2766" t="s">
        <v>4</v>
      </c>
      <c r="B2766" s="4" t="s">
        <v>5</v>
      </c>
      <c r="C2766" s="4" t="s">
        <v>13</v>
      </c>
      <c r="D2766" s="4" t="s">
        <v>6</v>
      </c>
    </row>
    <row r="2767" spans="1:5">
      <c r="A2767" t="n">
        <v>27320</v>
      </c>
      <c r="B2767" s="30" t="n">
        <v>2</v>
      </c>
      <c r="C2767" s="7" t="n">
        <v>20</v>
      </c>
      <c r="D2767" s="7" t="s">
        <v>335</v>
      </c>
    </row>
    <row r="2768" spans="1:5">
      <c r="A2768" t="s">
        <v>4</v>
      </c>
      <c r="B2768" s="4" t="s">
        <v>5</v>
      </c>
      <c r="C2768" s="4" t="s">
        <v>13</v>
      </c>
      <c r="D2768" s="4" t="s">
        <v>10</v>
      </c>
    </row>
    <row r="2769" spans="1:5">
      <c r="A2769" t="n">
        <v>27339</v>
      </c>
      <c r="B2769" s="38" t="n">
        <v>173</v>
      </c>
      <c r="C2769" s="7" t="n">
        <v>3</v>
      </c>
      <c r="D2769" s="7" t="n">
        <v>1</v>
      </c>
    </row>
    <row r="2770" spans="1:5">
      <c r="A2770" t="s">
        <v>4</v>
      </c>
      <c r="B2770" s="4" t="s">
        <v>5</v>
      </c>
      <c r="C2770" s="4" t="s">
        <v>13</v>
      </c>
      <c r="D2770" s="4" t="s">
        <v>10</v>
      </c>
    </row>
    <row r="2771" spans="1:5">
      <c r="A2771" t="n">
        <v>27343</v>
      </c>
      <c r="B2771" s="38" t="n">
        <v>173</v>
      </c>
      <c r="C2771" s="7" t="n">
        <v>3</v>
      </c>
      <c r="D2771" s="7" t="n">
        <v>2</v>
      </c>
    </row>
    <row r="2772" spans="1:5">
      <c r="A2772" t="s">
        <v>4</v>
      </c>
      <c r="B2772" s="4" t="s">
        <v>5</v>
      </c>
      <c r="C2772" s="4" t="s">
        <v>13</v>
      </c>
      <c r="D2772" s="4" t="s">
        <v>10</v>
      </c>
    </row>
    <row r="2773" spans="1:5">
      <c r="A2773" t="n">
        <v>27347</v>
      </c>
      <c r="B2773" s="38" t="n">
        <v>173</v>
      </c>
      <c r="C2773" s="7" t="n">
        <v>3</v>
      </c>
      <c r="D2773" s="7" t="n">
        <v>3</v>
      </c>
    </row>
    <row r="2774" spans="1:5">
      <c r="A2774" t="s">
        <v>4</v>
      </c>
      <c r="B2774" s="4" t="s">
        <v>5</v>
      </c>
      <c r="C2774" s="4" t="s">
        <v>13</v>
      </c>
      <c r="D2774" s="4" t="s">
        <v>10</v>
      </c>
    </row>
    <row r="2775" spans="1:5">
      <c r="A2775" t="n">
        <v>27351</v>
      </c>
      <c r="B2775" s="38" t="n">
        <v>173</v>
      </c>
      <c r="C2775" s="7" t="n">
        <v>3</v>
      </c>
      <c r="D2775" s="7" t="n">
        <v>4</v>
      </c>
    </row>
    <row r="2776" spans="1:5">
      <c r="A2776" t="s">
        <v>4</v>
      </c>
      <c r="B2776" s="4" t="s">
        <v>5</v>
      </c>
      <c r="C2776" s="4" t="s">
        <v>13</v>
      </c>
      <c r="D2776" s="4" t="s">
        <v>10</v>
      </c>
    </row>
    <row r="2777" spans="1:5">
      <c r="A2777" t="n">
        <v>27355</v>
      </c>
      <c r="B2777" s="38" t="n">
        <v>173</v>
      </c>
      <c r="C2777" s="7" t="n">
        <v>3</v>
      </c>
      <c r="D2777" s="7" t="n">
        <v>5</v>
      </c>
    </row>
    <row r="2778" spans="1:5">
      <c r="A2778" t="s">
        <v>4</v>
      </c>
      <c r="B2778" s="4" t="s">
        <v>5</v>
      </c>
      <c r="C2778" s="4" t="s">
        <v>13</v>
      </c>
      <c r="D2778" s="4" t="s">
        <v>10</v>
      </c>
    </row>
    <row r="2779" spans="1:5">
      <c r="A2779" t="n">
        <v>27359</v>
      </c>
      <c r="B2779" s="38" t="n">
        <v>173</v>
      </c>
      <c r="C2779" s="7" t="n">
        <v>3</v>
      </c>
      <c r="D2779" s="7" t="n">
        <v>6</v>
      </c>
    </row>
    <row r="2780" spans="1:5">
      <c r="A2780" t="s">
        <v>4</v>
      </c>
      <c r="B2780" s="4" t="s">
        <v>5</v>
      </c>
      <c r="C2780" s="4" t="s">
        <v>13</v>
      </c>
      <c r="D2780" s="4" t="s">
        <v>10</v>
      </c>
    </row>
    <row r="2781" spans="1:5">
      <c r="A2781" t="n">
        <v>27363</v>
      </c>
      <c r="B2781" s="38" t="n">
        <v>173</v>
      </c>
      <c r="C2781" s="7" t="n">
        <v>3</v>
      </c>
      <c r="D2781" s="7" t="n">
        <v>7</v>
      </c>
    </row>
    <row r="2782" spans="1:5">
      <c r="A2782" t="s">
        <v>4</v>
      </c>
      <c r="B2782" s="4" t="s">
        <v>5</v>
      </c>
      <c r="C2782" s="4" t="s">
        <v>13</v>
      </c>
      <c r="D2782" s="4" t="s">
        <v>10</v>
      </c>
    </row>
    <row r="2783" spans="1:5">
      <c r="A2783" t="n">
        <v>27367</v>
      </c>
      <c r="B2783" s="38" t="n">
        <v>173</v>
      </c>
      <c r="C2783" s="7" t="n">
        <v>3</v>
      </c>
      <c r="D2783" s="7" t="n">
        <v>8</v>
      </c>
    </row>
    <row r="2784" spans="1:5">
      <c r="A2784" t="s">
        <v>4</v>
      </c>
      <c r="B2784" s="4" t="s">
        <v>5</v>
      </c>
      <c r="C2784" s="4" t="s">
        <v>13</v>
      </c>
      <c r="D2784" s="4" t="s">
        <v>10</v>
      </c>
    </row>
    <row r="2785" spans="1:4">
      <c r="A2785" t="n">
        <v>27371</v>
      </c>
      <c r="B2785" s="38" t="n">
        <v>173</v>
      </c>
      <c r="C2785" s="7" t="n">
        <v>3</v>
      </c>
      <c r="D2785" s="7" t="n">
        <v>9</v>
      </c>
    </row>
    <row r="2786" spans="1:4">
      <c r="A2786" t="s">
        <v>4</v>
      </c>
      <c r="B2786" s="4" t="s">
        <v>5</v>
      </c>
      <c r="C2786" s="4" t="s">
        <v>13</v>
      </c>
      <c r="D2786" s="4" t="s">
        <v>10</v>
      </c>
    </row>
    <row r="2787" spans="1:4">
      <c r="A2787" t="n">
        <v>27375</v>
      </c>
      <c r="B2787" s="38" t="n">
        <v>173</v>
      </c>
      <c r="C2787" s="7" t="n">
        <v>3</v>
      </c>
      <c r="D2787" s="7" t="n">
        <v>11</v>
      </c>
    </row>
    <row r="2788" spans="1:4">
      <c r="A2788" t="s">
        <v>4</v>
      </c>
      <c r="B2788" s="4" t="s">
        <v>5</v>
      </c>
      <c r="C2788" s="4" t="s">
        <v>84</v>
      </c>
    </row>
    <row r="2789" spans="1:4">
      <c r="A2789" t="n">
        <v>27379</v>
      </c>
      <c r="B2789" s="29" t="n">
        <v>3</v>
      </c>
      <c r="C2789" s="16" t="n">
        <f t="normal" ca="1">A2795</f>
        <v>0</v>
      </c>
    </row>
    <row r="2790" spans="1:4">
      <c r="A2790" t="s">
        <v>4</v>
      </c>
      <c r="B2790" s="4" t="s">
        <v>5</v>
      </c>
      <c r="C2790" s="4" t="s">
        <v>13</v>
      </c>
      <c r="D2790" s="4" t="s">
        <v>13</v>
      </c>
      <c r="E2790" s="4" t="s">
        <v>9</v>
      </c>
      <c r="F2790" s="4" t="s">
        <v>13</v>
      </c>
      <c r="G2790" s="4" t="s">
        <v>13</v>
      </c>
    </row>
    <row r="2791" spans="1:4">
      <c r="A2791" t="n">
        <v>27384</v>
      </c>
      <c r="B2791" s="25" t="n">
        <v>18</v>
      </c>
      <c r="C2791" s="7" t="n">
        <v>1</v>
      </c>
      <c r="D2791" s="7" t="n">
        <v>0</v>
      </c>
      <c r="E2791" s="7" t="n">
        <v>-1</v>
      </c>
      <c r="F2791" s="7" t="n">
        <v>19</v>
      </c>
      <c r="G2791" s="7" t="n">
        <v>1</v>
      </c>
    </row>
    <row r="2792" spans="1:4">
      <c r="A2792" t="s">
        <v>4</v>
      </c>
      <c r="B2792" s="4" t="s">
        <v>5</v>
      </c>
      <c r="C2792" s="4" t="s">
        <v>84</v>
      </c>
    </row>
    <row r="2793" spans="1:4">
      <c r="A2793" t="n">
        <v>27393</v>
      </c>
      <c r="B2793" s="29" t="n">
        <v>3</v>
      </c>
      <c r="C2793" s="16" t="n">
        <f t="normal" ca="1">A2795</f>
        <v>0</v>
      </c>
    </row>
    <row r="2794" spans="1:4">
      <c r="A2794" t="s">
        <v>4</v>
      </c>
      <c r="B2794" s="4" t="s">
        <v>5</v>
      </c>
      <c r="C2794" s="4" t="s">
        <v>84</v>
      </c>
    </row>
    <row r="2795" spans="1:4">
      <c r="A2795" t="n">
        <v>27398</v>
      </c>
      <c r="B2795" s="29" t="n">
        <v>3</v>
      </c>
      <c r="C2795" s="16" t="n">
        <f t="normal" ca="1">A2385</f>
        <v>0</v>
      </c>
    </row>
    <row r="2796" spans="1:4">
      <c r="A2796" t="s">
        <v>4</v>
      </c>
      <c r="B2796" s="4" t="s">
        <v>5</v>
      </c>
    </row>
    <row r="2797" spans="1:4">
      <c r="A2797" t="n">
        <v>27403</v>
      </c>
      <c r="B2797" s="5" t="n">
        <v>1</v>
      </c>
    </row>
    <row r="2798" spans="1:4" s="3" customFormat="1" customHeight="0">
      <c r="A2798" s="3" t="s">
        <v>2</v>
      </c>
      <c r="B2798" s="3" t="s">
        <v>336</v>
      </c>
    </row>
    <row r="2799" spans="1:4">
      <c r="A2799" t="s">
        <v>4</v>
      </c>
      <c r="B2799" s="4" t="s">
        <v>5</v>
      </c>
    </row>
    <row r="2800" spans="1:4">
      <c r="A2800" t="n">
        <v>27404</v>
      </c>
      <c r="B2800" s="5" t="n">
        <v>1</v>
      </c>
    </row>
    <row r="2801" spans="1:7" s="3" customFormat="1" customHeight="0">
      <c r="A2801" s="3" t="s">
        <v>2</v>
      </c>
      <c r="B2801" s="3" t="s">
        <v>337</v>
      </c>
    </row>
    <row r="2802" spans="1:7">
      <c r="A2802" t="s">
        <v>4</v>
      </c>
      <c r="B2802" s="4" t="s">
        <v>5</v>
      </c>
      <c r="C2802" s="4" t="s">
        <v>10</v>
      </c>
    </row>
    <row r="2803" spans="1:7">
      <c r="A2803" t="n">
        <v>27408</v>
      </c>
      <c r="B2803" s="17" t="n">
        <v>13</v>
      </c>
      <c r="C2803" s="7" t="n">
        <v>6465</v>
      </c>
    </row>
    <row r="2804" spans="1:7">
      <c r="A2804" t="s">
        <v>4</v>
      </c>
      <c r="B2804" s="4" t="s">
        <v>5</v>
      </c>
      <c r="C2804" s="4" t="s">
        <v>10</v>
      </c>
    </row>
    <row r="2805" spans="1:7">
      <c r="A2805" t="n">
        <v>27411</v>
      </c>
      <c r="B2805" s="17" t="n">
        <v>13</v>
      </c>
      <c r="C2805" s="7" t="n">
        <v>6466</v>
      </c>
    </row>
    <row r="2806" spans="1:7">
      <c r="A2806" t="s">
        <v>4</v>
      </c>
      <c r="B2806" s="4" t="s">
        <v>5</v>
      </c>
      <c r="C2806" s="4" t="s">
        <v>10</v>
      </c>
    </row>
    <row r="2807" spans="1:7">
      <c r="A2807" t="n">
        <v>27414</v>
      </c>
      <c r="B2807" s="17" t="n">
        <v>13</v>
      </c>
      <c r="C2807" s="7" t="n">
        <v>6467</v>
      </c>
    </row>
    <row r="2808" spans="1:7">
      <c r="A2808" t="s">
        <v>4</v>
      </c>
      <c r="B2808" s="4" t="s">
        <v>5</v>
      </c>
      <c r="C2808" s="4" t="s">
        <v>10</v>
      </c>
    </row>
    <row r="2809" spans="1:7">
      <c r="A2809" t="n">
        <v>27417</v>
      </c>
      <c r="B2809" s="17" t="n">
        <v>13</v>
      </c>
      <c r="C2809" s="7" t="n">
        <v>6468</v>
      </c>
    </row>
    <row r="2810" spans="1:7">
      <c r="A2810" t="s">
        <v>4</v>
      </c>
      <c r="B2810" s="4" t="s">
        <v>5</v>
      </c>
      <c r="C2810" s="4" t="s">
        <v>10</v>
      </c>
    </row>
    <row r="2811" spans="1:7">
      <c r="A2811" t="n">
        <v>27420</v>
      </c>
      <c r="B2811" s="17" t="n">
        <v>13</v>
      </c>
      <c r="C2811" s="7" t="n">
        <v>6469</v>
      </c>
    </row>
    <row r="2812" spans="1:7">
      <c r="A2812" t="s">
        <v>4</v>
      </c>
      <c r="B2812" s="4" t="s">
        <v>5</v>
      </c>
      <c r="C2812" s="4" t="s">
        <v>10</v>
      </c>
    </row>
    <row r="2813" spans="1:7">
      <c r="A2813" t="n">
        <v>27423</v>
      </c>
      <c r="B2813" s="17" t="n">
        <v>13</v>
      </c>
      <c r="C2813" s="7" t="n">
        <v>6416</v>
      </c>
    </row>
    <row r="2814" spans="1:7">
      <c r="A2814" t="s">
        <v>4</v>
      </c>
      <c r="B2814" s="4" t="s">
        <v>5</v>
      </c>
      <c r="C2814" s="4" t="s">
        <v>10</v>
      </c>
    </row>
    <row r="2815" spans="1:7">
      <c r="A2815" t="n">
        <v>27426</v>
      </c>
      <c r="B2815" s="17" t="n">
        <v>13</v>
      </c>
      <c r="C2815" s="7" t="n">
        <v>6417</v>
      </c>
    </row>
    <row r="2816" spans="1:7">
      <c r="A2816" t="s">
        <v>4</v>
      </c>
      <c r="B2816" s="4" t="s">
        <v>5</v>
      </c>
      <c r="C2816" s="4" t="s">
        <v>10</v>
      </c>
    </row>
    <row r="2817" spans="1:3">
      <c r="A2817" t="n">
        <v>27429</v>
      </c>
      <c r="B2817" s="17" t="n">
        <v>13</v>
      </c>
      <c r="C2817" s="7" t="n">
        <v>6418</v>
      </c>
    </row>
    <row r="2818" spans="1:3">
      <c r="A2818" t="s">
        <v>4</v>
      </c>
      <c r="B2818" s="4" t="s">
        <v>5</v>
      </c>
      <c r="C2818" s="4" t="s">
        <v>10</v>
      </c>
    </row>
    <row r="2819" spans="1:3">
      <c r="A2819" t="n">
        <v>27432</v>
      </c>
      <c r="B2819" s="17" t="n">
        <v>13</v>
      </c>
      <c r="C2819" s="7" t="n">
        <v>6910</v>
      </c>
    </row>
    <row r="2820" spans="1:3">
      <c r="A2820" t="s">
        <v>4</v>
      </c>
      <c r="B2820" s="4" t="s">
        <v>5</v>
      </c>
      <c r="C2820" s="4" t="s">
        <v>10</v>
      </c>
    </row>
    <row r="2821" spans="1:3">
      <c r="A2821" t="n">
        <v>27435</v>
      </c>
      <c r="B2821" s="17" t="n">
        <v>13</v>
      </c>
      <c r="C2821" s="7" t="n">
        <v>6911</v>
      </c>
    </row>
    <row r="2822" spans="1:3">
      <c r="A2822" t="s">
        <v>4</v>
      </c>
      <c r="B2822" s="4" t="s">
        <v>5</v>
      </c>
      <c r="C2822" s="4" t="s">
        <v>10</v>
      </c>
    </row>
    <row r="2823" spans="1:3">
      <c r="A2823" t="n">
        <v>27438</v>
      </c>
      <c r="B2823" s="17" t="n">
        <v>13</v>
      </c>
      <c r="C2823" s="7" t="n">
        <v>6512</v>
      </c>
    </row>
    <row r="2824" spans="1:3">
      <c r="A2824" t="s">
        <v>4</v>
      </c>
      <c r="B2824" s="4" t="s">
        <v>5</v>
      </c>
      <c r="C2824" s="4" t="s">
        <v>10</v>
      </c>
    </row>
    <row r="2825" spans="1:3">
      <c r="A2825" t="n">
        <v>27441</v>
      </c>
      <c r="B2825" s="17" t="n">
        <v>13</v>
      </c>
      <c r="C2825" s="7" t="n">
        <v>8432</v>
      </c>
    </row>
    <row r="2826" spans="1:3">
      <c r="A2826" t="s">
        <v>4</v>
      </c>
      <c r="B2826" s="4" t="s">
        <v>5</v>
      </c>
      <c r="C2826" s="4" t="s">
        <v>10</v>
      </c>
    </row>
    <row r="2827" spans="1:3">
      <c r="A2827" t="n">
        <v>27444</v>
      </c>
      <c r="B2827" s="17" t="n">
        <v>13</v>
      </c>
      <c r="C2827" s="7" t="n">
        <v>8433</v>
      </c>
    </row>
    <row r="2828" spans="1:3">
      <c r="A2828" t="s">
        <v>4</v>
      </c>
      <c r="B2828" s="4" t="s">
        <v>5</v>
      </c>
      <c r="C2828" s="4" t="s">
        <v>10</v>
      </c>
    </row>
    <row r="2829" spans="1:3">
      <c r="A2829" t="n">
        <v>27447</v>
      </c>
      <c r="B2829" s="17" t="n">
        <v>13</v>
      </c>
      <c r="C2829" s="7" t="n">
        <v>8434</v>
      </c>
    </row>
    <row r="2830" spans="1:3">
      <c r="A2830" t="s">
        <v>4</v>
      </c>
      <c r="B2830" s="4" t="s">
        <v>5</v>
      </c>
      <c r="C2830" s="4" t="s">
        <v>10</v>
      </c>
    </row>
    <row r="2831" spans="1:3">
      <c r="A2831" t="n">
        <v>27450</v>
      </c>
      <c r="B2831" s="17" t="n">
        <v>13</v>
      </c>
      <c r="C2831" s="7" t="n">
        <v>8192</v>
      </c>
    </row>
    <row r="2832" spans="1:3">
      <c r="A2832" t="s">
        <v>4</v>
      </c>
      <c r="B2832" s="4" t="s">
        <v>5</v>
      </c>
      <c r="C2832" s="4" t="s">
        <v>10</v>
      </c>
    </row>
    <row r="2833" spans="1:3">
      <c r="A2833" t="n">
        <v>27453</v>
      </c>
      <c r="B2833" s="17" t="n">
        <v>13</v>
      </c>
      <c r="C2833" s="7" t="n">
        <v>8193</v>
      </c>
    </row>
    <row r="2834" spans="1:3">
      <c r="A2834" t="s">
        <v>4</v>
      </c>
      <c r="B2834" s="4" t="s">
        <v>5</v>
      </c>
      <c r="C2834" s="4" t="s">
        <v>10</v>
      </c>
    </row>
    <row r="2835" spans="1:3">
      <c r="A2835" t="n">
        <v>27456</v>
      </c>
      <c r="B2835" s="17" t="n">
        <v>13</v>
      </c>
      <c r="C2835" s="7" t="n">
        <v>8194</v>
      </c>
    </row>
    <row r="2836" spans="1:3">
      <c r="A2836" t="s">
        <v>4</v>
      </c>
      <c r="B2836" s="4" t="s">
        <v>5</v>
      </c>
      <c r="C2836" s="4" t="s">
        <v>10</v>
      </c>
    </row>
    <row r="2837" spans="1:3">
      <c r="A2837" t="n">
        <v>27459</v>
      </c>
      <c r="B2837" s="17" t="n">
        <v>13</v>
      </c>
      <c r="C2837" s="7" t="n">
        <v>8195</v>
      </c>
    </row>
    <row r="2838" spans="1:3">
      <c r="A2838" t="s">
        <v>4</v>
      </c>
      <c r="B2838" s="4" t="s">
        <v>5</v>
      </c>
      <c r="C2838" s="4" t="s">
        <v>10</v>
      </c>
    </row>
    <row r="2839" spans="1:3">
      <c r="A2839" t="n">
        <v>27462</v>
      </c>
      <c r="B2839" s="17" t="n">
        <v>13</v>
      </c>
      <c r="C2839" s="7" t="n">
        <v>8196</v>
      </c>
    </row>
    <row r="2840" spans="1:3">
      <c r="A2840" t="s">
        <v>4</v>
      </c>
      <c r="B2840" s="4" t="s">
        <v>5</v>
      </c>
      <c r="C2840" s="4" t="s">
        <v>10</v>
      </c>
    </row>
    <row r="2841" spans="1:3">
      <c r="A2841" t="n">
        <v>27465</v>
      </c>
      <c r="B2841" s="17" t="n">
        <v>13</v>
      </c>
      <c r="C2841" s="7" t="n">
        <v>8197</v>
      </c>
    </row>
    <row r="2842" spans="1:3">
      <c r="A2842" t="s">
        <v>4</v>
      </c>
      <c r="B2842" s="4" t="s">
        <v>5</v>
      </c>
      <c r="C2842" s="4" t="s">
        <v>10</v>
      </c>
    </row>
    <row r="2843" spans="1:3">
      <c r="A2843" t="n">
        <v>27468</v>
      </c>
      <c r="B2843" s="17" t="n">
        <v>13</v>
      </c>
      <c r="C2843" s="7" t="n">
        <v>8198</v>
      </c>
    </row>
    <row r="2844" spans="1:3">
      <c r="A2844" t="s">
        <v>4</v>
      </c>
      <c r="B2844" s="4" t="s">
        <v>5</v>
      </c>
      <c r="C2844" s="4" t="s">
        <v>10</v>
      </c>
    </row>
    <row r="2845" spans="1:3">
      <c r="A2845" t="n">
        <v>27471</v>
      </c>
      <c r="B2845" s="17" t="n">
        <v>13</v>
      </c>
      <c r="C2845" s="7" t="n">
        <v>8199</v>
      </c>
    </row>
    <row r="2846" spans="1:3">
      <c r="A2846" t="s">
        <v>4</v>
      </c>
      <c r="B2846" s="4" t="s">
        <v>5</v>
      </c>
      <c r="C2846" s="4" t="s">
        <v>10</v>
      </c>
    </row>
    <row r="2847" spans="1:3">
      <c r="A2847" t="n">
        <v>27474</v>
      </c>
      <c r="B2847" s="17" t="n">
        <v>13</v>
      </c>
      <c r="C2847" s="7" t="n">
        <v>8200</v>
      </c>
    </row>
    <row r="2848" spans="1:3">
      <c r="A2848" t="s">
        <v>4</v>
      </c>
      <c r="B2848" s="4" t="s">
        <v>5</v>
      </c>
      <c r="C2848" s="4" t="s">
        <v>10</v>
      </c>
    </row>
    <row r="2849" spans="1:3">
      <c r="A2849" t="n">
        <v>27477</v>
      </c>
      <c r="B2849" s="17" t="n">
        <v>13</v>
      </c>
      <c r="C2849" s="7" t="n">
        <v>8201</v>
      </c>
    </row>
    <row r="2850" spans="1:3">
      <c r="A2850" t="s">
        <v>4</v>
      </c>
      <c r="B2850" s="4" t="s">
        <v>5</v>
      </c>
      <c r="C2850" s="4" t="s">
        <v>10</v>
      </c>
    </row>
    <row r="2851" spans="1:3">
      <c r="A2851" t="n">
        <v>27480</v>
      </c>
      <c r="B2851" s="17" t="n">
        <v>13</v>
      </c>
      <c r="C2851" s="7" t="n">
        <v>8202</v>
      </c>
    </row>
    <row r="2852" spans="1:3">
      <c r="A2852" t="s">
        <v>4</v>
      </c>
      <c r="B2852" s="4" t="s">
        <v>5</v>
      </c>
      <c r="C2852" s="4" t="s">
        <v>10</v>
      </c>
    </row>
    <row r="2853" spans="1:3">
      <c r="A2853" t="n">
        <v>27483</v>
      </c>
      <c r="B2853" s="17" t="n">
        <v>13</v>
      </c>
      <c r="C2853" s="7" t="n">
        <v>8203</v>
      </c>
    </row>
    <row r="2854" spans="1:3">
      <c r="A2854" t="s">
        <v>4</v>
      </c>
      <c r="B2854" s="4" t="s">
        <v>5</v>
      </c>
      <c r="C2854" s="4" t="s">
        <v>10</v>
      </c>
    </row>
    <row r="2855" spans="1:3">
      <c r="A2855" t="n">
        <v>27486</v>
      </c>
      <c r="B2855" s="17" t="n">
        <v>13</v>
      </c>
      <c r="C2855" s="7" t="n">
        <v>8204</v>
      </c>
    </row>
    <row r="2856" spans="1:3">
      <c r="A2856" t="s">
        <v>4</v>
      </c>
      <c r="B2856" s="4" t="s">
        <v>5</v>
      </c>
      <c r="C2856" s="4" t="s">
        <v>10</v>
      </c>
    </row>
    <row r="2857" spans="1:3">
      <c r="A2857" t="n">
        <v>27489</v>
      </c>
      <c r="B2857" s="17" t="n">
        <v>13</v>
      </c>
      <c r="C2857" s="7" t="n">
        <v>8205</v>
      </c>
    </row>
    <row r="2858" spans="1:3">
      <c r="A2858" t="s">
        <v>4</v>
      </c>
      <c r="B2858" s="4" t="s">
        <v>5</v>
      </c>
      <c r="C2858" s="4" t="s">
        <v>10</v>
      </c>
    </row>
    <row r="2859" spans="1:3">
      <c r="A2859" t="n">
        <v>27492</v>
      </c>
      <c r="B2859" s="17" t="n">
        <v>13</v>
      </c>
      <c r="C2859" s="7" t="n">
        <v>8206</v>
      </c>
    </row>
    <row r="2860" spans="1:3">
      <c r="A2860" t="s">
        <v>4</v>
      </c>
      <c r="B2860" s="4" t="s">
        <v>5</v>
      </c>
      <c r="C2860" s="4" t="s">
        <v>10</v>
      </c>
    </row>
    <row r="2861" spans="1:3">
      <c r="A2861" t="n">
        <v>27495</v>
      </c>
      <c r="B2861" s="17" t="n">
        <v>13</v>
      </c>
      <c r="C2861" s="7" t="n">
        <v>8207</v>
      </c>
    </row>
    <row r="2862" spans="1:3">
      <c r="A2862" t="s">
        <v>4</v>
      </c>
      <c r="B2862" s="4" t="s">
        <v>5</v>
      </c>
      <c r="C2862" s="4" t="s">
        <v>10</v>
      </c>
    </row>
    <row r="2863" spans="1:3">
      <c r="A2863" t="n">
        <v>27498</v>
      </c>
      <c r="B2863" s="17" t="n">
        <v>13</v>
      </c>
      <c r="C2863" s="7" t="n">
        <v>8352</v>
      </c>
    </row>
    <row r="2864" spans="1:3">
      <c r="A2864" t="s">
        <v>4</v>
      </c>
      <c r="B2864" s="4" t="s">
        <v>5</v>
      </c>
      <c r="C2864" s="4" t="s">
        <v>10</v>
      </c>
    </row>
    <row r="2865" spans="1:3">
      <c r="A2865" t="n">
        <v>27501</v>
      </c>
      <c r="B2865" s="17" t="n">
        <v>13</v>
      </c>
      <c r="C2865" s="7" t="n">
        <v>8353</v>
      </c>
    </row>
    <row r="2866" spans="1:3">
      <c r="A2866" t="s">
        <v>4</v>
      </c>
      <c r="B2866" s="4" t="s">
        <v>5</v>
      </c>
      <c r="C2866" s="4" t="s">
        <v>10</v>
      </c>
    </row>
    <row r="2867" spans="1:3">
      <c r="A2867" t="n">
        <v>27504</v>
      </c>
      <c r="B2867" s="17" t="n">
        <v>13</v>
      </c>
      <c r="C2867" s="7" t="n">
        <v>8354</v>
      </c>
    </row>
    <row r="2868" spans="1:3">
      <c r="A2868" t="s">
        <v>4</v>
      </c>
      <c r="B2868" s="4" t="s">
        <v>5</v>
      </c>
      <c r="C2868" s="4" t="s">
        <v>10</v>
      </c>
    </row>
    <row r="2869" spans="1:3">
      <c r="A2869" t="n">
        <v>27507</v>
      </c>
      <c r="B2869" s="17" t="n">
        <v>13</v>
      </c>
      <c r="C2869" s="7" t="n">
        <v>8355</v>
      </c>
    </row>
    <row r="2870" spans="1:3">
      <c r="A2870" t="s">
        <v>4</v>
      </c>
      <c r="B2870" s="4" t="s">
        <v>5</v>
      </c>
      <c r="C2870" s="4" t="s">
        <v>10</v>
      </c>
    </row>
    <row r="2871" spans="1:3">
      <c r="A2871" t="n">
        <v>27510</v>
      </c>
      <c r="B2871" s="17" t="n">
        <v>13</v>
      </c>
      <c r="C2871" s="7" t="n">
        <v>8356</v>
      </c>
    </row>
    <row r="2872" spans="1:3">
      <c r="A2872" t="s">
        <v>4</v>
      </c>
      <c r="B2872" s="4" t="s">
        <v>5</v>
      </c>
      <c r="C2872" s="4" t="s">
        <v>10</v>
      </c>
    </row>
    <row r="2873" spans="1:3">
      <c r="A2873" t="n">
        <v>27513</v>
      </c>
      <c r="B2873" s="17" t="n">
        <v>13</v>
      </c>
      <c r="C2873" s="7" t="n">
        <v>8357</v>
      </c>
    </row>
    <row r="2874" spans="1:3">
      <c r="A2874" t="s">
        <v>4</v>
      </c>
      <c r="B2874" s="4" t="s">
        <v>5</v>
      </c>
      <c r="C2874" s="4" t="s">
        <v>10</v>
      </c>
    </row>
    <row r="2875" spans="1:3">
      <c r="A2875" t="n">
        <v>27516</v>
      </c>
      <c r="B2875" s="17" t="n">
        <v>13</v>
      </c>
      <c r="C2875" s="7" t="n">
        <v>8358</v>
      </c>
    </row>
    <row r="2876" spans="1:3">
      <c r="A2876" t="s">
        <v>4</v>
      </c>
      <c r="B2876" s="4" t="s">
        <v>5</v>
      </c>
      <c r="C2876" s="4" t="s">
        <v>10</v>
      </c>
    </row>
    <row r="2877" spans="1:3">
      <c r="A2877" t="n">
        <v>27519</v>
      </c>
      <c r="B2877" s="17" t="n">
        <v>13</v>
      </c>
      <c r="C2877" s="7" t="n">
        <v>8359</v>
      </c>
    </row>
    <row r="2878" spans="1:3">
      <c r="A2878" t="s">
        <v>4</v>
      </c>
      <c r="B2878" s="4" t="s">
        <v>5</v>
      </c>
      <c r="C2878" s="4" t="s">
        <v>10</v>
      </c>
    </row>
    <row r="2879" spans="1:3">
      <c r="A2879" t="n">
        <v>27522</v>
      </c>
      <c r="B2879" s="17" t="n">
        <v>13</v>
      </c>
      <c r="C2879" s="7" t="n">
        <v>8360</v>
      </c>
    </row>
    <row r="2880" spans="1:3">
      <c r="A2880" t="s">
        <v>4</v>
      </c>
      <c r="B2880" s="4" t="s">
        <v>5</v>
      </c>
      <c r="C2880" s="4" t="s">
        <v>10</v>
      </c>
    </row>
    <row r="2881" spans="1:3">
      <c r="A2881" t="n">
        <v>27525</v>
      </c>
      <c r="B2881" s="17" t="n">
        <v>13</v>
      </c>
      <c r="C2881" s="7" t="n">
        <v>8361</v>
      </c>
    </row>
    <row r="2882" spans="1:3">
      <c r="A2882" t="s">
        <v>4</v>
      </c>
      <c r="B2882" s="4" t="s">
        <v>5</v>
      </c>
      <c r="C2882" s="4" t="s">
        <v>10</v>
      </c>
    </row>
    <row r="2883" spans="1:3">
      <c r="A2883" t="n">
        <v>27528</v>
      </c>
      <c r="B2883" s="17" t="n">
        <v>13</v>
      </c>
      <c r="C2883" s="7" t="n">
        <v>8362</v>
      </c>
    </row>
    <row r="2884" spans="1:3">
      <c r="A2884" t="s">
        <v>4</v>
      </c>
      <c r="B2884" s="4" t="s">
        <v>5</v>
      </c>
      <c r="C2884" s="4" t="s">
        <v>10</v>
      </c>
    </row>
    <row r="2885" spans="1:3">
      <c r="A2885" t="n">
        <v>27531</v>
      </c>
      <c r="B2885" s="17" t="n">
        <v>13</v>
      </c>
      <c r="C2885" s="7" t="n">
        <v>8363</v>
      </c>
    </row>
    <row r="2886" spans="1:3">
      <c r="A2886" t="s">
        <v>4</v>
      </c>
      <c r="B2886" s="4" t="s">
        <v>5</v>
      </c>
      <c r="C2886" s="4" t="s">
        <v>10</v>
      </c>
    </row>
    <row r="2887" spans="1:3">
      <c r="A2887" t="n">
        <v>27534</v>
      </c>
      <c r="B2887" s="17" t="n">
        <v>13</v>
      </c>
      <c r="C2887" s="7" t="n">
        <v>8364</v>
      </c>
    </row>
    <row r="2888" spans="1:3">
      <c r="A2888" t="s">
        <v>4</v>
      </c>
      <c r="B2888" s="4" t="s">
        <v>5</v>
      </c>
      <c r="C2888" s="4" t="s">
        <v>10</v>
      </c>
    </row>
    <row r="2889" spans="1:3">
      <c r="A2889" t="n">
        <v>27537</v>
      </c>
      <c r="B2889" s="17" t="n">
        <v>13</v>
      </c>
      <c r="C2889" s="7" t="n">
        <v>10903</v>
      </c>
    </row>
    <row r="2890" spans="1:3">
      <c r="A2890" t="s">
        <v>4</v>
      </c>
      <c r="B2890" s="4" t="s">
        <v>5</v>
      </c>
      <c r="C2890" s="4" t="s">
        <v>10</v>
      </c>
    </row>
    <row r="2891" spans="1:3">
      <c r="A2891" t="n">
        <v>27540</v>
      </c>
      <c r="B2891" s="17" t="n">
        <v>13</v>
      </c>
      <c r="C2891" s="7" t="n">
        <v>10880</v>
      </c>
    </row>
    <row r="2892" spans="1:3">
      <c r="A2892" t="s">
        <v>4</v>
      </c>
      <c r="B2892" s="4" t="s">
        <v>5</v>
      </c>
      <c r="C2892" s="4" t="s">
        <v>10</v>
      </c>
    </row>
    <row r="2893" spans="1:3">
      <c r="A2893" t="n">
        <v>27543</v>
      </c>
      <c r="B2893" s="17" t="n">
        <v>13</v>
      </c>
      <c r="C2893" s="7" t="n">
        <v>8944</v>
      </c>
    </row>
    <row r="2894" spans="1:3">
      <c r="A2894" t="s">
        <v>4</v>
      </c>
      <c r="B2894" s="4" t="s">
        <v>5</v>
      </c>
      <c r="C2894" s="4" t="s">
        <v>10</v>
      </c>
    </row>
    <row r="2895" spans="1:3">
      <c r="A2895" t="n">
        <v>27546</v>
      </c>
      <c r="B2895" s="17" t="n">
        <v>13</v>
      </c>
      <c r="C2895" s="7" t="n">
        <v>8945</v>
      </c>
    </row>
    <row r="2896" spans="1:3">
      <c r="A2896" t="s">
        <v>4</v>
      </c>
      <c r="B2896" s="4" t="s">
        <v>5</v>
      </c>
      <c r="C2896" s="4" t="s">
        <v>10</v>
      </c>
    </row>
    <row r="2897" spans="1:3">
      <c r="A2897" t="n">
        <v>27549</v>
      </c>
      <c r="B2897" s="17" t="n">
        <v>13</v>
      </c>
      <c r="C2897" s="7" t="n">
        <v>8946</v>
      </c>
    </row>
    <row r="2898" spans="1:3">
      <c r="A2898" t="s">
        <v>4</v>
      </c>
      <c r="B2898" s="4" t="s">
        <v>5</v>
      </c>
      <c r="C2898" s="4" t="s">
        <v>10</v>
      </c>
    </row>
    <row r="2899" spans="1:3">
      <c r="A2899" t="n">
        <v>27552</v>
      </c>
      <c r="B2899" s="17" t="n">
        <v>13</v>
      </c>
      <c r="C2899" s="7" t="n">
        <v>8947</v>
      </c>
    </row>
    <row r="2900" spans="1:3">
      <c r="A2900" t="s">
        <v>4</v>
      </c>
      <c r="B2900" s="4" t="s">
        <v>5</v>
      </c>
      <c r="C2900" s="4" t="s">
        <v>10</v>
      </c>
    </row>
    <row r="2901" spans="1:3">
      <c r="A2901" t="n">
        <v>27555</v>
      </c>
      <c r="B2901" s="17" t="n">
        <v>13</v>
      </c>
      <c r="C2901" s="7" t="n">
        <v>8948</v>
      </c>
    </row>
    <row r="2902" spans="1:3">
      <c r="A2902" t="s">
        <v>4</v>
      </c>
      <c r="B2902" s="4" t="s">
        <v>5</v>
      </c>
      <c r="C2902" s="4" t="s">
        <v>10</v>
      </c>
    </row>
    <row r="2903" spans="1:3">
      <c r="A2903" t="n">
        <v>27558</v>
      </c>
      <c r="B2903" s="17" t="n">
        <v>13</v>
      </c>
      <c r="C2903" s="7" t="n">
        <v>8949</v>
      </c>
    </row>
    <row r="2904" spans="1:3">
      <c r="A2904" t="s">
        <v>4</v>
      </c>
      <c r="B2904" s="4" t="s">
        <v>5</v>
      </c>
      <c r="C2904" s="4" t="s">
        <v>10</v>
      </c>
    </row>
    <row r="2905" spans="1:3">
      <c r="A2905" t="n">
        <v>27561</v>
      </c>
      <c r="B2905" s="17" t="n">
        <v>13</v>
      </c>
      <c r="C2905" s="7" t="n">
        <v>8950</v>
      </c>
    </row>
    <row r="2906" spans="1:3">
      <c r="A2906" t="s">
        <v>4</v>
      </c>
      <c r="B2906" s="4" t="s">
        <v>5</v>
      </c>
      <c r="C2906" s="4" t="s">
        <v>10</v>
      </c>
    </row>
    <row r="2907" spans="1:3">
      <c r="A2907" t="n">
        <v>27564</v>
      </c>
      <c r="B2907" s="17" t="n">
        <v>13</v>
      </c>
      <c r="C2907" s="7" t="n">
        <v>8951</v>
      </c>
    </row>
    <row r="2908" spans="1:3">
      <c r="A2908" t="s">
        <v>4</v>
      </c>
      <c r="B2908" s="4" t="s">
        <v>5</v>
      </c>
      <c r="C2908" s="4" t="s">
        <v>10</v>
      </c>
    </row>
    <row r="2909" spans="1:3">
      <c r="A2909" t="n">
        <v>27567</v>
      </c>
      <c r="B2909" s="17" t="n">
        <v>13</v>
      </c>
      <c r="C2909" s="7" t="n">
        <v>8952</v>
      </c>
    </row>
    <row r="2910" spans="1:3">
      <c r="A2910" t="s">
        <v>4</v>
      </c>
      <c r="B2910" s="4" t="s">
        <v>5</v>
      </c>
      <c r="C2910" s="4" t="s">
        <v>10</v>
      </c>
    </row>
    <row r="2911" spans="1:3">
      <c r="A2911" t="n">
        <v>27570</v>
      </c>
      <c r="B2911" s="17" t="n">
        <v>13</v>
      </c>
      <c r="C2911" s="7" t="n">
        <v>8953</v>
      </c>
    </row>
    <row r="2912" spans="1:3">
      <c r="A2912" t="s">
        <v>4</v>
      </c>
      <c r="B2912" s="4" t="s">
        <v>5</v>
      </c>
      <c r="C2912" s="4" t="s">
        <v>10</v>
      </c>
    </row>
    <row r="2913" spans="1:3">
      <c r="A2913" t="n">
        <v>27573</v>
      </c>
      <c r="B2913" s="17" t="n">
        <v>13</v>
      </c>
      <c r="C2913" s="7" t="n">
        <v>8954</v>
      </c>
    </row>
    <row r="2914" spans="1:3">
      <c r="A2914" t="s">
        <v>4</v>
      </c>
      <c r="B2914" s="4" t="s">
        <v>5</v>
      </c>
      <c r="C2914" s="4" t="s">
        <v>10</v>
      </c>
    </row>
    <row r="2915" spans="1:3">
      <c r="A2915" t="n">
        <v>27576</v>
      </c>
      <c r="B2915" s="17" t="n">
        <v>13</v>
      </c>
      <c r="C2915" s="7" t="n">
        <v>8955</v>
      </c>
    </row>
    <row r="2916" spans="1:3">
      <c r="A2916" t="s">
        <v>4</v>
      </c>
      <c r="B2916" s="4" t="s">
        <v>5</v>
      </c>
      <c r="C2916" s="4" t="s">
        <v>10</v>
      </c>
    </row>
    <row r="2917" spans="1:3">
      <c r="A2917" t="n">
        <v>27579</v>
      </c>
      <c r="B2917" s="17" t="n">
        <v>13</v>
      </c>
      <c r="C2917" s="7" t="n">
        <v>8956</v>
      </c>
    </row>
    <row r="2918" spans="1:3">
      <c r="A2918" t="s">
        <v>4</v>
      </c>
      <c r="B2918" s="4" t="s">
        <v>5</v>
      </c>
      <c r="C2918" s="4" t="s">
        <v>10</v>
      </c>
    </row>
    <row r="2919" spans="1:3">
      <c r="A2919" t="n">
        <v>27582</v>
      </c>
      <c r="B2919" s="17" t="n">
        <v>13</v>
      </c>
      <c r="C2919" s="7" t="n">
        <v>8957</v>
      </c>
    </row>
    <row r="2920" spans="1:3">
      <c r="A2920" t="s">
        <v>4</v>
      </c>
      <c r="B2920" s="4" t="s">
        <v>5</v>
      </c>
      <c r="C2920" s="4" t="s">
        <v>10</v>
      </c>
    </row>
    <row r="2921" spans="1:3">
      <c r="A2921" t="n">
        <v>27585</v>
      </c>
      <c r="B2921" s="17" t="n">
        <v>13</v>
      </c>
      <c r="C2921" s="7" t="n">
        <v>8958</v>
      </c>
    </row>
    <row r="2922" spans="1:3">
      <c r="A2922" t="s">
        <v>4</v>
      </c>
      <c r="B2922" s="4" t="s">
        <v>5</v>
      </c>
      <c r="C2922" s="4" t="s">
        <v>10</v>
      </c>
    </row>
    <row r="2923" spans="1:3">
      <c r="A2923" t="n">
        <v>27588</v>
      </c>
      <c r="B2923" s="17" t="n">
        <v>13</v>
      </c>
      <c r="C2923" s="7" t="n">
        <v>8448</v>
      </c>
    </row>
    <row r="2924" spans="1:3">
      <c r="A2924" t="s">
        <v>4</v>
      </c>
      <c r="B2924" s="4" t="s">
        <v>5</v>
      </c>
      <c r="C2924" s="4" t="s">
        <v>10</v>
      </c>
    </row>
    <row r="2925" spans="1:3">
      <c r="A2925" t="n">
        <v>27591</v>
      </c>
      <c r="B2925" s="17" t="n">
        <v>13</v>
      </c>
      <c r="C2925" s="7" t="n">
        <v>8449</v>
      </c>
    </row>
    <row r="2926" spans="1:3">
      <c r="A2926" t="s">
        <v>4</v>
      </c>
      <c r="B2926" s="4" t="s">
        <v>5</v>
      </c>
      <c r="C2926" s="4" t="s">
        <v>10</v>
      </c>
    </row>
    <row r="2927" spans="1:3">
      <c r="A2927" t="n">
        <v>27594</v>
      </c>
      <c r="B2927" s="17" t="n">
        <v>13</v>
      </c>
      <c r="C2927" s="7" t="n">
        <v>8450</v>
      </c>
    </row>
    <row r="2928" spans="1:3">
      <c r="A2928" t="s">
        <v>4</v>
      </c>
      <c r="B2928" s="4" t="s">
        <v>5</v>
      </c>
      <c r="C2928" s="4" t="s">
        <v>10</v>
      </c>
    </row>
    <row r="2929" spans="1:3">
      <c r="A2929" t="n">
        <v>27597</v>
      </c>
      <c r="B2929" s="17" t="n">
        <v>13</v>
      </c>
      <c r="C2929" s="7" t="n">
        <v>8451</v>
      </c>
    </row>
    <row r="2930" spans="1:3">
      <c r="A2930" t="s">
        <v>4</v>
      </c>
      <c r="B2930" s="4" t="s">
        <v>5</v>
      </c>
      <c r="C2930" s="4" t="s">
        <v>10</v>
      </c>
    </row>
    <row r="2931" spans="1:3">
      <c r="A2931" t="n">
        <v>27600</v>
      </c>
      <c r="B2931" s="17" t="n">
        <v>13</v>
      </c>
      <c r="C2931" s="7" t="n">
        <v>8452</v>
      </c>
    </row>
    <row r="2932" spans="1:3">
      <c r="A2932" t="s">
        <v>4</v>
      </c>
      <c r="B2932" s="4" t="s">
        <v>5</v>
      </c>
      <c r="C2932" s="4" t="s">
        <v>10</v>
      </c>
    </row>
    <row r="2933" spans="1:3">
      <c r="A2933" t="n">
        <v>27603</v>
      </c>
      <c r="B2933" s="17" t="n">
        <v>13</v>
      </c>
      <c r="C2933" s="7" t="n">
        <v>8453</v>
      </c>
    </row>
    <row r="2934" spans="1:3">
      <c r="A2934" t="s">
        <v>4</v>
      </c>
      <c r="B2934" s="4" t="s">
        <v>5</v>
      </c>
      <c r="C2934" s="4" t="s">
        <v>10</v>
      </c>
    </row>
    <row r="2935" spans="1:3">
      <c r="A2935" t="n">
        <v>27606</v>
      </c>
      <c r="B2935" s="17" t="n">
        <v>13</v>
      </c>
      <c r="C2935" s="7" t="n">
        <v>8454</v>
      </c>
    </row>
    <row r="2936" spans="1:3">
      <c r="A2936" t="s">
        <v>4</v>
      </c>
      <c r="B2936" s="4" t="s">
        <v>5</v>
      </c>
      <c r="C2936" s="4" t="s">
        <v>10</v>
      </c>
    </row>
    <row r="2937" spans="1:3">
      <c r="A2937" t="n">
        <v>27609</v>
      </c>
      <c r="B2937" s="17" t="n">
        <v>13</v>
      </c>
      <c r="C2937" s="7" t="n">
        <v>8455</v>
      </c>
    </row>
    <row r="2938" spans="1:3">
      <c r="A2938" t="s">
        <v>4</v>
      </c>
      <c r="B2938" s="4" t="s">
        <v>5</v>
      </c>
      <c r="C2938" s="4" t="s">
        <v>10</v>
      </c>
    </row>
    <row r="2939" spans="1:3">
      <c r="A2939" t="n">
        <v>27612</v>
      </c>
      <c r="B2939" s="17" t="n">
        <v>13</v>
      </c>
      <c r="C2939" s="7" t="n">
        <v>8456</v>
      </c>
    </row>
    <row r="2940" spans="1:3">
      <c r="A2940" t="s">
        <v>4</v>
      </c>
      <c r="B2940" s="4" t="s">
        <v>5</v>
      </c>
      <c r="C2940" s="4" t="s">
        <v>10</v>
      </c>
    </row>
    <row r="2941" spans="1:3">
      <c r="A2941" t="n">
        <v>27615</v>
      </c>
      <c r="B2941" s="17" t="n">
        <v>13</v>
      </c>
      <c r="C2941" s="7" t="n">
        <v>8457</v>
      </c>
    </row>
    <row r="2942" spans="1:3">
      <c r="A2942" t="s">
        <v>4</v>
      </c>
      <c r="B2942" s="4" t="s">
        <v>5</v>
      </c>
      <c r="C2942" s="4" t="s">
        <v>10</v>
      </c>
    </row>
    <row r="2943" spans="1:3">
      <c r="A2943" t="n">
        <v>27618</v>
      </c>
      <c r="B2943" s="17" t="n">
        <v>13</v>
      </c>
      <c r="C2943" s="7" t="n">
        <v>8458</v>
      </c>
    </row>
    <row r="2944" spans="1:3">
      <c r="A2944" t="s">
        <v>4</v>
      </c>
      <c r="B2944" s="4" t="s">
        <v>5</v>
      </c>
      <c r="C2944" s="4" t="s">
        <v>10</v>
      </c>
    </row>
    <row r="2945" spans="1:3">
      <c r="A2945" t="n">
        <v>27621</v>
      </c>
      <c r="B2945" s="17" t="n">
        <v>13</v>
      </c>
      <c r="C2945" s="7" t="n">
        <v>8459</v>
      </c>
    </row>
    <row r="2946" spans="1:3">
      <c r="A2946" t="s">
        <v>4</v>
      </c>
      <c r="B2946" s="4" t="s">
        <v>5</v>
      </c>
      <c r="C2946" s="4" t="s">
        <v>10</v>
      </c>
    </row>
    <row r="2947" spans="1:3">
      <c r="A2947" t="n">
        <v>27624</v>
      </c>
      <c r="B2947" s="17" t="n">
        <v>13</v>
      </c>
      <c r="C2947" s="7" t="n">
        <v>8460</v>
      </c>
    </row>
    <row r="2948" spans="1:3">
      <c r="A2948" t="s">
        <v>4</v>
      </c>
      <c r="B2948" s="4" t="s">
        <v>5</v>
      </c>
      <c r="C2948" s="4" t="s">
        <v>10</v>
      </c>
    </row>
    <row r="2949" spans="1:3">
      <c r="A2949" t="n">
        <v>27627</v>
      </c>
      <c r="B2949" s="17" t="n">
        <v>13</v>
      </c>
      <c r="C2949" s="7" t="n">
        <v>8461</v>
      </c>
    </row>
    <row r="2950" spans="1:3">
      <c r="A2950" t="s">
        <v>4</v>
      </c>
      <c r="B2950" s="4" t="s">
        <v>5</v>
      </c>
      <c r="C2950" s="4" t="s">
        <v>10</v>
      </c>
    </row>
    <row r="2951" spans="1:3">
      <c r="A2951" t="n">
        <v>27630</v>
      </c>
      <c r="B2951" s="17" t="n">
        <v>13</v>
      </c>
      <c r="C2951" s="7" t="n">
        <v>8462</v>
      </c>
    </row>
    <row r="2952" spans="1:3">
      <c r="A2952" t="s">
        <v>4</v>
      </c>
      <c r="B2952" s="4" t="s">
        <v>5</v>
      </c>
      <c r="C2952" s="4" t="s">
        <v>10</v>
      </c>
    </row>
    <row r="2953" spans="1:3">
      <c r="A2953" t="n">
        <v>27633</v>
      </c>
      <c r="B2953" s="17" t="n">
        <v>13</v>
      </c>
      <c r="C2953" s="7" t="n">
        <v>8864</v>
      </c>
    </row>
    <row r="2954" spans="1:3">
      <c r="A2954" t="s">
        <v>4</v>
      </c>
      <c r="B2954" s="4" t="s">
        <v>5</v>
      </c>
      <c r="C2954" s="4" t="s">
        <v>10</v>
      </c>
    </row>
    <row r="2955" spans="1:3">
      <c r="A2955" t="n">
        <v>27636</v>
      </c>
      <c r="B2955" s="17" t="n">
        <v>13</v>
      </c>
      <c r="C2955" s="7" t="n">
        <v>8865</v>
      </c>
    </row>
    <row r="2956" spans="1:3">
      <c r="A2956" t="s">
        <v>4</v>
      </c>
      <c r="B2956" s="4" t="s">
        <v>5</v>
      </c>
      <c r="C2956" s="4" t="s">
        <v>10</v>
      </c>
    </row>
    <row r="2957" spans="1:3">
      <c r="A2957" t="n">
        <v>27639</v>
      </c>
      <c r="B2957" s="17" t="n">
        <v>13</v>
      </c>
      <c r="C2957" s="7" t="n">
        <v>8866</v>
      </c>
    </row>
    <row r="2958" spans="1:3">
      <c r="A2958" t="s">
        <v>4</v>
      </c>
      <c r="B2958" s="4" t="s">
        <v>5</v>
      </c>
      <c r="C2958" s="4" t="s">
        <v>10</v>
      </c>
    </row>
    <row r="2959" spans="1:3">
      <c r="A2959" t="n">
        <v>27642</v>
      </c>
      <c r="B2959" s="17" t="n">
        <v>13</v>
      </c>
      <c r="C2959" s="7" t="n">
        <v>8463</v>
      </c>
    </row>
    <row r="2960" spans="1:3">
      <c r="A2960" t="s">
        <v>4</v>
      </c>
      <c r="B2960" s="4" t="s">
        <v>5</v>
      </c>
      <c r="C2960" s="4" t="s">
        <v>10</v>
      </c>
    </row>
    <row r="2961" spans="1:3">
      <c r="A2961" t="n">
        <v>27645</v>
      </c>
      <c r="B2961" s="17" t="n">
        <v>13</v>
      </c>
      <c r="C2961" s="7" t="n">
        <v>8464</v>
      </c>
    </row>
    <row r="2962" spans="1:3">
      <c r="A2962" t="s">
        <v>4</v>
      </c>
      <c r="B2962" s="4" t="s">
        <v>5</v>
      </c>
      <c r="C2962" s="4" t="s">
        <v>10</v>
      </c>
    </row>
    <row r="2963" spans="1:3">
      <c r="A2963" t="n">
        <v>27648</v>
      </c>
      <c r="B2963" s="17" t="n">
        <v>13</v>
      </c>
      <c r="C2963" s="7" t="n">
        <v>8465</v>
      </c>
    </row>
    <row r="2964" spans="1:3">
      <c r="A2964" t="s">
        <v>4</v>
      </c>
      <c r="B2964" s="4" t="s">
        <v>5</v>
      </c>
      <c r="C2964" s="4" t="s">
        <v>10</v>
      </c>
    </row>
    <row r="2965" spans="1:3">
      <c r="A2965" t="n">
        <v>27651</v>
      </c>
      <c r="B2965" s="17" t="n">
        <v>13</v>
      </c>
      <c r="C2965" s="7" t="n">
        <v>8466</v>
      </c>
    </row>
    <row r="2966" spans="1:3">
      <c r="A2966" t="s">
        <v>4</v>
      </c>
      <c r="B2966" s="4" t="s">
        <v>5</v>
      </c>
      <c r="C2966" s="4" t="s">
        <v>10</v>
      </c>
    </row>
    <row r="2967" spans="1:3">
      <c r="A2967" t="n">
        <v>27654</v>
      </c>
      <c r="B2967" s="17" t="n">
        <v>13</v>
      </c>
      <c r="C2967" s="7" t="n">
        <v>8467</v>
      </c>
    </row>
    <row r="2968" spans="1:3">
      <c r="A2968" t="s">
        <v>4</v>
      </c>
      <c r="B2968" s="4" t="s">
        <v>5</v>
      </c>
      <c r="C2968" s="4" t="s">
        <v>10</v>
      </c>
    </row>
    <row r="2969" spans="1:3">
      <c r="A2969" t="n">
        <v>27657</v>
      </c>
      <c r="B2969" s="17" t="n">
        <v>13</v>
      </c>
      <c r="C2969" s="7" t="n">
        <v>8468</v>
      </c>
    </row>
    <row r="2970" spans="1:3">
      <c r="A2970" t="s">
        <v>4</v>
      </c>
      <c r="B2970" s="4" t="s">
        <v>5</v>
      </c>
      <c r="C2970" s="4" t="s">
        <v>10</v>
      </c>
    </row>
    <row r="2971" spans="1:3">
      <c r="A2971" t="n">
        <v>27660</v>
      </c>
      <c r="B2971" s="17" t="n">
        <v>13</v>
      </c>
      <c r="C2971" s="7" t="n">
        <v>8469</v>
      </c>
    </row>
    <row r="2972" spans="1:3">
      <c r="A2972" t="s">
        <v>4</v>
      </c>
      <c r="B2972" s="4" t="s">
        <v>5</v>
      </c>
      <c r="C2972" s="4" t="s">
        <v>10</v>
      </c>
    </row>
    <row r="2973" spans="1:3">
      <c r="A2973" t="n">
        <v>27663</v>
      </c>
      <c r="B2973" s="17" t="n">
        <v>13</v>
      </c>
      <c r="C2973" s="7" t="n">
        <v>8470</v>
      </c>
    </row>
    <row r="2974" spans="1:3">
      <c r="A2974" t="s">
        <v>4</v>
      </c>
      <c r="B2974" s="4" t="s">
        <v>5</v>
      </c>
      <c r="C2974" s="4" t="s">
        <v>10</v>
      </c>
    </row>
    <row r="2975" spans="1:3">
      <c r="A2975" t="n">
        <v>27666</v>
      </c>
      <c r="B2975" s="17" t="n">
        <v>13</v>
      </c>
      <c r="C2975" s="7" t="n">
        <v>8471</v>
      </c>
    </row>
    <row r="2976" spans="1:3">
      <c r="A2976" t="s">
        <v>4</v>
      </c>
      <c r="B2976" s="4" t="s">
        <v>5</v>
      </c>
      <c r="C2976" s="4" t="s">
        <v>10</v>
      </c>
    </row>
    <row r="2977" spans="1:3">
      <c r="A2977" t="n">
        <v>27669</v>
      </c>
      <c r="B2977" s="17" t="n">
        <v>13</v>
      </c>
      <c r="C2977" s="7" t="n">
        <v>8472</v>
      </c>
    </row>
    <row r="2978" spans="1:3">
      <c r="A2978" t="s">
        <v>4</v>
      </c>
      <c r="B2978" s="4" t="s">
        <v>5</v>
      </c>
      <c r="C2978" s="4" t="s">
        <v>10</v>
      </c>
    </row>
    <row r="2979" spans="1:3">
      <c r="A2979" t="n">
        <v>27672</v>
      </c>
      <c r="B2979" s="17" t="n">
        <v>13</v>
      </c>
      <c r="C2979" s="7" t="n">
        <v>8473</v>
      </c>
    </row>
    <row r="2980" spans="1:3">
      <c r="A2980" t="s">
        <v>4</v>
      </c>
      <c r="B2980" s="4" t="s">
        <v>5</v>
      </c>
      <c r="C2980" s="4" t="s">
        <v>10</v>
      </c>
    </row>
    <row r="2981" spans="1:3">
      <c r="A2981" t="n">
        <v>27675</v>
      </c>
      <c r="B2981" s="17" t="n">
        <v>13</v>
      </c>
      <c r="C2981" s="7" t="n">
        <v>10996</v>
      </c>
    </row>
    <row r="2982" spans="1:3">
      <c r="A2982" t="s">
        <v>4</v>
      </c>
      <c r="B2982" s="4" t="s">
        <v>5</v>
      </c>
      <c r="C2982" s="4" t="s">
        <v>10</v>
      </c>
    </row>
    <row r="2983" spans="1:3">
      <c r="A2983" t="n">
        <v>27678</v>
      </c>
      <c r="B2983" s="17" t="n">
        <v>13</v>
      </c>
      <c r="C2983" s="7" t="n">
        <v>8474</v>
      </c>
    </row>
    <row r="2984" spans="1:3">
      <c r="A2984" t="s">
        <v>4</v>
      </c>
      <c r="B2984" s="4" t="s">
        <v>5</v>
      </c>
      <c r="C2984" s="4" t="s">
        <v>10</v>
      </c>
    </row>
    <row r="2985" spans="1:3">
      <c r="A2985" t="n">
        <v>27681</v>
      </c>
      <c r="B2985" s="17" t="n">
        <v>13</v>
      </c>
      <c r="C2985" s="7" t="n">
        <v>8476</v>
      </c>
    </row>
    <row r="2986" spans="1:3">
      <c r="A2986" t="s">
        <v>4</v>
      </c>
      <c r="B2986" s="4" t="s">
        <v>5</v>
      </c>
      <c r="C2986" s="4" t="s">
        <v>10</v>
      </c>
    </row>
    <row r="2987" spans="1:3">
      <c r="A2987" t="n">
        <v>27684</v>
      </c>
      <c r="B2987" s="17" t="n">
        <v>13</v>
      </c>
      <c r="C2987" s="7" t="n">
        <v>8477</v>
      </c>
    </row>
    <row r="2988" spans="1:3">
      <c r="A2988" t="s">
        <v>4</v>
      </c>
      <c r="B2988" s="4" t="s">
        <v>5</v>
      </c>
      <c r="C2988" s="4" t="s">
        <v>10</v>
      </c>
    </row>
    <row r="2989" spans="1:3">
      <c r="A2989" t="n">
        <v>27687</v>
      </c>
      <c r="B2989" s="17" t="n">
        <v>13</v>
      </c>
      <c r="C2989" s="7" t="n">
        <v>8478</v>
      </c>
    </row>
    <row r="2990" spans="1:3">
      <c r="A2990" t="s">
        <v>4</v>
      </c>
      <c r="B2990" s="4" t="s">
        <v>5</v>
      </c>
      <c r="C2990" s="4" t="s">
        <v>10</v>
      </c>
    </row>
    <row r="2991" spans="1:3">
      <c r="A2991" t="n">
        <v>27690</v>
      </c>
      <c r="B2991" s="17" t="n">
        <v>13</v>
      </c>
      <c r="C2991" s="7" t="n">
        <v>8918</v>
      </c>
    </row>
    <row r="2992" spans="1:3">
      <c r="A2992" t="s">
        <v>4</v>
      </c>
      <c r="B2992" s="4" t="s">
        <v>5</v>
      </c>
      <c r="C2992" s="4" t="s">
        <v>10</v>
      </c>
    </row>
    <row r="2993" spans="1:3">
      <c r="A2993" t="n">
        <v>27693</v>
      </c>
      <c r="B2993" s="17" t="n">
        <v>13</v>
      </c>
      <c r="C2993" s="7" t="n">
        <v>8480</v>
      </c>
    </row>
    <row r="2994" spans="1:3">
      <c r="A2994" t="s">
        <v>4</v>
      </c>
      <c r="B2994" s="4" t="s">
        <v>5</v>
      </c>
      <c r="C2994" s="4" t="s">
        <v>10</v>
      </c>
    </row>
    <row r="2995" spans="1:3">
      <c r="A2995" t="n">
        <v>27696</v>
      </c>
      <c r="B2995" s="17" t="n">
        <v>13</v>
      </c>
      <c r="C2995" s="7" t="n">
        <v>8481</v>
      </c>
    </row>
    <row r="2996" spans="1:3">
      <c r="A2996" t="s">
        <v>4</v>
      </c>
      <c r="B2996" s="4" t="s">
        <v>5</v>
      </c>
      <c r="C2996" s="4" t="s">
        <v>10</v>
      </c>
    </row>
    <row r="2997" spans="1:3">
      <c r="A2997" t="n">
        <v>27699</v>
      </c>
      <c r="B2997" s="17" t="n">
        <v>13</v>
      </c>
      <c r="C2997" s="7" t="n">
        <v>8482</v>
      </c>
    </row>
    <row r="2998" spans="1:3">
      <c r="A2998" t="s">
        <v>4</v>
      </c>
      <c r="B2998" s="4" t="s">
        <v>5</v>
      </c>
      <c r="C2998" s="4" t="s">
        <v>10</v>
      </c>
    </row>
    <row r="2999" spans="1:3">
      <c r="A2999" t="n">
        <v>27702</v>
      </c>
      <c r="B2999" s="17" t="n">
        <v>13</v>
      </c>
      <c r="C2999" s="7" t="n">
        <v>8483</v>
      </c>
    </row>
    <row r="3000" spans="1:3">
      <c r="A3000" t="s">
        <v>4</v>
      </c>
      <c r="B3000" s="4" t="s">
        <v>5</v>
      </c>
      <c r="C3000" s="4" t="s">
        <v>10</v>
      </c>
    </row>
    <row r="3001" spans="1:3">
      <c r="A3001" t="n">
        <v>27705</v>
      </c>
      <c r="B3001" s="17" t="n">
        <v>13</v>
      </c>
      <c r="C3001" s="7" t="n">
        <v>8484</v>
      </c>
    </row>
    <row r="3002" spans="1:3">
      <c r="A3002" t="s">
        <v>4</v>
      </c>
      <c r="B3002" s="4" t="s">
        <v>5</v>
      </c>
      <c r="C3002" s="4" t="s">
        <v>10</v>
      </c>
    </row>
    <row r="3003" spans="1:3">
      <c r="A3003" t="n">
        <v>27708</v>
      </c>
      <c r="B3003" s="17" t="n">
        <v>13</v>
      </c>
      <c r="C3003" s="7" t="n">
        <v>8485</v>
      </c>
    </row>
    <row r="3004" spans="1:3">
      <c r="A3004" t="s">
        <v>4</v>
      </c>
      <c r="B3004" s="4" t="s">
        <v>5</v>
      </c>
      <c r="C3004" s="4" t="s">
        <v>10</v>
      </c>
    </row>
    <row r="3005" spans="1:3">
      <c r="A3005" t="n">
        <v>27711</v>
      </c>
      <c r="B3005" s="17" t="n">
        <v>13</v>
      </c>
      <c r="C3005" s="7" t="n">
        <v>8486</v>
      </c>
    </row>
    <row r="3006" spans="1:3">
      <c r="A3006" t="s">
        <v>4</v>
      </c>
      <c r="B3006" s="4" t="s">
        <v>5</v>
      </c>
      <c r="C3006" s="4" t="s">
        <v>10</v>
      </c>
    </row>
    <row r="3007" spans="1:3">
      <c r="A3007" t="n">
        <v>27714</v>
      </c>
      <c r="B3007" s="17" t="n">
        <v>13</v>
      </c>
      <c r="C3007" s="7" t="n">
        <v>8487</v>
      </c>
    </row>
    <row r="3008" spans="1:3">
      <c r="A3008" t="s">
        <v>4</v>
      </c>
      <c r="B3008" s="4" t="s">
        <v>5</v>
      </c>
      <c r="C3008" s="4" t="s">
        <v>10</v>
      </c>
    </row>
    <row r="3009" spans="1:3">
      <c r="A3009" t="n">
        <v>27717</v>
      </c>
      <c r="B3009" s="17" t="n">
        <v>13</v>
      </c>
      <c r="C3009" s="7" t="n">
        <v>8488</v>
      </c>
    </row>
    <row r="3010" spans="1:3">
      <c r="A3010" t="s">
        <v>4</v>
      </c>
      <c r="B3010" s="4" t="s">
        <v>5</v>
      </c>
      <c r="C3010" s="4" t="s">
        <v>10</v>
      </c>
    </row>
    <row r="3011" spans="1:3">
      <c r="A3011" t="n">
        <v>27720</v>
      </c>
      <c r="B3011" s="17" t="n">
        <v>13</v>
      </c>
      <c r="C3011" s="7" t="n">
        <v>8489</v>
      </c>
    </row>
    <row r="3012" spans="1:3">
      <c r="A3012" t="s">
        <v>4</v>
      </c>
      <c r="B3012" s="4" t="s">
        <v>5</v>
      </c>
      <c r="C3012" s="4" t="s">
        <v>10</v>
      </c>
    </row>
    <row r="3013" spans="1:3">
      <c r="A3013" t="n">
        <v>27723</v>
      </c>
      <c r="B3013" s="17" t="n">
        <v>13</v>
      </c>
      <c r="C3013" s="7" t="n">
        <v>8490</v>
      </c>
    </row>
    <row r="3014" spans="1:3">
      <c r="A3014" t="s">
        <v>4</v>
      </c>
      <c r="B3014" s="4" t="s">
        <v>5</v>
      </c>
      <c r="C3014" s="4" t="s">
        <v>10</v>
      </c>
    </row>
    <row r="3015" spans="1:3">
      <c r="A3015" t="n">
        <v>27726</v>
      </c>
      <c r="B3015" s="17" t="n">
        <v>13</v>
      </c>
      <c r="C3015" s="7" t="n">
        <v>10997</v>
      </c>
    </row>
    <row r="3016" spans="1:3">
      <c r="A3016" t="s">
        <v>4</v>
      </c>
      <c r="B3016" s="4" t="s">
        <v>5</v>
      </c>
      <c r="C3016" s="4" t="s">
        <v>10</v>
      </c>
    </row>
    <row r="3017" spans="1:3">
      <c r="A3017" t="n">
        <v>27729</v>
      </c>
      <c r="B3017" s="17" t="n">
        <v>13</v>
      </c>
      <c r="C3017" s="7" t="n">
        <v>8491</v>
      </c>
    </row>
    <row r="3018" spans="1:3">
      <c r="A3018" t="s">
        <v>4</v>
      </c>
      <c r="B3018" s="4" t="s">
        <v>5</v>
      </c>
      <c r="C3018" s="4" t="s">
        <v>10</v>
      </c>
    </row>
    <row r="3019" spans="1:3">
      <c r="A3019" t="n">
        <v>27732</v>
      </c>
      <c r="B3019" s="17" t="n">
        <v>13</v>
      </c>
      <c r="C3019" s="7" t="n">
        <v>8493</v>
      </c>
    </row>
    <row r="3020" spans="1:3">
      <c r="A3020" t="s">
        <v>4</v>
      </c>
      <c r="B3020" s="4" t="s">
        <v>5</v>
      </c>
      <c r="C3020" s="4" t="s">
        <v>10</v>
      </c>
    </row>
    <row r="3021" spans="1:3">
      <c r="A3021" t="n">
        <v>27735</v>
      </c>
      <c r="B3021" s="17" t="n">
        <v>13</v>
      </c>
      <c r="C3021" s="7" t="n">
        <v>8494</v>
      </c>
    </row>
    <row r="3022" spans="1:3">
      <c r="A3022" t="s">
        <v>4</v>
      </c>
      <c r="B3022" s="4" t="s">
        <v>5</v>
      </c>
      <c r="C3022" s="4" t="s">
        <v>10</v>
      </c>
    </row>
    <row r="3023" spans="1:3">
      <c r="A3023" t="n">
        <v>27738</v>
      </c>
      <c r="B3023" s="17" t="n">
        <v>13</v>
      </c>
      <c r="C3023" s="7" t="n">
        <v>8495</v>
      </c>
    </row>
    <row r="3024" spans="1:3">
      <c r="A3024" t="s">
        <v>4</v>
      </c>
      <c r="B3024" s="4" t="s">
        <v>5</v>
      </c>
      <c r="C3024" s="4" t="s">
        <v>10</v>
      </c>
    </row>
    <row r="3025" spans="1:3">
      <c r="A3025" t="n">
        <v>27741</v>
      </c>
      <c r="B3025" s="17" t="n">
        <v>13</v>
      </c>
      <c r="C3025" s="7" t="n">
        <v>8496</v>
      </c>
    </row>
    <row r="3026" spans="1:3">
      <c r="A3026" t="s">
        <v>4</v>
      </c>
      <c r="B3026" s="4" t="s">
        <v>5</v>
      </c>
      <c r="C3026" s="4" t="s">
        <v>10</v>
      </c>
    </row>
    <row r="3027" spans="1:3">
      <c r="A3027" t="n">
        <v>27744</v>
      </c>
      <c r="B3027" s="17" t="n">
        <v>13</v>
      </c>
      <c r="C3027" s="7" t="n">
        <v>8498</v>
      </c>
    </row>
    <row r="3028" spans="1:3">
      <c r="A3028" t="s">
        <v>4</v>
      </c>
      <c r="B3028" s="4" t="s">
        <v>5</v>
      </c>
      <c r="C3028" s="4" t="s">
        <v>10</v>
      </c>
    </row>
    <row r="3029" spans="1:3">
      <c r="A3029" t="n">
        <v>27747</v>
      </c>
      <c r="B3029" s="17" t="n">
        <v>13</v>
      </c>
      <c r="C3029" s="7" t="n">
        <v>8499</v>
      </c>
    </row>
    <row r="3030" spans="1:3">
      <c r="A3030" t="s">
        <v>4</v>
      </c>
      <c r="B3030" s="4" t="s">
        <v>5</v>
      </c>
      <c r="C3030" s="4" t="s">
        <v>10</v>
      </c>
    </row>
    <row r="3031" spans="1:3">
      <c r="A3031" t="n">
        <v>27750</v>
      </c>
      <c r="B3031" s="17" t="n">
        <v>13</v>
      </c>
      <c r="C3031" s="7" t="n">
        <v>8500</v>
      </c>
    </row>
    <row r="3032" spans="1:3">
      <c r="A3032" t="s">
        <v>4</v>
      </c>
      <c r="B3032" s="4" t="s">
        <v>5</v>
      </c>
      <c r="C3032" s="4" t="s">
        <v>10</v>
      </c>
    </row>
    <row r="3033" spans="1:3">
      <c r="A3033" t="n">
        <v>27753</v>
      </c>
      <c r="B3033" s="17" t="n">
        <v>13</v>
      </c>
      <c r="C3033" s="7" t="n">
        <v>8501</v>
      </c>
    </row>
    <row r="3034" spans="1:3">
      <c r="A3034" t="s">
        <v>4</v>
      </c>
      <c r="B3034" s="4" t="s">
        <v>5</v>
      </c>
      <c r="C3034" s="4" t="s">
        <v>10</v>
      </c>
    </row>
    <row r="3035" spans="1:3">
      <c r="A3035" t="n">
        <v>27756</v>
      </c>
      <c r="B3035" s="17" t="n">
        <v>13</v>
      </c>
      <c r="C3035" s="7" t="n">
        <v>8502</v>
      </c>
    </row>
    <row r="3036" spans="1:3">
      <c r="A3036" t="s">
        <v>4</v>
      </c>
      <c r="B3036" s="4" t="s">
        <v>5</v>
      </c>
      <c r="C3036" s="4" t="s">
        <v>10</v>
      </c>
    </row>
    <row r="3037" spans="1:3">
      <c r="A3037" t="n">
        <v>27759</v>
      </c>
      <c r="B3037" s="17" t="n">
        <v>13</v>
      </c>
      <c r="C3037" s="7" t="n">
        <v>8503</v>
      </c>
    </row>
    <row r="3038" spans="1:3">
      <c r="A3038" t="s">
        <v>4</v>
      </c>
      <c r="B3038" s="4" t="s">
        <v>5</v>
      </c>
      <c r="C3038" s="4" t="s">
        <v>10</v>
      </c>
    </row>
    <row r="3039" spans="1:3">
      <c r="A3039" t="n">
        <v>27762</v>
      </c>
      <c r="B3039" s="17" t="n">
        <v>13</v>
      </c>
      <c r="C3039" s="7" t="n">
        <v>8504</v>
      </c>
    </row>
    <row r="3040" spans="1:3">
      <c r="A3040" t="s">
        <v>4</v>
      </c>
      <c r="B3040" s="4" t="s">
        <v>5</v>
      </c>
      <c r="C3040" s="4" t="s">
        <v>10</v>
      </c>
    </row>
    <row r="3041" spans="1:3">
      <c r="A3041" t="n">
        <v>27765</v>
      </c>
      <c r="B3041" s="17" t="n">
        <v>13</v>
      </c>
      <c r="C3041" s="7" t="n">
        <v>8505</v>
      </c>
    </row>
    <row r="3042" spans="1:3">
      <c r="A3042" t="s">
        <v>4</v>
      </c>
      <c r="B3042" s="4" t="s">
        <v>5</v>
      </c>
      <c r="C3042" s="4" t="s">
        <v>10</v>
      </c>
    </row>
    <row r="3043" spans="1:3">
      <c r="A3043" t="n">
        <v>27768</v>
      </c>
      <c r="B3043" s="17" t="n">
        <v>13</v>
      </c>
      <c r="C3043" s="7" t="n">
        <v>8506</v>
      </c>
    </row>
    <row r="3044" spans="1:3">
      <c r="A3044" t="s">
        <v>4</v>
      </c>
      <c r="B3044" s="4" t="s">
        <v>5</v>
      </c>
      <c r="C3044" s="4" t="s">
        <v>10</v>
      </c>
    </row>
    <row r="3045" spans="1:3">
      <c r="A3045" t="n">
        <v>27771</v>
      </c>
      <c r="B3045" s="17" t="n">
        <v>13</v>
      </c>
      <c r="C3045" s="7" t="n">
        <v>8507</v>
      </c>
    </row>
    <row r="3046" spans="1:3">
      <c r="A3046" t="s">
        <v>4</v>
      </c>
      <c r="B3046" s="4" t="s">
        <v>5</v>
      </c>
      <c r="C3046" s="4" t="s">
        <v>10</v>
      </c>
    </row>
    <row r="3047" spans="1:3">
      <c r="A3047" t="n">
        <v>27774</v>
      </c>
      <c r="B3047" s="17" t="n">
        <v>13</v>
      </c>
      <c r="C3047" s="7" t="n">
        <v>8508</v>
      </c>
    </row>
    <row r="3048" spans="1:3">
      <c r="A3048" t="s">
        <v>4</v>
      </c>
      <c r="B3048" s="4" t="s">
        <v>5</v>
      </c>
      <c r="C3048" s="4" t="s">
        <v>10</v>
      </c>
    </row>
    <row r="3049" spans="1:3">
      <c r="A3049" t="n">
        <v>27777</v>
      </c>
      <c r="B3049" s="17" t="n">
        <v>13</v>
      </c>
      <c r="C3049" s="7" t="n">
        <v>8509</v>
      </c>
    </row>
    <row r="3050" spans="1:3">
      <c r="A3050" t="s">
        <v>4</v>
      </c>
      <c r="B3050" s="4" t="s">
        <v>5</v>
      </c>
      <c r="C3050" s="4" t="s">
        <v>10</v>
      </c>
    </row>
    <row r="3051" spans="1:3">
      <c r="A3051" t="n">
        <v>27780</v>
      </c>
      <c r="B3051" s="17" t="n">
        <v>13</v>
      </c>
      <c r="C3051" s="7" t="n">
        <v>8510</v>
      </c>
    </row>
    <row r="3052" spans="1:3">
      <c r="A3052" t="s">
        <v>4</v>
      </c>
      <c r="B3052" s="4" t="s">
        <v>5</v>
      </c>
      <c r="C3052" s="4" t="s">
        <v>10</v>
      </c>
    </row>
    <row r="3053" spans="1:3">
      <c r="A3053" t="n">
        <v>27783</v>
      </c>
      <c r="B3053" s="17" t="n">
        <v>13</v>
      </c>
      <c r="C3053" s="7" t="n">
        <v>8511</v>
      </c>
    </row>
    <row r="3054" spans="1:3">
      <c r="A3054" t="s">
        <v>4</v>
      </c>
      <c r="B3054" s="4" t="s">
        <v>5</v>
      </c>
      <c r="C3054" s="4" t="s">
        <v>10</v>
      </c>
    </row>
    <row r="3055" spans="1:3">
      <c r="A3055" t="n">
        <v>27786</v>
      </c>
      <c r="B3055" s="17" t="n">
        <v>13</v>
      </c>
      <c r="C3055" s="7" t="n">
        <v>8520</v>
      </c>
    </row>
    <row r="3056" spans="1:3">
      <c r="A3056" t="s">
        <v>4</v>
      </c>
      <c r="B3056" s="4" t="s">
        <v>5</v>
      </c>
      <c r="C3056" s="4" t="s">
        <v>10</v>
      </c>
    </row>
    <row r="3057" spans="1:3">
      <c r="A3057" t="n">
        <v>27789</v>
      </c>
      <c r="B3057" s="17" t="n">
        <v>13</v>
      </c>
      <c r="C3057" s="7" t="n">
        <v>8521</v>
      </c>
    </row>
    <row r="3058" spans="1:3">
      <c r="A3058" t="s">
        <v>4</v>
      </c>
      <c r="B3058" s="4" t="s">
        <v>5</v>
      </c>
      <c r="C3058" s="4" t="s">
        <v>10</v>
      </c>
    </row>
    <row r="3059" spans="1:3">
      <c r="A3059" t="n">
        <v>27792</v>
      </c>
      <c r="B3059" s="17" t="n">
        <v>13</v>
      </c>
      <c r="C3059" s="7" t="n">
        <v>8522</v>
      </c>
    </row>
    <row r="3060" spans="1:3">
      <c r="A3060" t="s">
        <v>4</v>
      </c>
      <c r="B3060" s="4" t="s">
        <v>5</v>
      </c>
      <c r="C3060" s="4" t="s">
        <v>10</v>
      </c>
    </row>
    <row r="3061" spans="1:3">
      <c r="A3061" t="n">
        <v>27795</v>
      </c>
      <c r="B3061" s="17" t="n">
        <v>13</v>
      </c>
      <c r="C3061" s="7" t="n">
        <v>8523</v>
      </c>
    </row>
    <row r="3062" spans="1:3">
      <c r="A3062" t="s">
        <v>4</v>
      </c>
      <c r="B3062" s="4" t="s">
        <v>5</v>
      </c>
      <c r="C3062" s="4" t="s">
        <v>10</v>
      </c>
    </row>
    <row r="3063" spans="1:3">
      <c r="A3063" t="n">
        <v>27798</v>
      </c>
      <c r="B3063" s="17" t="n">
        <v>13</v>
      </c>
      <c r="C3063" s="7" t="n">
        <v>8524</v>
      </c>
    </row>
    <row r="3064" spans="1:3">
      <c r="A3064" t="s">
        <v>4</v>
      </c>
      <c r="B3064" s="4" t="s">
        <v>5</v>
      </c>
      <c r="C3064" s="4" t="s">
        <v>10</v>
      </c>
    </row>
    <row r="3065" spans="1:3">
      <c r="A3065" t="n">
        <v>27801</v>
      </c>
      <c r="B3065" s="17" t="n">
        <v>13</v>
      </c>
      <c r="C3065" s="7" t="n">
        <v>8525</v>
      </c>
    </row>
    <row r="3066" spans="1:3">
      <c r="A3066" t="s">
        <v>4</v>
      </c>
      <c r="B3066" s="4" t="s">
        <v>5</v>
      </c>
      <c r="C3066" s="4" t="s">
        <v>10</v>
      </c>
    </row>
    <row r="3067" spans="1:3">
      <c r="A3067" t="n">
        <v>27804</v>
      </c>
      <c r="B3067" s="17" t="n">
        <v>13</v>
      </c>
      <c r="C3067" s="7" t="n">
        <v>8526</v>
      </c>
    </row>
    <row r="3068" spans="1:3">
      <c r="A3068" t="s">
        <v>4</v>
      </c>
      <c r="B3068" s="4" t="s">
        <v>5</v>
      </c>
      <c r="C3068" s="4" t="s">
        <v>10</v>
      </c>
    </row>
    <row r="3069" spans="1:3">
      <c r="A3069" t="n">
        <v>27807</v>
      </c>
      <c r="B3069" s="17" t="n">
        <v>13</v>
      </c>
      <c r="C3069" s="7" t="n">
        <v>8527</v>
      </c>
    </row>
    <row r="3070" spans="1:3">
      <c r="A3070" t="s">
        <v>4</v>
      </c>
      <c r="B3070" s="4" t="s">
        <v>5</v>
      </c>
      <c r="C3070" s="4" t="s">
        <v>10</v>
      </c>
    </row>
    <row r="3071" spans="1:3">
      <c r="A3071" t="n">
        <v>27810</v>
      </c>
      <c r="B3071" s="17" t="n">
        <v>13</v>
      </c>
      <c r="C3071" s="7" t="n">
        <v>8528</v>
      </c>
    </row>
    <row r="3072" spans="1:3">
      <c r="A3072" t="s">
        <v>4</v>
      </c>
      <c r="B3072" s="4" t="s">
        <v>5</v>
      </c>
      <c r="C3072" s="4" t="s">
        <v>10</v>
      </c>
    </row>
    <row r="3073" spans="1:3">
      <c r="A3073" t="n">
        <v>27813</v>
      </c>
      <c r="B3073" s="17" t="n">
        <v>13</v>
      </c>
      <c r="C3073" s="7" t="n">
        <v>8529</v>
      </c>
    </row>
    <row r="3074" spans="1:3">
      <c r="A3074" t="s">
        <v>4</v>
      </c>
      <c r="B3074" s="4" t="s">
        <v>5</v>
      </c>
      <c r="C3074" s="4" t="s">
        <v>10</v>
      </c>
    </row>
    <row r="3075" spans="1:3">
      <c r="A3075" t="n">
        <v>27816</v>
      </c>
      <c r="B3075" s="17" t="n">
        <v>13</v>
      </c>
      <c r="C3075" s="7" t="n">
        <v>8530</v>
      </c>
    </row>
    <row r="3076" spans="1:3">
      <c r="A3076" t="s">
        <v>4</v>
      </c>
      <c r="B3076" s="4" t="s">
        <v>5</v>
      </c>
      <c r="C3076" s="4" t="s">
        <v>10</v>
      </c>
    </row>
    <row r="3077" spans="1:3">
      <c r="A3077" t="n">
        <v>27819</v>
      </c>
      <c r="B3077" s="17" t="n">
        <v>13</v>
      </c>
      <c r="C3077" s="7" t="n">
        <v>8531</v>
      </c>
    </row>
    <row r="3078" spans="1:3">
      <c r="A3078" t="s">
        <v>4</v>
      </c>
      <c r="B3078" s="4" t="s">
        <v>5</v>
      </c>
      <c r="C3078" s="4" t="s">
        <v>10</v>
      </c>
    </row>
    <row r="3079" spans="1:3">
      <c r="A3079" t="n">
        <v>27822</v>
      </c>
      <c r="B3079" s="17" t="n">
        <v>13</v>
      </c>
      <c r="C3079" s="7" t="n">
        <v>8532</v>
      </c>
    </row>
    <row r="3080" spans="1:3">
      <c r="A3080" t="s">
        <v>4</v>
      </c>
      <c r="B3080" s="4" t="s">
        <v>5</v>
      </c>
      <c r="C3080" s="4" t="s">
        <v>10</v>
      </c>
    </row>
    <row r="3081" spans="1:3">
      <c r="A3081" t="n">
        <v>27825</v>
      </c>
      <c r="B3081" s="17" t="n">
        <v>13</v>
      </c>
      <c r="C3081" s="7" t="n">
        <v>8512</v>
      </c>
    </row>
    <row r="3082" spans="1:3">
      <c r="A3082" t="s">
        <v>4</v>
      </c>
      <c r="B3082" s="4" t="s">
        <v>5</v>
      </c>
      <c r="C3082" s="4" t="s">
        <v>10</v>
      </c>
    </row>
    <row r="3083" spans="1:3">
      <c r="A3083" t="n">
        <v>27828</v>
      </c>
      <c r="B3083" s="17" t="n">
        <v>13</v>
      </c>
      <c r="C3083" s="7" t="n">
        <v>10998</v>
      </c>
    </row>
    <row r="3084" spans="1:3">
      <c r="A3084" t="s">
        <v>4</v>
      </c>
      <c r="B3084" s="4" t="s">
        <v>5</v>
      </c>
      <c r="C3084" s="4" t="s">
        <v>10</v>
      </c>
    </row>
    <row r="3085" spans="1:3">
      <c r="A3085" t="n">
        <v>27831</v>
      </c>
      <c r="B3085" s="17" t="n">
        <v>13</v>
      </c>
      <c r="C3085" s="7" t="n">
        <v>8513</v>
      </c>
    </row>
    <row r="3086" spans="1:3">
      <c r="A3086" t="s">
        <v>4</v>
      </c>
      <c r="B3086" s="4" t="s">
        <v>5</v>
      </c>
      <c r="C3086" s="4" t="s">
        <v>10</v>
      </c>
    </row>
    <row r="3087" spans="1:3">
      <c r="A3087" t="n">
        <v>27834</v>
      </c>
      <c r="B3087" s="17" t="n">
        <v>13</v>
      </c>
      <c r="C3087" s="7" t="n">
        <v>8514</v>
      </c>
    </row>
    <row r="3088" spans="1:3">
      <c r="A3088" t="s">
        <v>4</v>
      </c>
      <c r="B3088" s="4" t="s">
        <v>5</v>
      </c>
      <c r="C3088" s="4" t="s">
        <v>10</v>
      </c>
    </row>
    <row r="3089" spans="1:3">
      <c r="A3089" t="n">
        <v>27837</v>
      </c>
      <c r="B3089" s="17" t="n">
        <v>13</v>
      </c>
      <c r="C3089" s="7" t="n">
        <v>8515</v>
      </c>
    </row>
    <row r="3090" spans="1:3">
      <c r="A3090" t="s">
        <v>4</v>
      </c>
      <c r="B3090" s="4" t="s">
        <v>5</v>
      </c>
      <c r="C3090" s="4" t="s">
        <v>10</v>
      </c>
    </row>
    <row r="3091" spans="1:3">
      <c r="A3091" t="n">
        <v>27840</v>
      </c>
      <c r="B3091" s="17" t="n">
        <v>13</v>
      </c>
      <c r="C3091" s="7" t="n">
        <v>8516</v>
      </c>
    </row>
    <row r="3092" spans="1:3">
      <c r="A3092" t="s">
        <v>4</v>
      </c>
      <c r="B3092" s="4" t="s">
        <v>5</v>
      </c>
      <c r="C3092" s="4" t="s">
        <v>10</v>
      </c>
    </row>
    <row r="3093" spans="1:3">
      <c r="A3093" t="n">
        <v>27843</v>
      </c>
      <c r="B3093" s="17" t="n">
        <v>13</v>
      </c>
      <c r="C3093" s="7" t="n">
        <v>8517</v>
      </c>
    </row>
    <row r="3094" spans="1:3">
      <c r="A3094" t="s">
        <v>4</v>
      </c>
      <c r="B3094" s="4" t="s">
        <v>5</v>
      </c>
      <c r="C3094" s="4" t="s">
        <v>10</v>
      </c>
    </row>
    <row r="3095" spans="1:3">
      <c r="A3095" t="n">
        <v>27846</v>
      </c>
      <c r="B3095" s="17" t="n">
        <v>13</v>
      </c>
      <c r="C3095" s="7" t="n">
        <v>8518</v>
      </c>
    </row>
    <row r="3096" spans="1:3">
      <c r="A3096" t="s">
        <v>4</v>
      </c>
      <c r="B3096" s="4" t="s">
        <v>5</v>
      </c>
      <c r="C3096" s="4" t="s">
        <v>10</v>
      </c>
    </row>
    <row r="3097" spans="1:3">
      <c r="A3097" t="n">
        <v>27849</v>
      </c>
      <c r="B3097" s="17" t="n">
        <v>13</v>
      </c>
      <c r="C3097" s="7" t="n">
        <v>8519</v>
      </c>
    </row>
    <row r="3098" spans="1:3">
      <c r="A3098" t="s">
        <v>4</v>
      </c>
      <c r="B3098" s="4" t="s">
        <v>5</v>
      </c>
      <c r="C3098" s="4" t="s">
        <v>10</v>
      </c>
    </row>
    <row r="3099" spans="1:3">
      <c r="A3099" t="n">
        <v>27852</v>
      </c>
      <c r="B3099" s="17" t="n">
        <v>13</v>
      </c>
      <c r="C3099" s="7" t="n">
        <v>8533</v>
      </c>
    </row>
    <row r="3100" spans="1:3">
      <c r="A3100" t="s">
        <v>4</v>
      </c>
      <c r="B3100" s="4" t="s">
        <v>5</v>
      </c>
      <c r="C3100" s="4" t="s">
        <v>10</v>
      </c>
    </row>
    <row r="3101" spans="1:3">
      <c r="A3101" t="n">
        <v>27855</v>
      </c>
      <c r="B3101" s="17" t="n">
        <v>13</v>
      </c>
      <c r="C3101" s="7" t="n">
        <v>8534</v>
      </c>
    </row>
    <row r="3102" spans="1:3">
      <c r="A3102" t="s">
        <v>4</v>
      </c>
      <c r="B3102" s="4" t="s">
        <v>5</v>
      </c>
      <c r="C3102" s="4" t="s">
        <v>10</v>
      </c>
    </row>
    <row r="3103" spans="1:3">
      <c r="A3103" t="n">
        <v>27858</v>
      </c>
      <c r="B3103" s="17" t="n">
        <v>13</v>
      </c>
      <c r="C3103" s="7" t="n">
        <v>8535</v>
      </c>
    </row>
    <row r="3104" spans="1:3">
      <c r="A3104" t="s">
        <v>4</v>
      </c>
      <c r="B3104" s="4" t="s">
        <v>5</v>
      </c>
      <c r="C3104" s="4" t="s">
        <v>10</v>
      </c>
    </row>
    <row r="3105" spans="1:3">
      <c r="A3105" t="n">
        <v>27861</v>
      </c>
      <c r="B3105" s="17" t="n">
        <v>13</v>
      </c>
      <c r="C3105" s="7" t="n">
        <v>8536</v>
      </c>
    </row>
    <row r="3106" spans="1:3">
      <c r="A3106" t="s">
        <v>4</v>
      </c>
      <c r="B3106" s="4" t="s">
        <v>5</v>
      </c>
      <c r="C3106" s="4" t="s">
        <v>10</v>
      </c>
    </row>
    <row r="3107" spans="1:3">
      <c r="A3107" t="n">
        <v>27864</v>
      </c>
      <c r="B3107" s="17" t="n">
        <v>13</v>
      </c>
      <c r="C3107" s="7" t="n">
        <v>8537</v>
      </c>
    </row>
    <row r="3108" spans="1:3">
      <c r="A3108" t="s">
        <v>4</v>
      </c>
      <c r="B3108" s="4" t="s">
        <v>5</v>
      </c>
      <c r="C3108" s="4" t="s">
        <v>10</v>
      </c>
    </row>
    <row r="3109" spans="1:3">
      <c r="A3109" t="n">
        <v>27867</v>
      </c>
      <c r="B3109" s="17" t="n">
        <v>13</v>
      </c>
      <c r="C3109" s="7" t="n">
        <v>8538</v>
      </c>
    </row>
    <row r="3110" spans="1:3">
      <c r="A3110" t="s">
        <v>4</v>
      </c>
      <c r="B3110" s="4" t="s">
        <v>5</v>
      </c>
      <c r="C3110" s="4" t="s">
        <v>10</v>
      </c>
    </row>
    <row r="3111" spans="1:3">
      <c r="A3111" t="n">
        <v>27870</v>
      </c>
      <c r="B3111" s="17" t="n">
        <v>13</v>
      </c>
      <c r="C3111" s="7" t="n">
        <v>8539</v>
      </c>
    </row>
    <row r="3112" spans="1:3">
      <c r="A3112" t="s">
        <v>4</v>
      </c>
      <c r="B3112" s="4" t="s">
        <v>5</v>
      </c>
      <c r="C3112" s="4" t="s">
        <v>10</v>
      </c>
    </row>
    <row r="3113" spans="1:3">
      <c r="A3113" t="n">
        <v>27873</v>
      </c>
      <c r="B3113" s="17" t="n">
        <v>13</v>
      </c>
      <c r="C3113" s="7" t="n">
        <v>8540</v>
      </c>
    </row>
    <row r="3114" spans="1:3">
      <c r="A3114" t="s">
        <v>4</v>
      </c>
      <c r="B3114" s="4" t="s">
        <v>5</v>
      </c>
      <c r="C3114" s="4" t="s">
        <v>10</v>
      </c>
    </row>
    <row r="3115" spans="1:3">
      <c r="A3115" t="n">
        <v>27876</v>
      </c>
      <c r="B3115" s="17" t="n">
        <v>13</v>
      </c>
      <c r="C3115" s="7" t="n">
        <v>8541</v>
      </c>
    </row>
    <row r="3116" spans="1:3">
      <c r="A3116" t="s">
        <v>4</v>
      </c>
      <c r="B3116" s="4" t="s">
        <v>5</v>
      </c>
      <c r="C3116" s="4" t="s">
        <v>10</v>
      </c>
    </row>
    <row r="3117" spans="1:3">
      <c r="A3117" t="n">
        <v>27879</v>
      </c>
      <c r="B3117" s="17" t="n">
        <v>13</v>
      </c>
      <c r="C3117" s="7" t="n">
        <v>8542</v>
      </c>
    </row>
    <row r="3118" spans="1:3">
      <c r="A3118" t="s">
        <v>4</v>
      </c>
      <c r="B3118" s="4" t="s">
        <v>5</v>
      </c>
      <c r="C3118" s="4" t="s">
        <v>10</v>
      </c>
    </row>
    <row r="3119" spans="1:3">
      <c r="A3119" t="n">
        <v>27882</v>
      </c>
      <c r="B3119" s="17" t="n">
        <v>13</v>
      </c>
      <c r="C3119" s="7" t="n">
        <v>8543</v>
      </c>
    </row>
    <row r="3120" spans="1:3">
      <c r="A3120" t="s">
        <v>4</v>
      </c>
      <c r="B3120" s="4" t="s">
        <v>5</v>
      </c>
      <c r="C3120" s="4" t="s">
        <v>10</v>
      </c>
    </row>
    <row r="3121" spans="1:3">
      <c r="A3121" t="n">
        <v>27885</v>
      </c>
      <c r="B3121" s="17" t="n">
        <v>13</v>
      </c>
      <c r="C3121" s="7" t="n">
        <v>8544</v>
      </c>
    </row>
    <row r="3122" spans="1:3">
      <c r="A3122" t="s">
        <v>4</v>
      </c>
      <c r="B3122" s="4" t="s">
        <v>5</v>
      </c>
      <c r="C3122" s="4" t="s">
        <v>10</v>
      </c>
    </row>
    <row r="3123" spans="1:3">
      <c r="A3123" t="n">
        <v>27888</v>
      </c>
      <c r="B3123" s="17" t="n">
        <v>13</v>
      </c>
      <c r="C3123" s="7" t="n">
        <v>8545</v>
      </c>
    </row>
    <row r="3124" spans="1:3">
      <c r="A3124" t="s">
        <v>4</v>
      </c>
      <c r="B3124" s="4" t="s">
        <v>5</v>
      </c>
      <c r="C3124" s="4" t="s">
        <v>10</v>
      </c>
    </row>
    <row r="3125" spans="1:3">
      <c r="A3125" t="n">
        <v>27891</v>
      </c>
      <c r="B3125" s="17" t="n">
        <v>13</v>
      </c>
      <c r="C3125" s="7" t="n">
        <v>8546</v>
      </c>
    </row>
    <row r="3126" spans="1:3">
      <c r="A3126" t="s">
        <v>4</v>
      </c>
      <c r="B3126" s="4" t="s">
        <v>5</v>
      </c>
      <c r="C3126" s="4" t="s">
        <v>10</v>
      </c>
    </row>
    <row r="3127" spans="1:3">
      <c r="A3127" t="n">
        <v>27894</v>
      </c>
      <c r="B3127" s="17" t="n">
        <v>13</v>
      </c>
      <c r="C3127" s="7" t="n">
        <v>8912</v>
      </c>
    </row>
    <row r="3128" spans="1:3">
      <c r="A3128" t="s">
        <v>4</v>
      </c>
      <c r="B3128" s="4" t="s">
        <v>5</v>
      </c>
      <c r="C3128" s="4" t="s">
        <v>10</v>
      </c>
    </row>
    <row r="3129" spans="1:3">
      <c r="A3129" t="n">
        <v>27897</v>
      </c>
      <c r="B3129" s="17" t="n">
        <v>13</v>
      </c>
      <c r="C3129" s="7" t="n">
        <v>8913</v>
      </c>
    </row>
    <row r="3130" spans="1:3">
      <c r="A3130" t="s">
        <v>4</v>
      </c>
      <c r="B3130" s="4" t="s">
        <v>5</v>
      </c>
      <c r="C3130" s="4" t="s">
        <v>10</v>
      </c>
    </row>
    <row r="3131" spans="1:3">
      <c r="A3131" t="n">
        <v>27900</v>
      </c>
      <c r="B3131" s="17" t="n">
        <v>13</v>
      </c>
      <c r="C3131" s="7" t="n">
        <v>8914</v>
      </c>
    </row>
    <row r="3132" spans="1:3">
      <c r="A3132" t="s">
        <v>4</v>
      </c>
      <c r="B3132" s="4" t="s">
        <v>5</v>
      </c>
      <c r="C3132" s="4" t="s">
        <v>10</v>
      </c>
    </row>
    <row r="3133" spans="1:3">
      <c r="A3133" t="n">
        <v>27903</v>
      </c>
      <c r="B3133" s="17" t="n">
        <v>13</v>
      </c>
      <c r="C3133" s="7" t="n">
        <v>9200</v>
      </c>
    </row>
    <row r="3134" spans="1:3">
      <c r="A3134" t="s">
        <v>4</v>
      </c>
      <c r="B3134" s="4" t="s">
        <v>5</v>
      </c>
      <c r="C3134" s="4" t="s">
        <v>10</v>
      </c>
    </row>
    <row r="3135" spans="1:3">
      <c r="A3135" t="n">
        <v>27906</v>
      </c>
      <c r="B3135" s="17" t="n">
        <v>13</v>
      </c>
      <c r="C3135" s="7" t="n">
        <v>9201</v>
      </c>
    </row>
    <row r="3136" spans="1:3">
      <c r="A3136" t="s">
        <v>4</v>
      </c>
      <c r="B3136" s="4" t="s">
        <v>5</v>
      </c>
      <c r="C3136" s="4" t="s">
        <v>10</v>
      </c>
    </row>
    <row r="3137" spans="1:3">
      <c r="A3137" t="n">
        <v>27909</v>
      </c>
      <c r="B3137" s="17" t="n">
        <v>13</v>
      </c>
      <c r="C3137" s="7" t="n">
        <v>8960</v>
      </c>
    </row>
    <row r="3138" spans="1:3">
      <c r="A3138" t="s">
        <v>4</v>
      </c>
      <c r="B3138" s="4" t="s">
        <v>5</v>
      </c>
      <c r="C3138" s="4" t="s">
        <v>10</v>
      </c>
    </row>
    <row r="3139" spans="1:3">
      <c r="A3139" t="n">
        <v>27912</v>
      </c>
      <c r="B3139" s="17" t="n">
        <v>13</v>
      </c>
      <c r="C3139" s="7" t="n">
        <v>8968</v>
      </c>
    </row>
    <row r="3140" spans="1:3">
      <c r="A3140" t="s">
        <v>4</v>
      </c>
      <c r="B3140" s="4" t="s">
        <v>5</v>
      </c>
      <c r="C3140" s="4" t="s">
        <v>10</v>
      </c>
    </row>
    <row r="3141" spans="1:3">
      <c r="A3141" t="n">
        <v>27915</v>
      </c>
      <c r="B3141" s="17" t="n">
        <v>13</v>
      </c>
      <c r="C3141" s="7" t="n">
        <v>8969</v>
      </c>
    </row>
    <row r="3142" spans="1:3">
      <c r="A3142" t="s">
        <v>4</v>
      </c>
      <c r="B3142" s="4" t="s">
        <v>5</v>
      </c>
      <c r="C3142" s="4" t="s">
        <v>10</v>
      </c>
    </row>
    <row r="3143" spans="1:3">
      <c r="A3143" t="n">
        <v>27918</v>
      </c>
      <c r="B3143" s="17" t="n">
        <v>13</v>
      </c>
      <c r="C3143" s="7" t="n">
        <v>8970</v>
      </c>
    </row>
    <row r="3144" spans="1:3">
      <c r="A3144" t="s">
        <v>4</v>
      </c>
      <c r="B3144" s="4" t="s">
        <v>5</v>
      </c>
      <c r="C3144" s="4" t="s">
        <v>10</v>
      </c>
    </row>
    <row r="3145" spans="1:3">
      <c r="A3145" t="n">
        <v>27921</v>
      </c>
      <c r="B3145" s="17" t="n">
        <v>13</v>
      </c>
      <c r="C3145" s="7" t="n">
        <v>8971</v>
      </c>
    </row>
    <row r="3146" spans="1:3">
      <c r="A3146" t="s">
        <v>4</v>
      </c>
      <c r="B3146" s="4" t="s">
        <v>5</v>
      </c>
      <c r="C3146" s="4" t="s">
        <v>10</v>
      </c>
    </row>
    <row r="3147" spans="1:3">
      <c r="A3147" t="n">
        <v>27924</v>
      </c>
      <c r="B3147" s="17" t="n">
        <v>13</v>
      </c>
      <c r="C3147" s="7" t="n">
        <v>8972</v>
      </c>
    </row>
    <row r="3148" spans="1:3">
      <c r="A3148" t="s">
        <v>4</v>
      </c>
      <c r="B3148" s="4" t="s">
        <v>5</v>
      </c>
      <c r="C3148" s="4" t="s">
        <v>10</v>
      </c>
    </row>
    <row r="3149" spans="1:3">
      <c r="A3149" t="n">
        <v>27927</v>
      </c>
      <c r="B3149" s="17" t="n">
        <v>13</v>
      </c>
      <c r="C3149" s="7" t="n">
        <v>8973</v>
      </c>
    </row>
    <row r="3150" spans="1:3">
      <c r="A3150" t="s">
        <v>4</v>
      </c>
      <c r="B3150" s="4" t="s">
        <v>5</v>
      </c>
      <c r="C3150" s="4" t="s">
        <v>10</v>
      </c>
    </row>
    <row r="3151" spans="1:3">
      <c r="A3151" t="n">
        <v>27930</v>
      </c>
      <c r="B3151" s="17" t="n">
        <v>13</v>
      </c>
      <c r="C3151" s="7" t="n">
        <v>8974</v>
      </c>
    </row>
    <row r="3152" spans="1:3">
      <c r="A3152" t="s">
        <v>4</v>
      </c>
      <c r="B3152" s="4" t="s">
        <v>5</v>
      </c>
      <c r="C3152" s="4" t="s">
        <v>10</v>
      </c>
    </row>
    <row r="3153" spans="1:3">
      <c r="A3153" t="n">
        <v>27933</v>
      </c>
      <c r="B3153" s="17" t="n">
        <v>13</v>
      </c>
      <c r="C3153" s="7" t="n">
        <v>8961</v>
      </c>
    </row>
    <row r="3154" spans="1:3">
      <c r="A3154" t="s">
        <v>4</v>
      </c>
      <c r="B3154" s="4" t="s">
        <v>5</v>
      </c>
      <c r="C3154" s="4" t="s">
        <v>10</v>
      </c>
    </row>
    <row r="3155" spans="1:3">
      <c r="A3155" t="n">
        <v>27936</v>
      </c>
      <c r="B3155" s="17" t="n">
        <v>13</v>
      </c>
      <c r="C3155" s="7" t="n">
        <v>8962</v>
      </c>
    </row>
    <row r="3156" spans="1:3">
      <c r="A3156" t="s">
        <v>4</v>
      </c>
      <c r="B3156" s="4" t="s">
        <v>5</v>
      </c>
      <c r="C3156" s="4" t="s">
        <v>10</v>
      </c>
    </row>
    <row r="3157" spans="1:3">
      <c r="A3157" t="n">
        <v>27939</v>
      </c>
      <c r="B3157" s="17" t="n">
        <v>13</v>
      </c>
      <c r="C3157" s="7" t="n">
        <v>8963</v>
      </c>
    </row>
    <row r="3158" spans="1:3">
      <c r="A3158" t="s">
        <v>4</v>
      </c>
      <c r="B3158" s="4" t="s">
        <v>5</v>
      </c>
      <c r="C3158" s="4" t="s">
        <v>10</v>
      </c>
    </row>
    <row r="3159" spans="1:3">
      <c r="A3159" t="n">
        <v>27942</v>
      </c>
      <c r="B3159" s="17" t="n">
        <v>13</v>
      </c>
      <c r="C3159" s="7" t="n">
        <v>8964</v>
      </c>
    </row>
    <row r="3160" spans="1:3">
      <c r="A3160" t="s">
        <v>4</v>
      </c>
      <c r="B3160" s="4" t="s">
        <v>5</v>
      </c>
      <c r="C3160" s="4" t="s">
        <v>10</v>
      </c>
    </row>
    <row r="3161" spans="1:3">
      <c r="A3161" t="n">
        <v>27945</v>
      </c>
      <c r="B3161" s="17" t="n">
        <v>13</v>
      </c>
      <c r="C3161" s="7" t="n">
        <v>8965</v>
      </c>
    </row>
    <row r="3162" spans="1:3">
      <c r="A3162" t="s">
        <v>4</v>
      </c>
      <c r="B3162" s="4" t="s">
        <v>5</v>
      </c>
      <c r="C3162" s="4" t="s">
        <v>10</v>
      </c>
    </row>
    <row r="3163" spans="1:3">
      <c r="A3163" t="n">
        <v>27948</v>
      </c>
      <c r="B3163" s="17" t="n">
        <v>13</v>
      </c>
      <c r="C3163" s="7" t="n">
        <v>8966</v>
      </c>
    </row>
    <row r="3164" spans="1:3">
      <c r="A3164" t="s">
        <v>4</v>
      </c>
      <c r="B3164" s="4" t="s">
        <v>5</v>
      </c>
      <c r="C3164" s="4" t="s">
        <v>10</v>
      </c>
    </row>
    <row r="3165" spans="1:3">
      <c r="A3165" t="n">
        <v>27951</v>
      </c>
      <c r="B3165" s="17" t="n">
        <v>13</v>
      </c>
      <c r="C3165" s="7" t="n">
        <v>8967</v>
      </c>
    </row>
    <row r="3166" spans="1:3">
      <c r="A3166" t="s">
        <v>4</v>
      </c>
      <c r="B3166" s="4" t="s">
        <v>5</v>
      </c>
      <c r="C3166" s="4" t="s">
        <v>10</v>
      </c>
    </row>
    <row r="3167" spans="1:3">
      <c r="A3167" t="n">
        <v>27954</v>
      </c>
      <c r="B3167" s="17" t="n">
        <v>13</v>
      </c>
      <c r="C3167" s="7" t="n">
        <v>9712</v>
      </c>
    </row>
    <row r="3168" spans="1:3">
      <c r="A3168" t="s">
        <v>4</v>
      </c>
      <c r="B3168" s="4" t="s">
        <v>5</v>
      </c>
      <c r="C3168" s="4" t="s">
        <v>10</v>
      </c>
    </row>
    <row r="3169" spans="1:3">
      <c r="A3169" t="n">
        <v>27957</v>
      </c>
      <c r="B3169" s="17" t="n">
        <v>13</v>
      </c>
      <c r="C3169" s="7" t="n">
        <v>9713</v>
      </c>
    </row>
    <row r="3170" spans="1:3">
      <c r="A3170" t="s">
        <v>4</v>
      </c>
      <c r="B3170" s="4" t="s">
        <v>5</v>
      </c>
      <c r="C3170" s="4" t="s">
        <v>10</v>
      </c>
    </row>
    <row r="3171" spans="1:3">
      <c r="A3171" t="n">
        <v>27960</v>
      </c>
      <c r="B3171" s="17" t="n">
        <v>13</v>
      </c>
      <c r="C3171" s="7" t="n">
        <v>9714</v>
      </c>
    </row>
    <row r="3172" spans="1:3">
      <c r="A3172" t="s">
        <v>4</v>
      </c>
      <c r="B3172" s="4" t="s">
        <v>5</v>
      </c>
      <c r="C3172" s="4" t="s">
        <v>10</v>
      </c>
    </row>
    <row r="3173" spans="1:3">
      <c r="A3173" t="n">
        <v>27963</v>
      </c>
      <c r="B3173" s="17" t="n">
        <v>13</v>
      </c>
      <c r="C3173" s="7" t="n">
        <v>9715</v>
      </c>
    </row>
    <row r="3174" spans="1:3">
      <c r="A3174" t="s">
        <v>4</v>
      </c>
      <c r="B3174" s="4" t="s">
        <v>5</v>
      </c>
      <c r="C3174" s="4" t="s">
        <v>10</v>
      </c>
    </row>
    <row r="3175" spans="1:3">
      <c r="A3175" t="n">
        <v>27966</v>
      </c>
      <c r="B3175" s="17" t="n">
        <v>13</v>
      </c>
      <c r="C3175" s="7" t="n">
        <v>9716</v>
      </c>
    </row>
    <row r="3176" spans="1:3">
      <c r="A3176" t="s">
        <v>4</v>
      </c>
      <c r="B3176" s="4" t="s">
        <v>5</v>
      </c>
      <c r="C3176" s="4" t="s">
        <v>10</v>
      </c>
    </row>
    <row r="3177" spans="1:3">
      <c r="A3177" t="n">
        <v>27969</v>
      </c>
      <c r="B3177" s="17" t="n">
        <v>13</v>
      </c>
      <c r="C3177" s="7" t="n">
        <v>9717</v>
      </c>
    </row>
    <row r="3178" spans="1:3">
      <c r="A3178" t="s">
        <v>4</v>
      </c>
      <c r="B3178" s="4" t="s">
        <v>5</v>
      </c>
      <c r="C3178" s="4" t="s">
        <v>10</v>
      </c>
    </row>
    <row r="3179" spans="1:3">
      <c r="A3179" t="n">
        <v>27972</v>
      </c>
      <c r="B3179" s="17" t="n">
        <v>13</v>
      </c>
      <c r="C3179" s="7" t="n">
        <v>9718</v>
      </c>
    </row>
    <row r="3180" spans="1:3">
      <c r="A3180" t="s">
        <v>4</v>
      </c>
      <c r="B3180" s="4" t="s">
        <v>5</v>
      </c>
      <c r="C3180" s="4" t="s">
        <v>10</v>
      </c>
    </row>
    <row r="3181" spans="1:3">
      <c r="A3181" t="n">
        <v>27975</v>
      </c>
      <c r="B3181" s="17" t="n">
        <v>13</v>
      </c>
      <c r="C3181" s="7" t="n">
        <v>9719</v>
      </c>
    </row>
    <row r="3182" spans="1:3">
      <c r="A3182" t="s">
        <v>4</v>
      </c>
      <c r="B3182" s="4" t="s">
        <v>5</v>
      </c>
      <c r="C3182" s="4" t="s">
        <v>10</v>
      </c>
    </row>
    <row r="3183" spans="1:3">
      <c r="A3183" t="n">
        <v>27978</v>
      </c>
      <c r="B3183" s="17" t="n">
        <v>13</v>
      </c>
      <c r="C3183" s="7" t="n">
        <v>9720</v>
      </c>
    </row>
    <row r="3184" spans="1:3">
      <c r="A3184" t="s">
        <v>4</v>
      </c>
      <c r="B3184" s="4" t="s">
        <v>5</v>
      </c>
      <c r="C3184" s="4" t="s">
        <v>10</v>
      </c>
    </row>
    <row r="3185" spans="1:3">
      <c r="A3185" t="n">
        <v>27981</v>
      </c>
      <c r="B3185" s="17" t="n">
        <v>13</v>
      </c>
      <c r="C3185" s="7" t="n">
        <v>9721</v>
      </c>
    </row>
    <row r="3186" spans="1:3">
      <c r="A3186" t="s">
        <v>4</v>
      </c>
      <c r="B3186" s="4" t="s">
        <v>5</v>
      </c>
      <c r="C3186" s="4" t="s">
        <v>10</v>
      </c>
    </row>
    <row r="3187" spans="1:3">
      <c r="A3187" t="n">
        <v>27984</v>
      </c>
      <c r="B3187" s="17" t="n">
        <v>13</v>
      </c>
      <c r="C3187" s="7" t="n">
        <v>9722</v>
      </c>
    </row>
    <row r="3188" spans="1:3">
      <c r="A3188" t="s">
        <v>4</v>
      </c>
      <c r="B3188" s="4" t="s">
        <v>5</v>
      </c>
      <c r="C3188" s="4" t="s">
        <v>10</v>
      </c>
    </row>
    <row r="3189" spans="1:3">
      <c r="A3189" t="n">
        <v>27987</v>
      </c>
      <c r="B3189" s="17" t="n">
        <v>13</v>
      </c>
      <c r="C3189" s="7" t="n">
        <v>9723</v>
      </c>
    </row>
    <row r="3190" spans="1:3">
      <c r="A3190" t="s">
        <v>4</v>
      </c>
      <c r="B3190" s="4" t="s">
        <v>5</v>
      </c>
      <c r="C3190" s="4" t="s">
        <v>10</v>
      </c>
    </row>
    <row r="3191" spans="1:3">
      <c r="A3191" t="n">
        <v>27990</v>
      </c>
      <c r="B3191" s="17" t="n">
        <v>13</v>
      </c>
      <c r="C3191" s="7" t="n">
        <v>9724</v>
      </c>
    </row>
    <row r="3192" spans="1:3">
      <c r="A3192" t="s">
        <v>4</v>
      </c>
      <c r="B3192" s="4" t="s">
        <v>5</v>
      </c>
      <c r="C3192" s="4" t="s">
        <v>10</v>
      </c>
    </row>
    <row r="3193" spans="1:3">
      <c r="A3193" t="n">
        <v>27993</v>
      </c>
      <c r="B3193" s="17" t="n">
        <v>13</v>
      </c>
      <c r="C3193" s="7" t="n">
        <v>9725</v>
      </c>
    </row>
    <row r="3194" spans="1:3">
      <c r="A3194" t="s">
        <v>4</v>
      </c>
      <c r="B3194" s="4" t="s">
        <v>5</v>
      </c>
      <c r="C3194" s="4" t="s">
        <v>10</v>
      </c>
    </row>
    <row r="3195" spans="1:3">
      <c r="A3195" t="n">
        <v>27996</v>
      </c>
      <c r="B3195" s="17" t="n">
        <v>13</v>
      </c>
      <c r="C3195" s="7" t="n">
        <v>9726</v>
      </c>
    </row>
    <row r="3196" spans="1:3">
      <c r="A3196" t="s">
        <v>4</v>
      </c>
      <c r="B3196" s="4" t="s">
        <v>5</v>
      </c>
      <c r="C3196" s="4" t="s">
        <v>10</v>
      </c>
    </row>
    <row r="3197" spans="1:3">
      <c r="A3197" t="n">
        <v>27999</v>
      </c>
      <c r="B3197" s="17" t="n">
        <v>13</v>
      </c>
      <c r="C3197" s="7" t="n">
        <v>9216</v>
      </c>
    </row>
    <row r="3198" spans="1:3">
      <c r="A3198" t="s">
        <v>4</v>
      </c>
      <c r="B3198" s="4" t="s">
        <v>5</v>
      </c>
      <c r="C3198" s="4" t="s">
        <v>10</v>
      </c>
    </row>
    <row r="3199" spans="1:3">
      <c r="A3199" t="n">
        <v>28002</v>
      </c>
      <c r="B3199" s="17" t="n">
        <v>13</v>
      </c>
      <c r="C3199" s="7" t="n">
        <v>9217</v>
      </c>
    </row>
    <row r="3200" spans="1:3">
      <c r="A3200" t="s">
        <v>4</v>
      </c>
      <c r="B3200" s="4" t="s">
        <v>5</v>
      </c>
      <c r="C3200" s="4" t="s">
        <v>10</v>
      </c>
    </row>
    <row r="3201" spans="1:3">
      <c r="A3201" t="n">
        <v>28005</v>
      </c>
      <c r="B3201" s="17" t="n">
        <v>13</v>
      </c>
      <c r="C3201" s="7" t="n">
        <v>9552</v>
      </c>
    </row>
    <row r="3202" spans="1:3">
      <c r="A3202" t="s">
        <v>4</v>
      </c>
      <c r="B3202" s="4" t="s">
        <v>5</v>
      </c>
      <c r="C3202" s="4" t="s">
        <v>10</v>
      </c>
    </row>
    <row r="3203" spans="1:3">
      <c r="A3203" t="n">
        <v>28008</v>
      </c>
      <c r="B3203" s="17" t="n">
        <v>13</v>
      </c>
      <c r="C3203" s="7" t="n">
        <v>10624</v>
      </c>
    </row>
    <row r="3204" spans="1:3">
      <c r="A3204" t="s">
        <v>4</v>
      </c>
      <c r="B3204" s="4" t="s">
        <v>5</v>
      </c>
      <c r="C3204" s="4" t="s">
        <v>10</v>
      </c>
    </row>
    <row r="3205" spans="1:3">
      <c r="A3205" t="n">
        <v>28011</v>
      </c>
      <c r="B3205" s="17" t="n">
        <v>13</v>
      </c>
      <c r="C3205" s="7" t="n">
        <v>10637</v>
      </c>
    </row>
    <row r="3206" spans="1:3">
      <c r="A3206" t="s">
        <v>4</v>
      </c>
      <c r="B3206" s="4" t="s">
        <v>5</v>
      </c>
      <c r="C3206" s="4" t="s">
        <v>10</v>
      </c>
    </row>
    <row r="3207" spans="1:3">
      <c r="A3207" t="n">
        <v>28014</v>
      </c>
      <c r="B3207" s="17" t="n">
        <v>13</v>
      </c>
      <c r="C3207" s="7" t="n">
        <v>10641</v>
      </c>
    </row>
    <row r="3208" spans="1:3">
      <c r="A3208" t="s">
        <v>4</v>
      </c>
      <c r="B3208" s="4" t="s">
        <v>5</v>
      </c>
      <c r="C3208" s="4" t="s">
        <v>10</v>
      </c>
    </row>
    <row r="3209" spans="1:3">
      <c r="A3209" t="n">
        <v>28017</v>
      </c>
      <c r="B3209" s="17" t="n">
        <v>13</v>
      </c>
      <c r="C3209" s="7" t="n">
        <v>10643</v>
      </c>
    </row>
    <row r="3210" spans="1:3">
      <c r="A3210" t="s">
        <v>4</v>
      </c>
      <c r="B3210" s="4" t="s">
        <v>5</v>
      </c>
      <c r="C3210" s="4" t="s">
        <v>10</v>
      </c>
    </row>
    <row r="3211" spans="1:3">
      <c r="A3211" t="n">
        <v>28020</v>
      </c>
      <c r="B3211" s="17" t="n">
        <v>13</v>
      </c>
      <c r="C3211" s="7" t="n">
        <v>10720</v>
      </c>
    </row>
    <row r="3212" spans="1:3">
      <c r="A3212" t="s">
        <v>4</v>
      </c>
      <c r="B3212" s="4" t="s">
        <v>5</v>
      </c>
      <c r="C3212" s="4" t="s">
        <v>10</v>
      </c>
    </row>
    <row r="3213" spans="1:3">
      <c r="A3213" t="n">
        <v>28023</v>
      </c>
      <c r="B3213" s="17" t="n">
        <v>13</v>
      </c>
      <c r="C3213" s="7" t="n">
        <v>10722</v>
      </c>
    </row>
    <row r="3214" spans="1:3">
      <c r="A3214" t="s">
        <v>4</v>
      </c>
      <c r="B3214" s="4" t="s">
        <v>5</v>
      </c>
      <c r="C3214" s="4" t="s">
        <v>10</v>
      </c>
    </row>
    <row r="3215" spans="1:3">
      <c r="A3215" t="n">
        <v>28026</v>
      </c>
      <c r="B3215" s="17" t="n">
        <v>13</v>
      </c>
      <c r="C3215" s="7" t="n">
        <v>10723</v>
      </c>
    </row>
    <row r="3216" spans="1:3">
      <c r="A3216" t="s">
        <v>4</v>
      </c>
      <c r="B3216" s="4" t="s">
        <v>5</v>
      </c>
      <c r="C3216" s="4" t="s">
        <v>10</v>
      </c>
    </row>
    <row r="3217" spans="1:3">
      <c r="A3217" t="n">
        <v>28029</v>
      </c>
      <c r="B3217" s="17" t="n">
        <v>13</v>
      </c>
      <c r="C3217" s="7" t="n">
        <v>10724</v>
      </c>
    </row>
    <row r="3218" spans="1:3">
      <c r="A3218" t="s">
        <v>4</v>
      </c>
      <c r="B3218" s="4" t="s">
        <v>5</v>
      </c>
      <c r="C3218" s="4" t="s">
        <v>10</v>
      </c>
    </row>
    <row r="3219" spans="1:3">
      <c r="A3219" t="n">
        <v>28032</v>
      </c>
      <c r="B3219" s="17" t="n">
        <v>13</v>
      </c>
      <c r="C3219" s="7" t="n">
        <v>9252</v>
      </c>
    </row>
    <row r="3220" spans="1:3">
      <c r="A3220" t="s">
        <v>4</v>
      </c>
      <c r="B3220" s="4" t="s">
        <v>5</v>
      </c>
      <c r="C3220" s="4" t="s">
        <v>10</v>
      </c>
    </row>
    <row r="3221" spans="1:3">
      <c r="A3221" t="n">
        <v>28035</v>
      </c>
      <c r="B3221" s="17" t="n">
        <v>13</v>
      </c>
      <c r="C3221" s="7" t="n">
        <v>9218</v>
      </c>
    </row>
    <row r="3222" spans="1:3">
      <c r="A3222" t="s">
        <v>4</v>
      </c>
      <c r="B3222" s="4" t="s">
        <v>5</v>
      </c>
      <c r="C3222" s="4" t="s">
        <v>10</v>
      </c>
    </row>
    <row r="3223" spans="1:3">
      <c r="A3223" t="n">
        <v>28038</v>
      </c>
      <c r="B3223" s="17" t="n">
        <v>13</v>
      </c>
      <c r="C3223" s="7" t="n">
        <v>9219</v>
      </c>
    </row>
    <row r="3224" spans="1:3">
      <c r="A3224" t="s">
        <v>4</v>
      </c>
      <c r="B3224" s="4" t="s">
        <v>5</v>
      </c>
      <c r="C3224" s="4" t="s">
        <v>10</v>
      </c>
    </row>
    <row r="3225" spans="1:3">
      <c r="A3225" t="n">
        <v>28041</v>
      </c>
      <c r="B3225" s="17" t="n">
        <v>13</v>
      </c>
      <c r="C3225" s="7" t="n">
        <v>9220</v>
      </c>
    </row>
    <row r="3226" spans="1:3">
      <c r="A3226" t="s">
        <v>4</v>
      </c>
      <c r="B3226" s="4" t="s">
        <v>5</v>
      </c>
      <c r="C3226" s="4" t="s">
        <v>10</v>
      </c>
    </row>
    <row r="3227" spans="1:3">
      <c r="A3227" t="n">
        <v>28044</v>
      </c>
      <c r="B3227" s="17" t="n">
        <v>13</v>
      </c>
      <c r="C3227" s="7" t="n">
        <v>10999</v>
      </c>
    </row>
    <row r="3228" spans="1:3">
      <c r="A3228" t="s">
        <v>4</v>
      </c>
      <c r="B3228" s="4" t="s">
        <v>5</v>
      </c>
      <c r="C3228" s="4" t="s">
        <v>10</v>
      </c>
    </row>
    <row r="3229" spans="1:3">
      <c r="A3229" t="n">
        <v>28047</v>
      </c>
      <c r="B3229" s="17" t="n">
        <v>13</v>
      </c>
      <c r="C3229" s="7" t="n">
        <v>9221</v>
      </c>
    </row>
    <row r="3230" spans="1:3">
      <c r="A3230" t="s">
        <v>4</v>
      </c>
      <c r="B3230" s="4" t="s">
        <v>5</v>
      </c>
      <c r="C3230" s="4" t="s">
        <v>10</v>
      </c>
    </row>
    <row r="3231" spans="1:3">
      <c r="A3231" t="n">
        <v>28050</v>
      </c>
      <c r="B3231" s="17" t="n">
        <v>13</v>
      </c>
      <c r="C3231" s="7" t="n">
        <v>10628</v>
      </c>
    </row>
    <row r="3232" spans="1:3">
      <c r="A3232" t="s">
        <v>4</v>
      </c>
      <c r="B3232" s="4" t="s">
        <v>5</v>
      </c>
      <c r="C3232" s="4" t="s">
        <v>10</v>
      </c>
    </row>
    <row r="3233" spans="1:3">
      <c r="A3233" t="n">
        <v>28053</v>
      </c>
      <c r="B3233" s="17" t="n">
        <v>13</v>
      </c>
      <c r="C3233" s="7" t="n">
        <v>9255</v>
      </c>
    </row>
    <row r="3234" spans="1:3">
      <c r="A3234" t="s">
        <v>4</v>
      </c>
      <c r="B3234" s="4" t="s">
        <v>5</v>
      </c>
      <c r="C3234" s="4" t="s">
        <v>10</v>
      </c>
    </row>
    <row r="3235" spans="1:3">
      <c r="A3235" t="n">
        <v>28056</v>
      </c>
      <c r="B3235" s="17" t="n">
        <v>13</v>
      </c>
      <c r="C3235" s="7" t="n">
        <v>9222</v>
      </c>
    </row>
    <row r="3236" spans="1:3">
      <c r="A3236" t="s">
        <v>4</v>
      </c>
      <c r="B3236" s="4" t="s">
        <v>5</v>
      </c>
      <c r="C3236" s="4" t="s">
        <v>10</v>
      </c>
    </row>
    <row r="3237" spans="1:3">
      <c r="A3237" t="n">
        <v>28059</v>
      </c>
      <c r="B3237" s="17" t="n">
        <v>13</v>
      </c>
      <c r="C3237" s="7" t="n">
        <v>9223</v>
      </c>
    </row>
    <row r="3238" spans="1:3">
      <c r="A3238" t="s">
        <v>4</v>
      </c>
      <c r="B3238" s="4" t="s">
        <v>5</v>
      </c>
      <c r="C3238" s="4" t="s">
        <v>10</v>
      </c>
    </row>
    <row r="3239" spans="1:3">
      <c r="A3239" t="n">
        <v>28062</v>
      </c>
      <c r="B3239" s="17" t="n">
        <v>13</v>
      </c>
      <c r="C3239" s="7" t="n">
        <v>9224</v>
      </c>
    </row>
    <row r="3240" spans="1:3">
      <c r="A3240" t="s">
        <v>4</v>
      </c>
      <c r="B3240" s="4" t="s">
        <v>5</v>
      </c>
      <c r="C3240" s="4" t="s">
        <v>10</v>
      </c>
    </row>
    <row r="3241" spans="1:3">
      <c r="A3241" t="n">
        <v>28065</v>
      </c>
      <c r="B3241" s="17" t="n">
        <v>13</v>
      </c>
      <c r="C3241" s="7" t="n">
        <v>9225</v>
      </c>
    </row>
    <row r="3242" spans="1:3">
      <c r="A3242" t="s">
        <v>4</v>
      </c>
      <c r="B3242" s="4" t="s">
        <v>5</v>
      </c>
      <c r="C3242" s="4" t="s">
        <v>10</v>
      </c>
    </row>
    <row r="3243" spans="1:3">
      <c r="A3243" t="n">
        <v>28068</v>
      </c>
      <c r="B3243" s="17" t="n">
        <v>13</v>
      </c>
      <c r="C3243" s="7" t="n">
        <v>10283</v>
      </c>
    </row>
    <row r="3244" spans="1:3">
      <c r="A3244" t="s">
        <v>4</v>
      </c>
      <c r="B3244" s="4" t="s">
        <v>5</v>
      </c>
      <c r="C3244" s="4" t="s">
        <v>10</v>
      </c>
    </row>
    <row r="3245" spans="1:3">
      <c r="A3245" t="n">
        <v>28071</v>
      </c>
      <c r="B3245" s="17" t="n">
        <v>13</v>
      </c>
      <c r="C3245" s="7" t="n">
        <v>10275</v>
      </c>
    </row>
    <row r="3246" spans="1:3">
      <c r="A3246" t="s">
        <v>4</v>
      </c>
      <c r="B3246" s="4" t="s">
        <v>5</v>
      </c>
      <c r="C3246" s="4" t="s">
        <v>10</v>
      </c>
    </row>
    <row r="3247" spans="1:3">
      <c r="A3247" t="n">
        <v>28074</v>
      </c>
      <c r="B3247" s="17" t="n">
        <v>13</v>
      </c>
      <c r="C3247" s="7" t="n">
        <v>9379</v>
      </c>
    </row>
    <row r="3248" spans="1:3">
      <c r="A3248" t="s">
        <v>4</v>
      </c>
      <c r="B3248" s="4" t="s">
        <v>5</v>
      </c>
      <c r="C3248" s="4" t="s">
        <v>10</v>
      </c>
    </row>
    <row r="3249" spans="1:3">
      <c r="A3249" t="n">
        <v>28077</v>
      </c>
      <c r="B3249" s="17" t="n">
        <v>13</v>
      </c>
      <c r="C3249" s="7" t="n">
        <v>9388</v>
      </c>
    </row>
    <row r="3250" spans="1:3">
      <c r="A3250" t="s">
        <v>4</v>
      </c>
      <c r="B3250" s="4" t="s">
        <v>5</v>
      </c>
      <c r="C3250" s="4" t="s">
        <v>10</v>
      </c>
    </row>
    <row r="3251" spans="1:3">
      <c r="A3251" t="n">
        <v>28080</v>
      </c>
      <c r="B3251" s="17" t="n">
        <v>13</v>
      </c>
      <c r="C3251" s="7" t="n">
        <v>9399</v>
      </c>
    </row>
    <row r="3252" spans="1:3">
      <c r="A3252" t="s">
        <v>4</v>
      </c>
      <c r="B3252" s="4" t="s">
        <v>5</v>
      </c>
      <c r="C3252" s="4" t="s">
        <v>10</v>
      </c>
    </row>
    <row r="3253" spans="1:3">
      <c r="A3253" t="n">
        <v>28083</v>
      </c>
      <c r="B3253" s="17" t="n">
        <v>13</v>
      </c>
      <c r="C3253" s="7" t="n">
        <v>9254</v>
      </c>
    </row>
    <row r="3254" spans="1:3">
      <c r="A3254" t="s">
        <v>4</v>
      </c>
      <c r="B3254" s="4" t="s">
        <v>5</v>
      </c>
      <c r="C3254" s="4" t="s">
        <v>10</v>
      </c>
    </row>
    <row r="3255" spans="1:3">
      <c r="A3255" t="n">
        <v>28086</v>
      </c>
      <c r="B3255" s="17" t="n">
        <v>13</v>
      </c>
      <c r="C3255" s="7" t="n">
        <v>9226</v>
      </c>
    </row>
    <row r="3256" spans="1:3">
      <c r="A3256" t="s">
        <v>4</v>
      </c>
      <c r="B3256" s="4" t="s">
        <v>5</v>
      </c>
      <c r="C3256" s="4" t="s">
        <v>10</v>
      </c>
    </row>
    <row r="3257" spans="1:3">
      <c r="A3257" t="n">
        <v>28089</v>
      </c>
      <c r="B3257" s="17" t="n">
        <v>13</v>
      </c>
      <c r="C3257" s="7" t="n">
        <v>9227</v>
      </c>
    </row>
    <row r="3258" spans="1:3">
      <c r="A3258" t="s">
        <v>4</v>
      </c>
      <c r="B3258" s="4" t="s">
        <v>5</v>
      </c>
      <c r="C3258" s="4" t="s">
        <v>10</v>
      </c>
    </row>
    <row r="3259" spans="1:3">
      <c r="A3259" t="n">
        <v>28092</v>
      </c>
      <c r="B3259" s="17" t="n">
        <v>13</v>
      </c>
      <c r="C3259" s="7" t="n">
        <v>9228</v>
      </c>
    </row>
    <row r="3260" spans="1:3">
      <c r="A3260" t="s">
        <v>4</v>
      </c>
      <c r="B3260" s="4" t="s">
        <v>5</v>
      </c>
      <c r="C3260" s="4" t="s">
        <v>10</v>
      </c>
    </row>
    <row r="3261" spans="1:3">
      <c r="A3261" t="n">
        <v>28095</v>
      </c>
      <c r="B3261" s="17" t="n">
        <v>13</v>
      </c>
      <c r="C3261" s="7" t="n">
        <v>9256</v>
      </c>
    </row>
    <row r="3262" spans="1:3">
      <c r="A3262" t="s">
        <v>4</v>
      </c>
      <c r="B3262" s="4" t="s">
        <v>5</v>
      </c>
      <c r="C3262" s="4" t="s">
        <v>10</v>
      </c>
    </row>
    <row r="3263" spans="1:3">
      <c r="A3263" t="n">
        <v>28098</v>
      </c>
      <c r="B3263" s="17" t="n">
        <v>13</v>
      </c>
      <c r="C3263" s="7" t="n">
        <v>9257</v>
      </c>
    </row>
    <row r="3264" spans="1:3">
      <c r="A3264" t="s">
        <v>4</v>
      </c>
      <c r="B3264" s="4" t="s">
        <v>5</v>
      </c>
      <c r="C3264" s="4" t="s">
        <v>10</v>
      </c>
    </row>
    <row r="3265" spans="1:3">
      <c r="A3265" t="n">
        <v>28101</v>
      </c>
      <c r="B3265" s="17" t="n">
        <v>13</v>
      </c>
      <c r="C3265" s="7" t="n">
        <v>9229</v>
      </c>
    </row>
    <row r="3266" spans="1:3">
      <c r="A3266" t="s">
        <v>4</v>
      </c>
      <c r="B3266" s="4" t="s">
        <v>5</v>
      </c>
      <c r="C3266" s="4" t="s">
        <v>10</v>
      </c>
    </row>
    <row r="3267" spans="1:3">
      <c r="A3267" t="n">
        <v>28104</v>
      </c>
      <c r="B3267" s="17" t="n">
        <v>13</v>
      </c>
      <c r="C3267" s="7" t="n">
        <v>9230</v>
      </c>
    </row>
    <row r="3268" spans="1:3">
      <c r="A3268" t="s">
        <v>4</v>
      </c>
      <c r="B3268" s="4" t="s">
        <v>5</v>
      </c>
      <c r="C3268" s="4" t="s">
        <v>10</v>
      </c>
    </row>
    <row r="3269" spans="1:3">
      <c r="A3269" t="n">
        <v>28107</v>
      </c>
      <c r="B3269" s="17" t="n">
        <v>13</v>
      </c>
      <c r="C3269" s="7" t="n">
        <v>9276</v>
      </c>
    </row>
    <row r="3270" spans="1:3">
      <c r="A3270" t="s">
        <v>4</v>
      </c>
      <c r="B3270" s="4" t="s">
        <v>5</v>
      </c>
      <c r="C3270" s="4" t="s">
        <v>10</v>
      </c>
    </row>
    <row r="3271" spans="1:3">
      <c r="A3271" t="n">
        <v>28110</v>
      </c>
      <c r="B3271" s="17" t="n">
        <v>13</v>
      </c>
      <c r="C3271" s="7" t="n">
        <v>9277</v>
      </c>
    </row>
    <row r="3272" spans="1:3">
      <c r="A3272" t="s">
        <v>4</v>
      </c>
      <c r="B3272" s="4" t="s">
        <v>5</v>
      </c>
      <c r="C3272" s="4" t="s">
        <v>10</v>
      </c>
    </row>
    <row r="3273" spans="1:3">
      <c r="A3273" t="n">
        <v>28113</v>
      </c>
      <c r="B3273" s="17" t="n">
        <v>13</v>
      </c>
      <c r="C3273" s="7" t="n">
        <v>9278</v>
      </c>
    </row>
    <row r="3274" spans="1:3">
      <c r="A3274" t="s">
        <v>4</v>
      </c>
      <c r="B3274" s="4" t="s">
        <v>5</v>
      </c>
      <c r="C3274" s="4" t="s">
        <v>10</v>
      </c>
    </row>
    <row r="3275" spans="1:3">
      <c r="A3275" t="n">
        <v>28116</v>
      </c>
      <c r="B3275" s="17" t="n">
        <v>13</v>
      </c>
      <c r="C3275" s="7" t="n">
        <v>9231</v>
      </c>
    </row>
    <row r="3276" spans="1:3">
      <c r="A3276" t="s">
        <v>4</v>
      </c>
      <c r="B3276" s="4" t="s">
        <v>5</v>
      </c>
      <c r="C3276" s="4" t="s">
        <v>10</v>
      </c>
    </row>
    <row r="3277" spans="1:3">
      <c r="A3277" t="n">
        <v>28119</v>
      </c>
      <c r="B3277" s="17" t="n">
        <v>13</v>
      </c>
      <c r="C3277" s="7" t="n">
        <v>9232</v>
      </c>
    </row>
    <row r="3278" spans="1:3">
      <c r="A3278" t="s">
        <v>4</v>
      </c>
      <c r="B3278" s="4" t="s">
        <v>5</v>
      </c>
      <c r="C3278" s="4" t="s">
        <v>10</v>
      </c>
    </row>
    <row r="3279" spans="1:3">
      <c r="A3279" t="n">
        <v>28122</v>
      </c>
      <c r="B3279" s="17" t="n">
        <v>13</v>
      </c>
      <c r="C3279" s="7" t="n">
        <v>11000</v>
      </c>
    </row>
    <row r="3280" spans="1:3">
      <c r="A3280" t="s">
        <v>4</v>
      </c>
      <c r="B3280" s="4" t="s">
        <v>5</v>
      </c>
      <c r="C3280" s="4" t="s">
        <v>10</v>
      </c>
    </row>
    <row r="3281" spans="1:3">
      <c r="A3281" t="n">
        <v>28125</v>
      </c>
      <c r="B3281" s="17" t="n">
        <v>13</v>
      </c>
      <c r="C3281" s="7" t="n">
        <v>9233</v>
      </c>
    </row>
    <row r="3282" spans="1:3">
      <c r="A3282" t="s">
        <v>4</v>
      </c>
      <c r="B3282" s="4" t="s">
        <v>5</v>
      </c>
      <c r="C3282" s="4" t="s">
        <v>10</v>
      </c>
    </row>
    <row r="3283" spans="1:3">
      <c r="A3283" t="n">
        <v>28128</v>
      </c>
      <c r="B3283" s="17" t="n">
        <v>13</v>
      </c>
      <c r="C3283" s="7" t="n">
        <v>9234</v>
      </c>
    </row>
    <row r="3284" spans="1:3">
      <c r="A3284" t="s">
        <v>4</v>
      </c>
      <c r="B3284" s="4" t="s">
        <v>5</v>
      </c>
      <c r="C3284" s="4" t="s">
        <v>10</v>
      </c>
    </row>
    <row r="3285" spans="1:3">
      <c r="A3285" t="n">
        <v>28131</v>
      </c>
      <c r="B3285" s="17" t="n">
        <v>13</v>
      </c>
      <c r="C3285" s="7" t="n">
        <v>9235</v>
      </c>
    </row>
    <row r="3286" spans="1:3">
      <c r="A3286" t="s">
        <v>4</v>
      </c>
      <c r="B3286" s="4" t="s">
        <v>5</v>
      </c>
      <c r="C3286" s="4" t="s">
        <v>10</v>
      </c>
    </row>
    <row r="3287" spans="1:3">
      <c r="A3287" t="n">
        <v>28134</v>
      </c>
      <c r="B3287" s="17" t="n">
        <v>13</v>
      </c>
      <c r="C3287" s="7" t="n">
        <v>9265</v>
      </c>
    </row>
    <row r="3288" spans="1:3">
      <c r="A3288" t="s">
        <v>4</v>
      </c>
      <c r="B3288" s="4" t="s">
        <v>5</v>
      </c>
      <c r="C3288" s="4" t="s">
        <v>10</v>
      </c>
    </row>
    <row r="3289" spans="1:3">
      <c r="A3289" t="n">
        <v>28137</v>
      </c>
      <c r="B3289" s="17" t="n">
        <v>13</v>
      </c>
      <c r="C3289" s="7" t="n">
        <v>9236</v>
      </c>
    </row>
    <row r="3290" spans="1:3">
      <c r="A3290" t="s">
        <v>4</v>
      </c>
      <c r="B3290" s="4" t="s">
        <v>5</v>
      </c>
      <c r="C3290" s="4" t="s">
        <v>10</v>
      </c>
    </row>
    <row r="3291" spans="1:3">
      <c r="A3291" t="n">
        <v>28140</v>
      </c>
      <c r="B3291" s="17" t="n">
        <v>13</v>
      </c>
      <c r="C3291" s="7" t="n">
        <v>9258</v>
      </c>
    </row>
    <row r="3292" spans="1:3">
      <c r="A3292" t="s">
        <v>4</v>
      </c>
      <c r="B3292" s="4" t="s">
        <v>5</v>
      </c>
      <c r="C3292" s="4" t="s">
        <v>10</v>
      </c>
    </row>
    <row r="3293" spans="1:3">
      <c r="A3293" t="n">
        <v>28143</v>
      </c>
      <c r="B3293" s="17" t="n">
        <v>13</v>
      </c>
      <c r="C3293" s="7" t="n">
        <v>9259</v>
      </c>
    </row>
    <row r="3294" spans="1:3">
      <c r="A3294" t="s">
        <v>4</v>
      </c>
      <c r="B3294" s="4" t="s">
        <v>5</v>
      </c>
      <c r="C3294" s="4" t="s">
        <v>10</v>
      </c>
    </row>
    <row r="3295" spans="1:3">
      <c r="A3295" t="n">
        <v>28146</v>
      </c>
      <c r="B3295" s="17" t="n">
        <v>13</v>
      </c>
      <c r="C3295" s="7" t="n">
        <v>9260</v>
      </c>
    </row>
    <row r="3296" spans="1:3">
      <c r="A3296" t="s">
        <v>4</v>
      </c>
      <c r="B3296" s="4" t="s">
        <v>5</v>
      </c>
      <c r="C3296" s="4" t="s">
        <v>10</v>
      </c>
    </row>
    <row r="3297" spans="1:3">
      <c r="A3297" t="n">
        <v>28149</v>
      </c>
      <c r="B3297" s="17" t="n">
        <v>13</v>
      </c>
      <c r="C3297" s="7" t="n">
        <v>9237</v>
      </c>
    </row>
    <row r="3298" spans="1:3">
      <c r="A3298" t="s">
        <v>4</v>
      </c>
      <c r="B3298" s="4" t="s">
        <v>5</v>
      </c>
      <c r="C3298" s="4" t="s">
        <v>10</v>
      </c>
    </row>
    <row r="3299" spans="1:3">
      <c r="A3299" t="n">
        <v>28152</v>
      </c>
      <c r="B3299" s="17" t="n">
        <v>13</v>
      </c>
      <c r="C3299" s="7" t="n">
        <v>9239</v>
      </c>
    </row>
    <row r="3300" spans="1:3">
      <c r="A3300" t="s">
        <v>4</v>
      </c>
      <c r="B3300" s="4" t="s">
        <v>5</v>
      </c>
      <c r="C3300" s="4" t="s">
        <v>10</v>
      </c>
    </row>
    <row r="3301" spans="1:3">
      <c r="A3301" t="n">
        <v>28155</v>
      </c>
      <c r="B3301" s="17" t="n">
        <v>13</v>
      </c>
      <c r="C3301" s="7" t="n">
        <v>9240</v>
      </c>
    </row>
    <row r="3302" spans="1:3">
      <c r="A3302" t="s">
        <v>4</v>
      </c>
      <c r="B3302" s="4" t="s">
        <v>5</v>
      </c>
      <c r="C3302" s="4" t="s">
        <v>10</v>
      </c>
    </row>
    <row r="3303" spans="1:3">
      <c r="A3303" t="n">
        <v>28158</v>
      </c>
      <c r="B3303" s="17" t="n">
        <v>13</v>
      </c>
      <c r="C3303" s="7" t="n">
        <v>11001</v>
      </c>
    </row>
    <row r="3304" spans="1:3">
      <c r="A3304" t="s">
        <v>4</v>
      </c>
      <c r="B3304" s="4" t="s">
        <v>5</v>
      </c>
      <c r="C3304" s="4" t="s">
        <v>10</v>
      </c>
    </row>
    <row r="3305" spans="1:3">
      <c r="A3305" t="n">
        <v>28161</v>
      </c>
      <c r="B3305" s="17" t="n">
        <v>13</v>
      </c>
      <c r="C3305" s="7" t="n">
        <v>9241</v>
      </c>
    </row>
    <row r="3306" spans="1:3">
      <c r="A3306" t="s">
        <v>4</v>
      </c>
      <c r="B3306" s="4" t="s">
        <v>5</v>
      </c>
      <c r="C3306" s="4" t="s">
        <v>10</v>
      </c>
    </row>
    <row r="3307" spans="1:3">
      <c r="A3307" t="n">
        <v>28164</v>
      </c>
      <c r="B3307" s="17" t="n">
        <v>13</v>
      </c>
      <c r="C3307" s="7" t="n">
        <v>9242</v>
      </c>
    </row>
    <row r="3308" spans="1:3">
      <c r="A3308" t="s">
        <v>4</v>
      </c>
      <c r="B3308" s="4" t="s">
        <v>5</v>
      </c>
      <c r="C3308" s="4" t="s">
        <v>10</v>
      </c>
    </row>
    <row r="3309" spans="1:3">
      <c r="A3309" t="n">
        <v>28167</v>
      </c>
      <c r="B3309" s="17" t="n">
        <v>13</v>
      </c>
      <c r="C3309" s="7" t="n">
        <v>9243</v>
      </c>
    </row>
    <row r="3310" spans="1:3">
      <c r="A3310" t="s">
        <v>4</v>
      </c>
      <c r="B3310" s="4" t="s">
        <v>5</v>
      </c>
      <c r="C3310" s="4" t="s">
        <v>10</v>
      </c>
    </row>
    <row r="3311" spans="1:3">
      <c r="A3311" t="n">
        <v>28170</v>
      </c>
      <c r="B3311" s="17" t="n">
        <v>13</v>
      </c>
      <c r="C3311" s="7" t="n">
        <v>9266</v>
      </c>
    </row>
    <row r="3312" spans="1:3">
      <c r="A3312" t="s">
        <v>4</v>
      </c>
      <c r="B3312" s="4" t="s">
        <v>5</v>
      </c>
      <c r="C3312" s="4" t="s">
        <v>10</v>
      </c>
    </row>
    <row r="3313" spans="1:3">
      <c r="A3313" t="n">
        <v>28173</v>
      </c>
      <c r="B3313" s="17" t="n">
        <v>13</v>
      </c>
      <c r="C3313" s="7" t="n">
        <v>9244</v>
      </c>
    </row>
    <row r="3314" spans="1:3">
      <c r="A3314" t="s">
        <v>4</v>
      </c>
      <c r="B3314" s="4" t="s">
        <v>5</v>
      </c>
      <c r="C3314" s="4" t="s">
        <v>10</v>
      </c>
    </row>
    <row r="3315" spans="1:3">
      <c r="A3315" t="n">
        <v>28176</v>
      </c>
      <c r="B3315" s="17" t="n">
        <v>13</v>
      </c>
      <c r="C3315" s="7" t="n">
        <v>9245</v>
      </c>
    </row>
    <row r="3316" spans="1:3">
      <c r="A3316" t="s">
        <v>4</v>
      </c>
      <c r="B3316" s="4" t="s">
        <v>5</v>
      </c>
      <c r="C3316" s="4" t="s">
        <v>10</v>
      </c>
    </row>
    <row r="3317" spans="1:3">
      <c r="A3317" t="n">
        <v>28179</v>
      </c>
      <c r="B3317" s="17" t="n">
        <v>13</v>
      </c>
      <c r="C3317" s="7" t="n">
        <v>9246</v>
      </c>
    </row>
    <row r="3318" spans="1:3">
      <c r="A3318" t="s">
        <v>4</v>
      </c>
      <c r="B3318" s="4" t="s">
        <v>5</v>
      </c>
      <c r="C3318" s="4" t="s">
        <v>10</v>
      </c>
    </row>
    <row r="3319" spans="1:3">
      <c r="A3319" t="n">
        <v>28182</v>
      </c>
      <c r="B3319" s="17" t="n">
        <v>13</v>
      </c>
      <c r="C3319" s="7" t="n">
        <v>9267</v>
      </c>
    </row>
    <row r="3320" spans="1:3">
      <c r="A3320" t="s">
        <v>4</v>
      </c>
      <c r="B3320" s="4" t="s">
        <v>5</v>
      </c>
      <c r="C3320" s="4" t="s">
        <v>10</v>
      </c>
    </row>
    <row r="3321" spans="1:3">
      <c r="A3321" t="n">
        <v>28185</v>
      </c>
      <c r="B3321" s="17" t="n">
        <v>13</v>
      </c>
      <c r="C3321" s="7" t="n">
        <v>9247</v>
      </c>
    </row>
    <row r="3322" spans="1:3">
      <c r="A3322" t="s">
        <v>4</v>
      </c>
      <c r="B3322" s="4" t="s">
        <v>5</v>
      </c>
      <c r="C3322" s="4" t="s">
        <v>10</v>
      </c>
    </row>
    <row r="3323" spans="1:3">
      <c r="A3323" t="n">
        <v>28188</v>
      </c>
      <c r="B3323" s="17" t="n">
        <v>13</v>
      </c>
      <c r="C3323" s="7" t="n">
        <v>9248</v>
      </c>
    </row>
    <row r="3324" spans="1:3">
      <c r="A3324" t="s">
        <v>4</v>
      </c>
      <c r="B3324" s="4" t="s">
        <v>5</v>
      </c>
      <c r="C3324" s="4" t="s">
        <v>10</v>
      </c>
    </row>
    <row r="3325" spans="1:3">
      <c r="A3325" t="n">
        <v>28191</v>
      </c>
      <c r="B3325" s="17" t="n">
        <v>13</v>
      </c>
      <c r="C3325" s="7" t="n">
        <v>9249</v>
      </c>
    </row>
    <row r="3326" spans="1:3">
      <c r="A3326" t="s">
        <v>4</v>
      </c>
      <c r="B3326" s="4" t="s">
        <v>5</v>
      </c>
      <c r="C3326" s="4" t="s">
        <v>10</v>
      </c>
    </row>
    <row r="3327" spans="1:3">
      <c r="A3327" t="n">
        <v>28194</v>
      </c>
      <c r="B3327" s="17" t="n">
        <v>13</v>
      </c>
      <c r="C3327" s="7" t="n">
        <v>9268</v>
      </c>
    </row>
    <row r="3328" spans="1:3">
      <c r="A3328" t="s">
        <v>4</v>
      </c>
      <c r="B3328" s="4" t="s">
        <v>5</v>
      </c>
      <c r="C3328" s="4" t="s">
        <v>10</v>
      </c>
    </row>
    <row r="3329" spans="1:3">
      <c r="A3329" t="n">
        <v>28197</v>
      </c>
      <c r="B3329" s="17" t="n">
        <v>13</v>
      </c>
      <c r="C3329" s="7" t="n">
        <v>9263</v>
      </c>
    </row>
    <row r="3330" spans="1:3">
      <c r="A3330" t="s">
        <v>4</v>
      </c>
      <c r="B3330" s="4" t="s">
        <v>5</v>
      </c>
      <c r="C3330" s="4" t="s">
        <v>10</v>
      </c>
    </row>
    <row r="3331" spans="1:3">
      <c r="A3331" t="n">
        <v>28200</v>
      </c>
      <c r="B3331" s="17" t="n">
        <v>13</v>
      </c>
      <c r="C3331" s="7" t="n">
        <v>9264</v>
      </c>
    </row>
    <row r="3332" spans="1:3">
      <c r="A3332" t="s">
        <v>4</v>
      </c>
      <c r="B3332" s="4" t="s">
        <v>5</v>
      </c>
      <c r="C3332" s="4" t="s">
        <v>10</v>
      </c>
    </row>
    <row r="3333" spans="1:3">
      <c r="A3333" t="n">
        <v>28203</v>
      </c>
      <c r="B3333" s="17" t="n">
        <v>13</v>
      </c>
      <c r="C3333" s="7" t="n">
        <v>9250</v>
      </c>
    </row>
    <row r="3334" spans="1:3">
      <c r="A3334" t="s">
        <v>4</v>
      </c>
      <c r="B3334" s="4" t="s">
        <v>5</v>
      </c>
      <c r="C3334" s="4" t="s">
        <v>10</v>
      </c>
    </row>
    <row r="3335" spans="1:3">
      <c r="A3335" t="n">
        <v>28206</v>
      </c>
      <c r="B3335" s="17" t="n">
        <v>13</v>
      </c>
      <c r="C3335" s="7" t="n">
        <v>9251</v>
      </c>
    </row>
    <row r="3336" spans="1:3">
      <c r="A3336" t="s">
        <v>4</v>
      </c>
      <c r="B3336" s="4" t="s">
        <v>5</v>
      </c>
      <c r="C3336" s="4" t="s">
        <v>10</v>
      </c>
    </row>
    <row r="3337" spans="1:3">
      <c r="A3337" t="n">
        <v>28209</v>
      </c>
      <c r="B3337" s="17" t="n">
        <v>13</v>
      </c>
      <c r="C3337" s="7" t="n">
        <v>9269</v>
      </c>
    </row>
    <row r="3338" spans="1:3">
      <c r="A3338" t="s">
        <v>4</v>
      </c>
      <c r="B3338" s="4" t="s">
        <v>5</v>
      </c>
      <c r="C3338" s="4" t="s">
        <v>10</v>
      </c>
    </row>
    <row r="3339" spans="1:3">
      <c r="A3339" t="n">
        <v>28212</v>
      </c>
      <c r="B3339" s="17" t="n">
        <v>13</v>
      </c>
      <c r="C3339" s="7" t="n">
        <v>9270</v>
      </c>
    </row>
    <row r="3340" spans="1:3">
      <c r="A3340" t="s">
        <v>4</v>
      </c>
      <c r="B3340" s="4" t="s">
        <v>5</v>
      </c>
      <c r="C3340" s="4" t="s">
        <v>10</v>
      </c>
    </row>
    <row r="3341" spans="1:3">
      <c r="A3341" t="n">
        <v>28215</v>
      </c>
      <c r="B3341" s="17" t="n">
        <v>13</v>
      </c>
      <c r="C3341" s="7" t="n">
        <v>9271</v>
      </c>
    </row>
    <row r="3342" spans="1:3">
      <c r="A3342" t="s">
        <v>4</v>
      </c>
      <c r="B3342" s="4" t="s">
        <v>5</v>
      </c>
      <c r="C3342" s="4" t="s">
        <v>10</v>
      </c>
    </row>
    <row r="3343" spans="1:3">
      <c r="A3343" t="n">
        <v>28218</v>
      </c>
      <c r="B3343" s="17" t="n">
        <v>13</v>
      </c>
      <c r="C3343" s="7" t="n">
        <v>9272</v>
      </c>
    </row>
    <row r="3344" spans="1:3">
      <c r="A3344" t="s">
        <v>4</v>
      </c>
      <c r="B3344" s="4" t="s">
        <v>5</v>
      </c>
      <c r="C3344" s="4" t="s">
        <v>10</v>
      </c>
    </row>
    <row r="3345" spans="1:3">
      <c r="A3345" t="n">
        <v>28221</v>
      </c>
      <c r="B3345" s="17" t="n">
        <v>13</v>
      </c>
      <c r="C3345" s="7" t="n">
        <v>9638</v>
      </c>
    </row>
    <row r="3346" spans="1:3">
      <c r="A3346" t="s">
        <v>4</v>
      </c>
      <c r="B3346" s="4" t="s">
        <v>5</v>
      </c>
      <c r="C3346" s="4" t="s">
        <v>10</v>
      </c>
    </row>
    <row r="3347" spans="1:3">
      <c r="A3347" t="n">
        <v>28224</v>
      </c>
      <c r="B3347" s="17" t="n">
        <v>13</v>
      </c>
      <c r="C3347" s="7" t="n">
        <v>9639</v>
      </c>
    </row>
    <row r="3348" spans="1:3">
      <c r="A3348" t="s">
        <v>4</v>
      </c>
      <c r="B3348" s="4" t="s">
        <v>5</v>
      </c>
      <c r="C3348" s="4" t="s">
        <v>10</v>
      </c>
    </row>
    <row r="3349" spans="1:3">
      <c r="A3349" t="n">
        <v>28227</v>
      </c>
      <c r="B3349" s="17" t="n">
        <v>13</v>
      </c>
      <c r="C3349" s="7" t="n">
        <v>9640</v>
      </c>
    </row>
    <row r="3350" spans="1:3">
      <c r="A3350" t="s">
        <v>4</v>
      </c>
      <c r="B3350" s="4" t="s">
        <v>5</v>
      </c>
      <c r="C3350" s="4" t="s">
        <v>10</v>
      </c>
    </row>
    <row r="3351" spans="1:3">
      <c r="A3351" t="n">
        <v>28230</v>
      </c>
      <c r="B3351" s="17" t="n">
        <v>13</v>
      </c>
      <c r="C3351" s="7" t="n">
        <v>9641</v>
      </c>
    </row>
    <row r="3352" spans="1:3">
      <c r="A3352" t="s">
        <v>4</v>
      </c>
      <c r="B3352" s="4" t="s">
        <v>5</v>
      </c>
      <c r="C3352" s="4" t="s">
        <v>10</v>
      </c>
    </row>
    <row r="3353" spans="1:3">
      <c r="A3353" t="n">
        <v>28233</v>
      </c>
      <c r="B3353" s="17" t="n">
        <v>13</v>
      </c>
      <c r="C3353" s="7" t="n">
        <v>4875</v>
      </c>
    </row>
    <row r="3354" spans="1:3">
      <c r="A3354" t="s">
        <v>4</v>
      </c>
      <c r="B3354" s="4" t="s">
        <v>5</v>
      </c>
      <c r="C3354" s="4" t="s">
        <v>10</v>
      </c>
    </row>
    <row r="3355" spans="1:3">
      <c r="A3355" t="n">
        <v>28236</v>
      </c>
      <c r="B3355" s="17" t="n">
        <v>13</v>
      </c>
      <c r="C3355" s="7" t="n">
        <v>10224</v>
      </c>
    </row>
    <row r="3356" spans="1:3">
      <c r="A3356" t="s">
        <v>4</v>
      </c>
      <c r="B3356" s="4" t="s">
        <v>5</v>
      </c>
      <c r="C3356" s="4" t="s">
        <v>10</v>
      </c>
    </row>
    <row r="3357" spans="1:3">
      <c r="A3357" t="n">
        <v>28239</v>
      </c>
      <c r="B3357" s="17" t="n">
        <v>13</v>
      </c>
      <c r="C3357" s="7" t="n">
        <v>10225</v>
      </c>
    </row>
    <row r="3358" spans="1:3">
      <c r="A3358" t="s">
        <v>4</v>
      </c>
      <c r="B3358" s="4" t="s">
        <v>5</v>
      </c>
      <c r="C3358" s="4" t="s">
        <v>10</v>
      </c>
    </row>
    <row r="3359" spans="1:3">
      <c r="A3359" t="n">
        <v>28242</v>
      </c>
      <c r="B3359" s="17" t="n">
        <v>13</v>
      </c>
      <c r="C3359" s="7" t="n">
        <v>10226</v>
      </c>
    </row>
    <row r="3360" spans="1:3">
      <c r="A3360" t="s">
        <v>4</v>
      </c>
      <c r="B3360" s="4" t="s">
        <v>5</v>
      </c>
      <c r="C3360" s="4" t="s">
        <v>10</v>
      </c>
    </row>
    <row r="3361" spans="1:3">
      <c r="A3361" t="n">
        <v>28245</v>
      </c>
      <c r="B3361" s="17" t="n">
        <v>13</v>
      </c>
      <c r="C3361" s="7" t="n">
        <v>10227</v>
      </c>
    </row>
    <row r="3362" spans="1:3">
      <c r="A3362" t="s">
        <v>4</v>
      </c>
      <c r="B3362" s="4" t="s">
        <v>5</v>
      </c>
      <c r="C3362" s="4" t="s">
        <v>10</v>
      </c>
    </row>
    <row r="3363" spans="1:3">
      <c r="A3363" t="n">
        <v>28248</v>
      </c>
      <c r="B3363" s="17" t="n">
        <v>13</v>
      </c>
      <c r="C3363" s="7" t="n">
        <v>10228</v>
      </c>
    </row>
    <row r="3364" spans="1:3">
      <c r="A3364" t="s">
        <v>4</v>
      </c>
      <c r="B3364" s="4" t="s">
        <v>5</v>
      </c>
      <c r="C3364" s="4" t="s">
        <v>10</v>
      </c>
    </row>
    <row r="3365" spans="1:3">
      <c r="A3365" t="n">
        <v>28251</v>
      </c>
      <c r="B3365" s="17" t="n">
        <v>13</v>
      </c>
      <c r="C3365" s="7" t="n">
        <v>10229</v>
      </c>
    </row>
    <row r="3366" spans="1:3">
      <c r="A3366" t="s">
        <v>4</v>
      </c>
      <c r="B3366" s="4" t="s">
        <v>5</v>
      </c>
      <c r="C3366" s="4" t="s">
        <v>10</v>
      </c>
    </row>
    <row r="3367" spans="1:3">
      <c r="A3367" t="n">
        <v>28254</v>
      </c>
      <c r="B3367" s="17" t="n">
        <v>13</v>
      </c>
      <c r="C3367" s="7" t="n">
        <v>10293</v>
      </c>
    </row>
    <row r="3368" spans="1:3">
      <c r="A3368" t="s">
        <v>4</v>
      </c>
      <c r="B3368" s="4" t="s">
        <v>5</v>
      </c>
      <c r="C3368" s="4" t="s">
        <v>10</v>
      </c>
    </row>
    <row r="3369" spans="1:3">
      <c r="A3369" t="n">
        <v>28257</v>
      </c>
      <c r="B3369" s="17" t="n">
        <v>13</v>
      </c>
      <c r="C3369" s="7" t="n">
        <v>9728</v>
      </c>
    </row>
    <row r="3370" spans="1:3">
      <c r="A3370" t="s">
        <v>4</v>
      </c>
      <c r="B3370" s="4" t="s">
        <v>5</v>
      </c>
      <c r="C3370" s="4" t="s">
        <v>10</v>
      </c>
    </row>
    <row r="3371" spans="1:3">
      <c r="A3371" t="n">
        <v>28260</v>
      </c>
      <c r="B3371" s="17" t="n">
        <v>13</v>
      </c>
      <c r="C3371" s="7" t="n">
        <v>9729</v>
      </c>
    </row>
    <row r="3372" spans="1:3">
      <c r="A3372" t="s">
        <v>4</v>
      </c>
      <c r="B3372" s="4" t="s">
        <v>5</v>
      </c>
      <c r="C3372" s="4" t="s">
        <v>10</v>
      </c>
    </row>
    <row r="3373" spans="1:3">
      <c r="A3373" t="n">
        <v>28263</v>
      </c>
      <c r="B3373" s="17" t="n">
        <v>13</v>
      </c>
      <c r="C3373" s="7" t="n">
        <v>9730</v>
      </c>
    </row>
    <row r="3374" spans="1:3">
      <c r="A3374" t="s">
        <v>4</v>
      </c>
      <c r="B3374" s="4" t="s">
        <v>5</v>
      </c>
      <c r="C3374" s="4" t="s">
        <v>10</v>
      </c>
    </row>
    <row r="3375" spans="1:3">
      <c r="A3375" t="n">
        <v>28266</v>
      </c>
      <c r="B3375" s="17" t="n">
        <v>13</v>
      </c>
      <c r="C3375" s="7" t="n">
        <v>9731</v>
      </c>
    </row>
    <row r="3376" spans="1:3">
      <c r="A3376" t="s">
        <v>4</v>
      </c>
      <c r="B3376" s="4" t="s">
        <v>5</v>
      </c>
      <c r="C3376" s="4" t="s">
        <v>10</v>
      </c>
    </row>
    <row r="3377" spans="1:3">
      <c r="A3377" t="n">
        <v>28269</v>
      </c>
      <c r="B3377" s="17" t="n">
        <v>13</v>
      </c>
      <c r="C3377" s="7" t="n">
        <v>9732</v>
      </c>
    </row>
    <row r="3378" spans="1:3">
      <c r="A3378" t="s">
        <v>4</v>
      </c>
      <c r="B3378" s="4" t="s">
        <v>5</v>
      </c>
      <c r="C3378" s="4" t="s">
        <v>10</v>
      </c>
    </row>
    <row r="3379" spans="1:3">
      <c r="A3379" t="n">
        <v>28272</v>
      </c>
      <c r="B3379" s="17" t="n">
        <v>13</v>
      </c>
      <c r="C3379" s="7" t="n">
        <v>9733</v>
      </c>
    </row>
    <row r="3380" spans="1:3">
      <c r="A3380" t="s">
        <v>4</v>
      </c>
      <c r="B3380" s="4" t="s">
        <v>5</v>
      </c>
      <c r="C3380" s="4" t="s">
        <v>10</v>
      </c>
    </row>
    <row r="3381" spans="1:3">
      <c r="A3381" t="n">
        <v>28275</v>
      </c>
      <c r="B3381" s="17" t="n">
        <v>13</v>
      </c>
      <c r="C3381" s="7" t="n">
        <v>9734</v>
      </c>
    </row>
    <row r="3382" spans="1:3">
      <c r="A3382" t="s">
        <v>4</v>
      </c>
      <c r="B3382" s="4" t="s">
        <v>5</v>
      </c>
      <c r="C3382" s="4" t="s">
        <v>10</v>
      </c>
    </row>
    <row r="3383" spans="1:3">
      <c r="A3383" t="n">
        <v>28278</v>
      </c>
      <c r="B3383" s="17" t="n">
        <v>13</v>
      </c>
      <c r="C3383" s="7" t="n">
        <v>9735</v>
      </c>
    </row>
    <row r="3384" spans="1:3">
      <c r="A3384" t="s">
        <v>4</v>
      </c>
      <c r="B3384" s="4" t="s">
        <v>5</v>
      </c>
      <c r="C3384" s="4" t="s">
        <v>10</v>
      </c>
    </row>
    <row r="3385" spans="1:3">
      <c r="A3385" t="n">
        <v>28281</v>
      </c>
      <c r="B3385" s="17" t="n">
        <v>13</v>
      </c>
      <c r="C3385" s="7" t="n">
        <v>9736</v>
      </c>
    </row>
    <row r="3386" spans="1:3">
      <c r="A3386" t="s">
        <v>4</v>
      </c>
      <c r="B3386" s="4" t="s">
        <v>5</v>
      </c>
      <c r="C3386" s="4" t="s">
        <v>10</v>
      </c>
    </row>
    <row r="3387" spans="1:3">
      <c r="A3387" t="n">
        <v>28284</v>
      </c>
      <c r="B3387" s="17" t="n">
        <v>13</v>
      </c>
      <c r="C3387" s="7" t="n">
        <v>9737</v>
      </c>
    </row>
    <row r="3388" spans="1:3">
      <c r="A3388" t="s">
        <v>4</v>
      </c>
      <c r="B3388" s="4" t="s">
        <v>5</v>
      </c>
      <c r="C3388" s="4" t="s">
        <v>10</v>
      </c>
    </row>
    <row r="3389" spans="1:3">
      <c r="A3389" t="n">
        <v>28287</v>
      </c>
      <c r="B3389" s="17" t="n">
        <v>13</v>
      </c>
      <c r="C3389" s="7" t="n">
        <v>9738</v>
      </c>
    </row>
    <row r="3390" spans="1:3">
      <c r="A3390" t="s">
        <v>4</v>
      </c>
      <c r="B3390" s="4" t="s">
        <v>5</v>
      </c>
      <c r="C3390" s="4" t="s">
        <v>10</v>
      </c>
    </row>
    <row r="3391" spans="1:3">
      <c r="A3391" t="n">
        <v>28290</v>
      </c>
      <c r="B3391" s="17" t="n">
        <v>13</v>
      </c>
      <c r="C3391" s="7" t="n">
        <v>9739</v>
      </c>
    </row>
    <row r="3392" spans="1:3">
      <c r="A3392" t="s">
        <v>4</v>
      </c>
      <c r="B3392" s="4" t="s">
        <v>5</v>
      </c>
      <c r="C3392" s="4" t="s">
        <v>10</v>
      </c>
    </row>
    <row r="3393" spans="1:3">
      <c r="A3393" t="n">
        <v>28293</v>
      </c>
      <c r="B3393" s="17" t="n">
        <v>13</v>
      </c>
      <c r="C3393" s="7" t="n">
        <v>9740</v>
      </c>
    </row>
    <row r="3394" spans="1:3">
      <c r="A3394" t="s">
        <v>4</v>
      </c>
      <c r="B3394" s="4" t="s">
        <v>5</v>
      </c>
      <c r="C3394" s="4" t="s">
        <v>10</v>
      </c>
    </row>
    <row r="3395" spans="1:3">
      <c r="A3395" t="n">
        <v>28296</v>
      </c>
      <c r="B3395" s="17" t="n">
        <v>13</v>
      </c>
      <c r="C3395" s="7" t="n">
        <v>9741</v>
      </c>
    </row>
    <row r="3396" spans="1:3">
      <c r="A3396" t="s">
        <v>4</v>
      </c>
      <c r="B3396" s="4" t="s">
        <v>5</v>
      </c>
      <c r="C3396" s="4" t="s">
        <v>10</v>
      </c>
    </row>
    <row r="3397" spans="1:3">
      <c r="A3397" t="n">
        <v>28299</v>
      </c>
      <c r="B3397" s="17" t="n">
        <v>13</v>
      </c>
      <c r="C3397" s="7" t="n">
        <v>9742</v>
      </c>
    </row>
    <row r="3398" spans="1:3">
      <c r="A3398" t="s">
        <v>4</v>
      </c>
      <c r="B3398" s="4" t="s">
        <v>5</v>
      </c>
      <c r="C3398" s="4" t="s">
        <v>10</v>
      </c>
    </row>
    <row r="3399" spans="1:3">
      <c r="A3399" t="n">
        <v>28302</v>
      </c>
      <c r="B3399" s="17" t="n">
        <v>13</v>
      </c>
      <c r="C3399" s="7" t="n">
        <v>9743</v>
      </c>
    </row>
    <row r="3400" spans="1:3">
      <c r="A3400" t="s">
        <v>4</v>
      </c>
      <c r="B3400" s="4" t="s">
        <v>5</v>
      </c>
      <c r="C3400" s="4" t="s">
        <v>10</v>
      </c>
    </row>
    <row r="3401" spans="1:3">
      <c r="A3401" t="n">
        <v>28305</v>
      </c>
      <c r="B3401" s="17" t="n">
        <v>13</v>
      </c>
      <c r="C3401" s="7" t="n">
        <v>9744</v>
      </c>
    </row>
    <row r="3402" spans="1:3">
      <c r="A3402" t="s">
        <v>4</v>
      </c>
      <c r="B3402" s="4" t="s">
        <v>5</v>
      </c>
      <c r="C3402" s="4" t="s">
        <v>10</v>
      </c>
    </row>
    <row r="3403" spans="1:3">
      <c r="A3403" t="n">
        <v>28308</v>
      </c>
      <c r="B3403" s="17" t="n">
        <v>13</v>
      </c>
      <c r="C3403" s="7" t="n">
        <v>10108</v>
      </c>
    </row>
    <row r="3404" spans="1:3">
      <c r="A3404" t="s">
        <v>4</v>
      </c>
      <c r="B3404" s="4" t="s">
        <v>5</v>
      </c>
      <c r="C3404" s="4" t="s">
        <v>10</v>
      </c>
    </row>
    <row r="3405" spans="1:3">
      <c r="A3405" t="n">
        <v>28311</v>
      </c>
      <c r="B3405" s="17" t="n">
        <v>13</v>
      </c>
      <c r="C3405" s="7" t="n">
        <v>10480</v>
      </c>
    </row>
    <row r="3406" spans="1:3">
      <c r="A3406" t="s">
        <v>4</v>
      </c>
      <c r="B3406" s="4" t="s">
        <v>5</v>
      </c>
      <c r="C3406" s="4" t="s">
        <v>10</v>
      </c>
    </row>
    <row r="3407" spans="1:3">
      <c r="A3407" t="n">
        <v>28314</v>
      </c>
      <c r="B3407" s="17" t="n">
        <v>13</v>
      </c>
      <c r="C3407" s="7" t="n">
        <v>10240</v>
      </c>
    </row>
    <row r="3408" spans="1:3">
      <c r="A3408" t="s">
        <v>4</v>
      </c>
      <c r="B3408" s="4" t="s">
        <v>5</v>
      </c>
      <c r="C3408" s="4" t="s">
        <v>10</v>
      </c>
    </row>
    <row r="3409" spans="1:3">
      <c r="A3409" t="n">
        <v>28317</v>
      </c>
      <c r="B3409" s="17" t="n">
        <v>13</v>
      </c>
      <c r="C3409" s="7" t="n">
        <v>10241</v>
      </c>
    </row>
    <row r="3410" spans="1:3">
      <c r="A3410" t="s">
        <v>4</v>
      </c>
      <c r="B3410" s="4" t="s">
        <v>5</v>
      </c>
      <c r="C3410" s="4" t="s">
        <v>10</v>
      </c>
    </row>
    <row r="3411" spans="1:3">
      <c r="A3411" t="n">
        <v>28320</v>
      </c>
      <c r="B3411" s="17" t="n">
        <v>13</v>
      </c>
      <c r="C3411" s="7" t="n">
        <v>10242</v>
      </c>
    </row>
    <row r="3412" spans="1:3">
      <c r="A3412" t="s">
        <v>4</v>
      </c>
      <c r="B3412" s="4" t="s">
        <v>5</v>
      </c>
      <c r="C3412" s="4" t="s">
        <v>10</v>
      </c>
    </row>
    <row r="3413" spans="1:3">
      <c r="A3413" t="n">
        <v>28323</v>
      </c>
      <c r="B3413" s="17" t="n">
        <v>13</v>
      </c>
      <c r="C3413" s="7" t="n">
        <v>10243</v>
      </c>
    </row>
    <row r="3414" spans="1:3">
      <c r="A3414" t="s">
        <v>4</v>
      </c>
      <c r="B3414" s="4" t="s">
        <v>5</v>
      </c>
      <c r="C3414" s="4" t="s">
        <v>10</v>
      </c>
    </row>
    <row r="3415" spans="1:3">
      <c r="A3415" t="n">
        <v>28326</v>
      </c>
      <c r="B3415" s="17" t="n">
        <v>13</v>
      </c>
      <c r="C3415" s="7" t="n">
        <v>10992</v>
      </c>
    </row>
    <row r="3416" spans="1:3">
      <c r="A3416" t="s">
        <v>4</v>
      </c>
      <c r="B3416" s="4" t="s">
        <v>5</v>
      </c>
      <c r="C3416" s="4" t="s">
        <v>10</v>
      </c>
    </row>
    <row r="3417" spans="1:3">
      <c r="A3417" t="n">
        <v>28329</v>
      </c>
      <c r="B3417" s="17" t="n">
        <v>13</v>
      </c>
      <c r="C3417" s="7" t="n">
        <v>10993</v>
      </c>
    </row>
    <row r="3418" spans="1:3">
      <c r="A3418" t="s">
        <v>4</v>
      </c>
      <c r="B3418" s="4" t="s">
        <v>5</v>
      </c>
      <c r="C3418" s="4" t="s">
        <v>10</v>
      </c>
    </row>
    <row r="3419" spans="1:3">
      <c r="A3419" t="n">
        <v>28332</v>
      </c>
      <c r="B3419" s="17" t="n">
        <v>13</v>
      </c>
      <c r="C3419" s="7" t="n">
        <v>10994</v>
      </c>
    </row>
    <row r="3420" spans="1:3">
      <c r="A3420" t="s">
        <v>4</v>
      </c>
      <c r="B3420" s="4" t="s">
        <v>5</v>
      </c>
      <c r="C3420" s="4" t="s">
        <v>10</v>
      </c>
    </row>
    <row r="3421" spans="1:3">
      <c r="A3421" t="n">
        <v>28335</v>
      </c>
      <c r="B3421" s="17" t="n">
        <v>13</v>
      </c>
      <c r="C3421" s="7" t="n">
        <v>10995</v>
      </c>
    </row>
    <row r="3422" spans="1:3">
      <c r="A3422" t="s">
        <v>4</v>
      </c>
      <c r="B3422" s="4" t="s">
        <v>5</v>
      </c>
      <c r="C3422" s="4" t="s">
        <v>10</v>
      </c>
    </row>
    <row r="3423" spans="1:3">
      <c r="A3423" t="n">
        <v>28338</v>
      </c>
      <c r="B3423" s="17" t="n">
        <v>13</v>
      </c>
      <c r="C3423" s="7" t="n">
        <v>10496</v>
      </c>
    </row>
    <row r="3424" spans="1:3">
      <c r="A3424" t="s">
        <v>4</v>
      </c>
      <c r="B3424" s="4" t="s">
        <v>5</v>
      </c>
      <c r="C3424" s="4" t="s">
        <v>10</v>
      </c>
    </row>
    <row r="3425" spans="1:3">
      <c r="A3425" t="n">
        <v>28341</v>
      </c>
      <c r="B3425" s="17" t="n">
        <v>13</v>
      </c>
      <c r="C3425" s="7" t="n">
        <v>10497</v>
      </c>
    </row>
    <row r="3426" spans="1:3">
      <c r="A3426" t="s">
        <v>4</v>
      </c>
      <c r="B3426" s="4" t="s">
        <v>5</v>
      </c>
      <c r="C3426" s="4" t="s">
        <v>10</v>
      </c>
    </row>
    <row r="3427" spans="1:3">
      <c r="A3427" t="n">
        <v>28344</v>
      </c>
      <c r="B3427" s="17" t="n">
        <v>13</v>
      </c>
      <c r="C3427" s="7" t="n">
        <v>10498</v>
      </c>
    </row>
    <row r="3428" spans="1:3">
      <c r="A3428" t="s">
        <v>4</v>
      </c>
      <c r="B3428" s="4" t="s">
        <v>5</v>
      </c>
      <c r="C3428" s="4" t="s">
        <v>10</v>
      </c>
    </row>
    <row r="3429" spans="1:3">
      <c r="A3429" t="n">
        <v>28347</v>
      </c>
      <c r="B3429" s="17" t="n">
        <v>13</v>
      </c>
      <c r="C3429" s="7" t="n">
        <v>10499</v>
      </c>
    </row>
    <row r="3430" spans="1:3">
      <c r="A3430" t="s">
        <v>4</v>
      </c>
      <c r="B3430" s="4" t="s">
        <v>5</v>
      </c>
      <c r="C3430" s="4" t="s">
        <v>10</v>
      </c>
    </row>
    <row r="3431" spans="1:3">
      <c r="A3431" t="n">
        <v>28350</v>
      </c>
      <c r="B3431" s="17" t="n">
        <v>13</v>
      </c>
      <c r="C3431" s="7" t="n">
        <v>10500</v>
      </c>
    </row>
    <row r="3432" spans="1:3">
      <c r="A3432" t="s">
        <v>4</v>
      </c>
      <c r="B3432" s="4" t="s">
        <v>5</v>
      </c>
      <c r="C3432" s="4" t="s">
        <v>10</v>
      </c>
    </row>
    <row r="3433" spans="1:3">
      <c r="A3433" t="n">
        <v>28353</v>
      </c>
      <c r="B3433" s="17" t="n">
        <v>13</v>
      </c>
      <c r="C3433" s="7" t="n">
        <v>10501</v>
      </c>
    </row>
    <row r="3434" spans="1:3">
      <c r="A3434" t="s">
        <v>4</v>
      </c>
      <c r="B3434" s="4" t="s">
        <v>5</v>
      </c>
      <c r="C3434" s="4" t="s">
        <v>10</v>
      </c>
    </row>
    <row r="3435" spans="1:3">
      <c r="A3435" t="n">
        <v>28356</v>
      </c>
      <c r="B3435" s="17" t="n">
        <v>13</v>
      </c>
      <c r="C3435" s="7" t="n">
        <v>10502</v>
      </c>
    </row>
    <row r="3436" spans="1:3">
      <c r="A3436" t="s">
        <v>4</v>
      </c>
      <c r="B3436" s="4" t="s">
        <v>5</v>
      </c>
      <c r="C3436" s="4" t="s">
        <v>10</v>
      </c>
    </row>
    <row r="3437" spans="1:3">
      <c r="A3437" t="n">
        <v>28359</v>
      </c>
      <c r="B3437" s="17" t="n">
        <v>13</v>
      </c>
      <c r="C3437" s="7" t="n">
        <v>10503</v>
      </c>
    </row>
    <row r="3438" spans="1:3">
      <c r="A3438" t="s">
        <v>4</v>
      </c>
      <c r="B3438" s="4" t="s">
        <v>5</v>
      </c>
      <c r="C3438" s="4" t="s">
        <v>10</v>
      </c>
    </row>
    <row r="3439" spans="1:3">
      <c r="A3439" t="n">
        <v>28362</v>
      </c>
      <c r="B3439" s="17" t="n">
        <v>13</v>
      </c>
      <c r="C3439" s="7" t="n">
        <v>10504</v>
      </c>
    </row>
    <row r="3440" spans="1:3">
      <c r="A3440" t="s">
        <v>4</v>
      </c>
      <c r="B3440" s="4" t="s">
        <v>5</v>
      </c>
      <c r="C3440" s="4" t="s">
        <v>10</v>
      </c>
    </row>
    <row r="3441" spans="1:3">
      <c r="A3441" t="n">
        <v>28365</v>
      </c>
      <c r="B3441" s="17" t="n">
        <v>13</v>
      </c>
      <c r="C3441" s="7" t="n">
        <v>10505</v>
      </c>
    </row>
    <row r="3442" spans="1:3">
      <c r="A3442" t="s">
        <v>4</v>
      </c>
      <c r="B3442" s="4" t="s">
        <v>5</v>
      </c>
      <c r="C3442" s="4" t="s">
        <v>10</v>
      </c>
    </row>
    <row r="3443" spans="1:3">
      <c r="A3443" t="n">
        <v>28368</v>
      </c>
      <c r="B3443" s="17" t="n">
        <v>13</v>
      </c>
      <c r="C3443" s="7" t="n">
        <v>10506</v>
      </c>
    </row>
    <row r="3444" spans="1:3">
      <c r="A3444" t="s">
        <v>4</v>
      </c>
      <c r="B3444" s="4" t="s">
        <v>5</v>
      </c>
      <c r="C3444" s="4" t="s">
        <v>10</v>
      </c>
    </row>
    <row r="3445" spans="1:3">
      <c r="A3445" t="n">
        <v>28371</v>
      </c>
      <c r="B3445" s="17" t="n">
        <v>13</v>
      </c>
      <c r="C3445" s="7" t="n">
        <v>10507</v>
      </c>
    </row>
    <row r="3446" spans="1:3">
      <c r="A3446" t="s">
        <v>4</v>
      </c>
      <c r="B3446" s="4" t="s">
        <v>5</v>
      </c>
      <c r="C3446" s="4" t="s">
        <v>10</v>
      </c>
    </row>
    <row r="3447" spans="1:3">
      <c r="A3447" t="n">
        <v>28374</v>
      </c>
      <c r="B3447" s="17" t="n">
        <v>13</v>
      </c>
      <c r="C3447" s="7" t="n">
        <v>10508</v>
      </c>
    </row>
    <row r="3448" spans="1:3">
      <c r="A3448" t="s">
        <v>4</v>
      </c>
      <c r="B3448" s="4" t="s">
        <v>5</v>
      </c>
      <c r="C3448" s="4" t="s">
        <v>10</v>
      </c>
    </row>
    <row r="3449" spans="1:3">
      <c r="A3449" t="n">
        <v>28377</v>
      </c>
      <c r="B3449" s="17" t="n">
        <v>13</v>
      </c>
      <c r="C3449" s="7" t="n">
        <v>10509</v>
      </c>
    </row>
    <row r="3450" spans="1:3">
      <c r="A3450" t="s">
        <v>4</v>
      </c>
      <c r="B3450" s="4" t="s">
        <v>5</v>
      </c>
      <c r="C3450" s="4" t="s">
        <v>10</v>
      </c>
    </row>
    <row r="3451" spans="1:3">
      <c r="A3451" t="n">
        <v>28380</v>
      </c>
      <c r="B3451" s="17" t="n">
        <v>13</v>
      </c>
      <c r="C3451" s="7" t="n">
        <v>12738</v>
      </c>
    </row>
    <row r="3452" spans="1:3">
      <c r="A3452" t="s">
        <v>4</v>
      </c>
      <c r="B3452" s="4" t="s">
        <v>5</v>
      </c>
      <c r="C3452" s="4" t="s">
        <v>10</v>
      </c>
    </row>
    <row r="3453" spans="1:3">
      <c r="A3453" t="n">
        <v>28383</v>
      </c>
      <c r="B3453" s="17" t="n">
        <v>13</v>
      </c>
      <c r="C3453" s="7" t="n">
        <v>12740</v>
      </c>
    </row>
    <row r="3454" spans="1:3">
      <c r="A3454" t="s">
        <v>4</v>
      </c>
      <c r="B3454" s="4" t="s">
        <v>5</v>
      </c>
      <c r="C3454" s="4" t="s">
        <v>10</v>
      </c>
    </row>
    <row r="3455" spans="1:3">
      <c r="A3455" t="n">
        <v>28386</v>
      </c>
      <c r="B3455" s="17" t="n">
        <v>13</v>
      </c>
      <c r="C3455" s="7" t="n">
        <v>9600</v>
      </c>
    </row>
    <row r="3456" spans="1:3">
      <c r="A3456" t="s">
        <v>4</v>
      </c>
      <c r="B3456" s="4" t="s">
        <v>5</v>
      </c>
      <c r="C3456" s="4" t="s">
        <v>10</v>
      </c>
    </row>
    <row r="3457" spans="1:3">
      <c r="A3457" t="n">
        <v>28389</v>
      </c>
      <c r="B3457" s="17" t="n">
        <v>13</v>
      </c>
      <c r="C3457" s="7" t="n">
        <v>9601</v>
      </c>
    </row>
    <row r="3458" spans="1:3">
      <c r="A3458" t="s">
        <v>4</v>
      </c>
      <c r="B3458" s="4" t="s">
        <v>5</v>
      </c>
      <c r="C3458" s="4" t="s">
        <v>10</v>
      </c>
    </row>
    <row r="3459" spans="1:3">
      <c r="A3459" t="n">
        <v>28392</v>
      </c>
      <c r="B3459" s="17" t="n">
        <v>13</v>
      </c>
      <c r="C3459" s="7" t="n">
        <v>9602</v>
      </c>
    </row>
    <row r="3460" spans="1:3">
      <c r="A3460" t="s">
        <v>4</v>
      </c>
      <c r="B3460" s="4" t="s">
        <v>5</v>
      </c>
      <c r="C3460" s="4" t="s">
        <v>10</v>
      </c>
    </row>
    <row r="3461" spans="1:3">
      <c r="A3461" t="n">
        <v>28395</v>
      </c>
      <c r="B3461" s="17" t="n">
        <v>13</v>
      </c>
      <c r="C3461" s="7" t="n">
        <v>9603</v>
      </c>
    </row>
    <row r="3462" spans="1:3">
      <c r="A3462" t="s">
        <v>4</v>
      </c>
      <c r="B3462" s="4" t="s">
        <v>5</v>
      </c>
      <c r="C3462" s="4" t="s">
        <v>10</v>
      </c>
    </row>
    <row r="3463" spans="1:3">
      <c r="A3463" t="n">
        <v>28398</v>
      </c>
      <c r="B3463" s="17" t="n">
        <v>13</v>
      </c>
      <c r="C3463" s="7" t="n">
        <v>9604</v>
      </c>
    </row>
    <row r="3464" spans="1:3">
      <c r="A3464" t="s">
        <v>4</v>
      </c>
      <c r="B3464" s="4" t="s">
        <v>5</v>
      </c>
      <c r="C3464" s="4" t="s">
        <v>10</v>
      </c>
    </row>
    <row r="3465" spans="1:3">
      <c r="A3465" t="n">
        <v>28401</v>
      </c>
      <c r="B3465" s="17" t="n">
        <v>13</v>
      </c>
      <c r="C3465" s="7" t="n">
        <v>9605</v>
      </c>
    </row>
    <row r="3466" spans="1:3">
      <c r="A3466" t="s">
        <v>4</v>
      </c>
      <c r="B3466" s="4" t="s">
        <v>5</v>
      </c>
      <c r="C3466" s="4" t="s">
        <v>10</v>
      </c>
    </row>
    <row r="3467" spans="1:3">
      <c r="A3467" t="n">
        <v>28404</v>
      </c>
      <c r="B3467" s="17" t="n">
        <v>13</v>
      </c>
      <c r="C3467" s="7" t="n">
        <v>10397</v>
      </c>
    </row>
    <row r="3468" spans="1:3">
      <c r="A3468" t="s">
        <v>4</v>
      </c>
      <c r="B3468" s="4" t="s">
        <v>5</v>
      </c>
      <c r="C3468" s="4" t="s">
        <v>10</v>
      </c>
    </row>
    <row r="3469" spans="1:3">
      <c r="A3469" t="n">
        <v>28407</v>
      </c>
      <c r="B3469" s="17" t="n">
        <v>13</v>
      </c>
      <c r="C3469" s="7" t="n">
        <v>9606</v>
      </c>
    </row>
    <row r="3470" spans="1:3">
      <c r="A3470" t="s">
        <v>4</v>
      </c>
      <c r="B3470" s="4" t="s">
        <v>5</v>
      </c>
      <c r="C3470" s="4" t="s">
        <v>10</v>
      </c>
    </row>
    <row r="3471" spans="1:3">
      <c r="A3471" t="n">
        <v>28410</v>
      </c>
      <c r="B3471" s="17" t="n">
        <v>13</v>
      </c>
      <c r="C3471" s="7" t="n">
        <v>9607</v>
      </c>
    </row>
    <row r="3472" spans="1:3">
      <c r="A3472" t="s">
        <v>4</v>
      </c>
      <c r="B3472" s="4" t="s">
        <v>5</v>
      </c>
      <c r="C3472" s="4" t="s">
        <v>10</v>
      </c>
    </row>
    <row r="3473" spans="1:3">
      <c r="A3473" t="n">
        <v>28413</v>
      </c>
      <c r="B3473" s="17" t="n">
        <v>13</v>
      </c>
      <c r="C3473" s="7" t="n">
        <v>9608</v>
      </c>
    </row>
    <row r="3474" spans="1:3">
      <c r="A3474" t="s">
        <v>4</v>
      </c>
      <c r="B3474" s="4" t="s">
        <v>5</v>
      </c>
      <c r="C3474" s="4" t="s">
        <v>10</v>
      </c>
    </row>
    <row r="3475" spans="1:3">
      <c r="A3475" t="n">
        <v>28416</v>
      </c>
      <c r="B3475" s="17" t="n">
        <v>13</v>
      </c>
      <c r="C3475" s="7" t="n">
        <v>9609</v>
      </c>
    </row>
    <row r="3476" spans="1:3">
      <c r="A3476" t="s">
        <v>4</v>
      </c>
      <c r="B3476" s="4" t="s">
        <v>5</v>
      </c>
      <c r="C3476" s="4" t="s">
        <v>10</v>
      </c>
    </row>
    <row r="3477" spans="1:3">
      <c r="A3477" t="n">
        <v>28419</v>
      </c>
      <c r="B3477" s="17" t="n">
        <v>13</v>
      </c>
      <c r="C3477" s="7" t="n">
        <v>6486</v>
      </c>
    </row>
    <row r="3478" spans="1:3">
      <c r="A3478" t="s">
        <v>4</v>
      </c>
      <c r="B3478" s="4" t="s">
        <v>5</v>
      </c>
    </row>
    <row r="3479" spans="1:3">
      <c r="A3479" t="n">
        <v>28422</v>
      </c>
      <c r="B3479" s="5" t="n">
        <v>1</v>
      </c>
    </row>
    <row r="3480" spans="1:3" s="3" customFormat="1" customHeight="0">
      <c r="A3480" s="3" t="s">
        <v>2</v>
      </c>
      <c r="B3480" s="3" t="s">
        <v>338</v>
      </c>
    </row>
    <row r="3481" spans="1:3">
      <c r="A3481" t="s">
        <v>4</v>
      </c>
      <c r="B3481" s="4" t="s">
        <v>5</v>
      </c>
      <c r="C3481" s="4" t="s">
        <v>10</v>
      </c>
    </row>
    <row r="3482" spans="1:3">
      <c r="A3482" t="n">
        <v>28424</v>
      </c>
      <c r="B3482" s="9" t="n">
        <v>12</v>
      </c>
      <c r="C3482" s="7" t="n">
        <v>8432</v>
      </c>
    </row>
    <row r="3483" spans="1:3">
      <c r="A3483" t="s">
        <v>4</v>
      </c>
      <c r="B3483" s="4" t="s">
        <v>5</v>
      </c>
      <c r="C3483" s="4" t="s">
        <v>10</v>
      </c>
    </row>
    <row r="3484" spans="1:3">
      <c r="A3484" t="n">
        <v>28427</v>
      </c>
      <c r="B3484" s="9" t="n">
        <v>12</v>
      </c>
      <c r="C3484" s="7" t="n">
        <v>8433</v>
      </c>
    </row>
    <row r="3485" spans="1:3">
      <c r="A3485" t="s">
        <v>4</v>
      </c>
      <c r="B3485" s="4" t="s">
        <v>5</v>
      </c>
      <c r="C3485" s="4" t="s">
        <v>10</v>
      </c>
    </row>
    <row r="3486" spans="1:3">
      <c r="A3486" t="n">
        <v>28430</v>
      </c>
      <c r="B3486" s="9" t="n">
        <v>12</v>
      </c>
      <c r="C3486" s="7" t="n">
        <v>8434</v>
      </c>
    </row>
    <row r="3487" spans="1:3">
      <c r="A3487" t="s">
        <v>4</v>
      </c>
      <c r="B3487" s="4" t="s">
        <v>5</v>
      </c>
      <c r="C3487" s="4" t="s">
        <v>10</v>
      </c>
    </row>
    <row r="3488" spans="1:3">
      <c r="A3488" t="n">
        <v>28433</v>
      </c>
      <c r="B3488" s="9" t="n">
        <v>12</v>
      </c>
      <c r="C3488" s="7" t="n">
        <v>8192</v>
      </c>
    </row>
    <row r="3489" spans="1:3">
      <c r="A3489" t="s">
        <v>4</v>
      </c>
      <c r="B3489" s="4" t="s">
        <v>5</v>
      </c>
      <c r="C3489" s="4" t="s">
        <v>10</v>
      </c>
    </row>
    <row r="3490" spans="1:3">
      <c r="A3490" t="n">
        <v>28436</v>
      </c>
      <c r="B3490" s="9" t="n">
        <v>12</v>
      </c>
      <c r="C3490" s="7" t="n">
        <v>8193</v>
      </c>
    </row>
    <row r="3491" spans="1:3">
      <c r="A3491" t="s">
        <v>4</v>
      </c>
      <c r="B3491" s="4" t="s">
        <v>5</v>
      </c>
      <c r="C3491" s="4" t="s">
        <v>10</v>
      </c>
    </row>
    <row r="3492" spans="1:3">
      <c r="A3492" t="n">
        <v>28439</v>
      </c>
      <c r="B3492" s="9" t="n">
        <v>12</v>
      </c>
      <c r="C3492" s="7" t="n">
        <v>8194</v>
      </c>
    </row>
    <row r="3493" spans="1:3">
      <c r="A3493" t="s">
        <v>4</v>
      </c>
      <c r="B3493" s="4" t="s">
        <v>5</v>
      </c>
      <c r="C3493" s="4" t="s">
        <v>10</v>
      </c>
    </row>
    <row r="3494" spans="1:3">
      <c r="A3494" t="n">
        <v>28442</v>
      </c>
      <c r="B3494" s="9" t="n">
        <v>12</v>
      </c>
      <c r="C3494" s="7" t="n">
        <v>8195</v>
      </c>
    </row>
    <row r="3495" spans="1:3">
      <c r="A3495" t="s">
        <v>4</v>
      </c>
      <c r="B3495" s="4" t="s">
        <v>5</v>
      </c>
      <c r="C3495" s="4" t="s">
        <v>10</v>
      </c>
    </row>
    <row r="3496" spans="1:3">
      <c r="A3496" t="n">
        <v>28445</v>
      </c>
      <c r="B3496" s="9" t="n">
        <v>12</v>
      </c>
      <c r="C3496" s="7" t="n">
        <v>8196</v>
      </c>
    </row>
    <row r="3497" spans="1:3">
      <c r="A3497" t="s">
        <v>4</v>
      </c>
      <c r="B3497" s="4" t="s">
        <v>5</v>
      </c>
      <c r="C3497" s="4" t="s">
        <v>10</v>
      </c>
    </row>
    <row r="3498" spans="1:3">
      <c r="A3498" t="n">
        <v>28448</v>
      </c>
      <c r="B3498" s="9" t="n">
        <v>12</v>
      </c>
      <c r="C3498" s="7" t="n">
        <v>8197</v>
      </c>
    </row>
    <row r="3499" spans="1:3">
      <c r="A3499" t="s">
        <v>4</v>
      </c>
      <c r="B3499" s="4" t="s">
        <v>5</v>
      </c>
      <c r="C3499" s="4" t="s">
        <v>10</v>
      </c>
    </row>
    <row r="3500" spans="1:3">
      <c r="A3500" t="n">
        <v>28451</v>
      </c>
      <c r="B3500" s="9" t="n">
        <v>12</v>
      </c>
      <c r="C3500" s="7" t="n">
        <v>8198</v>
      </c>
    </row>
    <row r="3501" spans="1:3">
      <c r="A3501" t="s">
        <v>4</v>
      </c>
      <c r="B3501" s="4" t="s">
        <v>5</v>
      </c>
      <c r="C3501" s="4" t="s">
        <v>10</v>
      </c>
    </row>
    <row r="3502" spans="1:3">
      <c r="A3502" t="n">
        <v>28454</v>
      </c>
      <c r="B3502" s="9" t="n">
        <v>12</v>
      </c>
      <c r="C3502" s="7" t="n">
        <v>8199</v>
      </c>
    </row>
    <row r="3503" spans="1:3">
      <c r="A3503" t="s">
        <v>4</v>
      </c>
      <c r="B3503" s="4" t="s">
        <v>5</v>
      </c>
      <c r="C3503" s="4" t="s">
        <v>10</v>
      </c>
    </row>
    <row r="3504" spans="1:3">
      <c r="A3504" t="n">
        <v>28457</v>
      </c>
      <c r="B3504" s="9" t="n">
        <v>12</v>
      </c>
      <c r="C3504" s="7" t="n">
        <v>8200</v>
      </c>
    </row>
    <row r="3505" spans="1:3">
      <c r="A3505" t="s">
        <v>4</v>
      </c>
      <c r="B3505" s="4" t="s">
        <v>5</v>
      </c>
      <c r="C3505" s="4" t="s">
        <v>10</v>
      </c>
    </row>
    <row r="3506" spans="1:3">
      <c r="A3506" t="n">
        <v>28460</v>
      </c>
      <c r="B3506" s="9" t="n">
        <v>12</v>
      </c>
      <c r="C3506" s="7" t="n">
        <v>8201</v>
      </c>
    </row>
    <row r="3507" spans="1:3">
      <c r="A3507" t="s">
        <v>4</v>
      </c>
      <c r="B3507" s="4" t="s">
        <v>5</v>
      </c>
      <c r="C3507" s="4" t="s">
        <v>10</v>
      </c>
    </row>
    <row r="3508" spans="1:3">
      <c r="A3508" t="n">
        <v>28463</v>
      </c>
      <c r="B3508" s="9" t="n">
        <v>12</v>
      </c>
      <c r="C3508" s="7" t="n">
        <v>8202</v>
      </c>
    </row>
    <row r="3509" spans="1:3">
      <c r="A3509" t="s">
        <v>4</v>
      </c>
      <c r="B3509" s="4" t="s">
        <v>5</v>
      </c>
      <c r="C3509" s="4" t="s">
        <v>10</v>
      </c>
    </row>
    <row r="3510" spans="1:3">
      <c r="A3510" t="n">
        <v>28466</v>
      </c>
      <c r="B3510" s="9" t="n">
        <v>12</v>
      </c>
      <c r="C3510" s="7" t="n">
        <v>8203</v>
      </c>
    </row>
    <row r="3511" spans="1:3">
      <c r="A3511" t="s">
        <v>4</v>
      </c>
      <c r="B3511" s="4" t="s">
        <v>5</v>
      </c>
      <c r="C3511" s="4" t="s">
        <v>10</v>
      </c>
    </row>
    <row r="3512" spans="1:3">
      <c r="A3512" t="n">
        <v>28469</v>
      </c>
      <c r="B3512" s="9" t="n">
        <v>12</v>
      </c>
      <c r="C3512" s="7" t="n">
        <v>8204</v>
      </c>
    </row>
    <row r="3513" spans="1:3">
      <c r="A3513" t="s">
        <v>4</v>
      </c>
      <c r="B3513" s="4" t="s">
        <v>5</v>
      </c>
      <c r="C3513" s="4" t="s">
        <v>10</v>
      </c>
    </row>
    <row r="3514" spans="1:3">
      <c r="A3514" t="n">
        <v>28472</v>
      </c>
      <c r="B3514" s="9" t="n">
        <v>12</v>
      </c>
      <c r="C3514" s="7" t="n">
        <v>8205</v>
      </c>
    </row>
    <row r="3515" spans="1:3">
      <c r="A3515" t="s">
        <v>4</v>
      </c>
      <c r="B3515" s="4" t="s">
        <v>5</v>
      </c>
      <c r="C3515" s="4" t="s">
        <v>10</v>
      </c>
    </row>
    <row r="3516" spans="1:3">
      <c r="A3516" t="n">
        <v>28475</v>
      </c>
      <c r="B3516" s="9" t="n">
        <v>12</v>
      </c>
      <c r="C3516" s="7" t="n">
        <v>8206</v>
      </c>
    </row>
    <row r="3517" spans="1:3">
      <c r="A3517" t="s">
        <v>4</v>
      </c>
      <c r="B3517" s="4" t="s">
        <v>5</v>
      </c>
      <c r="C3517" s="4" t="s">
        <v>10</v>
      </c>
    </row>
    <row r="3518" spans="1:3">
      <c r="A3518" t="n">
        <v>28478</v>
      </c>
      <c r="B3518" s="9" t="n">
        <v>12</v>
      </c>
      <c r="C3518" s="7" t="n">
        <v>8207</v>
      </c>
    </row>
    <row r="3519" spans="1:3">
      <c r="A3519" t="s">
        <v>4</v>
      </c>
      <c r="B3519" s="4" t="s">
        <v>5</v>
      </c>
      <c r="C3519" s="4" t="s">
        <v>10</v>
      </c>
    </row>
    <row r="3520" spans="1:3">
      <c r="A3520" t="n">
        <v>28481</v>
      </c>
      <c r="B3520" s="9" t="n">
        <v>12</v>
      </c>
      <c r="C3520" s="7" t="n">
        <v>6416</v>
      </c>
    </row>
    <row r="3521" spans="1:3">
      <c r="A3521" t="s">
        <v>4</v>
      </c>
      <c r="B3521" s="4" t="s">
        <v>5</v>
      </c>
      <c r="C3521" s="4" t="s">
        <v>10</v>
      </c>
    </row>
    <row r="3522" spans="1:3">
      <c r="A3522" t="n">
        <v>28484</v>
      </c>
      <c r="B3522" s="9" t="n">
        <v>12</v>
      </c>
      <c r="C3522" s="7" t="n">
        <v>6417</v>
      </c>
    </row>
    <row r="3523" spans="1:3">
      <c r="A3523" t="s">
        <v>4</v>
      </c>
      <c r="B3523" s="4" t="s">
        <v>5</v>
      </c>
      <c r="C3523" s="4" t="s">
        <v>10</v>
      </c>
    </row>
    <row r="3524" spans="1:3">
      <c r="A3524" t="n">
        <v>28487</v>
      </c>
      <c r="B3524" s="9" t="n">
        <v>12</v>
      </c>
      <c r="C3524" s="7" t="n">
        <v>8352</v>
      </c>
    </row>
    <row r="3525" spans="1:3">
      <c r="A3525" t="s">
        <v>4</v>
      </c>
      <c r="B3525" s="4" t="s">
        <v>5</v>
      </c>
      <c r="C3525" s="4" t="s">
        <v>10</v>
      </c>
    </row>
    <row r="3526" spans="1:3">
      <c r="A3526" t="n">
        <v>28490</v>
      </c>
      <c r="B3526" s="9" t="n">
        <v>12</v>
      </c>
      <c r="C3526" s="7" t="n">
        <v>8353</v>
      </c>
    </row>
    <row r="3527" spans="1:3">
      <c r="A3527" t="s">
        <v>4</v>
      </c>
      <c r="B3527" s="4" t="s">
        <v>5</v>
      </c>
      <c r="C3527" s="4" t="s">
        <v>10</v>
      </c>
    </row>
    <row r="3528" spans="1:3">
      <c r="A3528" t="n">
        <v>28493</v>
      </c>
      <c r="B3528" s="9" t="n">
        <v>12</v>
      </c>
      <c r="C3528" s="7" t="n">
        <v>8354</v>
      </c>
    </row>
    <row r="3529" spans="1:3">
      <c r="A3529" t="s">
        <v>4</v>
      </c>
      <c r="B3529" s="4" t="s">
        <v>5</v>
      </c>
      <c r="C3529" s="4" t="s">
        <v>10</v>
      </c>
    </row>
    <row r="3530" spans="1:3">
      <c r="A3530" t="n">
        <v>28496</v>
      </c>
      <c r="B3530" s="9" t="n">
        <v>12</v>
      </c>
      <c r="C3530" s="7" t="n">
        <v>8355</v>
      </c>
    </row>
    <row r="3531" spans="1:3">
      <c r="A3531" t="s">
        <v>4</v>
      </c>
      <c r="B3531" s="4" t="s">
        <v>5</v>
      </c>
      <c r="C3531" s="4" t="s">
        <v>10</v>
      </c>
    </row>
    <row r="3532" spans="1:3">
      <c r="A3532" t="n">
        <v>28499</v>
      </c>
      <c r="B3532" s="9" t="n">
        <v>12</v>
      </c>
      <c r="C3532" s="7" t="n">
        <v>8356</v>
      </c>
    </row>
    <row r="3533" spans="1:3">
      <c r="A3533" t="s">
        <v>4</v>
      </c>
      <c r="B3533" s="4" t="s">
        <v>5</v>
      </c>
      <c r="C3533" s="4" t="s">
        <v>10</v>
      </c>
    </row>
    <row r="3534" spans="1:3">
      <c r="A3534" t="n">
        <v>28502</v>
      </c>
      <c r="B3534" s="9" t="n">
        <v>12</v>
      </c>
      <c r="C3534" s="7" t="n">
        <v>8357</v>
      </c>
    </row>
    <row r="3535" spans="1:3">
      <c r="A3535" t="s">
        <v>4</v>
      </c>
      <c r="B3535" s="4" t="s">
        <v>5</v>
      </c>
      <c r="C3535" s="4" t="s">
        <v>10</v>
      </c>
    </row>
    <row r="3536" spans="1:3">
      <c r="A3536" t="n">
        <v>28505</v>
      </c>
      <c r="B3536" s="9" t="n">
        <v>12</v>
      </c>
      <c r="C3536" s="7" t="n">
        <v>8358</v>
      </c>
    </row>
    <row r="3537" spans="1:3">
      <c r="A3537" t="s">
        <v>4</v>
      </c>
      <c r="B3537" s="4" t="s">
        <v>5</v>
      </c>
      <c r="C3537" s="4" t="s">
        <v>10</v>
      </c>
    </row>
    <row r="3538" spans="1:3">
      <c r="A3538" t="n">
        <v>28508</v>
      </c>
      <c r="B3538" s="9" t="n">
        <v>12</v>
      </c>
      <c r="C3538" s="7" t="n">
        <v>8359</v>
      </c>
    </row>
    <row r="3539" spans="1:3">
      <c r="A3539" t="s">
        <v>4</v>
      </c>
      <c r="B3539" s="4" t="s">
        <v>5</v>
      </c>
      <c r="C3539" s="4" t="s">
        <v>10</v>
      </c>
    </row>
    <row r="3540" spans="1:3">
      <c r="A3540" t="n">
        <v>28511</v>
      </c>
      <c r="B3540" s="9" t="n">
        <v>12</v>
      </c>
      <c r="C3540" s="7" t="n">
        <v>8360</v>
      </c>
    </row>
    <row r="3541" spans="1:3">
      <c r="A3541" t="s">
        <v>4</v>
      </c>
      <c r="B3541" s="4" t="s">
        <v>5</v>
      </c>
      <c r="C3541" s="4" t="s">
        <v>10</v>
      </c>
    </row>
    <row r="3542" spans="1:3">
      <c r="A3542" t="n">
        <v>28514</v>
      </c>
      <c r="B3542" s="9" t="n">
        <v>12</v>
      </c>
      <c r="C3542" s="7" t="n">
        <v>8361</v>
      </c>
    </row>
    <row r="3543" spans="1:3">
      <c r="A3543" t="s">
        <v>4</v>
      </c>
      <c r="B3543" s="4" t="s">
        <v>5</v>
      </c>
      <c r="C3543" s="4" t="s">
        <v>10</v>
      </c>
    </row>
    <row r="3544" spans="1:3">
      <c r="A3544" t="n">
        <v>28517</v>
      </c>
      <c r="B3544" s="9" t="n">
        <v>12</v>
      </c>
      <c r="C3544" s="7" t="n">
        <v>8363</v>
      </c>
    </row>
    <row r="3545" spans="1:3">
      <c r="A3545" t="s">
        <v>4</v>
      </c>
      <c r="B3545" s="4" t="s">
        <v>5</v>
      </c>
      <c r="C3545" s="4" t="s">
        <v>10</v>
      </c>
    </row>
    <row r="3546" spans="1:3">
      <c r="A3546" t="n">
        <v>28520</v>
      </c>
      <c r="B3546" s="9" t="n">
        <v>12</v>
      </c>
      <c r="C3546" s="7" t="n">
        <v>8364</v>
      </c>
    </row>
    <row r="3547" spans="1:3">
      <c r="A3547" t="s">
        <v>4</v>
      </c>
      <c r="B3547" s="4" t="s">
        <v>5</v>
      </c>
      <c r="C3547" s="4" t="s">
        <v>10</v>
      </c>
    </row>
    <row r="3548" spans="1:3">
      <c r="A3548" t="n">
        <v>28523</v>
      </c>
      <c r="B3548" s="9" t="n">
        <v>12</v>
      </c>
      <c r="C3548" s="7" t="n">
        <v>10903</v>
      </c>
    </row>
    <row r="3549" spans="1:3">
      <c r="A3549" t="s">
        <v>4</v>
      </c>
      <c r="B3549" s="4" t="s">
        <v>5</v>
      </c>
      <c r="C3549" s="4" t="s">
        <v>10</v>
      </c>
    </row>
    <row r="3550" spans="1:3">
      <c r="A3550" t="n">
        <v>28526</v>
      </c>
      <c r="B3550" s="9" t="n">
        <v>12</v>
      </c>
      <c r="C3550" s="7" t="n">
        <v>10880</v>
      </c>
    </row>
    <row r="3551" spans="1:3">
      <c r="A3551" t="s">
        <v>4</v>
      </c>
      <c r="B3551" s="4" t="s">
        <v>5</v>
      </c>
      <c r="C3551" s="4" t="s">
        <v>10</v>
      </c>
    </row>
    <row r="3552" spans="1:3">
      <c r="A3552" t="n">
        <v>28529</v>
      </c>
      <c r="B3552" s="17" t="n">
        <v>13</v>
      </c>
      <c r="C3552" s="7" t="n">
        <v>6486</v>
      </c>
    </row>
    <row r="3553" spans="1:3">
      <c r="A3553" t="s">
        <v>4</v>
      </c>
      <c r="B3553" s="4" t="s">
        <v>5</v>
      </c>
    </row>
    <row r="3554" spans="1:3">
      <c r="A3554" t="n">
        <v>28532</v>
      </c>
      <c r="B3554" s="5" t="n">
        <v>1</v>
      </c>
    </row>
    <row r="3555" spans="1:3" s="3" customFormat="1" customHeight="0">
      <c r="A3555" s="3" t="s">
        <v>2</v>
      </c>
      <c r="B3555" s="3" t="s">
        <v>339</v>
      </c>
    </row>
    <row r="3556" spans="1:3">
      <c r="A3556" t="s">
        <v>4</v>
      </c>
      <c r="B3556" s="4" t="s">
        <v>5</v>
      </c>
      <c r="C3556" s="4" t="s">
        <v>10</v>
      </c>
    </row>
    <row r="3557" spans="1:3">
      <c r="A3557" t="n">
        <v>28536</v>
      </c>
      <c r="B3557" s="9" t="n">
        <v>12</v>
      </c>
      <c r="C3557" s="7" t="n">
        <v>8944</v>
      </c>
    </row>
    <row r="3558" spans="1:3">
      <c r="A3558" t="s">
        <v>4</v>
      </c>
      <c r="B3558" s="4" t="s">
        <v>5</v>
      </c>
      <c r="C3558" s="4" t="s">
        <v>10</v>
      </c>
    </row>
    <row r="3559" spans="1:3">
      <c r="A3559" t="n">
        <v>28539</v>
      </c>
      <c r="B3559" s="9" t="n">
        <v>12</v>
      </c>
      <c r="C3559" s="7" t="n">
        <v>8945</v>
      </c>
    </row>
    <row r="3560" spans="1:3">
      <c r="A3560" t="s">
        <v>4</v>
      </c>
      <c r="B3560" s="4" t="s">
        <v>5</v>
      </c>
      <c r="C3560" s="4" t="s">
        <v>10</v>
      </c>
    </row>
    <row r="3561" spans="1:3">
      <c r="A3561" t="n">
        <v>28542</v>
      </c>
      <c r="B3561" s="9" t="n">
        <v>12</v>
      </c>
      <c r="C3561" s="7" t="n">
        <v>8946</v>
      </c>
    </row>
    <row r="3562" spans="1:3">
      <c r="A3562" t="s">
        <v>4</v>
      </c>
      <c r="B3562" s="4" t="s">
        <v>5</v>
      </c>
      <c r="C3562" s="4" t="s">
        <v>10</v>
      </c>
    </row>
    <row r="3563" spans="1:3">
      <c r="A3563" t="n">
        <v>28545</v>
      </c>
      <c r="B3563" s="9" t="n">
        <v>12</v>
      </c>
      <c r="C3563" s="7" t="n">
        <v>8947</v>
      </c>
    </row>
    <row r="3564" spans="1:3">
      <c r="A3564" t="s">
        <v>4</v>
      </c>
      <c r="B3564" s="4" t="s">
        <v>5</v>
      </c>
      <c r="C3564" s="4" t="s">
        <v>10</v>
      </c>
    </row>
    <row r="3565" spans="1:3">
      <c r="A3565" t="n">
        <v>28548</v>
      </c>
      <c r="B3565" s="9" t="n">
        <v>12</v>
      </c>
      <c r="C3565" s="7" t="n">
        <v>8948</v>
      </c>
    </row>
    <row r="3566" spans="1:3">
      <c r="A3566" t="s">
        <v>4</v>
      </c>
      <c r="B3566" s="4" t="s">
        <v>5</v>
      </c>
      <c r="C3566" s="4" t="s">
        <v>10</v>
      </c>
    </row>
    <row r="3567" spans="1:3">
      <c r="A3567" t="n">
        <v>28551</v>
      </c>
      <c r="B3567" s="9" t="n">
        <v>12</v>
      </c>
      <c r="C3567" s="7" t="n">
        <v>8949</v>
      </c>
    </row>
    <row r="3568" spans="1:3">
      <c r="A3568" t="s">
        <v>4</v>
      </c>
      <c r="B3568" s="4" t="s">
        <v>5</v>
      </c>
      <c r="C3568" s="4" t="s">
        <v>10</v>
      </c>
    </row>
    <row r="3569" spans="1:3">
      <c r="A3569" t="n">
        <v>28554</v>
      </c>
      <c r="B3569" s="9" t="n">
        <v>12</v>
      </c>
      <c r="C3569" s="7" t="n">
        <v>8950</v>
      </c>
    </row>
    <row r="3570" spans="1:3">
      <c r="A3570" t="s">
        <v>4</v>
      </c>
      <c r="B3570" s="4" t="s">
        <v>5</v>
      </c>
      <c r="C3570" s="4" t="s">
        <v>10</v>
      </c>
    </row>
    <row r="3571" spans="1:3">
      <c r="A3571" t="n">
        <v>28557</v>
      </c>
      <c r="B3571" s="9" t="n">
        <v>12</v>
      </c>
      <c r="C3571" s="7" t="n">
        <v>8951</v>
      </c>
    </row>
    <row r="3572" spans="1:3">
      <c r="A3572" t="s">
        <v>4</v>
      </c>
      <c r="B3572" s="4" t="s">
        <v>5</v>
      </c>
      <c r="C3572" s="4" t="s">
        <v>10</v>
      </c>
    </row>
    <row r="3573" spans="1:3">
      <c r="A3573" t="n">
        <v>28560</v>
      </c>
      <c r="B3573" s="9" t="n">
        <v>12</v>
      </c>
      <c r="C3573" s="7" t="n">
        <v>8952</v>
      </c>
    </row>
    <row r="3574" spans="1:3">
      <c r="A3574" t="s">
        <v>4</v>
      </c>
      <c r="B3574" s="4" t="s">
        <v>5</v>
      </c>
      <c r="C3574" s="4" t="s">
        <v>10</v>
      </c>
    </row>
    <row r="3575" spans="1:3">
      <c r="A3575" t="n">
        <v>28563</v>
      </c>
      <c r="B3575" s="9" t="n">
        <v>12</v>
      </c>
      <c r="C3575" s="7" t="n">
        <v>8953</v>
      </c>
    </row>
    <row r="3576" spans="1:3">
      <c r="A3576" t="s">
        <v>4</v>
      </c>
      <c r="B3576" s="4" t="s">
        <v>5</v>
      </c>
      <c r="C3576" s="4" t="s">
        <v>10</v>
      </c>
    </row>
    <row r="3577" spans="1:3">
      <c r="A3577" t="n">
        <v>28566</v>
      </c>
      <c r="B3577" s="9" t="n">
        <v>12</v>
      </c>
      <c r="C3577" s="7" t="n">
        <v>8954</v>
      </c>
    </row>
    <row r="3578" spans="1:3">
      <c r="A3578" t="s">
        <v>4</v>
      </c>
      <c r="B3578" s="4" t="s">
        <v>5</v>
      </c>
      <c r="C3578" s="4" t="s">
        <v>10</v>
      </c>
    </row>
    <row r="3579" spans="1:3">
      <c r="A3579" t="n">
        <v>28569</v>
      </c>
      <c r="B3579" s="9" t="n">
        <v>12</v>
      </c>
      <c r="C3579" s="7" t="n">
        <v>8955</v>
      </c>
    </row>
    <row r="3580" spans="1:3">
      <c r="A3580" t="s">
        <v>4</v>
      </c>
      <c r="B3580" s="4" t="s">
        <v>5</v>
      </c>
      <c r="C3580" s="4" t="s">
        <v>10</v>
      </c>
    </row>
    <row r="3581" spans="1:3">
      <c r="A3581" t="n">
        <v>28572</v>
      </c>
      <c r="B3581" s="9" t="n">
        <v>12</v>
      </c>
      <c r="C3581" s="7" t="n">
        <v>8956</v>
      </c>
    </row>
    <row r="3582" spans="1:3">
      <c r="A3582" t="s">
        <v>4</v>
      </c>
      <c r="B3582" s="4" t="s">
        <v>5</v>
      </c>
      <c r="C3582" s="4" t="s">
        <v>10</v>
      </c>
    </row>
    <row r="3583" spans="1:3">
      <c r="A3583" t="n">
        <v>28575</v>
      </c>
      <c r="B3583" s="9" t="n">
        <v>12</v>
      </c>
      <c r="C3583" s="7" t="n">
        <v>8957</v>
      </c>
    </row>
    <row r="3584" spans="1:3">
      <c r="A3584" t="s">
        <v>4</v>
      </c>
      <c r="B3584" s="4" t="s">
        <v>5</v>
      </c>
      <c r="C3584" s="4" t="s">
        <v>10</v>
      </c>
    </row>
    <row r="3585" spans="1:3">
      <c r="A3585" t="n">
        <v>28578</v>
      </c>
      <c r="B3585" s="9" t="n">
        <v>12</v>
      </c>
      <c r="C3585" s="7" t="n">
        <v>8958</v>
      </c>
    </row>
    <row r="3586" spans="1:3">
      <c r="A3586" t="s">
        <v>4</v>
      </c>
      <c r="B3586" s="4" t="s">
        <v>5</v>
      </c>
      <c r="C3586" s="4" t="s">
        <v>10</v>
      </c>
    </row>
    <row r="3587" spans="1:3">
      <c r="A3587" t="n">
        <v>28581</v>
      </c>
      <c r="B3587" s="9" t="n">
        <v>12</v>
      </c>
      <c r="C3587" s="7" t="n">
        <v>8448</v>
      </c>
    </row>
    <row r="3588" spans="1:3">
      <c r="A3588" t="s">
        <v>4</v>
      </c>
      <c r="B3588" s="4" t="s">
        <v>5</v>
      </c>
      <c r="C3588" s="4" t="s">
        <v>10</v>
      </c>
    </row>
    <row r="3589" spans="1:3">
      <c r="A3589" t="n">
        <v>28584</v>
      </c>
      <c r="B3589" s="9" t="n">
        <v>12</v>
      </c>
      <c r="C3589" s="7" t="n">
        <v>8449</v>
      </c>
    </row>
    <row r="3590" spans="1:3">
      <c r="A3590" t="s">
        <v>4</v>
      </c>
      <c r="B3590" s="4" t="s">
        <v>5</v>
      </c>
      <c r="C3590" s="4" t="s">
        <v>10</v>
      </c>
    </row>
    <row r="3591" spans="1:3">
      <c r="A3591" t="n">
        <v>28587</v>
      </c>
      <c r="B3591" s="9" t="n">
        <v>12</v>
      </c>
      <c r="C3591" s="7" t="n">
        <v>8450</v>
      </c>
    </row>
    <row r="3592" spans="1:3">
      <c r="A3592" t="s">
        <v>4</v>
      </c>
      <c r="B3592" s="4" t="s">
        <v>5</v>
      </c>
      <c r="C3592" s="4" t="s">
        <v>10</v>
      </c>
    </row>
    <row r="3593" spans="1:3">
      <c r="A3593" t="n">
        <v>28590</v>
      </c>
      <c r="B3593" s="9" t="n">
        <v>12</v>
      </c>
      <c r="C3593" s="7" t="n">
        <v>8451</v>
      </c>
    </row>
    <row r="3594" spans="1:3">
      <c r="A3594" t="s">
        <v>4</v>
      </c>
      <c r="B3594" s="4" t="s">
        <v>5</v>
      </c>
      <c r="C3594" s="4" t="s">
        <v>10</v>
      </c>
    </row>
    <row r="3595" spans="1:3">
      <c r="A3595" t="n">
        <v>28593</v>
      </c>
      <c r="B3595" s="9" t="n">
        <v>12</v>
      </c>
      <c r="C3595" s="7" t="n">
        <v>8452</v>
      </c>
    </row>
    <row r="3596" spans="1:3">
      <c r="A3596" t="s">
        <v>4</v>
      </c>
      <c r="B3596" s="4" t="s">
        <v>5</v>
      </c>
      <c r="C3596" s="4" t="s">
        <v>10</v>
      </c>
    </row>
    <row r="3597" spans="1:3">
      <c r="A3597" t="n">
        <v>28596</v>
      </c>
      <c r="B3597" s="9" t="n">
        <v>12</v>
      </c>
      <c r="C3597" s="7" t="n">
        <v>8453</v>
      </c>
    </row>
    <row r="3598" spans="1:3">
      <c r="A3598" t="s">
        <v>4</v>
      </c>
      <c r="B3598" s="4" t="s">
        <v>5</v>
      </c>
      <c r="C3598" s="4" t="s">
        <v>10</v>
      </c>
    </row>
    <row r="3599" spans="1:3">
      <c r="A3599" t="n">
        <v>28599</v>
      </c>
      <c r="B3599" s="9" t="n">
        <v>12</v>
      </c>
      <c r="C3599" s="7" t="n">
        <v>8454</v>
      </c>
    </row>
    <row r="3600" spans="1:3">
      <c r="A3600" t="s">
        <v>4</v>
      </c>
      <c r="B3600" s="4" t="s">
        <v>5</v>
      </c>
      <c r="C3600" s="4" t="s">
        <v>10</v>
      </c>
    </row>
    <row r="3601" spans="1:3">
      <c r="A3601" t="n">
        <v>28602</v>
      </c>
      <c r="B3601" s="9" t="n">
        <v>12</v>
      </c>
      <c r="C3601" s="7" t="n">
        <v>8455</v>
      </c>
    </row>
    <row r="3602" spans="1:3">
      <c r="A3602" t="s">
        <v>4</v>
      </c>
      <c r="B3602" s="4" t="s">
        <v>5</v>
      </c>
      <c r="C3602" s="4" t="s">
        <v>10</v>
      </c>
    </row>
    <row r="3603" spans="1:3">
      <c r="A3603" t="n">
        <v>28605</v>
      </c>
      <c r="B3603" s="9" t="n">
        <v>12</v>
      </c>
      <c r="C3603" s="7" t="n">
        <v>8456</v>
      </c>
    </row>
    <row r="3604" spans="1:3">
      <c r="A3604" t="s">
        <v>4</v>
      </c>
      <c r="B3604" s="4" t="s">
        <v>5</v>
      </c>
      <c r="C3604" s="4" t="s">
        <v>10</v>
      </c>
    </row>
    <row r="3605" spans="1:3">
      <c r="A3605" t="n">
        <v>28608</v>
      </c>
      <c r="B3605" s="9" t="n">
        <v>12</v>
      </c>
      <c r="C3605" s="7" t="n">
        <v>8457</v>
      </c>
    </row>
    <row r="3606" spans="1:3">
      <c r="A3606" t="s">
        <v>4</v>
      </c>
      <c r="B3606" s="4" t="s">
        <v>5</v>
      </c>
      <c r="C3606" s="4" t="s">
        <v>10</v>
      </c>
    </row>
    <row r="3607" spans="1:3">
      <c r="A3607" t="n">
        <v>28611</v>
      </c>
      <c r="B3607" s="9" t="n">
        <v>12</v>
      </c>
      <c r="C3607" s="7" t="n">
        <v>8458</v>
      </c>
    </row>
    <row r="3608" spans="1:3">
      <c r="A3608" t="s">
        <v>4</v>
      </c>
      <c r="B3608" s="4" t="s">
        <v>5</v>
      </c>
      <c r="C3608" s="4" t="s">
        <v>10</v>
      </c>
    </row>
    <row r="3609" spans="1:3">
      <c r="A3609" t="n">
        <v>28614</v>
      </c>
      <c r="B3609" s="9" t="n">
        <v>12</v>
      </c>
      <c r="C3609" s="7" t="n">
        <v>8459</v>
      </c>
    </row>
    <row r="3610" spans="1:3">
      <c r="A3610" t="s">
        <v>4</v>
      </c>
      <c r="B3610" s="4" t="s">
        <v>5</v>
      </c>
      <c r="C3610" s="4" t="s">
        <v>10</v>
      </c>
    </row>
    <row r="3611" spans="1:3">
      <c r="A3611" t="n">
        <v>28617</v>
      </c>
      <c r="B3611" s="9" t="n">
        <v>12</v>
      </c>
      <c r="C3611" s="7" t="n">
        <v>8460</v>
      </c>
    </row>
    <row r="3612" spans="1:3">
      <c r="A3612" t="s">
        <v>4</v>
      </c>
      <c r="B3612" s="4" t="s">
        <v>5</v>
      </c>
      <c r="C3612" s="4" t="s">
        <v>10</v>
      </c>
    </row>
    <row r="3613" spans="1:3">
      <c r="A3613" t="n">
        <v>28620</v>
      </c>
      <c r="B3613" s="9" t="n">
        <v>12</v>
      </c>
      <c r="C3613" s="7" t="n">
        <v>8461</v>
      </c>
    </row>
    <row r="3614" spans="1:3">
      <c r="A3614" t="s">
        <v>4</v>
      </c>
      <c r="B3614" s="4" t="s">
        <v>5</v>
      </c>
      <c r="C3614" s="4" t="s">
        <v>10</v>
      </c>
    </row>
    <row r="3615" spans="1:3">
      <c r="A3615" t="n">
        <v>28623</v>
      </c>
      <c r="B3615" s="9" t="n">
        <v>12</v>
      </c>
      <c r="C3615" s="7" t="n">
        <v>8462</v>
      </c>
    </row>
    <row r="3616" spans="1:3">
      <c r="A3616" t="s">
        <v>4</v>
      </c>
      <c r="B3616" s="4" t="s">
        <v>5</v>
      </c>
      <c r="C3616" s="4" t="s">
        <v>10</v>
      </c>
    </row>
    <row r="3617" spans="1:3">
      <c r="A3617" t="n">
        <v>28626</v>
      </c>
      <c r="B3617" s="9" t="n">
        <v>12</v>
      </c>
      <c r="C3617" s="7" t="n">
        <v>8864</v>
      </c>
    </row>
    <row r="3618" spans="1:3">
      <c r="A3618" t="s">
        <v>4</v>
      </c>
      <c r="B3618" s="4" t="s">
        <v>5</v>
      </c>
      <c r="C3618" s="4" t="s">
        <v>10</v>
      </c>
    </row>
    <row r="3619" spans="1:3">
      <c r="A3619" t="n">
        <v>28629</v>
      </c>
      <c r="B3619" s="9" t="n">
        <v>12</v>
      </c>
      <c r="C3619" s="7" t="n">
        <v>8865</v>
      </c>
    </row>
    <row r="3620" spans="1:3">
      <c r="A3620" t="s">
        <v>4</v>
      </c>
      <c r="B3620" s="4" t="s">
        <v>5</v>
      </c>
      <c r="C3620" s="4" t="s">
        <v>10</v>
      </c>
    </row>
    <row r="3621" spans="1:3">
      <c r="A3621" t="n">
        <v>28632</v>
      </c>
      <c r="B3621" s="9" t="n">
        <v>12</v>
      </c>
      <c r="C3621" s="7" t="n">
        <v>8866</v>
      </c>
    </row>
    <row r="3622" spans="1:3">
      <c r="A3622" t="s">
        <v>4</v>
      </c>
      <c r="B3622" s="4" t="s">
        <v>5</v>
      </c>
      <c r="C3622" s="4" t="s">
        <v>10</v>
      </c>
    </row>
    <row r="3623" spans="1:3">
      <c r="A3623" t="n">
        <v>28635</v>
      </c>
      <c r="B3623" s="9" t="n">
        <v>12</v>
      </c>
      <c r="C3623" s="7" t="n">
        <v>8463</v>
      </c>
    </row>
    <row r="3624" spans="1:3">
      <c r="A3624" t="s">
        <v>4</v>
      </c>
      <c r="B3624" s="4" t="s">
        <v>5</v>
      </c>
      <c r="C3624" s="4" t="s">
        <v>10</v>
      </c>
    </row>
    <row r="3625" spans="1:3">
      <c r="A3625" t="n">
        <v>28638</v>
      </c>
      <c r="B3625" s="9" t="n">
        <v>12</v>
      </c>
      <c r="C3625" s="7" t="n">
        <v>8464</v>
      </c>
    </row>
    <row r="3626" spans="1:3">
      <c r="A3626" t="s">
        <v>4</v>
      </c>
      <c r="B3626" s="4" t="s">
        <v>5</v>
      </c>
      <c r="C3626" s="4" t="s">
        <v>10</v>
      </c>
    </row>
    <row r="3627" spans="1:3">
      <c r="A3627" t="n">
        <v>28641</v>
      </c>
      <c r="B3627" s="9" t="n">
        <v>12</v>
      </c>
      <c r="C3627" s="7" t="n">
        <v>8465</v>
      </c>
    </row>
    <row r="3628" spans="1:3">
      <c r="A3628" t="s">
        <v>4</v>
      </c>
      <c r="B3628" s="4" t="s">
        <v>5</v>
      </c>
      <c r="C3628" s="4" t="s">
        <v>10</v>
      </c>
    </row>
    <row r="3629" spans="1:3">
      <c r="A3629" t="n">
        <v>28644</v>
      </c>
      <c r="B3629" s="9" t="n">
        <v>12</v>
      </c>
      <c r="C3629" s="7" t="n">
        <v>8466</v>
      </c>
    </row>
    <row r="3630" spans="1:3">
      <c r="A3630" t="s">
        <v>4</v>
      </c>
      <c r="B3630" s="4" t="s">
        <v>5</v>
      </c>
      <c r="C3630" s="4" t="s">
        <v>10</v>
      </c>
    </row>
    <row r="3631" spans="1:3">
      <c r="A3631" t="n">
        <v>28647</v>
      </c>
      <c r="B3631" s="9" t="n">
        <v>12</v>
      </c>
      <c r="C3631" s="7" t="n">
        <v>8467</v>
      </c>
    </row>
    <row r="3632" spans="1:3">
      <c r="A3632" t="s">
        <v>4</v>
      </c>
      <c r="B3632" s="4" t="s">
        <v>5</v>
      </c>
      <c r="C3632" s="4" t="s">
        <v>10</v>
      </c>
    </row>
    <row r="3633" spans="1:3">
      <c r="A3633" t="n">
        <v>28650</v>
      </c>
      <c r="B3633" s="9" t="n">
        <v>12</v>
      </c>
      <c r="C3633" s="7" t="n">
        <v>8468</v>
      </c>
    </row>
    <row r="3634" spans="1:3">
      <c r="A3634" t="s">
        <v>4</v>
      </c>
      <c r="B3634" s="4" t="s">
        <v>5</v>
      </c>
      <c r="C3634" s="4" t="s">
        <v>10</v>
      </c>
    </row>
    <row r="3635" spans="1:3">
      <c r="A3635" t="n">
        <v>28653</v>
      </c>
      <c r="B3635" s="9" t="n">
        <v>12</v>
      </c>
      <c r="C3635" s="7" t="n">
        <v>8469</v>
      </c>
    </row>
    <row r="3636" spans="1:3">
      <c r="A3636" t="s">
        <v>4</v>
      </c>
      <c r="B3636" s="4" t="s">
        <v>5</v>
      </c>
      <c r="C3636" s="4" t="s">
        <v>10</v>
      </c>
    </row>
    <row r="3637" spans="1:3">
      <c r="A3637" t="n">
        <v>28656</v>
      </c>
      <c r="B3637" s="9" t="n">
        <v>12</v>
      </c>
      <c r="C3637" s="7" t="n">
        <v>8472</v>
      </c>
    </row>
    <row r="3638" spans="1:3">
      <c r="A3638" t="s">
        <v>4</v>
      </c>
      <c r="B3638" s="4" t="s">
        <v>5</v>
      </c>
      <c r="C3638" s="4" t="s">
        <v>10</v>
      </c>
    </row>
    <row r="3639" spans="1:3">
      <c r="A3639" t="n">
        <v>28659</v>
      </c>
      <c r="B3639" s="9" t="n">
        <v>12</v>
      </c>
      <c r="C3639" s="7" t="n">
        <v>8473</v>
      </c>
    </row>
    <row r="3640" spans="1:3">
      <c r="A3640" t="s">
        <v>4</v>
      </c>
      <c r="B3640" s="4" t="s">
        <v>5</v>
      </c>
      <c r="C3640" s="4" t="s">
        <v>10</v>
      </c>
    </row>
    <row r="3641" spans="1:3">
      <c r="A3641" t="n">
        <v>28662</v>
      </c>
      <c r="B3641" s="9" t="n">
        <v>12</v>
      </c>
      <c r="C3641" s="7" t="n">
        <v>10996</v>
      </c>
    </row>
    <row r="3642" spans="1:3">
      <c r="A3642" t="s">
        <v>4</v>
      </c>
      <c r="B3642" s="4" t="s">
        <v>5</v>
      </c>
      <c r="C3642" s="4" t="s">
        <v>10</v>
      </c>
    </row>
    <row r="3643" spans="1:3">
      <c r="A3643" t="n">
        <v>28665</v>
      </c>
      <c r="B3643" s="9" t="n">
        <v>12</v>
      </c>
      <c r="C3643" s="7" t="n">
        <v>8474</v>
      </c>
    </row>
    <row r="3644" spans="1:3">
      <c r="A3644" t="s">
        <v>4</v>
      </c>
      <c r="B3644" s="4" t="s">
        <v>5</v>
      </c>
      <c r="C3644" s="4" t="s">
        <v>10</v>
      </c>
    </row>
    <row r="3645" spans="1:3">
      <c r="A3645" t="n">
        <v>28668</v>
      </c>
      <c r="B3645" s="9" t="n">
        <v>12</v>
      </c>
      <c r="C3645" s="7" t="n">
        <v>8476</v>
      </c>
    </row>
    <row r="3646" spans="1:3">
      <c r="A3646" t="s">
        <v>4</v>
      </c>
      <c r="B3646" s="4" t="s">
        <v>5</v>
      </c>
      <c r="C3646" s="4" t="s">
        <v>10</v>
      </c>
    </row>
    <row r="3647" spans="1:3">
      <c r="A3647" t="n">
        <v>28671</v>
      </c>
      <c r="B3647" s="9" t="n">
        <v>12</v>
      </c>
      <c r="C3647" s="7" t="n">
        <v>8477</v>
      </c>
    </row>
    <row r="3648" spans="1:3">
      <c r="A3648" t="s">
        <v>4</v>
      </c>
      <c r="B3648" s="4" t="s">
        <v>5</v>
      </c>
      <c r="C3648" s="4" t="s">
        <v>10</v>
      </c>
    </row>
    <row r="3649" spans="1:3">
      <c r="A3649" t="n">
        <v>28674</v>
      </c>
      <c r="B3649" s="9" t="n">
        <v>12</v>
      </c>
      <c r="C3649" s="7" t="n">
        <v>8478</v>
      </c>
    </row>
    <row r="3650" spans="1:3">
      <c r="A3650" t="s">
        <v>4</v>
      </c>
      <c r="B3650" s="4" t="s">
        <v>5</v>
      </c>
      <c r="C3650" s="4" t="s">
        <v>10</v>
      </c>
    </row>
    <row r="3651" spans="1:3">
      <c r="A3651" t="n">
        <v>28677</v>
      </c>
      <c r="B3651" s="9" t="n">
        <v>12</v>
      </c>
      <c r="C3651" s="7" t="n">
        <v>8918</v>
      </c>
    </row>
    <row r="3652" spans="1:3">
      <c r="A3652" t="s">
        <v>4</v>
      </c>
      <c r="B3652" s="4" t="s">
        <v>5</v>
      </c>
      <c r="C3652" s="4" t="s">
        <v>10</v>
      </c>
    </row>
    <row r="3653" spans="1:3">
      <c r="A3653" t="n">
        <v>28680</v>
      </c>
      <c r="B3653" s="9" t="n">
        <v>12</v>
      </c>
      <c r="C3653" s="7" t="n">
        <v>8480</v>
      </c>
    </row>
    <row r="3654" spans="1:3">
      <c r="A3654" t="s">
        <v>4</v>
      </c>
      <c r="B3654" s="4" t="s">
        <v>5</v>
      </c>
      <c r="C3654" s="4" t="s">
        <v>10</v>
      </c>
    </row>
    <row r="3655" spans="1:3">
      <c r="A3655" t="n">
        <v>28683</v>
      </c>
      <c r="B3655" s="9" t="n">
        <v>12</v>
      </c>
      <c r="C3655" s="7" t="n">
        <v>8481</v>
      </c>
    </row>
    <row r="3656" spans="1:3">
      <c r="A3656" t="s">
        <v>4</v>
      </c>
      <c r="B3656" s="4" t="s">
        <v>5</v>
      </c>
      <c r="C3656" s="4" t="s">
        <v>10</v>
      </c>
    </row>
    <row r="3657" spans="1:3">
      <c r="A3657" t="n">
        <v>28686</v>
      </c>
      <c r="B3657" s="9" t="n">
        <v>12</v>
      </c>
      <c r="C3657" s="7" t="n">
        <v>8484</v>
      </c>
    </row>
    <row r="3658" spans="1:3">
      <c r="A3658" t="s">
        <v>4</v>
      </c>
      <c r="B3658" s="4" t="s">
        <v>5</v>
      </c>
      <c r="C3658" s="4" t="s">
        <v>10</v>
      </c>
    </row>
    <row r="3659" spans="1:3">
      <c r="A3659" t="n">
        <v>28689</v>
      </c>
      <c r="B3659" s="9" t="n">
        <v>12</v>
      </c>
      <c r="C3659" s="7" t="n">
        <v>8485</v>
      </c>
    </row>
    <row r="3660" spans="1:3">
      <c r="A3660" t="s">
        <v>4</v>
      </c>
      <c r="B3660" s="4" t="s">
        <v>5</v>
      </c>
      <c r="C3660" s="4" t="s">
        <v>10</v>
      </c>
    </row>
    <row r="3661" spans="1:3">
      <c r="A3661" t="n">
        <v>28692</v>
      </c>
      <c r="B3661" s="9" t="n">
        <v>12</v>
      </c>
      <c r="C3661" s="7" t="n">
        <v>8486</v>
      </c>
    </row>
    <row r="3662" spans="1:3">
      <c r="A3662" t="s">
        <v>4</v>
      </c>
      <c r="B3662" s="4" t="s">
        <v>5</v>
      </c>
      <c r="C3662" s="4" t="s">
        <v>10</v>
      </c>
    </row>
    <row r="3663" spans="1:3">
      <c r="A3663" t="n">
        <v>28695</v>
      </c>
      <c r="B3663" s="9" t="n">
        <v>12</v>
      </c>
      <c r="C3663" s="7" t="n">
        <v>8487</v>
      </c>
    </row>
    <row r="3664" spans="1:3">
      <c r="A3664" t="s">
        <v>4</v>
      </c>
      <c r="B3664" s="4" t="s">
        <v>5</v>
      </c>
      <c r="C3664" s="4" t="s">
        <v>10</v>
      </c>
    </row>
    <row r="3665" spans="1:3">
      <c r="A3665" t="n">
        <v>28698</v>
      </c>
      <c r="B3665" s="9" t="n">
        <v>12</v>
      </c>
      <c r="C3665" s="7" t="n">
        <v>8488</v>
      </c>
    </row>
    <row r="3666" spans="1:3">
      <c r="A3666" t="s">
        <v>4</v>
      </c>
      <c r="B3666" s="4" t="s">
        <v>5</v>
      </c>
      <c r="C3666" s="4" t="s">
        <v>10</v>
      </c>
    </row>
    <row r="3667" spans="1:3">
      <c r="A3667" t="n">
        <v>28701</v>
      </c>
      <c r="B3667" s="9" t="n">
        <v>12</v>
      </c>
      <c r="C3667" s="7" t="n">
        <v>8489</v>
      </c>
    </row>
    <row r="3668" spans="1:3">
      <c r="A3668" t="s">
        <v>4</v>
      </c>
      <c r="B3668" s="4" t="s">
        <v>5</v>
      </c>
      <c r="C3668" s="4" t="s">
        <v>10</v>
      </c>
    </row>
    <row r="3669" spans="1:3">
      <c r="A3669" t="n">
        <v>28704</v>
      </c>
      <c r="B3669" s="9" t="n">
        <v>12</v>
      </c>
      <c r="C3669" s="7" t="n">
        <v>8490</v>
      </c>
    </row>
    <row r="3670" spans="1:3">
      <c r="A3670" t="s">
        <v>4</v>
      </c>
      <c r="B3670" s="4" t="s">
        <v>5</v>
      </c>
      <c r="C3670" s="4" t="s">
        <v>10</v>
      </c>
    </row>
    <row r="3671" spans="1:3">
      <c r="A3671" t="n">
        <v>28707</v>
      </c>
      <c r="B3671" s="9" t="n">
        <v>12</v>
      </c>
      <c r="C3671" s="7" t="n">
        <v>10997</v>
      </c>
    </row>
    <row r="3672" spans="1:3">
      <c r="A3672" t="s">
        <v>4</v>
      </c>
      <c r="B3672" s="4" t="s">
        <v>5</v>
      </c>
      <c r="C3672" s="4" t="s">
        <v>10</v>
      </c>
    </row>
    <row r="3673" spans="1:3">
      <c r="A3673" t="n">
        <v>28710</v>
      </c>
      <c r="B3673" s="9" t="n">
        <v>12</v>
      </c>
      <c r="C3673" s="7" t="n">
        <v>8491</v>
      </c>
    </row>
    <row r="3674" spans="1:3">
      <c r="A3674" t="s">
        <v>4</v>
      </c>
      <c r="B3674" s="4" t="s">
        <v>5</v>
      </c>
      <c r="C3674" s="4" t="s">
        <v>10</v>
      </c>
    </row>
    <row r="3675" spans="1:3">
      <c r="A3675" t="n">
        <v>28713</v>
      </c>
      <c r="B3675" s="9" t="n">
        <v>12</v>
      </c>
      <c r="C3675" s="7" t="n">
        <v>8493</v>
      </c>
    </row>
    <row r="3676" spans="1:3">
      <c r="A3676" t="s">
        <v>4</v>
      </c>
      <c r="B3676" s="4" t="s">
        <v>5</v>
      </c>
      <c r="C3676" s="4" t="s">
        <v>10</v>
      </c>
    </row>
    <row r="3677" spans="1:3">
      <c r="A3677" t="n">
        <v>28716</v>
      </c>
      <c r="B3677" s="9" t="n">
        <v>12</v>
      </c>
      <c r="C3677" s="7" t="n">
        <v>8494</v>
      </c>
    </row>
    <row r="3678" spans="1:3">
      <c r="A3678" t="s">
        <v>4</v>
      </c>
      <c r="B3678" s="4" t="s">
        <v>5</v>
      </c>
      <c r="C3678" s="4" t="s">
        <v>10</v>
      </c>
    </row>
    <row r="3679" spans="1:3">
      <c r="A3679" t="n">
        <v>28719</v>
      </c>
      <c r="B3679" s="9" t="n">
        <v>12</v>
      </c>
      <c r="C3679" s="7" t="n">
        <v>8495</v>
      </c>
    </row>
    <row r="3680" spans="1:3">
      <c r="A3680" t="s">
        <v>4</v>
      </c>
      <c r="B3680" s="4" t="s">
        <v>5</v>
      </c>
      <c r="C3680" s="4" t="s">
        <v>10</v>
      </c>
    </row>
    <row r="3681" spans="1:3">
      <c r="A3681" t="n">
        <v>28722</v>
      </c>
      <c r="B3681" s="9" t="n">
        <v>12</v>
      </c>
      <c r="C3681" s="7" t="n">
        <v>8496</v>
      </c>
    </row>
    <row r="3682" spans="1:3">
      <c r="A3682" t="s">
        <v>4</v>
      </c>
      <c r="B3682" s="4" t="s">
        <v>5</v>
      </c>
      <c r="C3682" s="4" t="s">
        <v>10</v>
      </c>
    </row>
    <row r="3683" spans="1:3">
      <c r="A3683" t="n">
        <v>28725</v>
      </c>
      <c r="B3683" s="9" t="n">
        <v>12</v>
      </c>
      <c r="C3683" s="7" t="n">
        <v>8498</v>
      </c>
    </row>
    <row r="3684" spans="1:3">
      <c r="A3684" t="s">
        <v>4</v>
      </c>
      <c r="B3684" s="4" t="s">
        <v>5</v>
      </c>
      <c r="C3684" s="4" t="s">
        <v>10</v>
      </c>
    </row>
    <row r="3685" spans="1:3">
      <c r="A3685" t="n">
        <v>28728</v>
      </c>
      <c r="B3685" s="9" t="n">
        <v>12</v>
      </c>
      <c r="C3685" s="7" t="n">
        <v>8499</v>
      </c>
    </row>
    <row r="3686" spans="1:3">
      <c r="A3686" t="s">
        <v>4</v>
      </c>
      <c r="B3686" s="4" t="s">
        <v>5</v>
      </c>
      <c r="C3686" s="4" t="s">
        <v>10</v>
      </c>
    </row>
    <row r="3687" spans="1:3">
      <c r="A3687" t="n">
        <v>28731</v>
      </c>
      <c r="B3687" s="9" t="n">
        <v>12</v>
      </c>
      <c r="C3687" s="7" t="n">
        <v>8502</v>
      </c>
    </row>
    <row r="3688" spans="1:3">
      <c r="A3688" t="s">
        <v>4</v>
      </c>
      <c r="B3688" s="4" t="s">
        <v>5</v>
      </c>
      <c r="C3688" s="4" t="s">
        <v>10</v>
      </c>
    </row>
    <row r="3689" spans="1:3">
      <c r="A3689" t="n">
        <v>28734</v>
      </c>
      <c r="B3689" s="9" t="n">
        <v>12</v>
      </c>
      <c r="C3689" s="7" t="n">
        <v>8503</v>
      </c>
    </row>
    <row r="3690" spans="1:3">
      <c r="A3690" t="s">
        <v>4</v>
      </c>
      <c r="B3690" s="4" t="s">
        <v>5</v>
      </c>
      <c r="C3690" s="4" t="s">
        <v>10</v>
      </c>
    </row>
    <row r="3691" spans="1:3">
      <c r="A3691" t="n">
        <v>28737</v>
      </c>
      <c r="B3691" s="9" t="n">
        <v>12</v>
      </c>
      <c r="C3691" s="7" t="n">
        <v>8504</v>
      </c>
    </row>
    <row r="3692" spans="1:3">
      <c r="A3692" t="s">
        <v>4</v>
      </c>
      <c r="B3692" s="4" t="s">
        <v>5</v>
      </c>
      <c r="C3692" s="4" t="s">
        <v>10</v>
      </c>
    </row>
    <row r="3693" spans="1:3">
      <c r="A3693" t="n">
        <v>28740</v>
      </c>
      <c r="B3693" s="9" t="n">
        <v>12</v>
      </c>
      <c r="C3693" s="7" t="n">
        <v>8505</v>
      </c>
    </row>
    <row r="3694" spans="1:3">
      <c r="A3694" t="s">
        <v>4</v>
      </c>
      <c r="B3694" s="4" t="s">
        <v>5</v>
      </c>
      <c r="C3694" s="4" t="s">
        <v>10</v>
      </c>
    </row>
    <row r="3695" spans="1:3">
      <c r="A3695" t="n">
        <v>28743</v>
      </c>
      <c r="B3695" s="9" t="n">
        <v>12</v>
      </c>
      <c r="C3695" s="7" t="n">
        <v>8506</v>
      </c>
    </row>
    <row r="3696" spans="1:3">
      <c r="A3696" t="s">
        <v>4</v>
      </c>
      <c r="B3696" s="4" t="s">
        <v>5</v>
      </c>
      <c r="C3696" s="4" t="s">
        <v>10</v>
      </c>
    </row>
    <row r="3697" spans="1:3">
      <c r="A3697" t="n">
        <v>28746</v>
      </c>
      <c r="B3697" s="9" t="n">
        <v>12</v>
      </c>
      <c r="C3697" s="7" t="n">
        <v>8507</v>
      </c>
    </row>
    <row r="3698" spans="1:3">
      <c r="A3698" t="s">
        <v>4</v>
      </c>
      <c r="B3698" s="4" t="s">
        <v>5</v>
      </c>
      <c r="C3698" s="4" t="s">
        <v>10</v>
      </c>
    </row>
    <row r="3699" spans="1:3">
      <c r="A3699" t="n">
        <v>28749</v>
      </c>
      <c r="B3699" s="9" t="n">
        <v>12</v>
      </c>
      <c r="C3699" s="7" t="n">
        <v>8508</v>
      </c>
    </row>
    <row r="3700" spans="1:3">
      <c r="A3700" t="s">
        <v>4</v>
      </c>
      <c r="B3700" s="4" t="s">
        <v>5</v>
      </c>
      <c r="C3700" s="4" t="s">
        <v>10</v>
      </c>
    </row>
    <row r="3701" spans="1:3">
      <c r="A3701" t="n">
        <v>28752</v>
      </c>
      <c r="B3701" s="9" t="n">
        <v>12</v>
      </c>
      <c r="C3701" s="7" t="n">
        <v>8509</v>
      </c>
    </row>
    <row r="3702" spans="1:3">
      <c r="A3702" t="s">
        <v>4</v>
      </c>
      <c r="B3702" s="4" t="s">
        <v>5</v>
      </c>
      <c r="C3702" s="4" t="s">
        <v>10</v>
      </c>
    </row>
    <row r="3703" spans="1:3">
      <c r="A3703" t="n">
        <v>28755</v>
      </c>
      <c r="B3703" s="9" t="n">
        <v>12</v>
      </c>
      <c r="C3703" s="7" t="n">
        <v>8510</v>
      </c>
    </row>
    <row r="3704" spans="1:3">
      <c r="A3704" t="s">
        <v>4</v>
      </c>
      <c r="B3704" s="4" t="s">
        <v>5</v>
      </c>
      <c r="C3704" s="4" t="s">
        <v>10</v>
      </c>
    </row>
    <row r="3705" spans="1:3">
      <c r="A3705" t="n">
        <v>28758</v>
      </c>
      <c r="B3705" s="9" t="n">
        <v>12</v>
      </c>
      <c r="C3705" s="7" t="n">
        <v>8511</v>
      </c>
    </row>
    <row r="3706" spans="1:3">
      <c r="A3706" t="s">
        <v>4</v>
      </c>
      <c r="B3706" s="4" t="s">
        <v>5</v>
      </c>
      <c r="C3706" s="4" t="s">
        <v>10</v>
      </c>
    </row>
    <row r="3707" spans="1:3">
      <c r="A3707" t="n">
        <v>28761</v>
      </c>
      <c r="B3707" s="9" t="n">
        <v>12</v>
      </c>
      <c r="C3707" s="7" t="n">
        <v>8520</v>
      </c>
    </row>
    <row r="3708" spans="1:3">
      <c r="A3708" t="s">
        <v>4</v>
      </c>
      <c r="B3708" s="4" t="s">
        <v>5</v>
      </c>
      <c r="C3708" s="4" t="s">
        <v>10</v>
      </c>
    </row>
    <row r="3709" spans="1:3">
      <c r="A3709" t="n">
        <v>28764</v>
      </c>
      <c r="B3709" s="9" t="n">
        <v>12</v>
      </c>
      <c r="C3709" s="7" t="n">
        <v>8512</v>
      </c>
    </row>
    <row r="3710" spans="1:3">
      <c r="A3710" t="s">
        <v>4</v>
      </c>
      <c r="B3710" s="4" t="s">
        <v>5</v>
      </c>
      <c r="C3710" s="4" t="s">
        <v>10</v>
      </c>
    </row>
    <row r="3711" spans="1:3">
      <c r="A3711" t="n">
        <v>28767</v>
      </c>
      <c r="B3711" s="9" t="n">
        <v>12</v>
      </c>
      <c r="C3711" s="7" t="n">
        <v>10998</v>
      </c>
    </row>
    <row r="3712" spans="1:3">
      <c r="A3712" t="s">
        <v>4</v>
      </c>
      <c r="B3712" s="4" t="s">
        <v>5</v>
      </c>
      <c r="C3712" s="4" t="s">
        <v>10</v>
      </c>
    </row>
    <row r="3713" spans="1:3">
      <c r="A3713" t="n">
        <v>28770</v>
      </c>
      <c r="B3713" s="9" t="n">
        <v>12</v>
      </c>
      <c r="C3713" s="7" t="n">
        <v>8513</v>
      </c>
    </row>
    <row r="3714" spans="1:3">
      <c r="A3714" t="s">
        <v>4</v>
      </c>
      <c r="B3714" s="4" t="s">
        <v>5</v>
      </c>
      <c r="C3714" s="4" t="s">
        <v>10</v>
      </c>
    </row>
    <row r="3715" spans="1:3">
      <c r="A3715" t="n">
        <v>28773</v>
      </c>
      <c r="B3715" s="9" t="n">
        <v>12</v>
      </c>
      <c r="C3715" s="7" t="n">
        <v>8514</v>
      </c>
    </row>
    <row r="3716" spans="1:3">
      <c r="A3716" t="s">
        <v>4</v>
      </c>
      <c r="B3716" s="4" t="s">
        <v>5</v>
      </c>
      <c r="C3716" s="4" t="s">
        <v>10</v>
      </c>
    </row>
    <row r="3717" spans="1:3">
      <c r="A3717" t="n">
        <v>28776</v>
      </c>
      <c r="B3717" s="9" t="n">
        <v>12</v>
      </c>
      <c r="C3717" s="7" t="n">
        <v>8515</v>
      </c>
    </row>
    <row r="3718" spans="1:3">
      <c r="A3718" t="s">
        <v>4</v>
      </c>
      <c r="B3718" s="4" t="s">
        <v>5</v>
      </c>
      <c r="C3718" s="4" t="s">
        <v>10</v>
      </c>
    </row>
    <row r="3719" spans="1:3">
      <c r="A3719" t="n">
        <v>28779</v>
      </c>
      <c r="B3719" s="9" t="n">
        <v>12</v>
      </c>
      <c r="C3719" s="7" t="n">
        <v>8516</v>
      </c>
    </row>
    <row r="3720" spans="1:3">
      <c r="A3720" t="s">
        <v>4</v>
      </c>
      <c r="B3720" s="4" t="s">
        <v>5</v>
      </c>
      <c r="C3720" s="4" t="s">
        <v>10</v>
      </c>
    </row>
    <row r="3721" spans="1:3">
      <c r="A3721" t="n">
        <v>28782</v>
      </c>
      <c r="B3721" s="9" t="n">
        <v>12</v>
      </c>
      <c r="C3721" s="7" t="n">
        <v>8517</v>
      </c>
    </row>
    <row r="3722" spans="1:3">
      <c r="A3722" t="s">
        <v>4</v>
      </c>
      <c r="B3722" s="4" t="s">
        <v>5</v>
      </c>
      <c r="C3722" s="4" t="s">
        <v>10</v>
      </c>
    </row>
    <row r="3723" spans="1:3">
      <c r="A3723" t="n">
        <v>28785</v>
      </c>
      <c r="B3723" s="9" t="n">
        <v>12</v>
      </c>
      <c r="C3723" s="7" t="n">
        <v>8518</v>
      </c>
    </row>
    <row r="3724" spans="1:3">
      <c r="A3724" t="s">
        <v>4</v>
      </c>
      <c r="B3724" s="4" t="s">
        <v>5</v>
      </c>
      <c r="C3724" s="4" t="s">
        <v>10</v>
      </c>
    </row>
    <row r="3725" spans="1:3">
      <c r="A3725" t="n">
        <v>28788</v>
      </c>
      <c r="B3725" s="9" t="n">
        <v>12</v>
      </c>
      <c r="C3725" s="7" t="n">
        <v>8519</v>
      </c>
    </row>
    <row r="3726" spans="1:3">
      <c r="A3726" t="s">
        <v>4</v>
      </c>
      <c r="B3726" s="4" t="s">
        <v>5</v>
      </c>
      <c r="C3726" s="4" t="s">
        <v>10</v>
      </c>
    </row>
    <row r="3727" spans="1:3">
      <c r="A3727" t="n">
        <v>28791</v>
      </c>
      <c r="B3727" s="9" t="n">
        <v>12</v>
      </c>
      <c r="C3727" s="7" t="n">
        <v>6418</v>
      </c>
    </row>
    <row r="3728" spans="1:3">
      <c r="A3728" t="s">
        <v>4</v>
      </c>
      <c r="B3728" s="4" t="s">
        <v>5</v>
      </c>
      <c r="C3728" s="4" t="s">
        <v>10</v>
      </c>
    </row>
    <row r="3729" spans="1:3">
      <c r="A3729" t="n">
        <v>28794</v>
      </c>
      <c r="B3729" s="9" t="n">
        <v>12</v>
      </c>
      <c r="C3729" s="7" t="n">
        <v>6911</v>
      </c>
    </row>
    <row r="3730" spans="1:3">
      <c r="A3730" t="s">
        <v>4</v>
      </c>
      <c r="B3730" s="4" t="s">
        <v>5</v>
      </c>
      <c r="C3730" s="4" t="s">
        <v>10</v>
      </c>
    </row>
    <row r="3731" spans="1:3">
      <c r="A3731" t="n">
        <v>28797</v>
      </c>
      <c r="B3731" s="9" t="n">
        <v>12</v>
      </c>
      <c r="C3731" s="7" t="n">
        <v>8912</v>
      </c>
    </row>
    <row r="3732" spans="1:3">
      <c r="A3732" t="s">
        <v>4</v>
      </c>
      <c r="B3732" s="4" t="s">
        <v>5</v>
      </c>
      <c r="C3732" s="4" t="s">
        <v>10</v>
      </c>
    </row>
    <row r="3733" spans="1:3">
      <c r="A3733" t="n">
        <v>28800</v>
      </c>
      <c r="B3733" s="9" t="n">
        <v>12</v>
      </c>
      <c r="C3733" s="7" t="n">
        <v>8916</v>
      </c>
    </row>
    <row r="3734" spans="1:3">
      <c r="A3734" t="s">
        <v>4</v>
      </c>
      <c r="B3734" s="4" t="s">
        <v>5</v>
      </c>
      <c r="C3734" s="4" t="s">
        <v>10</v>
      </c>
    </row>
    <row r="3735" spans="1:3">
      <c r="A3735" t="n">
        <v>28803</v>
      </c>
      <c r="B3735" s="9" t="n">
        <v>12</v>
      </c>
      <c r="C3735" s="7" t="n">
        <v>8913</v>
      </c>
    </row>
    <row r="3736" spans="1:3">
      <c r="A3736" t="s">
        <v>4</v>
      </c>
      <c r="B3736" s="4" t="s">
        <v>5</v>
      </c>
      <c r="C3736" s="4" t="s">
        <v>10</v>
      </c>
    </row>
    <row r="3737" spans="1:3">
      <c r="A3737" t="n">
        <v>28806</v>
      </c>
      <c r="B3737" s="9" t="n">
        <v>12</v>
      </c>
      <c r="C3737" s="7" t="n">
        <v>8914</v>
      </c>
    </row>
    <row r="3738" spans="1:3">
      <c r="A3738" t="s">
        <v>4</v>
      </c>
      <c r="B3738" s="4" t="s">
        <v>5</v>
      </c>
      <c r="C3738" s="4" t="s">
        <v>10</v>
      </c>
    </row>
    <row r="3739" spans="1:3">
      <c r="A3739" t="n">
        <v>28809</v>
      </c>
      <c r="B3739" s="9" t="n">
        <v>12</v>
      </c>
      <c r="C3739" s="7" t="n">
        <v>8362</v>
      </c>
    </row>
    <row r="3740" spans="1:3">
      <c r="A3740" t="s">
        <v>4</v>
      </c>
      <c r="B3740" s="4" t="s">
        <v>5</v>
      </c>
      <c r="C3740" s="4" t="s">
        <v>10</v>
      </c>
    </row>
    <row r="3741" spans="1:3">
      <c r="A3741" t="n">
        <v>28812</v>
      </c>
      <c r="B3741" s="9" t="n">
        <v>12</v>
      </c>
      <c r="C3741" s="7" t="n">
        <v>8919</v>
      </c>
    </row>
    <row r="3742" spans="1:3">
      <c r="A3742" t="s">
        <v>4</v>
      </c>
      <c r="B3742" s="4" t="s">
        <v>5</v>
      </c>
    </row>
    <row r="3743" spans="1:3">
      <c r="A3743" t="n">
        <v>28815</v>
      </c>
      <c r="B3743" s="5" t="n">
        <v>1</v>
      </c>
    </row>
    <row r="3744" spans="1:3" s="3" customFormat="1" customHeight="0">
      <c r="A3744" s="3" t="s">
        <v>2</v>
      </c>
      <c r="B3744" s="3" t="s">
        <v>340</v>
      </c>
    </row>
    <row r="3745" spans="1:3">
      <c r="A3745" t="s">
        <v>4</v>
      </c>
      <c r="B3745" s="4" t="s">
        <v>5</v>
      </c>
      <c r="C3745" s="4" t="s">
        <v>10</v>
      </c>
    </row>
    <row r="3746" spans="1:3">
      <c r="A3746" t="n">
        <v>28816</v>
      </c>
      <c r="B3746" s="9" t="n">
        <v>12</v>
      </c>
      <c r="C3746" s="7" t="n">
        <v>9200</v>
      </c>
    </row>
    <row r="3747" spans="1:3">
      <c r="A3747" t="s">
        <v>4</v>
      </c>
      <c r="B3747" s="4" t="s">
        <v>5</v>
      </c>
      <c r="C3747" s="4" t="s">
        <v>10</v>
      </c>
    </row>
    <row r="3748" spans="1:3">
      <c r="A3748" t="n">
        <v>28819</v>
      </c>
      <c r="B3748" s="9" t="n">
        <v>12</v>
      </c>
      <c r="C3748" s="7" t="n">
        <v>9201</v>
      </c>
    </row>
    <row r="3749" spans="1:3">
      <c r="A3749" t="s">
        <v>4</v>
      </c>
      <c r="B3749" s="4" t="s">
        <v>5</v>
      </c>
      <c r="C3749" s="4" t="s">
        <v>10</v>
      </c>
    </row>
    <row r="3750" spans="1:3">
      <c r="A3750" t="n">
        <v>28822</v>
      </c>
      <c r="B3750" s="9" t="n">
        <v>12</v>
      </c>
      <c r="C3750" s="7" t="n">
        <v>8960</v>
      </c>
    </row>
    <row r="3751" spans="1:3">
      <c r="A3751" t="s">
        <v>4</v>
      </c>
      <c r="B3751" s="4" t="s">
        <v>5</v>
      </c>
      <c r="C3751" s="4" t="s">
        <v>10</v>
      </c>
    </row>
    <row r="3752" spans="1:3">
      <c r="A3752" t="n">
        <v>28825</v>
      </c>
      <c r="B3752" s="9" t="n">
        <v>12</v>
      </c>
      <c r="C3752" s="7" t="n">
        <v>8968</v>
      </c>
    </row>
    <row r="3753" spans="1:3">
      <c r="A3753" t="s">
        <v>4</v>
      </c>
      <c r="B3753" s="4" t="s">
        <v>5</v>
      </c>
      <c r="C3753" s="4" t="s">
        <v>10</v>
      </c>
    </row>
    <row r="3754" spans="1:3">
      <c r="A3754" t="n">
        <v>28828</v>
      </c>
      <c r="B3754" s="9" t="n">
        <v>12</v>
      </c>
      <c r="C3754" s="7" t="n">
        <v>8969</v>
      </c>
    </row>
    <row r="3755" spans="1:3">
      <c r="A3755" t="s">
        <v>4</v>
      </c>
      <c r="B3755" s="4" t="s">
        <v>5</v>
      </c>
      <c r="C3755" s="4" t="s">
        <v>10</v>
      </c>
    </row>
    <row r="3756" spans="1:3">
      <c r="A3756" t="n">
        <v>28831</v>
      </c>
      <c r="B3756" s="9" t="n">
        <v>12</v>
      </c>
      <c r="C3756" s="7" t="n">
        <v>8970</v>
      </c>
    </row>
    <row r="3757" spans="1:3">
      <c r="A3757" t="s">
        <v>4</v>
      </c>
      <c r="B3757" s="4" t="s">
        <v>5</v>
      </c>
      <c r="C3757" s="4" t="s">
        <v>10</v>
      </c>
    </row>
    <row r="3758" spans="1:3">
      <c r="A3758" t="n">
        <v>28834</v>
      </c>
      <c r="B3758" s="9" t="n">
        <v>12</v>
      </c>
      <c r="C3758" s="7" t="n">
        <v>8971</v>
      </c>
    </row>
    <row r="3759" spans="1:3">
      <c r="A3759" t="s">
        <v>4</v>
      </c>
      <c r="B3759" s="4" t="s">
        <v>5</v>
      </c>
      <c r="C3759" s="4" t="s">
        <v>10</v>
      </c>
    </row>
    <row r="3760" spans="1:3">
      <c r="A3760" t="n">
        <v>28837</v>
      </c>
      <c r="B3760" s="9" t="n">
        <v>12</v>
      </c>
      <c r="C3760" s="7" t="n">
        <v>8972</v>
      </c>
    </row>
    <row r="3761" spans="1:3">
      <c r="A3761" t="s">
        <v>4</v>
      </c>
      <c r="B3761" s="4" t="s">
        <v>5</v>
      </c>
      <c r="C3761" s="4" t="s">
        <v>10</v>
      </c>
    </row>
    <row r="3762" spans="1:3">
      <c r="A3762" t="n">
        <v>28840</v>
      </c>
      <c r="B3762" s="9" t="n">
        <v>12</v>
      </c>
      <c r="C3762" s="7" t="n">
        <v>8973</v>
      </c>
    </row>
    <row r="3763" spans="1:3">
      <c r="A3763" t="s">
        <v>4</v>
      </c>
      <c r="B3763" s="4" t="s">
        <v>5</v>
      </c>
      <c r="C3763" s="4" t="s">
        <v>10</v>
      </c>
    </row>
    <row r="3764" spans="1:3">
      <c r="A3764" t="n">
        <v>28843</v>
      </c>
      <c r="B3764" s="9" t="n">
        <v>12</v>
      </c>
      <c r="C3764" s="7" t="n">
        <v>8974</v>
      </c>
    </row>
    <row r="3765" spans="1:3">
      <c r="A3765" t="s">
        <v>4</v>
      </c>
      <c r="B3765" s="4" t="s">
        <v>5</v>
      </c>
      <c r="C3765" s="4" t="s">
        <v>10</v>
      </c>
    </row>
    <row r="3766" spans="1:3">
      <c r="A3766" t="n">
        <v>28846</v>
      </c>
      <c r="B3766" s="9" t="n">
        <v>12</v>
      </c>
      <c r="C3766" s="7" t="n">
        <v>8961</v>
      </c>
    </row>
    <row r="3767" spans="1:3">
      <c r="A3767" t="s">
        <v>4</v>
      </c>
      <c r="B3767" s="4" t="s">
        <v>5</v>
      </c>
      <c r="C3767" s="4" t="s">
        <v>10</v>
      </c>
    </row>
    <row r="3768" spans="1:3">
      <c r="A3768" t="n">
        <v>28849</v>
      </c>
      <c r="B3768" s="9" t="n">
        <v>12</v>
      </c>
      <c r="C3768" s="7" t="n">
        <v>8962</v>
      </c>
    </row>
    <row r="3769" spans="1:3">
      <c r="A3769" t="s">
        <v>4</v>
      </c>
      <c r="B3769" s="4" t="s">
        <v>5</v>
      </c>
      <c r="C3769" s="4" t="s">
        <v>10</v>
      </c>
    </row>
    <row r="3770" spans="1:3">
      <c r="A3770" t="n">
        <v>28852</v>
      </c>
      <c r="B3770" s="9" t="n">
        <v>12</v>
      </c>
      <c r="C3770" s="7" t="n">
        <v>8963</v>
      </c>
    </row>
    <row r="3771" spans="1:3">
      <c r="A3771" t="s">
        <v>4</v>
      </c>
      <c r="B3771" s="4" t="s">
        <v>5</v>
      </c>
      <c r="C3771" s="4" t="s">
        <v>10</v>
      </c>
    </row>
    <row r="3772" spans="1:3">
      <c r="A3772" t="n">
        <v>28855</v>
      </c>
      <c r="B3772" s="9" t="n">
        <v>12</v>
      </c>
      <c r="C3772" s="7" t="n">
        <v>8964</v>
      </c>
    </row>
    <row r="3773" spans="1:3">
      <c r="A3773" t="s">
        <v>4</v>
      </c>
      <c r="B3773" s="4" t="s">
        <v>5</v>
      </c>
      <c r="C3773" s="4" t="s">
        <v>10</v>
      </c>
    </row>
    <row r="3774" spans="1:3">
      <c r="A3774" t="n">
        <v>28858</v>
      </c>
      <c r="B3774" s="9" t="n">
        <v>12</v>
      </c>
      <c r="C3774" s="7" t="n">
        <v>8965</v>
      </c>
    </row>
    <row r="3775" spans="1:3">
      <c r="A3775" t="s">
        <v>4</v>
      </c>
      <c r="B3775" s="4" t="s">
        <v>5</v>
      </c>
      <c r="C3775" s="4" t="s">
        <v>10</v>
      </c>
    </row>
    <row r="3776" spans="1:3">
      <c r="A3776" t="n">
        <v>28861</v>
      </c>
      <c r="B3776" s="9" t="n">
        <v>12</v>
      </c>
      <c r="C3776" s="7" t="n">
        <v>8966</v>
      </c>
    </row>
    <row r="3777" spans="1:3">
      <c r="A3777" t="s">
        <v>4</v>
      </c>
      <c r="B3777" s="4" t="s">
        <v>5</v>
      </c>
      <c r="C3777" s="4" t="s">
        <v>10</v>
      </c>
    </row>
    <row r="3778" spans="1:3">
      <c r="A3778" t="n">
        <v>28864</v>
      </c>
      <c r="B3778" s="9" t="n">
        <v>12</v>
      </c>
      <c r="C3778" s="7" t="n">
        <v>8967</v>
      </c>
    </row>
    <row r="3779" spans="1:3">
      <c r="A3779" t="s">
        <v>4</v>
      </c>
      <c r="B3779" s="4" t="s">
        <v>5</v>
      </c>
    </row>
    <row r="3780" spans="1:3">
      <c r="A3780" t="n">
        <v>28867</v>
      </c>
      <c r="B3780" s="5" t="n">
        <v>1</v>
      </c>
    </row>
    <row r="3781" spans="1:3" s="3" customFormat="1" customHeight="0">
      <c r="A3781" s="3" t="s">
        <v>2</v>
      </c>
      <c r="B3781" s="3" t="s">
        <v>341</v>
      </c>
    </row>
    <row r="3782" spans="1:3">
      <c r="A3782" t="s">
        <v>4</v>
      </c>
      <c r="B3782" s="4" t="s">
        <v>5</v>
      </c>
      <c r="C3782" s="4" t="s">
        <v>10</v>
      </c>
    </row>
    <row r="3783" spans="1:3">
      <c r="A3783" t="n">
        <v>28868</v>
      </c>
      <c r="B3783" s="9" t="n">
        <v>12</v>
      </c>
      <c r="C3783" s="7" t="n">
        <v>9712</v>
      </c>
    </row>
    <row r="3784" spans="1:3">
      <c r="A3784" t="s">
        <v>4</v>
      </c>
      <c r="B3784" s="4" t="s">
        <v>5</v>
      </c>
      <c r="C3784" s="4" t="s">
        <v>10</v>
      </c>
    </row>
    <row r="3785" spans="1:3">
      <c r="A3785" t="n">
        <v>28871</v>
      </c>
      <c r="B3785" s="9" t="n">
        <v>12</v>
      </c>
      <c r="C3785" s="7" t="n">
        <v>9713</v>
      </c>
    </row>
    <row r="3786" spans="1:3">
      <c r="A3786" t="s">
        <v>4</v>
      </c>
      <c r="B3786" s="4" t="s">
        <v>5</v>
      </c>
      <c r="C3786" s="4" t="s">
        <v>10</v>
      </c>
    </row>
    <row r="3787" spans="1:3">
      <c r="A3787" t="n">
        <v>28874</v>
      </c>
      <c r="B3787" s="9" t="n">
        <v>12</v>
      </c>
      <c r="C3787" s="7" t="n">
        <v>9714</v>
      </c>
    </row>
    <row r="3788" spans="1:3">
      <c r="A3788" t="s">
        <v>4</v>
      </c>
      <c r="B3788" s="4" t="s">
        <v>5</v>
      </c>
      <c r="C3788" s="4" t="s">
        <v>10</v>
      </c>
    </row>
    <row r="3789" spans="1:3">
      <c r="A3789" t="n">
        <v>28877</v>
      </c>
      <c r="B3789" s="9" t="n">
        <v>12</v>
      </c>
      <c r="C3789" s="7" t="n">
        <v>9715</v>
      </c>
    </row>
    <row r="3790" spans="1:3">
      <c r="A3790" t="s">
        <v>4</v>
      </c>
      <c r="B3790" s="4" t="s">
        <v>5</v>
      </c>
      <c r="C3790" s="4" t="s">
        <v>10</v>
      </c>
    </row>
    <row r="3791" spans="1:3">
      <c r="A3791" t="n">
        <v>28880</v>
      </c>
      <c r="B3791" s="9" t="n">
        <v>12</v>
      </c>
      <c r="C3791" s="7" t="n">
        <v>9716</v>
      </c>
    </row>
    <row r="3792" spans="1:3">
      <c r="A3792" t="s">
        <v>4</v>
      </c>
      <c r="B3792" s="4" t="s">
        <v>5</v>
      </c>
      <c r="C3792" s="4" t="s">
        <v>10</v>
      </c>
    </row>
    <row r="3793" spans="1:3">
      <c r="A3793" t="n">
        <v>28883</v>
      </c>
      <c r="B3793" s="9" t="n">
        <v>12</v>
      </c>
      <c r="C3793" s="7" t="n">
        <v>9717</v>
      </c>
    </row>
    <row r="3794" spans="1:3">
      <c r="A3794" t="s">
        <v>4</v>
      </c>
      <c r="B3794" s="4" t="s">
        <v>5</v>
      </c>
      <c r="C3794" s="4" t="s">
        <v>10</v>
      </c>
    </row>
    <row r="3795" spans="1:3">
      <c r="A3795" t="n">
        <v>28886</v>
      </c>
      <c r="B3795" s="9" t="n">
        <v>12</v>
      </c>
      <c r="C3795" s="7" t="n">
        <v>9718</v>
      </c>
    </row>
    <row r="3796" spans="1:3">
      <c r="A3796" t="s">
        <v>4</v>
      </c>
      <c r="B3796" s="4" t="s">
        <v>5</v>
      </c>
      <c r="C3796" s="4" t="s">
        <v>10</v>
      </c>
    </row>
    <row r="3797" spans="1:3">
      <c r="A3797" t="n">
        <v>28889</v>
      </c>
      <c r="B3797" s="9" t="n">
        <v>12</v>
      </c>
      <c r="C3797" s="7" t="n">
        <v>9719</v>
      </c>
    </row>
    <row r="3798" spans="1:3">
      <c r="A3798" t="s">
        <v>4</v>
      </c>
      <c r="B3798" s="4" t="s">
        <v>5</v>
      </c>
      <c r="C3798" s="4" t="s">
        <v>10</v>
      </c>
    </row>
    <row r="3799" spans="1:3">
      <c r="A3799" t="n">
        <v>28892</v>
      </c>
      <c r="B3799" s="9" t="n">
        <v>12</v>
      </c>
      <c r="C3799" s="7" t="n">
        <v>9720</v>
      </c>
    </row>
    <row r="3800" spans="1:3">
      <c r="A3800" t="s">
        <v>4</v>
      </c>
      <c r="B3800" s="4" t="s">
        <v>5</v>
      </c>
      <c r="C3800" s="4" t="s">
        <v>10</v>
      </c>
    </row>
    <row r="3801" spans="1:3">
      <c r="A3801" t="n">
        <v>28895</v>
      </c>
      <c r="B3801" s="9" t="n">
        <v>12</v>
      </c>
      <c r="C3801" s="7" t="n">
        <v>9721</v>
      </c>
    </row>
    <row r="3802" spans="1:3">
      <c r="A3802" t="s">
        <v>4</v>
      </c>
      <c r="B3802" s="4" t="s">
        <v>5</v>
      </c>
      <c r="C3802" s="4" t="s">
        <v>10</v>
      </c>
    </row>
    <row r="3803" spans="1:3">
      <c r="A3803" t="n">
        <v>28898</v>
      </c>
      <c r="B3803" s="9" t="n">
        <v>12</v>
      </c>
      <c r="C3803" s="7" t="n">
        <v>9722</v>
      </c>
    </row>
    <row r="3804" spans="1:3">
      <c r="A3804" t="s">
        <v>4</v>
      </c>
      <c r="B3804" s="4" t="s">
        <v>5</v>
      </c>
      <c r="C3804" s="4" t="s">
        <v>10</v>
      </c>
    </row>
    <row r="3805" spans="1:3">
      <c r="A3805" t="n">
        <v>28901</v>
      </c>
      <c r="B3805" s="9" t="n">
        <v>12</v>
      </c>
      <c r="C3805" s="7" t="n">
        <v>9723</v>
      </c>
    </row>
    <row r="3806" spans="1:3">
      <c r="A3806" t="s">
        <v>4</v>
      </c>
      <c r="B3806" s="4" t="s">
        <v>5</v>
      </c>
      <c r="C3806" s="4" t="s">
        <v>10</v>
      </c>
    </row>
    <row r="3807" spans="1:3">
      <c r="A3807" t="n">
        <v>28904</v>
      </c>
      <c r="B3807" s="9" t="n">
        <v>12</v>
      </c>
      <c r="C3807" s="7" t="n">
        <v>9724</v>
      </c>
    </row>
    <row r="3808" spans="1:3">
      <c r="A3808" t="s">
        <v>4</v>
      </c>
      <c r="B3808" s="4" t="s">
        <v>5</v>
      </c>
      <c r="C3808" s="4" t="s">
        <v>10</v>
      </c>
    </row>
    <row r="3809" spans="1:3">
      <c r="A3809" t="n">
        <v>28907</v>
      </c>
      <c r="B3809" s="9" t="n">
        <v>12</v>
      </c>
      <c r="C3809" s="7" t="n">
        <v>9725</v>
      </c>
    </row>
    <row r="3810" spans="1:3">
      <c r="A3810" t="s">
        <v>4</v>
      </c>
      <c r="B3810" s="4" t="s">
        <v>5</v>
      </c>
      <c r="C3810" s="4" t="s">
        <v>10</v>
      </c>
    </row>
    <row r="3811" spans="1:3">
      <c r="A3811" t="n">
        <v>28910</v>
      </c>
      <c r="B3811" s="9" t="n">
        <v>12</v>
      </c>
      <c r="C3811" s="7" t="n">
        <v>9726</v>
      </c>
    </row>
    <row r="3812" spans="1:3">
      <c r="A3812" t="s">
        <v>4</v>
      </c>
      <c r="B3812" s="4" t="s">
        <v>5</v>
      </c>
      <c r="C3812" s="4" t="s">
        <v>10</v>
      </c>
    </row>
    <row r="3813" spans="1:3">
      <c r="A3813" t="n">
        <v>28913</v>
      </c>
      <c r="B3813" s="9" t="n">
        <v>12</v>
      </c>
      <c r="C3813" s="7" t="n">
        <v>9216</v>
      </c>
    </row>
    <row r="3814" spans="1:3">
      <c r="A3814" t="s">
        <v>4</v>
      </c>
      <c r="B3814" s="4" t="s">
        <v>5</v>
      </c>
      <c r="C3814" s="4" t="s">
        <v>10</v>
      </c>
    </row>
    <row r="3815" spans="1:3">
      <c r="A3815" t="n">
        <v>28916</v>
      </c>
      <c r="B3815" s="9" t="n">
        <v>12</v>
      </c>
      <c r="C3815" s="7" t="n">
        <v>9217</v>
      </c>
    </row>
    <row r="3816" spans="1:3">
      <c r="A3816" t="s">
        <v>4</v>
      </c>
      <c r="B3816" s="4" t="s">
        <v>5</v>
      </c>
      <c r="C3816" s="4" t="s">
        <v>10</v>
      </c>
    </row>
    <row r="3817" spans="1:3">
      <c r="A3817" t="n">
        <v>28919</v>
      </c>
      <c r="B3817" s="9" t="n">
        <v>12</v>
      </c>
      <c r="C3817" s="7" t="n">
        <v>9552</v>
      </c>
    </row>
    <row r="3818" spans="1:3">
      <c r="A3818" t="s">
        <v>4</v>
      </c>
      <c r="B3818" s="4" t="s">
        <v>5</v>
      </c>
      <c r="C3818" s="4" t="s">
        <v>10</v>
      </c>
    </row>
    <row r="3819" spans="1:3">
      <c r="A3819" t="n">
        <v>28922</v>
      </c>
      <c r="B3819" s="9" t="n">
        <v>12</v>
      </c>
      <c r="C3819" s="7" t="n">
        <v>10624</v>
      </c>
    </row>
    <row r="3820" spans="1:3">
      <c r="A3820" t="s">
        <v>4</v>
      </c>
      <c r="B3820" s="4" t="s">
        <v>5</v>
      </c>
      <c r="C3820" s="4" t="s">
        <v>10</v>
      </c>
    </row>
    <row r="3821" spans="1:3">
      <c r="A3821" t="n">
        <v>28925</v>
      </c>
      <c r="B3821" s="9" t="n">
        <v>12</v>
      </c>
      <c r="C3821" s="7" t="n">
        <v>10637</v>
      </c>
    </row>
    <row r="3822" spans="1:3">
      <c r="A3822" t="s">
        <v>4</v>
      </c>
      <c r="B3822" s="4" t="s">
        <v>5</v>
      </c>
      <c r="C3822" s="4" t="s">
        <v>10</v>
      </c>
    </row>
    <row r="3823" spans="1:3">
      <c r="A3823" t="n">
        <v>28928</v>
      </c>
      <c r="B3823" s="9" t="n">
        <v>12</v>
      </c>
      <c r="C3823" s="7" t="n">
        <v>10641</v>
      </c>
    </row>
    <row r="3824" spans="1:3">
      <c r="A3824" t="s">
        <v>4</v>
      </c>
      <c r="B3824" s="4" t="s">
        <v>5</v>
      </c>
      <c r="C3824" s="4" t="s">
        <v>10</v>
      </c>
    </row>
    <row r="3825" spans="1:3">
      <c r="A3825" t="n">
        <v>28931</v>
      </c>
      <c r="B3825" s="9" t="n">
        <v>12</v>
      </c>
      <c r="C3825" s="7" t="n">
        <v>10643</v>
      </c>
    </row>
    <row r="3826" spans="1:3">
      <c r="A3826" t="s">
        <v>4</v>
      </c>
      <c r="B3826" s="4" t="s">
        <v>5</v>
      </c>
      <c r="C3826" s="4" t="s">
        <v>10</v>
      </c>
    </row>
    <row r="3827" spans="1:3">
      <c r="A3827" t="n">
        <v>28934</v>
      </c>
      <c r="B3827" s="9" t="n">
        <v>12</v>
      </c>
      <c r="C3827" s="7" t="n">
        <v>10720</v>
      </c>
    </row>
    <row r="3828" spans="1:3">
      <c r="A3828" t="s">
        <v>4</v>
      </c>
      <c r="B3828" s="4" t="s">
        <v>5</v>
      </c>
      <c r="C3828" s="4" t="s">
        <v>10</v>
      </c>
    </row>
    <row r="3829" spans="1:3">
      <c r="A3829" t="n">
        <v>28937</v>
      </c>
      <c r="B3829" s="9" t="n">
        <v>12</v>
      </c>
      <c r="C3829" s="7" t="n">
        <v>10722</v>
      </c>
    </row>
    <row r="3830" spans="1:3">
      <c r="A3830" t="s">
        <v>4</v>
      </c>
      <c r="B3830" s="4" t="s">
        <v>5</v>
      </c>
      <c r="C3830" s="4" t="s">
        <v>10</v>
      </c>
    </row>
    <row r="3831" spans="1:3">
      <c r="A3831" t="n">
        <v>28940</v>
      </c>
      <c r="B3831" s="9" t="n">
        <v>12</v>
      </c>
      <c r="C3831" s="7" t="n">
        <v>10723</v>
      </c>
    </row>
    <row r="3832" spans="1:3">
      <c r="A3832" t="s">
        <v>4</v>
      </c>
      <c r="B3832" s="4" t="s">
        <v>5</v>
      </c>
      <c r="C3832" s="4" t="s">
        <v>10</v>
      </c>
    </row>
    <row r="3833" spans="1:3">
      <c r="A3833" t="n">
        <v>28943</v>
      </c>
      <c r="B3833" s="9" t="n">
        <v>12</v>
      </c>
      <c r="C3833" s="7" t="n">
        <v>10724</v>
      </c>
    </row>
    <row r="3834" spans="1:3">
      <c r="A3834" t="s">
        <v>4</v>
      </c>
      <c r="B3834" s="4" t="s">
        <v>5</v>
      </c>
      <c r="C3834" s="4" t="s">
        <v>10</v>
      </c>
    </row>
    <row r="3835" spans="1:3">
      <c r="A3835" t="n">
        <v>28946</v>
      </c>
      <c r="B3835" s="9" t="n">
        <v>12</v>
      </c>
      <c r="C3835" s="7" t="n">
        <v>9252</v>
      </c>
    </row>
    <row r="3836" spans="1:3">
      <c r="A3836" t="s">
        <v>4</v>
      </c>
      <c r="B3836" s="4" t="s">
        <v>5</v>
      </c>
      <c r="C3836" s="4" t="s">
        <v>10</v>
      </c>
    </row>
    <row r="3837" spans="1:3">
      <c r="A3837" t="n">
        <v>28949</v>
      </c>
      <c r="B3837" s="9" t="n">
        <v>12</v>
      </c>
      <c r="C3837" s="7" t="n">
        <v>9218</v>
      </c>
    </row>
    <row r="3838" spans="1:3">
      <c r="A3838" t="s">
        <v>4</v>
      </c>
      <c r="B3838" s="4" t="s">
        <v>5</v>
      </c>
      <c r="C3838" s="4" t="s">
        <v>10</v>
      </c>
    </row>
    <row r="3839" spans="1:3">
      <c r="A3839" t="n">
        <v>28952</v>
      </c>
      <c r="B3839" s="9" t="n">
        <v>12</v>
      </c>
      <c r="C3839" s="7" t="n">
        <v>9219</v>
      </c>
    </row>
    <row r="3840" spans="1:3">
      <c r="A3840" t="s">
        <v>4</v>
      </c>
      <c r="B3840" s="4" t="s">
        <v>5</v>
      </c>
      <c r="C3840" s="4" t="s">
        <v>10</v>
      </c>
    </row>
    <row r="3841" spans="1:3">
      <c r="A3841" t="n">
        <v>28955</v>
      </c>
      <c r="B3841" s="9" t="n">
        <v>12</v>
      </c>
      <c r="C3841" s="7" t="n">
        <v>9220</v>
      </c>
    </row>
    <row r="3842" spans="1:3">
      <c r="A3842" t="s">
        <v>4</v>
      </c>
      <c r="B3842" s="4" t="s">
        <v>5</v>
      </c>
      <c r="C3842" s="4" t="s">
        <v>10</v>
      </c>
    </row>
    <row r="3843" spans="1:3">
      <c r="A3843" t="n">
        <v>28958</v>
      </c>
      <c r="B3843" s="9" t="n">
        <v>12</v>
      </c>
      <c r="C3843" s="7" t="n">
        <v>10999</v>
      </c>
    </row>
    <row r="3844" spans="1:3">
      <c r="A3844" t="s">
        <v>4</v>
      </c>
      <c r="B3844" s="4" t="s">
        <v>5</v>
      </c>
      <c r="C3844" s="4" t="s">
        <v>10</v>
      </c>
    </row>
    <row r="3845" spans="1:3">
      <c r="A3845" t="n">
        <v>28961</v>
      </c>
      <c r="B3845" s="9" t="n">
        <v>12</v>
      </c>
      <c r="C3845" s="7" t="n">
        <v>9221</v>
      </c>
    </row>
    <row r="3846" spans="1:3">
      <c r="A3846" t="s">
        <v>4</v>
      </c>
      <c r="B3846" s="4" t="s">
        <v>5</v>
      </c>
      <c r="C3846" s="4" t="s">
        <v>10</v>
      </c>
    </row>
    <row r="3847" spans="1:3">
      <c r="A3847" t="n">
        <v>28964</v>
      </c>
      <c r="B3847" s="9" t="n">
        <v>12</v>
      </c>
      <c r="C3847" s="7" t="n">
        <v>10628</v>
      </c>
    </row>
    <row r="3848" spans="1:3">
      <c r="A3848" t="s">
        <v>4</v>
      </c>
      <c r="B3848" s="4" t="s">
        <v>5</v>
      </c>
      <c r="C3848" s="4" t="s">
        <v>10</v>
      </c>
    </row>
    <row r="3849" spans="1:3">
      <c r="A3849" t="n">
        <v>28967</v>
      </c>
      <c r="B3849" s="9" t="n">
        <v>12</v>
      </c>
      <c r="C3849" s="7" t="n">
        <v>9255</v>
      </c>
    </row>
    <row r="3850" spans="1:3">
      <c r="A3850" t="s">
        <v>4</v>
      </c>
      <c r="B3850" s="4" t="s">
        <v>5</v>
      </c>
      <c r="C3850" s="4" t="s">
        <v>10</v>
      </c>
    </row>
    <row r="3851" spans="1:3">
      <c r="A3851" t="n">
        <v>28970</v>
      </c>
      <c r="B3851" s="9" t="n">
        <v>12</v>
      </c>
      <c r="C3851" s="7" t="n">
        <v>9222</v>
      </c>
    </row>
    <row r="3852" spans="1:3">
      <c r="A3852" t="s">
        <v>4</v>
      </c>
      <c r="B3852" s="4" t="s">
        <v>5</v>
      </c>
      <c r="C3852" s="4" t="s">
        <v>10</v>
      </c>
    </row>
    <row r="3853" spans="1:3">
      <c r="A3853" t="n">
        <v>28973</v>
      </c>
      <c r="B3853" s="9" t="n">
        <v>12</v>
      </c>
      <c r="C3853" s="7" t="n">
        <v>9223</v>
      </c>
    </row>
    <row r="3854" spans="1:3">
      <c r="A3854" t="s">
        <v>4</v>
      </c>
      <c r="B3854" s="4" t="s">
        <v>5</v>
      </c>
      <c r="C3854" s="4" t="s">
        <v>10</v>
      </c>
    </row>
    <row r="3855" spans="1:3">
      <c r="A3855" t="n">
        <v>28976</v>
      </c>
      <c r="B3855" s="9" t="n">
        <v>12</v>
      </c>
      <c r="C3855" s="7" t="n">
        <v>9224</v>
      </c>
    </row>
    <row r="3856" spans="1:3">
      <c r="A3856" t="s">
        <v>4</v>
      </c>
      <c r="B3856" s="4" t="s">
        <v>5</v>
      </c>
      <c r="C3856" s="4" t="s">
        <v>10</v>
      </c>
    </row>
    <row r="3857" spans="1:3">
      <c r="A3857" t="n">
        <v>28979</v>
      </c>
      <c r="B3857" s="9" t="n">
        <v>12</v>
      </c>
      <c r="C3857" s="7" t="n">
        <v>9225</v>
      </c>
    </row>
    <row r="3858" spans="1:3">
      <c r="A3858" t="s">
        <v>4</v>
      </c>
      <c r="B3858" s="4" t="s">
        <v>5</v>
      </c>
      <c r="C3858" s="4" t="s">
        <v>10</v>
      </c>
    </row>
    <row r="3859" spans="1:3">
      <c r="A3859" t="n">
        <v>28982</v>
      </c>
      <c r="B3859" s="9" t="n">
        <v>12</v>
      </c>
      <c r="C3859" s="7" t="n">
        <v>10283</v>
      </c>
    </row>
    <row r="3860" spans="1:3">
      <c r="A3860" t="s">
        <v>4</v>
      </c>
      <c r="B3860" s="4" t="s">
        <v>5</v>
      </c>
      <c r="C3860" s="4" t="s">
        <v>10</v>
      </c>
    </row>
    <row r="3861" spans="1:3">
      <c r="A3861" t="n">
        <v>28985</v>
      </c>
      <c r="B3861" s="9" t="n">
        <v>12</v>
      </c>
      <c r="C3861" s="7" t="n">
        <v>10275</v>
      </c>
    </row>
    <row r="3862" spans="1:3">
      <c r="A3862" t="s">
        <v>4</v>
      </c>
      <c r="B3862" s="4" t="s">
        <v>5</v>
      </c>
      <c r="C3862" s="4" t="s">
        <v>10</v>
      </c>
    </row>
    <row r="3863" spans="1:3">
      <c r="A3863" t="n">
        <v>28988</v>
      </c>
      <c r="B3863" s="9" t="n">
        <v>12</v>
      </c>
      <c r="C3863" s="7" t="n">
        <v>9379</v>
      </c>
    </row>
    <row r="3864" spans="1:3">
      <c r="A3864" t="s">
        <v>4</v>
      </c>
      <c r="B3864" s="4" t="s">
        <v>5</v>
      </c>
      <c r="C3864" s="4" t="s">
        <v>10</v>
      </c>
    </row>
    <row r="3865" spans="1:3">
      <c r="A3865" t="n">
        <v>28991</v>
      </c>
      <c r="B3865" s="9" t="n">
        <v>12</v>
      </c>
      <c r="C3865" s="7" t="n">
        <v>9388</v>
      </c>
    </row>
    <row r="3866" spans="1:3">
      <c r="A3866" t="s">
        <v>4</v>
      </c>
      <c r="B3866" s="4" t="s">
        <v>5</v>
      </c>
      <c r="C3866" s="4" t="s">
        <v>10</v>
      </c>
    </row>
    <row r="3867" spans="1:3">
      <c r="A3867" t="n">
        <v>28994</v>
      </c>
      <c r="B3867" s="9" t="n">
        <v>12</v>
      </c>
      <c r="C3867" s="7" t="n">
        <v>9399</v>
      </c>
    </row>
    <row r="3868" spans="1:3">
      <c r="A3868" t="s">
        <v>4</v>
      </c>
      <c r="B3868" s="4" t="s">
        <v>5</v>
      </c>
      <c r="C3868" s="4" t="s">
        <v>10</v>
      </c>
    </row>
    <row r="3869" spans="1:3">
      <c r="A3869" t="n">
        <v>28997</v>
      </c>
      <c r="B3869" s="9" t="n">
        <v>12</v>
      </c>
      <c r="C3869" s="7" t="n">
        <v>9254</v>
      </c>
    </row>
    <row r="3870" spans="1:3">
      <c r="A3870" t="s">
        <v>4</v>
      </c>
      <c r="B3870" s="4" t="s">
        <v>5</v>
      </c>
      <c r="C3870" s="4" t="s">
        <v>10</v>
      </c>
    </row>
    <row r="3871" spans="1:3">
      <c r="A3871" t="n">
        <v>29000</v>
      </c>
      <c r="B3871" s="9" t="n">
        <v>12</v>
      </c>
      <c r="C3871" s="7" t="n">
        <v>9226</v>
      </c>
    </row>
    <row r="3872" spans="1:3">
      <c r="A3872" t="s">
        <v>4</v>
      </c>
      <c r="B3872" s="4" t="s">
        <v>5</v>
      </c>
      <c r="C3872" s="4" t="s">
        <v>10</v>
      </c>
    </row>
    <row r="3873" spans="1:3">
      <c r="A3873" t="n">
        <v>29003</v>
      </c>
      <c r="B3873" s="9" t="n">
        <v>12</v>
      </c>
      <c r="C3873" s="7" t="n">
        <v>9227</v>
      </c>
    </row>
    <row r="3874" spans="1:3">
      <c r="A3874" t="s">
        <v>4</v>
      </c>
      <c r="B3874" s="4" t="s">
        <v>5</v>
      </c>
      <c r="C3874" s="4" t="s">
        <v>10</v>
      </c>
    </row>
    <row r="3875" spans="1:3">
      <c r="A3875" t="n">
        <v>29006</v>
      </c>
      <c r="B3875" s="9" t="n">
        <v>12</v>
      </c>
      <c r="C3875" s="7" t="n">
        <v>9228</v>
      </c>
    </row>
    <row r="3876" spans="1:3">
      <c r="A3876" t="s">
        <v>4</v>
      </c>
      <c r="B3876" s="4" t="s">
        <v>5</v>
      </c>
      <c r="C3876" s="4" t="s">
        <v>10</v>
      </c>
    </row>
    <row r="3877" spans="1:3">
      <c r="A3877" t="n">
        <v>29009</v>
      </c>
      <c r="B3877" s="9" t="n">
        <v>12</v>
      </c>
      <c r="C3877" s="7" t="n">
        <v>9256</v>
      </c>
    </row>
    <row r="3878" spans="1:3">
      <c r="A3878" t="s">
        <v>4</v>
      </c>
      <c r="B3878" s="4" t="s">
        <v>5</v>
      </c>
      <c r="C3878" s="4" t="s">
        <v>10</v>
      </c>
    </row>
    <row r="3879" spans="1:3">
      <c r="A3879" t="n">
        <v>29012</v>
      </c>
      <c r="B3879" s="9" t="n">
        <v>12</v>
      </c>
      <c r="C3879" s="7" t="n">
        <v>9257</v>
      </c>
    </row>
    <row r="3880" spans="1:3">
      <c r="A3880" t="s">
        <v>4</v>
      </c>
      <c r="B3880" s="4" t="s">
        <v>5</v>
      </c>
      <c r="C3880" s="4" t="s">
        <v>10</v>
      </c>
    </row>
    <row r="3881" spans="1:3">
      <c r="A3881" t="n">
        <v>29015</v>
      </c>
      <c r="B3881" s="9" t="n">
        <v>12</v>
      </c>
      <c r="C3881" s="7" t="n">
        <v>9229</v>
      </c>
    </row>
    <row r="3882" spans="1:3">
      <c r="A3882" t="s">
        <v>4</v>
      </c>
      <c r="B3882" s="4" t="s">
        <v>5</v>
      </c>
      <c r="C3882" s="4" t="s">
        <v>10</v>
      </c>
    </row>
    <row r="3883" spans="1:3">
      <c r="A3883" t="n">
        <v>29018</v>
      </c>
      <c r="B3883" s="9" t="n">
        <v>12</v>
      </c>
      <c r="C3883" s="7" t="n">
        <v>9230</v>
      </c>
    </row>
    <row r="3884" spans="1:3">
      <c r="A3884" t="s">
        <v>4</v>
      </c>
      <c r="B3884" s="4" t="s">
        <v>5</v>
      </c>
      <c r="C3884" s="4" t="s">
        <v>10</v>
      </c>
    </row>
    <row r="3885" spans="1:3">
      <c r="A3885" t="n">
        <v>29021</v>
      </c>
      <c r="B3885" s="9" t="n">
        <v>12</v>
      </c>
      <c r="C3885" s="7" t="n">
        <v>9276</v>
      </c>
    </row>
    <row r="3886" spans="1:3">
      <c r="A3886" t="s">
        <v>4</v>
      </c>
      <c r="B3886" s="4" t="s">
        <v>5</v>
      </c>
      <c r="C3886" s="4" t="s">
        <v>10</v>
      </c>
    </row>
    <row r="3887" spans="1:3">
      <c r="A3887" t="n">
        <v>29024</v>
      </c>
      <c r="B3887" s="9" t="n">
        <v>12</v>
      </c>
      <c r="C3887" s="7" t="n">
        <v>9277</v>
      </c>
    </row>
    <row r="3888" spans="1:3">
      <c r="A3888" t="s">
        <v>4</v>
      </c>
      <c r="B3888" s="4" t="s">
        <v>5</v>
      </c>
      <c r="C3888" s="4" t="s">
        <v>10</v>
      </c>
    </row>
    <row r="3889" spans="1:3">
      <c r="A3889" t="n">
        <v>29027</v>
      </c>
      <c r="B3889" s="9" t="n">
        <v>12</v>
      </c>
      <c r="C3889" s="7" t="n">
        <v>9278</v>
      </c>
    </row>
    <row r="3890" spans="1:3">
      <c r="A3890" t="s">
        <v>4</v>
      </c>
      <c r="B3890" s="4" t="s">
        <v>5</v>
      </c>
      <c r="C3890" s="4" t="s">
        <v>10</v>
      </c>
    </row>
    <row r="3891" spans="1:3">
      <c r="A3891" t="n">
        <v>29030</v>
      </c>
      <c r="B3891" s="9" t="n">
        <v>12</v>
      </c>
      <c r="C3891" s="7" t="n">
        <v>9231</v>
      </c>
    </row>
    <row r="3892" spans="1:3">
      <c r="A3892" t="s">
        <v>4</v>
      </c>
      <c r="B3892" s="4" t="s">
        <v>5</v>
      </c>
      <c r="C3892" s="4" t="s">
        <v>10</v>
      </c>
    </row>
    <row r="3893" spans="1:3">
      <c r="A3893" t="n">
        <v>29033</v>
      </c>
      <c r="B3893" s="9" t="n">
        <v>12</v>
      </c>
      <c r="C3893" s="7" t="n">
        <v>9232</v>
      </c>
    </row>
    <row r="3894" spans="1:3">
      <c r="A3894" t="s">
        <v>4</v>
      </c>
      <c r="B3894" s="4" t="s">
        <v>5</v>
      </c>
      <c r="C3894" s="4" t="s">
        <v>10</v>
      </c>
    </row>
    <row r="3895" spans="1:3">
      <c r="A3895" t="n">
        <v>29036</v>
      </c>
      <c r="B3895" s="9" t="n">
        <v>12</v>
      </c>
      <c r="C3895" s="7" t="n">
        <v>11000</v>
      </c>
    </row>
    <row r="3896" spans="1:3">
      <c r="A3896" t="s">
        <v>4</v>
      </c>
      <c r="B3896" s="4" t="s">
        <v>5</v>
      </c>
      <c r="C3896" s="4" t="s">
        <v>10</v>
      </c>
    </row>
    <row r="3897" spans="1:3">
      <c r="A3897" t="n">
        <v>29039</v>
      </c>
      <c r="B3897" s="9" t="n">
        <v>12</v>
      </c>
      <c r="C3897" s="7" t="n">
        <v>9233</v>
      </c>
    </row>
    <row r="3898" spans="1:3">
      <c r="A3898" t="s">
        <v>4</v>
      </c>
      <c r="B3898" s="4" t="s">
        <v>5</v>
      </c>
      <c r="C3898" s="4" t="s">
        <v>10</v>
      </c>
    </row>
    <row r="3899" spans="1:3">
      <c r="A3899" t="n">
        <v>29042</v>
      </c>
      <c r="B3899" s="9" t="n">
        <v>12</v>
      </c>
      <c r="C3899" s="7" t="n">
        <v>9234</v>
      </c>
    </row>
    <row r="3900" spans="1:3">
      <c r="A3900" t="s">
        <v>4</v>
      </c>
      <c r="B3900" s="4" t="s">
        <v>5</v>
      </c>
      <c r="C3900" s="4" t="s">
        <v>10</v>
      </c>
    </row>
    <row r="3901" spans="1:3">
      <c r="A3901" t="n">
        <v>29045</v>
      </c>
      <c r="B3901" s="9" t="n">
        <v>12</v>
      </c>
      <c r="C3901" s="7" t="n">
        <v>9235</v>
      </c>
    </row>
    <row r="3902" spans="1:3">
      <c r="A3902" t="s">
        <v>4</v>
      </c>
      <c r="B3902" s="4" t="s">
        <v>5</v>
      </c>
      <c r="C3902" s="4" t="s">
        <v>10</v>
      </c>
    </row>
    <row r="3903" spans="1:3">
      <c r="A3903" t="n">
        <v>29048</v>
      </c>
      <c r="B3903" s="9" t="n">
        <v>12</v>
      </c>
      <c r="C3903" s="7" t="n">
        <v>9265</v>
      </c>
    </row>
    <row r="3904" spans="1:3">
      <c r="A3904" t="s">
        <v>4</v>
      </c>
      <c r="B3904" s="4" t="s">
        <v>5</v>
      </c>
      <c r="C3904" s="4" t="s">
        <v>10</v>
      </c>
    </row>
    <row r="3905" spans="1:3">
      <c r="A3905" t="n">
        <v>29051</v>
      </c>
      <c r="B3905" s="9" t="n">
        <v>12</v>
      </c>
      <c r="C3905" s="7" t="n">
        <v>9236</v>
      </c>
    </row>
    <row r="3906" spans="1:3">
      <c r="A3906" t="s">
        <v>4</v>
      </c>
      <c r="B3906" s="4" t="s">
        <v>5</v>
      </c>
      <c r="C3906" s="4" t="s">
        <v>10</v>
      </c>
    </row>
    <row r="3907" spans="1:3">
      <c r="A3907" t="n">
        <v>29054</v>
      </c>
      <c r="B3907" s="9" t="n">
        <v>12</v>
      </c>
      <c r="C3907" s="7" t="n">
        <v>9258</v>
      </c>
    </row>
    <row r="3908" spans="1:3">
      <c r="A3908" t="s">
        <v>4</v>
      </c>
      <c r="B3908" s="4" t="s">
        <v>5</v>
      </c>
      <c r="C3908" s="4" t="s">
        <v>10</v>
      </c>
    </row>
    <row r="3909" spans="1:3">
      <c r="A3909" t="n">
        <v>29057</v>
      </c>
      <c r="B3909" s="9" t="n">
        <v>12</v>
      </c>
      <c r="C3909" s="7" t="n">
        <v>9259</v>
      </c>
    </row>
    <row r="3910" spans="1:3">
      <c r="A3910" t="s">
        <v>4</v>
      </c>
      <c r="B3910" s="4" t="s">
        <v>5</v>
      </c>
      <c r="C3910" s="4" t="s">
        <v>10</v>
      </c>
    </row>
    <row r="3911" spans="1:3">
      <c r="A3911" t="n">
        <v>29060</v>
      </c>
      <c r="B3911" s="9" t="n">
        <v>12</v>
      </c>
      <c r="C3911" s="7" t="n">
        <v>9260</v>
      </c>
    </row>
    <row r="3912" spans="1:3">
      <c r="A3912" t="s">
        <v>4</v>
      </c>
      <c r="B3912" s="4" t="s">
        <v>5</v>
      </c>
      <c r="C3912" s="4" t="s">
        <v>10</v>
      </c>
    </row>
    <row r="3913" spans="1:3">
      <c r="A3913" t="n">
        <v>29063</v>
      </c>
      <c r="B3913" s="9" t="n">
        <v>12</v>
      </c>
      <c r="C3913" s="7" t="n">
        <v>9237</v>
      </c>
    </row>
    <row r="3914" spans="1:3">
      <c r="A3914" t="s">
        <v>4</v>
      </c>
      <c r="B3914" s="4" t="s">
        <v>5</v>
      </c>
      <c r="C3914" s="4" t="s">
        <v>10</v>
      </c>
    </row>
    <row r="3915" spans="1:3">
      <c r="A3915" t="n">
        <v>29066</v>
      </c>
      <c r="B3915" s="9" t="n">
        <v>12</v>
      </c>
      <c r="C3915" s="7" t="n">
        <v>9239</v>
      </c>
    </row>
    <row r="3916" spans="1:3">
      <c r="A3916" t="s">
        <v>4</v>
      </c>
      <c r="B3916" s="4" t="s">
        <v>5</v>
      </c>
      <c r="C3916" s="4" t="s">
        <v>10</v>
      </c>
    </row>
    <row r="3917" spans="1:3">
      <c r="A3917" t="n">
        <v>29069</v>
      </c>
      <c r="B3917" s="9" t="n">
        <v>12</v>
      </c>
      <c r="C3917" s="7" t="n">
        <v>9240</v>
      </c>
    </row>
    <row r="3918" spans="1:3">
      <c r="A3918" t="s">
        <v>4</v>
      </c>
      <c r="B3918" s="4" t="s">
        <v>5</v>
      </c>
      <c r="C3918" s="4" t="s">
        <v>10</v>
      </c>
    </row>
    <row r="3919" spans="1:3">
      <c r="A3919" t="n">
        <v>29072</v>
      </c>
      <c r="B3919" s="9" t="n">
        <v>12</v>
      </c>
      <c r="C3919" s="7" t="n">
        <v>10284</v>
      </c>
    </row>
    <row r="3920" spans="1:3">
      <c r="A3920" t="s">
        <v>4</v>
      </c>
      <c r="B3920" s="4" t="s">
        <v>5</v>
      </c>
      <c r="C3920" s="4" t="s">
        <v>10</v>
      </c>
    </row>
    <row r="3921" spans="1:3">
      <c r="A3921" t="n">
        <v>29075</v>
      </c>
      <c r="B3921" s="9" t="n">
        <v>12</v>
      </c>
      <c r="C3921" s="7" t="n">
        <v>10279</v>
      </c>
    </row>
    <row r="3922" spans="1:3">
      <c r="A3922" t="s">
        <v>4</v>
      </c>
      <c r="B3922" s="4" t="s">
        <v>5</v>
      </c>
      <c r="C3922" s="4" t="s">
        <v>10</v>
      </c>
    </row>
    <row r="3923" spans="1:3">
      <c r="A3923" t="n">
        <v>29078</v>
      </c>
      <c r="B3923" s="9" t="n">
        <v>12</v>
      </c>
      <c r="C3923" s="7" t="n">
        <v>11001</v>
      </c>
    </row>
    <row r="3924" spans="1:3">
      <c r="A3924" t="s">
        <v>4</v>
      </c>
      <c r="B3924" s="4" t="s">
        <v>5</v>
      </c>
      <c r="C3924" s="4" t="s">
        <v>10</v>
      </c>
    </row>
    <row r="3925" spans="1:3">
      <c r="A3925" t="n">
        <v>29081</v>
      </c>
      <c r="B3925" s="9" t="n">
        <v>12</v>
      </c>
      <c r="C3925" s="7" t="n">
        <v>9241</v>
      </c>
    </row>
    <row r="3926" spans="1:3">
      <c r="A3926" t="s">
        <v>4</v>
      </c>
      <c r="B3926" s="4" t="s">
        <v>5</v>
      </c>
      <c r="C3926" s="4" t="s">
        <v>10</v>
      </c>
    </row>
    <row r="3927" spans="1:3">
      <c r="A3927" t="n">
        <v>29084</v>
      </c>
      <c r="B3927" s="9" t="n">
        <v>12</v>
      </c>
      <c r="C3927" s="7" t="n">
        <v>9242</v>
      </c>
    </row>
    <row r="3928" spans="1:3">
      <c r="A3928" t="s">
        <v>4</v>
      </c>
      <c r="B3928" s="4" t="s">
        <v>5</v>
      </c>
      <c r="C3928" s="4" t="s">
        <v>10</v>
      </c>
    </row>
    <row r="3929" spans="1:3">
      <c r="A3929" t="n">
        <v>29087</v>
      </c>
      <c r="B3929" s="9" t="n">
        <v>12</v>
      </c>
      <c r="C3929" s="7" t="n">
        <v>9243</v>
      </c>
    </row>
    <row r="3930" spans="1:3">
      <c r="A3930" t="s">
        <v>4</v>
      </c>
      <c r="B3930" s="4" t="s">
        <v>5</v>
      </c>
      <c r="C3930" s="4" t="s">
        <v>10</v>
      </c>
    </row>
    <row r="3931" spans="1:3">
      <c r="A3931" t="n">
        <v>29090</v>
      </c>
      <c r="B3931" s="9" t="n">
        <v>12</v>
      </c>
      <c r="C3931" s="7" t="n">
        <v>9266</v>
      </c>
    </row>
    <row r="3932" spans="1:3">
      <c r="A3932" t="s">
        <v>4</v>
      </c>
      <c r="B3932" s="4" t="s">
        <v>5</v>
      </c>
      <c r="C3932" s="4" t="s">
        <v>10</v>
      </c>
    </row>
    <row r="3933" spans="1:3">
      <c r="A3933" t="n">
        <v>29093</v>
      </c>
      <c r="B3933" s="9" t="n">
        <v>12</v>
      </c>
      <c r="C3933" s="7" t="n">
        <v>9244</v>
      </c>
    </row>
    <row r="3934" spans="1:3">
      <c r="A3934" t="s">
        <v>4</v>
      </c>
      <c r="B3934" s="4" t="s">
        <v>5</v>
      </c>
      <c r="C3934" s="4" t="s">
        <v>10</v>
      </c>
    </row>
    <row r="3935" spans="1:3">
      <c r="A3935" t="n">
        <v>29096</v>
      </c>
      <c r="B3935" s="9" t="n">
        <v>12</v>
      </c>
      <c r="C3935" s="7" t="n">
        <v>9245</v>
      </c>
    </row>
    <row r="3936" spans="1:3">
      <c r="A3936" t="s">
        <v>4</v>
      </c>
      <c r="B3936" s="4" t="s">
        <v>5</v>
      </c>
      <c r="C3936" s="4" t="s">
        <v>10</v>
      </c>
    </row>
    <row r="3937" spans="1:3">
      <c r="A3937" t="n">
        <v>29099</v>
      </c>
      <c r="B3937" s="9" t="n">
        <v>12</v>
      </c>
      <c r="C3937" s="7" t="n">
        <v>9246</v>
      </c>
    </row>
    <row r="3938" spans="1:3">
      <c r="A3938" t="s">
        <v>4</v>
      </c>
      <c r="B3938" s="4" t="s">
        <v>5</v>
      </c>
      <c r="C3938" s="4" t="s">
        <v>10</v>
      </c>
    </row>
    <row r="3939" spans="1:3">
      <c r="A3939" t="n">
        <v>29102</v>
      </c>
      <c r="B3939" s="9" t="n">
        <v>12</v>
      </c>
      <c r="C3939" s="7" t="n">
        <v>9267</v>
      </c>
    </row>
    <row r="3940" spans="1:3">
      <c r="A3940" t="s">
        <v>4</v>
      </c>
      <c r="B3940" s="4" t="s">
        <v>5</v>
      </c>
      <c r="C3940" s="4" t="s">
        <v>10</v>
      </c>
    </row>
    <row r="3941" spans="1:3">
      <c r="A3941" t="n">
        <v>29105</v>
      </c>
      <c r="B3941" s="9" t="n">
        <v>12</v>
      </c>
      <c r="C3941" s="7" t="n">
        <v>9247</v>
      </c>
    </row>
    <row r="3942" spans="1:3">
      <c r="A3942" t="s">
        <v>4</v>
      </c>
      <c r="B3942" s="4" t="s">
        <v>5</v>
      </c>
      <c r="C3942" s="4" t="s">
        <v>10</v>
      </c>
    </row>
    <row r="3943" spans="1:3">
      <c r="A3943" t="n">
        <v>29108</v>
      </c>
      <c r="B3943" s="9" t="n">
        <v>12</v>
      </c>
      <c r="C3943" s="7" t="n">
        <v>9248</v>
      </c>
    </row>
    <row r="3944" spans="1:3">
      <c r="A3944" t="s">
        <v>4</v>
      </c>
      <c r="B3944" s="4" t="s">
        <v>5</v>
      </c>
      <c r="C3944" s="4" t="s">
        <v>10</v>
      </c>
    </row>
    <row r="3945" spans="1:3">
      <c r="A3945" t="n">
        <v>29111</v>
      </c>
      <c r="B3945" s="9" t="n">
        <v>12</v>
      </c>
      <c r="C3945" s="7" t="n">
        <v>9249</v>
      </c>
    </row>
    <row r="3946" spans="1:3">
      <c r="A3946" t="s">
        <v>4</v>
      </c>
      <c r="B3946" s="4" t="s">
        <v>5</v>
      </c>
      <c r="C3946" s="4" t="s">
        <v>10</v>
      </c>
    </row>
    <row r="3947" spans="1:3">
      <c r="A3947" t="n">
        <v>29114</v>
      </c>
      <c r="B3947" s="9" t="n">
        <v>12</v>
      </c>
      <c r="C3947" s="7" t="n">
        <v>9268</v>
      </c>
    </row>
    <row r="3948" spans="1:3">
      <c r="A3948" t="s">
        <v>4</v>
      </c>
      <c r="B3948" s="4" t="s">
        <v>5</v>
      </c>
      <c r="C3948" s="4" t="s">
        <v>10</v>
      </c>
    </row>
    <row r="3949" spans="1:3">
      <c r="A3949" t="n">
        <v>29117</v>
      </c>
      <c r="B3949" s="9" t="n">
        <v>12</v>
      </c>
      <c r="C3949" s="7" t="n">
        <v>9263</v>
      </c>
    </row>
    <row r="3950" spans="1:3">
      <c r="A3950" t="s">
        <v>4</v>
      </c>
      <c r="B3950" s="4" t="s">
        <v>5</v>
      </c>
      <c r="C3950" s="4" t="s">
        <v>10</v>
      </c>
    </row>
    <row r="3951" spans="1:3">
      <c r="A3951" t="n">
        <v>29120</v>
      </c>
      <c r="B3951" s="9" t="n">
        <v>12</v>
      </c>
      <c r="C3951" s="7" t="n">
        <v>9264</v>
      </c>
    </row>
    <row r="3952" spans="1:3">
      <c r="A3952" t="s">
        <v>4</v>
      </c>
      <c r="B3952" s="4" t="s">
        <v>5</v>
      </c>
      <c r="C3952" s="4" t="s">
        <v>10</v>
      </c>
    </row>
    <row r="3953" spans="1:3">
      <c r="A3953" t="n">
        <v>29123</v>
      </c>
      <c r="B3953" s="9" t="n">
        <v>12</v>
      </c>
      <c r="C3953" s="7" t="n">
        <v>9250</v>
      </c>
    </row>
    <row r="3954" spans="1:3">
      <c r="A3954" t="s">
        <v>4</v>
      </c>
      <c r="B3954" s="4" t="s">
        <v>5</v>
      </c>
      <c r="C3954" s="4" t="s">
        <v>10</v>
      </c>
    </row>
    <row r="3955" spans="1:3">
      <c r="A3955" t="n">
        <v>29126</v>
      </c>
      <c r="B3955" s="9" t="n">
        <v>12</v>
      </c>
      <c r="C3955" s="7" t="n">
        <v>9251</v>
      </c>
    </row>
    <row r="3956" spans="1:3">
      <c r="A3956" t="s">
        <v>4</v>
      </c>
      <c r="B3956" s="4" t="s">
        <v>5</v>
      </c>
      <c r="C3956" s="4" t="s">
        <v>10</v>
      </c>
    </row>
    <row r="3957" spans="1:3">
      <c r="A3957" t="n">
        <v>29129</v>
      </c>
      <c r="B3957" s="9" t="n">
        <v>12</v>
      </c>
      <c r="C3957" s="7" t="n">
        <v>9269</v>
      </c>
    </row>
    <row r="3958" spans="1:3">
      <c r="A3958" t="s">
        <v>4</v>
      </c>
      <c r="B3958" s="4" t="s">
        <v>5</v>
      </c>
      <c r="C3958" s="4" t="s">
        <v>10</v>
      </c>
    </row>
    <row r="3959" spans="1:3">
      <c r="A3959" t="n">
        <v>29132</v>
      </c>
      <c r="B3959" s="9" t="n">
        <v>12</v>
      </c>
      <c r="C3959" s="7" t="n">
        <v>9270</v>
      </c>
    </row>
    <row r="3960" spans="1:3">
      <c r="A3960" t="s">
        <v>4</v>
      </c>
      <c r="B3960" s="4" t="s">
        <v>5</v>
      </c>
      <c r="C3960" s="4" t="s">
        <v>10</v>
      </c>
    </row>
    <row r="3961" spans="1:3">
      <c r="A3961" t="n">
        <v>29135</v>
      </c>
      <c r="B3961" s="9" t="n">
        <v>12</v>
      </c>
      <c r="C3961" s="7" t="n">
        <v>9271</v>
      </c>
    </row>
    <row r="3962" spans="1:3">
      <c r="A3962" t="s">
        <v>4</v>
      </c>
      <c r="B3962" s="4" t="s">
        <v>5</v>
      </c>
      <c r="C3962" s="4" t="s">
        <v>10</v>
      </c>
    </row>
    <row r="3963" spans="1:3">
      <c r="A3963" t="n">
        <v>29138</v>
      </c>
      <c r="B3963" s="9" t="n">
        <v>12</v>
      </c>
      <c r="C3963" s="7" t="n">
        <v>9272</v>
      </c>
    </row>
    <row r="3964" spans="1:3">
      <c r="A3964" t="s">
        <v>4</v>
      </c>
      <c r="B3964" s="4" t="s">
        <v>5</v>
      </c>
      <c r="C3964" s="4" t="s">
        <v>10</v>
      </c>
    </row>
    <row r="3965" spans="1:3">
      <c r="A3965" t="n">
        <v>29141</v>
      </c>
      <c r="B3965" s="9" t="n">
        <v>12</v>
      </c>
      <c r="C3965" s="7" t="n">
        <v>9638</v>
      </c>
    </row>
    <row r="3966" spans="1:3">
      <c r="A3966" t="s">
        <v>4</v>
      </c>
      <c r="B3966" s="4" t="s">
        <v>5</v>
      </c>
      <c r="C3966" s="4" t="s">
        <v>10</v>
      </c>
    </row>
    <row r="3967" spans="1:3">
      <c r="A3967" t="n">
        <v>29144</v>
      </c>
      <c r="B3967" s="9" t="n">
        <v>12</v>
      </c>
      <c r="C3967" s="7" t="n">
        <v>9639</v>
      </c>
    </row>
    <row r="3968" spans="1:3">
      <c r="A3968" t="s">
        <v>4</v>
      </c>
      <c r="B3968" s="4" t="s">
        <v>5</v>
      </c>
      <c r="C3968" s="4" t="s">
        <v>10</v>
      </c>
    </row>
    <row r="3969" spans="1:3">
      <c r="A3969" t="n">
        <v>29147</v>
      </c>
      <c r="B3969" s="9" t="n">
        <v>12</v>
      </c>
      <c r="C3969" s="7" t="n">
        <v>9640</v>
      </c>
    </row>
    <row r="3970" spans="1:3">
      <c r="A3970" t="s">
        <v>4</v>
      </c>
      <c r="B3970" s="4" t="s">
        <v>5</v>
      </c>
      <c r="C3970" s="4" t="s">
        <v>10</v>
      </c>
    </row>
    <row r="3971" spans="1:3">
      <c r="A3971" t="n">
        <v>29150</v>
      </c>
      <c r="B3971" s="9" t="n">
        <v>12</v>
      </c>
      <c r="C3971" s="7" t="n">
        <v>9641</v>
      </c>
    </row>
    <row r="3972" spans="1:3">
      <c r="A3972" t="s">
        <v>4</v>
      </c>
      <c r="B3972" s="4" t="s">
        <v>5</v>
      </c>
      <c r="C3972" s="4" t="s">
        <v>10</v>
      </c>
    </row>
    <row r="3973" spans="1:3">
      <c r="A3973" t="n">
        <v>29153</v>
      </c>
      <c r="B3973" s="9" t="n">
        <v>12</v>
      </c>
      <c r="C3973" s="7" t="n">
        <v>4875</v>
      </c>
    </row>
    <row r="3974" spans="1:3">
      <c r="A3974" t="s">
        <v>4</v>
      </c>
      <c r="B3974" s="4" t="s">
        <v>5</v>
      </c>
      <c r="C3974" s="4" t="s">
        <v>10</v>
      </c>
    </row>
    <row r="3975" spans="1:3">
      <c r="A3975" t="n">
        <v>29156</v>
      </c>
      <c r="B3975" s="9" t="n">
        <v>12</v>
      </c>
      <c r="C3975" s="7" t="n">
        <v>9600</v>
      </c>
    </row>
    <row r="3976" spans="1:3">
      <c r="A3976" t="s">
        <v>4</v>
      </c>
      <c r="B3976" s="4" t="s">
        <v>5</v>
      </c>
      <c r="C3976" s="4" t="s">
        <v>10</v>
      </c>
    </row>
    <row r="3977" spans="1:3">
      <c r="A3977" t="n">
        <v>29159</v>
      </c>
      <c r="B3977" s="9" t="n">
        <v>12</v>
      </c>
      <c r="C3977" s="7" t="n">
        <v>9601</v>
      </c>
    </row>
    <row r="3978" spans="1:3">
      <c r="A3978" t="s">
        <v>4</v>
      </c>
      <c r="B3978" s="4" t="s">
        <v>5</v>
      </c>
      <c r="C3978" s="4" t="s">
        <v>10</v>
      </c>
    </row>
    <row r="3979" spans="1:3">
      <c r="A3979" t="n">
        <v>29162</v>
      </c>
      <c r="B3979" s="9" t="n">
        <v>12</v>
      </c>
      <c r="C3979" s="7" t="n">
        <v>9602</v>
      </c>
    </row>
    <row r="3980" spans="1:3">
      <c r="A3980" t="s">
        <v>4</v>
      </c>
      <c r="B3980" s="4" t="s">
        <v>5</v>
      </c>
      <c r="C3980" s="4" t="s">
        <v>10</v>
      </c>
    </row>
    <row r="3981" spans="1:3">
      <c r="A3981" t="n">
        <v>29165</v>
      </c>
      <c r="B3981" s="9" t="n">
        <v>12</v>
      </c>
      <c r="C3981" s="7" t="n">
        <v>9603</v>
      </c>
    </row>
    <row r="3982" spans="1:3">
      <c r="A3982" t="s">
        <v>4</v>
      </c>
      <c r="B3982" s="4" t="s">
        <v>5</v>
      </c>
      <c r="C3982" s="4" t="s">
        <v>10</v>
      </c>
    </row>
    <row r="3983" spans="1:3">
      <c r="A3983" t="n">
        <v>29168</v>
      </c>
      <c r="B3983" s="9" t="n">
        <v>12</v>
      </c>
      <c r="C3983" s="7" t="n">
        <v>9604</v>
      </c>
    </row>
    <row r="3984" spans="1:3">
      <c r="A3984" t="s">
        <v>4</v>
      </c>
      <c r="B3984" s="4" t="s">
        <v>5</v>
      </c>
      <c r="C3984" s="4" t="s">
        <v>10</v>
      </c>
    </row>
    <row r="3985" spans="1:3">
      <c r="A3985" t="n">
        <v>29171</v>
      </c>
      <c r="B3985" s="9" t="n">
        <v>12</v>
      </c>
      <c r="C3985" s="7" t="n">
        <v>9605</v>
      </c>
    </row>
    <row r="3986" spans="1:3">
      <c r="A3986" t="s">
        <v>4</v>
      </c>
      <c r="B3986" s="4" t="s">
        <v>5</v>
      </c>
      <c r="C3986" s="4" t="s">
        <v>10</v>
      </c>
    </row>
    <row r="3987" spans="1:3">
      <c r="A3987" t="n">
        <v>29174</v>
      </c>
      <c r="B3987" s="9" t="n">
        <v>12</v>
      </c>
      <c r="C3987" s="7" t="n">
        <v>10397</v>
      </c>
    </row>
    <row r="3988" spans="1:3">
      <c r="A3988" t="s">
        <v>4</v>
      </c>
      <c r="B3988" s="4" t="s">
        <v>5</v>
      </c>
      <c r="C3988" s="4" t="s">
        <v>10</v>
      </c>
    </row>
    <row r="3989" spans="1:3">
      <c r="A3989" t="n">
        <v>29177</v>
      </c>
      <c r="B3989" s="9" t="n">
        <v>12</v>
      </c>
      <c r="C3989" s="7" t="n">
        <v>9606</v>
      </c>
    </row>
    <row r="3990" spans="1:3">
      <c r="A3990" t="s">
        <v>4</v>
      </c>
      <c r="B3990" s="4" t="s">
        <v>5</v>
      </c>
      <c r="C3990" s="4" t="s">
        <v>10</v>
      </c>
    </row>
    <row r="3991" spans="1:3">
      <c r="A3991" t="n">
        <v>29180</v>
      </c>
      <c r="B3991" s="9" t="n">
        <v>12</v>
      </c>
      <c r="C3991" s="7" t="n">
        <v>9607</v>
      </c>
    </row>
    <row r="3992" spans="1:3">
      <c r="A3992" t="s">
        <v>4</v>
      </c>
      <c r="B3992" s="4" t="s">
        <v>5</v>
      </c>
      <c r="C3992" s="4" t="s">
        <v>10</v>
      </c>
    </row>
    <row r="3993" spans="1:3">
      <c r="A3993" t="n">
        <v>29183</v>
      </c>
      <c r="B3993" s="9" t="n">
        <v>12</v>
      </c>
      <c r="C3993" s="7" t="n">
        <v>9608</v>
      </c>
    </row>
    <row r="3994" spans="1:3">
      <c r="A3994" t="s">
        <v>4</v>
      </c>
      <c r="B3994" s="4" t="s">
        <v>5</v>
      </c>
      <c r="C3994" s="4" t="s">
        <v>10</v>
      </c>
    </row>
    <row r="3995" spans="1:3">
      <c r="A3995" t="n">
        <v>29186</v>
      </c>
      <c r="B3995" s="9" t="n">
        <v>12</v>
      </c>
      <c r="C3995" s="7" t="n">
        <v>9609</v>
      </c>
    </row>
    <row r="3996" spans="1:3">
      <c r="A3996" t="s">
        <v>4</v>
      </c>
      <c r="B3996" s="4" t="s">
        <v>5</v>
      </c>
      <c r="C3996" s="4" t="s">
        <v>10</v>
      </c>
    </row>
    <row r="3997" spans="1:3">
      <c r="A3997" t="n">
        <v>29189</v>
      </c>
      <c r="B3997" s="9" t="n">
        <v>12</v>
      </c>
      <c r="C3997" s="7" t="n">
        <v>10628</v>
      </c>
    </row>
    <row r="3998" spans="1:3">
      <c r="A3998" t="s">
        <v>4</v>
      </c>
      <c r="B3998" s="4" t="s">
        <v>5</v>
      </c>
    </row>
    <row r="3999" spans="1:3">
      <c r="A3999" t="n">
        <v>29192</v>
      </c>
      <c r="B3999" s="5" t="n">
        <v>1</v>
      </c>
    </row>
    <row r="4000" spans="1:3" s="3" customFormat="1" customHeight="0">
      <c r="A4000" s="3" t="s">
        <v>2</v>
      </c>
      <c r="B4000" s="3" t="s">
        <v>342</v>
      </c>
    </row>
    <row r="4001" spans="1:3">
      <c r="A4001" t="s">
        <v>4</v>
      </c>
      <c r="B4001" s="4" t="s">
        <v>5</v>
      </c>
      <c r="C4001" s="4" t="s">
        <v>10</v>
      </c>
    </row>
    <row r="4002" spans="1:3">
      <c r="A4002" t="n">
        <v>29196</v>
      </c>
      <c r="B4002" s="9" t="n">
        <v>12</v>
      </c>
      <c r="C4002" s="7" t="n">
        <v>10224</v>
      </c>
    </row>
    <row r="4003" spans="1:3">
      <c r="A4003" t="s">
        <v>4</v>
      </c>
      <c r="B4003" s="4" t="s">
        <v>5</v>
      </c>
      <c r="C4003" s="4" t="s">
        <v>10</v>
      </c>
    </row>
    <row r="4004" spans="1:3">
      <c r="A4004" t="n">
        <v>29199</v>
      </c>
      <c r="B4004" s="9" t="n">
        <v>12</v>
      </c>
      <c r="C4004" s="7" t="n">
        <v>10225</v>
      </c>
    </row>
    <row r="4005" spans="1:3">
      <c r="A4005" t="s">
        <v>4</v>
      </c>
      <c r="B4005" s="4" t="s">
        <v>5</v>
      </c>
      <c r="C4005" s="4" t="s">
        <v>10</v>
      </c>
    </row>
    <row r="4006" spans="1:3">
      <c r="A4006" t="n">
        <v>29202</v>
      </c>
      <c r="B4006" s="9" t="n">
        <v>12</v>
      </c>
      <c r="C4006" s="7" t="n">
        <v>10226</v>
      </c>
    </row>
    <row r="4007" spans="1:3">
      <c r="A4007" t="s">
        <v>4</v>
      </c>
      <c r="B4007" s="4" t="s">
        <v>5</v>
      </c>
      <c r="C4007" s="4" t="s">
        <v>10</v>
      </c>
    </row>
    <row r="4008" spans="1:3">
      <c r="A4008" t="n">
        <v>29205</v>
      </c>
      <c r="B4008" s="9" t="n">
        <v>12</v>
      </c>
      <c r="C4008" s="7" t="n">
        <v>10227</v>
      </c>
    </row>
    <row r="4009" spans="1:3">
      <c r="A4009" t="s">
        <v>4</v>
      </c>
      <c r="B4009" s="4" t="s">
        <v>5</v>
      </c>
      <c r="C4009" s="4" t="s">
        <v>10</v>
      </c>
    </row>
    <row r="4010" spans="1:3">
      <c r="A4010" t="n">
        <v>29208</v>
      </c>
      <c r="B4010" s="9" t="n">
        <v>12</v>
      </c>
      <c r="C4010" s="7" t="n">
        <v>10228</v>
      </c>
    </row>
    <row r="4011" spans="1:3">
      <c r="A4011" t="s">
        <v>4</v>
      </c>
      <c r="B4011" s="4" t="s">
        <v>5</v>
      </c>
      <c r="C4011" s="4" t="s">
        <v>10</v>
      </c>
    </row>
    <row r="4012" spans="1:3">
      <c r="A4012" t="n">
        <v>29211</v>
      </c>
      <c r="B4012" s="9" t="n">
        <v>12</v>
      </c>
      <c r="C4012" s="7" t="n">
        <v>10229</v>
      </c>
    </row>
    <row r="4013" spans="1:3">
      <c r="A4013" t="s">
        <v>4</v>
      </c>
      <c r="B4013" s="4" t="s">
        <v>5</v>
      </c>
      <c r="C4013" s="4" t="s">
        <v>10</v>
      </c>
    </row>
    <row r="4014" spans="1:3">
      <c r="A4014" t="n">
        <v>29214</v>
      </c>
      <c r="B4014" s="9" t="n">
        <v>12</v>
      </c>
      <c r="C4014" s="7" t="n">
        <v>10293</v>
      </c>
    </row>
    <row r="4015" spans="1:3">
      <c r="A4015" t="s">
        <v>4</v>
      </c>
      <c r="B4015" s="4" t="s">
        <v>5</v>
      </c>
      <c r="C4015" s="4" t="s">
        <v>10</v>
      </c>
    </row>
    <row r="4016" spans="1:3">
      <c r="A4016" t="n">
        <v>29217</v>
      </c>
      <c r="B4016" s="9" t="n">
        <v>12</v>
      </c>
      <c r="C4016" s="7" t="n">
        <v>9728</v>
      </c>
    </row>
    <row r="4017" spans="1:3">
      <c r="A4017" t="s">
        <v>4</v>
      </c>
      <c r="B4017" s="4" t="s">
        <v>5</v>
      </c>
      <c r="C4017" s="4" t="s">
        <v>10</v>
      </c>
    </row>
    <row r="4018" spans="1:3">
      <c r="A4018" t="n">
        <v>29220</v>
      </c>
      <c r="B4018" s="9" t="n">
        <v>12</v>
      </c>
      <c r="C4018" s="7" t="n">
        <v>9729</v>
      </c>
    </row>
    <row r="4019" spans="1:3">
      <c r="A4019" t="s">
        <v>4</v>
      </c>
      <c r="B4019" s="4" t="s">
        <v>5</v>
      </c>
      <c r="C4019" s="4" t="s">
        <v>10</v>
      </c>
    </row>
    <row r="4020" spans="1:3">
      <c r="A4020" t="n">
        <v>29223</v>
      </c>
      <c r="B4020" s="9" t="n">
        <v>12</v>
      </c>
      <c r="C4020" s="7" t="n">
        <v>9730</v>
      </c>
    </row>
    <row r="4021" spans="1:3">
      <c r="A4021" t="s">
        <v>4</v>
      </c>
      <c r="B4021" s="4" t="s">
        <v>5</v>
      </c>
      <c r="C4021" s="4" t="s">
        <v>10</v>
      </c>
    </row>
    <row r="4022" spans="1:3">
      <c r="A4022" t="n">
        <v>29226</v>
      </c>
      <c r="B4022" s="9" t="n">
        <v>12</v>
      </c>
      <c r="C4022" s="7" t="n">
        <v>9731</v>
      </c>
    </row>
    <row r="4023" spans="1:3">
      <c r="A4023" t="s">
        <v>4</v>
      </c>
      <c r="B4023" s="4" t="s">
        <v>5</v>
      </c>
      <c r="C4023" s="4" t="s">
        <v>10</v>
      </c>
    </row>
    <row r="4024" spans="1:3">
      <c r="A4024" t="n">
        <v>29229</v>
      </c>
      <c r="B4024" s="9" t="n">
        <v>12</v>
      </c>
      <c r="C4024" s="7" t="n">
        <v>9732</v>
      </c>
    </row>
    <row r="4025" spans="1:3">
      <c r="A4025" t="s">
        <v>4</v>
      </c>
      <c r="B4025" s="4" t="s">
        <v>5</v>
      </c>
      <c r="C4025" s="4" t="s">
        <v>10</v>
      </c>
    </row>
    <row r="4026" spans="1:3">
      <c r="A4026" t="n">
        <v>29232</v>
      </c>
      <c r="B4026" s="9" t="n">
        <v>12</v>
      </c>
      <c r="C4026" s="7" t="n">
        <v>9733</v>
      </c>
    </row>
    <row r="4027" spans="1:3">
      <c r="A4027" t="s">
        <v>4</v>
      </c>
      <c r="B4027" s="4" t="s">
        <v>5</v>
      </c>
      <c r="C4027" s="4" t="s">
        <v>10</v>
      </c>
    </row>
    <row r="4028" spans="1:3">
      <c r="A4028" t="n">
        <v>29235</v>
      </c>
      <c r="B4028" s="9" t="n">
        <v>12</v>
      </c>
      <c r="C4028" s="7" t="n">
        <v>9734</v>
      </c>
    </row>
    <row r="4029" spans="1:3">
      <c r="A4029" t="s">
        <v>4</v>
      </c>
      <c r="B4029" s="4" t="s">
        <v>5</v>
      </c>
      <c r="C4029" s="4" t="s">
        <v>10</v>
      </c>
    </row>
    <row r="4030" spans="1:3">
      <c r="A4030" t="n">
        <v>29238</v>
      </c>
      <c r="B4030" s="9" t="n">
        <v>12</v>
      </c>
      <c r="C4030" s="7" t="n">
        <v>9735</v>
      </c>
    </row>
    <row r="4031" spans="1:3">
      <c r="A4031" t="s">
        <v>4</v>
      </c>
      <c r="B4031" s="4" t="s">
        <v>5</v>
      </c>
      <c r="C4031" s="4" t="s">
        <v>10</v>
      </c>
    </row>
    <row r="4032" spans="1:3">
      <c r="A4032" t="n">
        <v>29241</v>
      </c>
      <c r="B4032" s="9" t="n">
        <v>12</v>
      </c>
      <c r="C4032" s="7" t="n">
        <v>9736</v>
      </c>
    </row>
    <row r="4033" spans="1:3">
      <c r="A4033" t="s">
        <v>4</v>
      </c>
      <c r="B4033" s="4" t="s">
        <v>5</v>
      </c>
      <c r="C4033" s="4" t="s">
        <v>10</v>
      </c>
    </row>
    <row r="4034" spans="1:3">
      <c r="A4034" t="n">
        <v>29244</v>
      </c>
      <c r="B4034" s="9" t="n">
        <v>12</v>
      </c>
      <c r="C4034" s="7" t="n">
        <v>9737</v>
      </c>
    </row>
    <row r="4035" spans="1:3">
      <c r="A4035" t="s">
        <v>4</v>
      </c>
      <c r="B4035" s="4" t="s">
        <v>5</v>
      </c>
      <c r="C4035" s="4" t="s">
        <v>10</v>
      </c>
    </row>
    <row r="4036" spans="1:3">
      <c r="A4036" t="n">
        <v>29247</v>
      </c>
      <c r="B4036" s="9" t="n">
        <v>12</v>
      </c>
      <c r="C4036" s="7" t="n">
        <v>9738</v>
      </c>
    </row>
    <row r="4037" spans="1:3">
      <c r="A4037" t="s">
        <v>4</v>
      </c>
      <c r="B4037" s="4" t="s">
        <v>5</v>
      </c>
      <c r="C4037" s="4" t="s">
        <v>10</v>
      </c>
    </row>
    <row r="4038" spans="1:3">
      <c r="A4038" t="n">
        <v>29250</v>
      </c>
      <c r="B4038" s="9" t="n">
        <v>12</v>
      </c>
      <c r="C4038" s="7" t="n">
        <v>9739</v>
      </c>
    </row>
    <row r="4039" spans="1:3">
      <c r="A4039" t="s">
        <v>4</v>
      </c>
      <c r="B4039" s="4" t="s">
        <v>5</v>
      </c>
      <c r="C4039" s="4" t="s">
        <v>10</v>
      </c>
    </row>
    <row r="4040" spans="1:3">
      <c r="A4040" t="n">
        <v>29253</v>
      </c>
      <c r="B4040" s="9" t="n">
        <v>12</v>
      </c>
      <c r="C4040" s="7" t="n">
        <v>9740</v>
      </c>
    </row>
    <row r="4041" spans="1:3">
      <c r="A4041" t="s">
        <v>4</v>
      </c>
      <c r="B4041" s="4" t="s">
        <v>5</v>
      </c>
      <c r="C4041" s="4" t="s">
        <v>10</v>
      </c>
    </row>
    <row r="4042" spans="1:3">
      <c r="A4042" t="n">
        <v>29256</v>
      </c>
      <c r="B4042" s="9" t="n">
        <v>12</v>
      </c>
      <c r="C4042" s="7" t="n">
        <v>9741</v>
      </c>
    </row>
    <row r="4043" spans="1:3">
      <c r="A4043" t="s">
        <v>4</v>
      </c>
      <c r="B4043" s="4" t="s">
        <v>5</v>
      </c>
      <c r="C4043" s="4" t="s">
        <v>10</v>
      </c>
    </row>
    <row r="4044" spans="1:3">
      <c r="A4044" t="n">
        <v>29259</v>
      </c>
      <c r="B4044" s="9" t="n">
        <v>12</v>
      </c>
      <c r="C4044" s="7" t="n">
        <v>9742</v>
      </c>
    </row>
    <row r="4045" spans="1:3">
      <c r="A4045" t="s">
        <v>4</v>
      </c>
      <c r="B4045" s="4" t="s">
        <v>5</v>
      </c>
      <c r="C4045" s="4" t="s">
        <v>10</v>
      </c>
    </row>
    <row r="4046" spans="1:3">
      <c r="A4046" t="n">
        <v>29262</v>
      </c>
      <c r="B4046" s="9" t="n">
        <v>12</v>
      </c>
      <c r="C4046" s="7" t="n">
        <v>9743</v>
      </c>
    </row>
    <row r="4047" spans="1:3">
      <c r="A4047" t="s">
        <v>4</v>
      </c>
      <c r="B4047" s="4" t="s">
        <v>5</v>
      </c>
      <c r="C4047" s="4" t="s">
        <v>10</v>
      </c>
    </row>
    <row r="4048" spans="1:3">
      <c r="A4048" t="n">
        <v>29265</v>
      </c>
      <c r="B4048" s="9" t="n">
        <v>12</v>
      </c>
      <c r="C4048" s="7" t="n">
        <v>9744</v>
      </c>
    </row>
    <row r="4049" spans="1:3">
      <c r="A4049" t="s">
        <v>4</v>
      </c>
      <c r="B4049" s="4" t="s">
        <v>5</v>
      </c>
      <c r="C4049" s="4" t="s">
        <v>10</v>
      </c>
    </row>
    <row r="4050" spans="1:3">
      <c r="A4050" t="n">
        <v>29268</v>
      </c>
      <c r="B4050" s="9" t="n">
        <v>12</v>
      </c>
      <c r="C4050" s="7" t="n">
        <v>10108</v>
      </c>
    </row>
    <row r="4051" spans="1:3">
      <c r="A4051" t="s">
        <v>4</v>
      </c>
      <c r="B4051" s="4" t="s">
        <v>5</v>
      </c>
    </row>
    <row r="4052" spans="1:3">
      <c r="A4052" t="n">
        <v>29271</v>
      </c>
      <c r="B4052" s="5" t="n">
        <v>1</v>
      </c>
    </row>
    <row r="4053" spans="1:3" s="3" customFormat="1" customHeight="0">
      <c r="A4053" s="3" t="s">
        <v>2</v>
      </c>
      <c r="B4053" s="3" t="s">
        <v>343</v>
      </c>
    </row>
    <row r="4054" spans="1:3">
      <c r="A4054" t="s">
        <v>4</v>
      </c>
      <c r="B4054" s="4" t="s">
        <v>5</v>
      </c>
      <c r="C4054" s="4" t="s">
        <v>10</v>
      </c>
    </row>
    <row r="4055" spans="1:3">
      <c r="A4055" t="n">
        <v>29272</v>
      </c>
      <c r="B4055" s="9" t="n">
        <v>12</v>
      </c>
      <c r="C4055" s="7" t="n">
        <v>10480</v>
      </c>
    </row>
    <row r="4056" spans="1:3">
      <c r="A4056" t="s">
        <v>4</v>
      </c>
      <c r="B4056" s="4" t="s">
        <v>5</v>
      </c>
      <c r="C4056" s="4" t="s">
        <v>10</v>
      </c>
    </row>
    <row r="4057" spans="1:3">
      <c r="A4057" t="n">
        <v>29275</v>
      </c>
      <c r="B4057" s="9" t="n">
        <v>12</v>
      </c>
      <c r="C4057" s="7" t="n">
        <v>10240</v>
      </c>
    </row>
    <row r="4058" spans="1:3">
      <c r="A4058" t="s">
        <v>4</v>
      </c>
      <c r="B4058" s="4" t="s">
        <v>5</v>
      </c>
      <c r="C4058" s="4" t="s">
        <v>10</v>
      </c>
    </row>
    <row r="4059" spans="1:3">
      <c r="A4059" t="n">
        <v>29278</v>
      </c>
      <c r="B4059" s="9" t="n">
        <v>12</v>
      </c>
      <c r="C4059" s="7" t="n">
        <v>10241</v>
      </c>
    </row>
    <row r="4060" spans="1:3">
      <c r="A4060" t="s">
        <v>4</v>
      </c>
      <c r="B4060" s="4" t="s">
        <v>5</v>
      </c>
      <c r="C4060" s="4" t="s">
        <v>10</v>
      </c>
    </row>
    <row r="4061" spans="1:3">
      <c r="A4061" t="n">
        <v>29281</v>
      </c>
      <c r="B4061" s="9" t="n">
        <v>12</v>
      </c>
      <c r="C4061" s="7" t="n">
        <v>10242</v>
      </c>
    </row>
    <row r="4062" spans="1:3">
      <c r="A4062" t="s">
        <v>4</v>
      </c>
      <c r="B4062" s="4" t="s">
        <v>5</v>
      </c>
      <c r="C4062" s="4" t="s">
        <v>10</v>
      </c>
    </row>
    <row r="4063" spans="1:3">
      <c r="A4063" t="n">
        <v>29284</v>
      </c>
      <c r="B4063" s="9" t="n">
        <v>12</v>
      </c>
      <c r="C4063" s="7" t="n">
        <v>10243</v>
      </c>
    </row>
    <row r="4064" spans="1:3">
      <c r="A4064" t="s">
        <v>4</v>
      </c>
      <c r="B4064" s="4" t="s">
        <v>5</v>
      </c>
    </row>
    <row r="4065" spans="1:3">
      <c r="A4065" t="n">
        <v>29287</v>
      </c>
      <c r="B4065" s="5" t="n">
        <v>1</v>
      </c>
    </row>
    <row r="4066" spans="1:3" s="3" customFormat="1" customHeight="0">
      <c r="A4066" s="3" t="s">
        <v>2</v>
      </c>
      <c r="B4066" s="3" t="s">
        <v>344</v>
      </c>
    </row>
    <row r="4067" spans="1:3">
      <c r="A4067" t="s">
        <v>4</v>
      </c>
      <c r="B4067" s="4" t="s">
        <v>5</v>
      </c>
    </row>
    <row r="4068" spans="1:3">
      <c r="A4068" t="n">
        <v>29288</v>
      </c>
      <c r="B4068" s="5" t="n">
        <v>1</v>
      </c>
    </row>
    <row r="4069" spans="1:3" s="3" customFormat="1" customHeight="0">
      <c r="A4069" s="3" t="s">
        <v>2</v>
      </c>
      <c r="B4069" s="3" t="s">
        <v>345</v>
      </c>
    </row>
    <row r="4070" spans="1:3">
      <c r="A4070" t="s">
        <v>4</v>
      </c>
      <c r="B4070" s="4" t="s">
        <v>5</v>
      </c>
      <c r="C4070" s="4" t="s">
        <v>13</v>
      </c>
      <c r="D4070" s="4" t="s">
        <v>10</v>
      </c>
      <c r="E4070" s="4" t="s">
        <v>9</v>
      </c>
    </row>
    <row r="4071" spans="1:3">
      <c r="A4071" t="n">
        <v>29292</v>
      </c>
      <c r="B4071" s="21" t="n">
        <v>101</v>
      </c>
      <c r="C4071" s="7" t="n">
        <v>0</v>
      </c>
      <c r="D4071" s="7" t="n">
        <v>1167</v>
      </c>
      <c r="E4071" s="7" t="n">
        <v>9</v>
      </c>
    </row>
    <row r="4072" spans="1:3">
      <c r="A4072" t="s">
        <v>4</v>
      </c>
      <c r="B4072" s="4" t="s">
        <v>5</v>
      </c>
      <c r="C4072" s="4" t="s">
        <v>13</v>
      </c>
      <c r="D4072" s="4" t="s">
        <v>10</v>
      </c>
      <c r="E4072" s="4" t="s">
        <v>10</v>
      </c>
      <c r="F4072" s="4" t="s">
        <v>13</v>
      </c>
    </row>
    <row r="4073" spans="1:3">
      <c r="A4073" t="n">
        <v>29300</v>
      </c>
      <c r="B4073" s="22" t="n">
        <v>102</v>
      </c>
      <c r="C4073" s="7" t="n">
        <v>0</v>
      </c>
      <c r="D4073" s="7" t="n">
        <v>0</v>
      </c>
      <c r="E4073" s="7" t="n">
        <v>1167</v>
      </c>
      <c r="F4073" s="7" t="n">
        <v>6</v>
      </c>
    </row>
    <row r="4074" spans="1:3">
      <c r="A4074" t="s">
        <v>4</v>
      </c>
      <c r="B4074" s="4" t="s">
        <v>5</v>
      </c>
      <c r="C4074" s="4" t="s">
        <v>13</v>
      </c>
      <c r="D4074" s="4" t="s">
        <v>10</v>
      </c>
      <c r="E4074" s="4" t="s">
        <v>10</v>
      </c>
      <c r="F4074" s="4" t="s">
        <v>13</v>
      </c>
    </row>
    <row r="4075" spans="1:3">
      <c r="A4075" t="n">
        <v>29307</v>
      </c>
      <c r="B4075" s="22" t="n">
        <v>102</v>
      </c>
      <c r="C4075" s="7" t="n">
        <v>0</v>
      </c>
      <c r="D4075" s="7" t="n">
        <v>1</v>
      </c>
      <c r="E4075" s="7" t="n">
        <v>1167</v>
      </c>
      <c r="F4075" s="7" t="n">
        <v>6</v>
      </c>
    </row>
    <row r="4076" spans="1:3">
      <c r="A4076" t="s">
        <v>4</v>
      </c>
      <c r="B4076" s="4" t="s">
        <v>5</v>
      </c>
      <c r="C4076" s="4" t="s">
        <v>13</v>
      </c>
      <c r="D4076" s="4" t="s">
        <v>10</v>
      </c>
      <c r="E4076" s="4" t="s">
        <v>10</v>
      </c>
      <c r="F4076" s="4" t="s">
        <v>13</v>
      </c>
    </row>
    <row r="4077" spans="1:3">
      <c r="A4077" t="n">
        <v>29314</v>
      </c>
      <c r="B4077" s="22" t="n">
        <v>102</v>
      </c>
      <c r="C4077" s="7" t="n">
        <v>0</v>
      </c>
      <c r="D4077" s="7" t="n">
        <v>2</v>
      </c>
      <c r="E4077" s="7" t="n">
        <v>1167</v>
      </c>
      <c r="F4077" s="7" t="n">
        <v>6</v>
      </c>
    </row>
    <row r="4078" spans="1:3">
      <c r="A4078" t="s">
        <v>4</v>
      </c>
      <c r="B4078" s="4" t="s">
        <v>5</v>
      </c>
      <c r="C4078" s="4" t="s">
        <v>13</v>
      </c>
      <c r="D4078" s="4" t="s">
        <v>10</v>
      </c>
      <c r="E4078" s="4" t="s">
        <v>10</v>
      </c>
      <c r="F4078" s="4" t="s">
        <v>13</v>
      </c>
    </row>
    <row r="4079" spans="1:3">
      <c r="A4079" t="n">
        <v>29321</v>
      </c>
      <c r="B4079" s="22" t="n">
        <v>102</v>
      </c>
      <c r="C4079" s="7" t="n">
        <v>0</v>
      </c>
      <c r="D4079" s="7" t="n">
        <v>3</v>
      </c>
      <c r="E4079" s="7" t="n">
        <v>1167</v>
      </c>
      <c r="F4079" s="7" t="n">
        <v>6</v>
      </c>
    </row>
    <row r="4080" spans="1:3">
      <c r="A4080" t="s">
        <v>4</v>
      </c>
      <c r="B4080" s="4" t="s">
        <v>5</v>
      </c>
      <c r="C4080" s="4" t="s">
        <v>13</v>
      </c>
      <c r="D4080" s="4" t="s">
        <v>10</v>
      </c>
      <c r="E4080" s="4" t="s">
        <v>10</v>
      </c>
      <c r="F4080" s="4" t="s">
        <v>13</v>
      </c>
    </row>
    <row r="4081" spans="1:6">
      <c r="A4081" t="n">
        <v>29328</v>
      </c>
      <c r="B4081" s="22" t="n">
        <v>102</v>
      </c>
      <c r="C4081" s="7" t="n">
        <v>0</v>
      </c>
      <c r="D4081" s="7" t="n">
        <v>5</v>
      </c>
      <c r="E4081" s="7" t="n">
        <v>1167</v>
      </c>
      <c r="F4081" s="7" t="n">
        <v>6</v>
      </c>
    </row>
    <row r="4082" spans="1:6">
      <c r="A4082" t="s">
        <v>4</v>
      </c>
      <c r="B4082" s="4" t="s">
        <v>5</v>
      </c>
      <c r="C4082" s="4" t="s">
        <v>13</v>
      </c>
      <c r="D4082" s="4" t="s">
        <v>10</v>
      </c>
      <c r="E4082" s="4" t="s">
        <v>10</v>
      </c>
      <c r="F4082" s="4" t="s">
        <v>13</v>
      </c>
    </row>
    <row r="4083" spans="1:6">
      <c r="A4083" t="n">
        <v>29335</v>
      </c>
      <c r="B4083" s="22" t="n">
        <v>102</v>
      </c>
      <c r="C4083" s="7" t="n">
        <v>0</v>
      </c>
      <c r="D4083" s="7" t="n">
        <v>6</v>
      </c>
      <c r="E4083" s="7" t="n">
        <v>1167</v>
      </c>
      <c r="F4083" s="7" t="n">
        <v>6</v>
      </c>
    </row>
    <row r="4084" spans="1:6">
      <c r="A4084" t="s">
        <v>4</v>
      </c>
      <c r="B4084" s="4" t="s">
        <v>5</v>
      </c>
      <c r="C4084" s="4" t="s">
        <v>13</v>
      </c>
      <c r="D4084" s="4" t="s">
        <v>10</v>
      </c>
      <c r="E4084" s="4" t="s">
        <v>10</v>
      </c>
      <c r="F4084" s="4" t="s">
        <v>13</v>
      </c>
    </row>
    <row r="4085" spans="1:6">
      <c r="A4085" t="n">
        <v>29342</v>
      </c>
      <c r="B4085" s="22" t="n">
        <v>102</v>
      </c>
      <c r="C4085" s="7" t="n">
        <v>0</v>
      </c>
      <c r="D4085" s="7" t="n">
        <v>7</v>
      </c>
      <c r="E4085" s="7" t="n">
        <v>1167</v>
      </c>
      <c r="F4085" s="7" t="n">
        <v>6</v>
      </c>
    </row>
    <row r="4086" spans="1:6">
      <c r="A4086" t="s">
        <v>4</v>
      </c>
      <c r="B4086" s="4" t="s">
        <v>5</v>
      </c>
      <c r="C4086" s="4" t="s">
        <v>13</v>
      </c>
      <c r="D4086" s="4" t="s">
        <v>10</v>
      </c>
      <c r="E4086" s="4" t="s">
        <v>10</v>
      </c>
      <c r="F4086" s="4" t="s">
        <v>13</v>
      </c>
    </row>
    <row r="4087" spans="1:6">
      <c r="A4087" t="n">
        <v>29349</v>
      </c>
      <c r="B4087" s="22" t="n">
        <v>102</v>
      </c>
      <c r="C4087" s="7" t="n">
        <v>0</v>
      </c>
      <c r="D4087" s="7" t="n">
        <v>8</v>
      </c>
      <c r="E4087" s="7" t="n">
        <v>1167</v>
      </c>
      <c r="F4087" s="7" t="n">
        <v>6</v>
      </c>
    </row>
    <row r="4088" spans="1:6">
      <c r="A4088" t="s">
        <v>4</v>
      </c>
      <c r="B4088" s="4" t="s">
        <v>5</v>
      </c>
      <c r="C4088" s="4" t="s">
        <v>13</v>
      </c>
      <c r="D4088" s="4" t="s">
        <v>10</v>
      </c>
      <c r="E4088" s="4" t="s">
        <v>10</v>
      </c>
      <c r="F4088" s="4" t="s">
        <v>13</v>
      </c>
    </row>
    <row r="4089" spans="1:6">
      <c r="A4089" t="n">
        <v>29356</v>
      </c>
      <c r="B4089" s="22" t="n">
        <v>102</v>
      </c>
      <c r="C4089" s="7" t="n">
        <v>0</v>
      </c>
      <c r="D4089" s="7" t="n">
        <v>9</v>
      </c>
      <c r="E4089" s="7" t="n">
        <v>1167</v>
      </c>
      <c r="F4089" s="7" t="n">
        <v>6</v>
      </c>
    </row>
    <row r="4090" spans="1:6">
      <c r="A4090" t="s">
        <v>4</v>
      </c>
      <c r="B4090" s="4" t="s">
        <v>5</v>
      </c>
    </row>
    <row r="4091" spans="1:6">
      <c r="A4091" t="n">
        <v>29363</v>
      </c>
      <c r="B4091" s="5" t="n">
        <v>1</v>
      </c>
    </row>
    <row r="4092" spans="1:6" s="3" customFormat="1" customHeight="0">
      <c r="A4092" s="3" t="s">
        <v>2</v>
      </c>
      <c r="B4092" s="3" t="s">
        <v>346</v>
      </c>
    </row>
    <row r="4093" spans="1:6">
      <c r="A4093" t="s">
        <v>4</v>
      </c>
      <c r="B4093" s="4" t="s">
        <v>5</v>
      </c>
      <c r="C4093" s="4" t="s">
        <v>13</v>
      </c>
      <c r="D4093" s="34" t="s">
        <v>114</v>
      </c>
      <c r="E4093" s="4" t="s">
        <v>5</v>
      </c>
      <c r="F4093" s="4" t="s">
        <v>13</v>
      </c>
      <c r="G4093" s="4" t="s">
        <v>10</v>
      </c>
      <c r="H4093" s="4" t="s">
        <v>13</v>
      </c>
      <c r="I4093" s="34" t="s">
        <v>115</v>
      </c>
      <c r="J4093" s="4" t="s">
        <v>13</v>
      </c>
      <c r="K4093" s="4" t="s">
        <v>9</v>
      </c>
      <c r="L4093" s="4" t="s">
        <v>13</v>
      </c>
      <c r="M4093" s="4" t="s">
        <v>13</v>
      </c>
      <c r="N4093" s="4" t="s">
        <v>84</v>
      </c>
    </row>
    <row r="4094" spans="1:6">
      <c r="A4094" t="n">
        <v>29364</v>
      </c>
      <c r="B4094" s="15" t="n">
        <v>5</v>
      </c>
      <c r="C4094" s="7" t="n">
        <v>28</v>
      </c>
      <c r="D4094" s="34" t="s">
        <v>3</v>
      </c>
      <c r="E4094" s="22" t="n">
        <v>102</v>
      </c>
      <c r="F4094" s="7" t="n">
        <v>7</v>
      </c>
      <c r="G4094" s="7" t="n">
        <v>0</v>
      </c>
      <c r="H4094" s="7" t="n">
        <v>6</v>
      </c>
      <c r="I4094" s="34" t="s">
        <v>3</v>
      </c>
      <c r="J4094" s="7" t="n">
        <v>0</v>
      </c>
      <c r="K4094" s="7" t="n">
        <v>1167</v>
      </c>
      <c r="L4094" s="7" t="n">
        <v>2</v>
      </c>
      <c r="M4094" s="7" t="n">
        <v>1</v>
      </c>
      <c r="N4094" s="16" t="n">
        <f t="normal" ca="1">A4100</f>
        <v>0</v>
      </c>
    </row>
    <row r="4095" spans="1:6">
      <c r="A4095" t="s">
        <v>4</v>
      </c>
      <c r="B4095" s="4" t="s">
        <v>5</v>
      </c>
      <c r="C4095" s="4" t="s">
        <v>13</v>
      </c>
      <c r="D4095" s="4" t="s">
        <v>10</v>
      </c>
      <c r="E4095" s="4" t="s">
        <v>13</v>
      </c>
    </row>
    <row r="4096" spans="1:6">
      <c r="A4096" t="n">
        <v>29382</v>
      </c>
      <c r="B4096" s="22" t="n">
        <v>102</v>
      </c>
      <c r="C4096" s="7" t="n">
        <v>1</v>
      </c>
      <c r="D4096" s="7" t="n">
        <v>65533</v>
      </c>
      <c r="E4096" s="7" t="n">
        <v>6</v>
      </c>
    </row>
    <row r="4097" spans="1:14">
      <c r="A4097" t="s">
        <v>4</v>
      </c>
      <c r="B4097" s="4" t="s">
        <v>5</v>
      </c>
      <c r="C4097" s="4" t="s">
        <v>84</v>
      </c>
    </row>
    <row r="4098" spans="1:14">
      <c r="A4098" t="n">
        <v>29387</v>
      </c>
      <c r="B4098" s="29" t="n">
        <v>3</v>
      </c>
      <c r="C4098" s="16" t="n">
        <f t="normal" ca="1">A4104</f>
        <v>0</v>
      </c>
    </row>
    <row r="4099" spans="1:14">
      <c r="A4099" t="s">
        <v>4</v>
      </c>
      <c r="B4099" s="4" t="s">
        <v>5</v>
      </c>
      <c r="C4099" s="4" t="s">
        <v>13</v>
      </c>
      <c r="D4099" s="34" t="s">
        <v>114</v>
      </c>
      <c r="E4099" s="4" t="s">
        <v>5</v>
      </c>
      <c r="F4099" s="4" t="s">
        <v>13</v>
      </c>
      <c r="G4099" s="4" t="s">
        <v>10</v>
      </c>
      <c r="H4099" s="4" t="s">
        <v>13</v>
      </c>
      <c r="I4099" s="34" t="s">
        <v>115</v>
      </c>
      <c r="J4099" s="4" t="s">
        <v>13</v>
      </c>
      <c r="K4099" s="4" t="s">
        <v>9</v>
      </c>
      <c r="L4099" s="4" t="s">
        <v>13</v>
      </c>
      <c r="M4099" s="4" t="s">
        <v>13</v>
      </c>
      <c r="N4099" s="4" t="s">
        <v>84</v>
      </c>
    </row>
    <row r="4100" spans="1:14">
      <c r="A4100" t="n">
        <v>29392</v>
      </c>
      <c r="B4100" s="15" t="n">
        <v>5</v>
      </c>
      <c r="C4100" s="7" t="n">
        <v>28</v>
      </c>
      <c r="D4100" s="34" t="s">
        <v>3</v>
      </c>
      <c r="E4100" s="22" t="n">
        <v>102</v>
      </c>
      <c r="F4100" s="7" t="n">
        <v>7</v>
      </c>
      <c r="G4100" s="7" t="n">
        <v>0</v>
      </c>
      <c r="H4100" s="7" t="n">
        <v>7</v>
      </c>
      <c r="I4100" s="34" t="s">
        <v>3</v>
      </c>
      <c r="J4100" s="7" t="n">
        <v>0</v>
      </c>
      <c r="K4100" s="7" t="n">
        <v>1167</v>
      </c>
      <c r="L4100" s="7" t="n">
        <v>2</v>
      </c>
      <c r="M4100" s="7" t="n">
        <v>1</v>
      </c>
      <c r="N4100" s="16" t="n">
        <f t="normal" ca="1">A4104</f>
        <v>0</v>
      </c>
    </row>
    <row r="4101" spans="1:14">
      <c r="A4101" t="s">
        <v>4</v>
      </c>
      <c r="B4101" s="4" t="s">
        <v>5</v>
      </c>
      <c r="C4101" s="4" t="s">
        <v>13</v>
      </c>
      <c r="D4101" s="4" t="s">
        <v>10</v>
      </c>
      <c r="E4101" s="4" t="s">
        <v>13</v>
      </c>
    </row>
    <row r="4102" spans="1:14">
      <c r="A4102" t="n">
        <v>29410</v>
      </c>
      <c r="B4102" s="22" t="n">
        <v>102</v>
      </c>
      <c r="C4102" s="7" t="n">
        <v>1</v>
      </c>
      <c r="D4102" s="7" t="n">
        <v>65533</v>
      </c>
      <c r="E4102" s="7" t="n">
        <v>7</v>
      </c>
    </row>
    <row r="4103" spans="1:14">
      <c r="A4103" t="s">
        <v>4</v>
      </c>
      <c r="B4103" s="4" t="s">
        <v>5</v>
      </c>
      <c r="C4103" s="4" t="s">
        <v>13</v>
      </c>
      <c r="D4103" s="34" t="s">
        <v>114</v>
      </c>
      <c r="E4103" s="4" t="s">
        <v>5</v>
      </c>
      <c r="F4103" s="4" t="s">
        <v>13</v>
      </c>
      <c r="G4103" s="4" t="s">
        <v>10</v>
      </c>
      <c r="H4103" s="4" t="s">
        <v>13</v>
      </c>
      <c r="I4103" s="34" t="s">
        <v>115</v>
      </c>
      <c r="J4103" s="4" t="s">
        <v>13</v>
      </c>
      <c r="K4103" s="4" t="s">
        <v>9</v>
      </c>
      <c r="L4103" s="4" t="s">
        <v>13</v>
      </c>
      <c r="M4103" s="4" t="s">
        <v>13</v>
      </c>
      <c r="N4103" s="4" t="s">
        <v>84</v>
      </c>
    </row>
    <row r="4104" spans="1:14">
      <c r="A4104" t="n">
        <v>29415</v>
      </c>
      <c r="B4104" s="15" t="n">
        <v>5</v>
      </c>
      <c r="C4104" s="7" t="n">
        <v>28</v>
      </c>
      <c r="D4104" s="34" t="s">
        <v>3</v>
      </c>
      <c r="E4104" s="22" t="n">
        <v>102</v>
      </c>
      <c r="F4104" s="7" t="n">
        <v>7</v>
      </c>
      <c r="G4104" s="7" t="n">
        <v>1</v>
      </c>
      <c r="H4104" s="7" t="n">
        <v>6</v>
      </c>
      <c r="I4104" s="34" t="s">
        <v>3</v>
      </c>
      <c r="J4104" s="7" t="n">
        <v>0</v>
      </c>
      <c r="K4104" s="7" t="n">
        <v>1167</v>
      </c>
      <c r="L4104" s="7" t="n">
        <v>2</v>
      </c>
      <c r="M4104" s="7" t="n">
        <v>1</v>
      </c>
      <c r="N4104" s="16" t="n">
        <f t="normal" ca="1">A4110</f>
        <v>0</v>
      </c>
    </row>
    <row r="4105" spans="1:14">
      <c r="A4105" t="s">
        <v>4</v>
      </c>
      <c r="B4105" s="4" t="s">
        <v>5</v>
      </c>
      <c r="C4105" s="4" t="s">
        <v>13</v>
      </c>
      <c r="D4105" s="4" t="s">
        <v>10</v>
      </c>
      <c r="E4105" s="4" t="s">
        <v>13</v>
      </c>
    </row>
    <row r="4106" spans="1:14">
      <c r="A4106" t="n">
        <v>29433</v>
      </c>
      <c r="B4106" s="22" t="n">
        <v>102</v>
      </c>
      <c r="C4106" s="7" t="n">
        <v>1</v>
      </c>
      <c r="D4106" s="7" t="n">
        <v>1</v>
      </c>
      <c r="E4106" s="7" t="n">
        <v>6</v>
      </c>
    </row>
    <row r="4107" spans="1:14">
      <c r="A4107" t="s">
        <v>4</v>
      </c>
      <c r="B4107" s="4" t="s">
        <v>5</v>
      </c>
      <c r="C4107" s="4" t="s">
        <v>84</v>
      </c>
    </row>
    <row r="4108" spans="1:14">
      <c r="A4108" t="n">
        <v>29438</v>
      </c>
      <c r="B4108" s="29" t="n">
        <v>3</v>
      </c>
      <c r="C4108" s="16" t="n">
        <f t="normal" ca="1">A4114</f>
        <v>0</v>
      </c>
    </row>
    <row r="4109" spans="1:14">
      <c r="A4109" t="s">
        <v>4</v>
      </c>
      <c r="B4109" s="4" t="s">
        <v>5</v>
      </c>
      <c r="C4109" s="4" t="s">
        <v>13</v>
      </c>
      <c r="D4109" s="34" t="s">
        <v>114</v>
      </c>
      <c r="E4109" s="4" t="s">
        <v>5</v>
      </c>
      <c r="F4109" s="4" t="s">
        <v>13</v>
      </c>
      <c r="G4109" s="4" t="s">
        <v>10</v>
      </c>
      <c r="H4109" s="4" t="s">
        <v>13</v>
      </c>
      <c r="I4109" s="34" t="s">
        <v>115</v>
      </c>
      <c r="J4109" s="4" t="s">
        <v>13</v>
      </c>
      <c r="K4109" s="4" t="s">
        <v>9</v>
      </c>
      <c r="L4109" s="4" t="s">
        <v>13</v>
      </c>
      <c r="M4109" s="4" t="s">
        <v>13</v>
      </c>
      <c r="N4109" s="4" t="s">
        <v>84</v>
      </c>
    </row>
    <row r="4110" spans="1:14">
      <c r="A4110" t="n">
        <v>29443</v>
      </c>
      <c r="B4110" s="15" t="n">
        <v>5</v>
      </c>
      <c r="C4110" s="7" t="n">
        <v>28</v>
      </c>
      <c r="D4110" s="34" t="s">
        <v>3</v>
      </c>
      <c r="E4110" s="22" t="n">
        <v>102</v>
      </c>
      <c r="F4110" s="7" t="n">
        <v>7</v>
      </c>
      <c r="G4110" s="7" t="n">
        <v>1</v>
      </c>
      <c r="H4110" s="7" t="n">
        <v>7</v>
      </c>
      <c r="I4110" s="34" t="s">
        <v>3</v>
      </c>
      <c r="J4110" s="7" t="n">
        <v>0</v>
      </c>
      <c r="K4110" s="7" t="n">
        <v>1167</v>
      </c>
      <c r="L4110" s="7" t="n">
        <v>2</v>
      </c>
      <c r="M4110" s="7" t="n">
        <v>1</v>
      </c>
      <c r="N4110" s="16" t="n">
        <f t="normal" ca="1">A4114</f>
        <v>0</v>
      </c>
    </row>
    <row r="4111" spans="1:14">
      <c r="A4111" t="s">
        <v>4</v>
      </c>
      <c r="B4111" s="4" t="s">
        <v>5</v>
      </c>
      <c r="C4111" s="4" t="s">
        <v>13</v>
      </c>
      <c r="D4111" s="4" t="s">
        <v>10</v>
      </c>
      <c r="E4111" s="4" t="s">
        <v>13</v>
      </c>
    </row>
    <row r="4112" spans="1:14">
      <c r="A4112" t="n">
        <v>29461</v>
      </c>
      <c r="B4112" s="22" t="n">
        <v>102</v>
      </c>
      <c r="C4112" s="7" t="n">
        <v>1</v>
      </c>
      <c r="D4112" s="7" t="n">
        <v>1</v>
      </c>
      <c r="E4112" s="7" t="n">
        <v>7</v>
      </c>
    </row>
    <row r="4113" spans="1:14">
      <c r="A4113" t="s">
        <v>4</v>
      </c>
      <c r="B4113" s="4" t="s">
        <v>5</v>
      </c>
      <c r="C4113" s="4" t="s">
        <v>13</v>
      </c>
      <c r="D4113" s="34" t="s">
        <v>114</v>
      </c>
      <c r="E4113" s="4" t="s">
        <v>5</v>
      </c>
      <c r="F4113" s="4" t="s">
        <v>13</v>
      </c>
      <c r="G4113" s="4" t="s">
        <v>10</v>
      </c>
      <c r="H4113" s="4" t="s">
        <v>13</v>
      </c>
      <c r="I4113" s="34" t="s">
        <v>115</v>
      </c>
      <c r="J4113" s="4" t="s">
        <v>13</v>
      </c>
      <c r="K4113" s="4" t="s">
        <v>9</v>
      </c>
      <c r="L4113" s="4" t="s">
        <v>13</v>
      </c>
      <c r="M4113" s="4" t="s">
        <v>13</v>
      </c>
      <c r="N4113" s="4" t="s">
        <v>84</v>
      </c>
    </row>
    <row r="4114" spans="1:14">
      <c r="A4114" t="n">
        <v>29466</v>
      </c>
      <c r="B4114" s="15" t="n">
        <v>5</v>
      </c>
      <c r="C4114" s="7" t="n">
        <v>28</v>
      </c>
      <c r="D4114" s="34" t="s">
        <v>3</v>
      </c>
      <c r="E4114" s="22" t="n">
        <v>102</v>
      </c>
      <c r="F4114" s="7" t="n">
        <v>7</v>
      </c>
      <c r="G4114" s="7" t="n">
        <v>2</v>
      </c>
      <c r="H4114" s="7" t="n">
        <v>6</v>
      </c>
      <c r="I4114" s="34" t="s">
        <v>3</v>
      </c>
      <c r="J4114" s="7" t="n">
        <v>0</v>
      </c>
      <c r="K4114" s="7" t="n">
        <v>1167</v>
      </c>
      <c r="L4114" s="7" t="n">
        <v>2</v>
      </c>
      <c r="M4114" s="7" t="n">
        <v>1</v>
      </c>
      <c r="N4114" s="16" t="n">
        <f t="normal" ca="1">A4120</f>
        <v>0</v>
      </c>
    </row>
    <row r="4115" spans="1:14">
      <c r="A4115" t="s">
        <v>4</v>
      </c>
      <c r="B4115" s="4" t="s">
        <v>5</v>
      </c>
      <c r="C4115" s="4" t="s">
        <v>13</v>
      </c>
      <c r="D4115" s="4" t="s">
        <v>10</v>
      </c>
      <c r="E4115" s="4" t="s">
        <v>13</v>
      </c>
    </row>
    <row r="4116" spans="1:14">
      <c r="A4116" t="n">
        <v>29484</v>
      </c>
      <c r="B4116" s="22" t="n">
        <v>102</v>
      </c>
      <c r="C4116" s="7" t="n">
        <v>1</v>
      </c>
      <c r="D4116" s="7" t="n">
        <v>2</v>
      </c>
      <c r="E4116" s="7" t="n">
        <v>6</v>
      </c>
    </row>
    <row r="4117" spans="1:14">
      <c r="A4117" t="s">
        <v>4</v>
      </c>
      <c r="B4117" s="4" t="s">
        <v>5</v>
      </c>
      <c r="C4117" s="4" t="s">
        <v>84</v>
      </c>
    </row>
    <row r="4118" spans="1:14">
      <c r="A4118" t="n">
        <v>29489</v>
      </c>
      <c r="B4118" s="29" t="n">
        <v>3</v>
      </c>
      <c r="C4118" s="16" t="n">
        <f t="normal" ca="1">A4124</f>
        <v>0</v>
      </c>
    </row>
    <row r="4119" spans="1:14">
      <c r="A4119" t="s">
        <v>4</v>
      </c>
      <c r="B4119" s="4" t="s">
        <v>5</v>
      </c>
      <c r="C4119" s="4" t="s">
        <v>13</v>
      </c>
      <c r="D4119" s="34" t="s">
        <v>114</v>
      </c>
      <c r="E4119" s="4" t="s">
        <v>5</v>
      </c>
      <c r="F4119" s="4" t="s">
        <v>13</v>
      </c>
      <c r="G4119" s="4" t="s">
        <v>10</v>
      </c>
      <c r="H4119" s="4" t="s">
        <v>13</v>
      </c>
      <c r="I4119" s="34" t="s">
        <v>115</v>
      </c>
      <c r="J4119" s="4" t="s">
        <v>13</v>
      </c>
      <c r="K4119" s="4" t="s">
        <v>9</v>
      </c>
      <c r="L4119" s="4" t="s">
        <v>13</v>
      </c>
      <c r="M4119" s="4" t="s">
        <v>13</v>
      </c>
      <c r="N4119" s="4" t="s">
        <v>84</v>
      </c>
    </row>
    <row r="4120" spans="1:14">
      <c r="A4120" t="n">
        <v>29494</v>
      </c>
      <c r="B4120" s="15" t="n">
        <v>5</v>
      </c>
      <c r="C4120" s="7" t="n">
        <v>28</v>
      </c>
      <c r="D4120" s="34" t="s">
        <v>3</v>
      </c>
      <c r="E4120" s="22" t="n">
        <v>102</v>
      </c>
      <c r="F4120" s="7" t="n">
        <v>7</v>
      </c>
      <c r="G4120" s="7" t="n">
        <v>2</v>
      </c>
      <c r="H4120" s="7" t="n">
        <v>7</v>
      </c>
      <c r="I4120" s="34" t="s">
        <v>3</v>
      </c>
      <c r="J4120" s="7" t="n">
        <v>0</v>
      </c>
      <c r="K4120" s="7" t="n">
        <v>1167</v>
      </c>
      <c r="L4120" s="7" t="n">
        <v>2</v>
      </c>
      <c r="M4120" s="7" t="n">
        <v>1</v>
      </c>
      <c r="N4120" s="16" t="n">
        <f t="normal" ca="1">A4124</f>
        <v>0</v>
      </c>
    </row>
    <row r="4121" spans="1:14">
      <c r="A4121" t="s">
        <v>4</v>
      </c>
      <c r="B4121" s="4" t="s">
        <v>5</v>
      </c>
      <c r="C4121" s="4" t="s">
        <v>13</v>
      </c>
      <c r="D4121" s="4" t="s">
        <v>10</v>
      </c>
      <c r="E4121" s="4" t="s">
        <v>13</v>
      </c>
    </row>
    <row r="4122" spans="1:14">
      <c r="A4122" t="n">
        <v>29512</v>
      </c>
      <c r="B4122" s="22" t="n">
        <v>102</v>
      </c>
      <c r="C4122" s="7" t="n">
        <v>1</v>
      </c>
      <c r="D4122" s="7" t="n">
        <v>2</v>
      </c>
      <c r="E4122" s="7" t="n">
        <v>7</v>
      </c>
    </row>
    <row r="4123" spans="1:14">
      <c r="A4123" t="s">
        <v>4</v>
      </c>
      <c r="B4123" s="4" t="s">
        <v>5</v>
      </c>
      <c r="C4123" s="4" t="s">
        <v>13</v>
      </c>
      <c r="D4123" s="34" t="s">
        <v>114</v>
      </c>
      <c r="E4123" s="4" t="s">
        <v>5</v>
      </c>
      <c r="F4123" s="4" t="s">
        <v>13</v>
      </c>
      <c r="G4123" s="4" t="s">
        <v>10</v>
      </c>
      <c r="H4123" s="4" t="s">
        <v>13</v>
      </c>
      <c r="I4123" s="34" t="s">
        <v>115</v>
      </c>
      <c r="J4123" s="4" t="s">
        <v>13</v>
      </c>
      <c r="K4123" s="4" t="s">
        <v>9</v>
      </c>
      <c r="L4123" s="4" t="s">
        <v>13</v>
      </c>
      <c r="M4123" s="4" t="s">
        <v>13</v>
      </c>
      <c r="N4123" s="4" t="s">
        <v>84</v>
      </c>
    </row>
    <row r="4124" spans="1:14">
      <c r="A4124" t="n">
        <v>29517</v>
      </c>
      <c r="B4124" s="15" t="n">
        <v>5</v>
      </c>
      <c r="C4124" s="7" t="n">
        <v>28</v>
      </c>
      <c r="D4124" s="34" t="s">
        <v>3</v>
      </c>
      <c r="E4124" s="22" t="n">
        <v>102</v>
      </c>
      <c r="F4124" s="7" t="n">
        <v>7</v>
      </c>
      <c r="G4124" s="7" t="n">
        <v>3</v>
      </c>
      <c r="H4124" s="7" t="n">
        <v>6</v>
      </c>
      <c r="I4124" s="34" t="s">
        <v>3</v>
      </c>
      <c r="J4124" s="7" t="n">
        <v>0</v>
      </c>
      <c r="K4124" s="7" t="n">
        <v>1167</v>
      </c>
      <c r="L4124" s="7" t="n">
        <v>2</v>
      </c>
      <c r="M4124" s="7" t="n">
        <v>1</v>
      </c>
      <c r="N4124" s="16" t="n">
        <f t="normal" ca="1">A4130</f>
        <v>0</v>
      </c>
    </row>
    <row r="4125" spans="1:14">
      <c r="A4125" t="s">
        <v>4</v>
      </c>
      <c r="B4125" s="4" t="s">
        <v>5</v>
      </c>
      <c r="C4125" s="4" t="s">
        <v>13</v>
      </c>
      <c r="D4125" s="4" t="s">
        <v>10</v>
      </c>
      <c r="E4125" s="4" t="s">
        <v>13</v>
      </c>
    </row>
    <row r="4126" spans="1:14">
      <c r="A4126" t="n">
        <v>29535</v>
      </c>
      <c r="B4126" s="22" t="n">
        <v>102</v>
      </c>
      <c r="C4126" s="7" t="n">
        <v>1</v>
      </c>
      <c r="D4126" s="7" t="n">
        <v>3</v>
      </c>
      <c r="E4126" s="7" t="n">
        <v>6</v>
      </c>
    </row>
    <row r="4127" spans="1:14">
      <c r="A4127" t="s">
        <v>4</v>
      </c>
      <c r="B4127" s="4" t="s">
        <v>5</v>
      </c>
      <c r="C4127" s="4" t="s">
        <v>84</v>
      </c>
    </row>
    <row r="4128" spans="1:14">
      <c r="A4128" t="n">
        <v>29540</v>
      </c>
      <c r="B4128" s="29" t="n">
        <v>3</v>
      </c>
      <c r="C4128" s="16" t="n">
        <f t="normal" ca="1">A4134</f>
        <v>0</v>
      </c>
    </row>
    <row r="4129" spans="1:14">
      <c r="A4129" t="s">
        <v>4</v>
      </c>
      <c r="B4129" s="4" t="s">
        <v>5</v>
      </c>
      <c r="C4129" s="4" t="s">
        <v>13</v>
      </c>
      <c r="D4129" s="34" t="s">
        <v>114</v>
      </c>
      <c r="E4129" s="4" t="s">
        <v>5</v>
      </c>
      <c r="F4129" s="4" t="s">
        <v>13</v>
      </c>
      <c r="G4129" s="4" t="s">
        <v>10</v>
      </c>
      <c r="H4129" s="4" t="s">
        <v>13</v>
      </c>
      <c r="I4129" s="34" t="s">
        <v>115</v>
      </c>
      <c r="J4129" s="4" t="s">
        <v>13</v>
      </c>
      <c r="K4129" s="4" t="s">
        <v>9</v>
      </c>
      <c r="L4129" s="4" t="s">
        <v>13</v>
      </c>
      <c r="M4129" s="4" t="s">
        <v>13</v>
      </c>
      <c r="N4129" s="4" t="s">
        <v>84</v>
      </c>
    </row>
    <row r="4130" spans="1:14">
      <c r="A4130" t="n">
        <v>29545</v>
      </c>
      <c r="B4130" s="15" t="n">
        <v>5</v>
      </c>
      <c r="C4130" s="7" t="n">
        <v>28</v>
      </c>
      <c r="D4130" s="34" t="s">
        <v>3</v>
      </c>
      <c r="E4130" s="22" t="n">
        <v>102</v>
      </c>
      <c r="F4130" s="7" t="n">
        <v>7</v>
      </c>
      <c r="G4130" s="7" t="n">
        <v>3</v>
      </c>
      <c r="H4130" s="7" t="n">
        <v>7</v>
      </c>
      <c r="I4130" s="34" t="s">
        <v>3</v>
      </c>
      <c r="J4130" s="7" t="n">
        <v>0</v>
      </c>
      <c r="K4130" s="7" t="n">
        <v>1167</v>
      </c>
      <c r="L4130" s="7" t="n">
        <v>2</v>
      </c>
      <c r="M4130" s="7" t="n">
        <v>1</v>
      </c>
      <c r="N4130" s="16" t="n">
        <f t="normal" ca="1">A4134</f>
        <v>0</v>
      </c>
    </row>
    <row r="4131" spans="1:14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13</v>
      </c>
    </row>
    <row r="4132" spans="1:14">
      <c r="A4132" t="n">
        <v>29563</v>
      </c>
      <c r="B4132" s="22" t="n">
        <v>102</v>
      </c>
      <c r="C4132" s="7" t="n">
        <v>1</v>
      </c>
      <c r="D4132" s="7" t="n">
        <v>3</v>
      </c>
      <c r="E4132" s="7" t="n">
        <v>7</v>
      </c>
    </row>
    <row r="4133" spans="1:14">
      <c r="A4133" t="s">
        <v>4</v>
      </c>
      <c r="B4133" s="4" t="s">
        <v>5</v>
      </c>
      <c r="C4133" s="4" t="s">
        <v>13</v>
      </c>
      <c r="D4133" s="34" t="s">
        <v>114</v>
      </c>
      <c r="E4133" s="4" t="s">
        <v>5</v>
      </c>
      <c r="F4133" s="4" t="s">
        <v>13</v>
      </c>
      <c r="G4133" s="4" t="s">
        <v>10</v>
      </c>
      <c r="H4133" s="4" t="s">
        <v>13</v>
      </c>
      <c r="I4133" s="34" t="s">
        <v>115</v>
      </c>
      <c r="J4133" s="4" t="s">
        <v>13</v>
      </c>
      <c r="K4133" s="4" t="s">
        <v>9</v>
      </c>
      <c r="L4133" s="4" t="s">
        <v>13</v>
      </c>
      <c r="M4133" s="4" t="s">
        <v>13</v>
      </c>
      <c r="N4133" s="4" t="s">
        <v>84</v>
      </c>
    </row>
    <row r="4134" spans="1:14">
      <c r="A4134" t="n">
        <v>29568</v>
      </c>
      <c r="B4134" s="15" t="n">
        <v>5</v>
      </c>
      <c r="C4134" s="7" t="n">
        <v>28</v>
      </c>
      <c r="D4134" s="34" t="s">
        <v>3</v>
      </c>
      <c r="E4134" s="22" t="n">
        <v>102</v>
      </c>
      <c r="F4134" s="7" t="n">
        <v>7</v>
      </c>
      <c r="G4134" s="7" t="n">
        <v>4</v>
      </c>
      <c r="H4134" s="7" t="n">
        <v>6</v>
      </c>
      <c r="I4134" s="34" t="s">
        <v>3</v>
      </c>
      <c r="J4134" s="7" t="n">
        <v>0</v>
      </c>
      <c r="K4134" s="7" t="n">
        <v>1167</v>
      </c>
      <c r="L4134" s="7" t="n">
        <v>2</v>
      </c>
      <c r="M4134" s="7" t="n">
        <v>1</v>
      </c>
      <c r="N4134" s="16" t="n">
        <f t="normal" ca="1">A4140</f>
        <v>0</v>
      </c>
    </row>
    <row r="4135" spans="1:14">
      <c r="A4135" t="s">
        <v>4</v>
      </c>
      <c r="B4135" s="4" t="s">
        <v>5</v>
      </c>
      <c r="C4135" s="4" t="s">
        <v>13</v>
      </c>
      <c r="D4135" s="4" t="s">
        <v>10</v>
      </c>
      <c r="E4135" s="4" t="s">
        <v>13</v>
      </c>
    </row>
    <row r="4136" spans="1:14">
      <c r="A4136" t="n">
        <v>29586</v>
      </c>
      <c r="B4136" s="22" t="n">
        <v>102</v>
      </c>
      <c r="C4136" s="7" t="n">
        <v>1</v>
      </c>
      <c r="D4136" s="7" t="n">
        <v>4</v>
      </c>
      <c r="E4136" s="7" t="n">
        <v>6</v>
      </c>
    </row>
    <row r="4137" spans="1:14">
      <c r="A4137" t="s">
        <v>4</v>
      </c>
      <c r="B4137" s="4" t="s">
        <v>5</v>
      </c>
      <c r="C4137" s="4" t="s">
        <v>84</v>
      </c>
    </row>
    <row r="4138" spans="1:14">
      <c r="A4138" t="n">
        <v>29591</v>
      </c>
      <c r="B4138" s="29" t="n">
        <v>3</v>
      </c>
      <c r="C4138" s="16" t="n">
        <f t="normal" ca="1">A4144</f>
        <v>0</v>
      </c>
    </row>
    <row r="4139" spans="1:14">
      <c r="A4139" t="s">
        <v>4</v>
      </c>
      <c r="B4139" s="4" t="s">
        <v>5</v>
      </c>
      <c r="C4139" s="4" t="s">
        <v>13</v>
      </c>
      <c r="D4139" s="34" t="s">
        <v>114</v>
      </c>
      <c r="E4139" s="4" t="s">
        <v>5</v>
      </c>
      <c r="F4139" s="4" t="s">
        <v>13</v>
      </c>
      <c r="G4139" s="4" t="s">
        <v>10</v>
      </c>
      <c r="H4139" s="4" t="s">
        <v>13</v>
      </c>
      <c r="I4139" s="34" t="s">
        <v>115</v>
      </c>
      <c r="J4139" s="4" t="s">
        <v>13</v>
      </c>
      <c r="K4139" s="4" t="s">
        <v>9</v>
      </c>
      <c r="L4139" s="4" t="s">
        <v>13</v>
      </c>
      <c r="M4139" s="4" t="s">
        <v>13</v>
      </c>
      <c r="N4139" s="4" t="s">
        <v>84</v>
      </c>
    </row>
    <row r="4140" spans="1:14">
      <c r="A4140" t="n">
        <v>29596</v>
      </c>
      <c r="B4140" s="15" t="n">
        <v>5</v>
      </c>
      <c r="C4140" s="7" t="n">
        <v>28</v>
      </c>
      <c r="D4140" s="34" t="s">
        <v>3</v>
      </c>
      <c r="E4140" s="22" t="n">
        <v>102</v>
      </c>
      <c r="F4140" s="7" t="n">
        <v>7</v>
      </c>
      <c r="G4140" s="7" t="n">
        <v>4</v>
      </c>
      <c r="H4140" s="7" t="n">
        <v>7</v>
      </c>
      <c r="I4140" s="34" t="s">
        <v>3</v>
      </c>
      <c r="J4140" s="7" t="n">
        <v>0</v>
      </c>
      <c r="K4140" s="7" t="n">
        <v>1167</v>
      </c>
      <c r="L4140" s="7" t="n">
        <v>2</v>
      </c>
      <c r="M4140" s="7" t="n">
        <v>1</v>
      </c>
      <c r="N4140" s="16" t="n">
        <f t="normal" ca="1">A4144</f>
        <v>0</v>
      </c>
    </row>
    <row r="4141" spans="1:14">
      <c r="A4141" t="s">
        <v>4</v>
      </c>
      <c r="B4141" s="4" t="s">
        <v>5</v>
      </c>
      <c r="C4141" s="4" t="s">
        <v>13</v>
      </c>
      <c r="D4141" s="4" t="s">
        <v>10</v>
      </c>
      <c r="E4141" s="4" t="s">
        <v>13</v>
      </c>
    </row>
    <row r="4142" spans="1:14">
      <c r="A4142" t="n">
        <v>29614</v>
      </c>
      <c r="B4142" s="22" t="n">
        <v>102</v>
      </c>
      <c r="C4142" s="7" t="n">
        <v>1</v>
      </c>
      <c r="D4142" s="7" t="n">
        <v>4</v>
      </c>
      <c r="E4142" s="7" t="n">
        <v>7</v>
      </c>
    </row>
    <row r="4143" spans="1:14">
      <c r="A4143" t="s">
        <v>4</v>
      </c>
      <c r="B4143" s="4" t="s">
        <v>5</v>
      </c>
      <c r="C4143" s="4" t="s">
        <v>13</v>
      </c>
      <c r="D4143" s="34" t="s">
        <v>114</v>
      </c>
      <c r="E4143" s="4" t="s">
        <v>5</v>
      </c>
      <c r="F4143" s="4" t="s">
        <v>13</v>
      </c>
      <c r="G4143" s="4" t="s">
        <v>10</v>
      </c>
      <c r="H4143" s="4" t="s">
        <v>13</v>
      </c>
      <c r="I4143" s="34" t="s">
        <v>115</v>
      </c>
      <c r="J4143" s="4" t="s">
        <v>13</v>
      </c>
      <c r="K4143" s="4" t="s">
        <v>9</v>
      </c>
      <c r="L4143" s="4" t="s">
        <v>13</v>
      </c>
      <c r="M4143" s="4" t="s">
        <v>13</v>
      </c>
      <c r="N4143" s="4" t="s">
        <v>84</v>
      </c>
    </row>
    <row r="4144" spans="1:14">
      <c r="A4144" t="n">
        <v>29619</v>
      </c>
      <c r="B4144" s="15" t="n">
        <v>5</v>
      </c>
      <c r="C4144" s="7" t="n">
        <v>28</v>
      </c>
      <c r="D4144" s="34" t="s">
        <v>3</v>
      </c>
      <c r="E4144" s="22" t="n">
        <v>102</v>
      </c>
      <c r="F4144" s="7" t="n">
        <v>7</v>
      </c>
      <c r="G4144" s="7" t="n">
        <v>5</v>
      </c>
      <c r="H4144" s="7" t="n">
        <v>6</v>
      </c>
      <c r="I4144" s="34" t="s">
        <v>3</v>
      </c>
      <c r="J4144" s="7" t="n">
        <v>0</v>
      </c>
      <c r="K4144" s="7" t="n">
        <v>1167</v>
      </c>
      <c r="L4144" s="7" t="n">
        <v>2</v>
      </c>
      <c r="M4144" s="7" t="n">
        <v>1</v>
      </c>
      <c r="N4144" s="16" t="n">
        <f t="normal" ca="1">A4150</f>
        <v>0</v>
      </c>
    </row>
    <row r="4145" spans="1:14">
      <c r="A4145" t="s">
        <v>4</v>
      </c>
      <c r="B4145" s="4" t="s">
        <v>5</v>
      </c>
      <c r="C4145" s="4" t="s">
        <v>13</v>
      </c>
      <c r="D4145" s="4" t="s">
        <v>10</v>
      </c>
      <c r="E4145" s="4" t="s">
        <v>13</v>
      </c>
    </row>
    <row r="4146" spans="1:14">
      <c r="A4146" t="n">
        <v>29637</v>
      </c>
      <c r="B4146" s="22" t="n">
        <v>102</v>
      </c>
      <c r="C4146" s="7" t="n">
        <v>1</v>
      </c>
      <c r="D4146" s="7" t="n">
        <v>5</v>
      </c>
      <c r="E4146" s="7" t="n">
        <v>6</v>
      </c>
    </row>
    <row r="4147" spans="1:14">
      <c r="A4147" t="s">
        <v>4</v>
      </c>
      <c r="B4147" s="4" t="s">
        <v>5</v>
      </c>
      <c r="C4147" s="4" t="s">
        <v>84</v>
      </c>
    </row>
    <row r="4148" spans="1:14">
      <c r="A4148" t="n">
        <v>29642</v>
      </c>
      <c r="B4148" s="29" t="n">
        <v>3</v>
      </c>
      <c r="C4148" s="16" t="n">
        <f t="normal" ca="1">A4154</f>
        <v>0</v>
      </c>
    </row>
    <row r="4149" spans="1:14">
      <c r="A4149" t="s">
        <v>4</v>
      </c>
      <c r="B4149" s="4" t="s">
        <v>5</v>
      </c>
      <c r="C4149" s="4" t="s">
        <v>13</v>
      </c>
      <c r="D4149" s="34" t="s">
        <v>114</v>
      </c>
      <c r="E4149" s="4" t="s">
        <v>5</v>
      </c>
      <c r="F4149" s="4" t="s">
        <v>13</v>
      </c>
      <c r="G4149" s="4" t="s">
        <v>10</v>
      </c>
      <c r="H4149" s="4" t="s">
        <v>13</v>
      </c>
      <c r="I4149" s="34" t="s">
        <v>115</v>
      </c>
      <c r="J4149" s="4" t="s">
        <v>13</v>
      </c>
      <c r="K4149" s="4" t="s">
        <v>9</v>
      </c>
      <c r="L4149" s="4" t="s">
        <v>13</v>
      </c>
      <c r="M4149" s="4" t="s">
        <v>13</v>
      </c>
      <c r="N4149" s="4" t="s">
        <v>84</v>
      </c>
    </row>
    <row r="4150" spans="1:14">
      <c r="A4150" t="n">
        <v>29647</v>
      </c>
      <c r="B4150" s="15" t="n">
        <v>5</v>
      </c>
      <c r="C4150" s="7" t="n">
        <v>28</v>
      </c>
      <c r="D4150" s="34" t="s">
        <v>3</v>
      </c>
      <c r="E4150" s="22" t="n">
        <v>102</v>
      </c>
      <c r="F4150" s="7" t="n">
        <v>7</v>
      </c>
      <c r="G4150" s="7" t="n">
        <v>5</v>
      </c>
      <c r="H4150" s="7" t="n">
        <v>7</v>
      </c>
      <c r="I4150" s="34" t="s">
        <v>3</v>
      </c>
      <c r="J4150" s="7" t="n">
        <v>0</v>
      </c>
      <c r="K4150" s="7" t="n">
        <v>1167</v>
      </c>
      <c r="L4150" s="7" t="n">
        <v>2</v>
      </c>
      <c r="M4150" s="7" t="n">
        <v>1</v>
      </c>
      <c r="N4150" s="16" t="n">
        <f t="normal" ca="1">A4154</f>
        <v>0</v>
      </c>
    </row>
    <row r="4151" spans="1:14">
      <c r="A4151" t="s">
        <v>4</v>
      </c>
      <c r="B4151" s="4" t="s">
        <v>5</v>
      </c>
      <c r="C4151" s="4" t="s">
        <v>13</v>
      </c>
      <c r="D4151" s="4" t="s">
        <v>10</v>
      </c>
      <c r="E4151" s="4" t="s">
        <v>13</v>
      </c>
    </row>
    <row r="4152" spans="1:14">
      <c r="A4152" t="n">
        <v>29665</v>
      </c>
      <c r="B4152" s="22" t="n">
        <v>102</v>
      </c>
      <c r="C4152" s="7" t="n">
        <v>1</v>
      </c>
      <c r="D4152" s="7" t="n">
        <v>5</v>
      </c>
      <c r="E4152" s="7" t="n">
        <v>7</v>
      </c>
    </row>
    <row r="4153" spans="1:14">
      <c r="A4153" t="s">
        <v>4</v>
      </c>
      <c r="B4153" s="4" t="s">
        <v>5</v>
      </c>
      <c r="C4153" s="4" t="s">
        <v>13</v>
      </c>
      <c r="D4153" s="34" t="s">
        <v>114</v>
      </c>
      <c r="E4153" s="4" t="s">
        <v>5</v>
      </c>
      <c r="F4153" s="4" t="s">
        <v>13</v>
      </c>
      <c r="G4153" s="4" t="s">
        <v>10</v>
      </c>
      <c r="H4153" s="4" t="s">
        <v>13</v>
      </c>
      <c r="I4153" s="34" t="s">
        <v>115</v>
      </c>
      <c r="J4153" s="4" t="s">
        <v>13</v>
      </c>
      <c r="K4153" s="4" t="s">
        <v>9</v>
      </c>
      <c r="L4153" s="4" t="s">
        <v>13</v>
      </c>
      <c r="M4153" s="4" t="s">
        <v>13</v>
      </c>
      <c r="N4153" s="4" t="s">
        <v>84</v>
      </c>
    </row>
    <row r="4154" spans="1:14">
      <c r="A4154" t="n">
        <v>29670</v>
      </c>
      <c r="B4154" s="15" t="n">
        <v>5</v>
      </c>
      <c r="C4154" s="7" t="n">
        <v>28</v>
      </c>
      <c r="D4154" s="34" t="s">
        <v>3</v>
      </c>
      <c r="E4154" s="22" t="n">
        <v>102</v>
      </c>
      <c r="F4154" s="7" t="n">
        <v>7</v>
      </c>
      <c r="G4154" s="7" t="n">
        <v>6</v>
      </c>
      <c r="H4154" s="7" t="n">
        <v>6</v>
      </c>
      <c r="I4154" s="34" t="s">
        <v>3</v>
      </c>
      <c r="J4154" s="7" t="n">
        <v>0</v>
      </c>
      <c r="K4154" s="7" t="n">
        <v>1167</v>
      </c>
      <c r="L4154" s="7" t="n">
        <v>2</v>
      </c>
      <c r="M4154" s="7" t="n">
        <v>1</v>
      </c>
      <c r="N4154" s="16" t="n">
        <f t="normal" ca="1">A4160</f>
        <v>0</v>
      </c>
    </row>
    <row r="4155" spans="1:14">
      <c r="A4155" t="s">
        <v>4</v>
      </c>
      <c r="B4155" s="4" t="s">
        <v>5</v>
      </c>
      <c r="C4155" s="4" t="s">
        <v>13</v>
      </c>
      <c r="D4155" s="4" t="s">
        <v>10</v>
      </c>
      <c r="E4155" s="4" t="s">
        <v>13</v>
      </c>
    </row>
    <row r="4156" spans="1:14">
      <c r="A4156" t="n">
        <v>29688</v>
      </c>
      <c r="B4156" s="22" t="n">
        <v>102</v>
      </c>
      <c r="C4156" s="7" t="n">
        <v>1</v>
      </c>
      <c r="D4156" s="7" t="n">
        <v>6</v>
      </c>
      <c r="E4156" s="7" t="n">
        <v>6</v>
      </c>
    </row>
    <row r="4157" spans="1:14">
      <c r="A4157" t="s">
        <v>4</v>
      </c>
      <c r="B4157" s="4" t="s">
        <v>5</v>
      </c>
      <c r="C4157" s="4" t="s">
        <v>84</v>
      </c>
    </row>
    <row r="4158" spans="1:14">
      <c r="A4158" t="n">
        <v>29693</v>
      </c>
      <c r="B4158" s="29" t="n">
        <v>3</v>
      </c>
      <c r="C4158" s="16" t="n">
        <f t="normal" ca="1">A4164</f>
        <v>0</v>
      </c>
    </row>
    <row r="4159" spans="1:14">
      <c r="A4159" t="s">
        <v>4</v>
      </c>
      <c r="B4159" s="4" t="s">
        <v>5</v>
      </c>
      <c r="C4159" s="4" t="s">
        <v>13</v>
      </c>
      <c r="D4159" s="34" t="s">
        <v>114</v>
      </c>
      <c r="E4159" s="4" t="s">
        <v>5</v>
      </c>
      <c r="F4159" s="4" t="s">
        <v>13</v>
      </c>
      <c r="G4159" s="4" t="s">
        <v>10</v>
      </c>
      <c r="H4159" s="4" t="s">
        <v>13</v>
      </c>
      <c r="I4159" s="34" t="s">
        <v>115</v>
      </c>
      <c r="J4159" s="4" t="s">
        <v>13</v>
      </c>
      <c r="K4159" s="4" t="s">
        <v>9</v>
      </c>
      <c r="L4159" s="4" t="s">
        <v>13</v>
      </c>
      <c r="M4159" s="4" t="s">
        <v>13</v>
      </c>
      <c r="N4159" s="4" t="s">
        <v>84</v>
      </c>
    </row>
    <row r="4160" spans="1:14">
      <c r="A4160" t="n">
        <v>29698</v>
      </c>
      <c r="B4160" s="15" t="n">
        <v>5</v>
      </c>
      <c r="C4160" s="7" t="n">
        <v>28</v>
      </c>
      <c r="D4160" s="34" t="s">
        <v>3</v>
      </c>
      <c r="E4160" s="22" t="n">
        <v>102</v>
      </c>
      <c r="F4160" s="7" t="n">
        <v>7</v>
      </c>
      <c r="G4160" s="7" t="n">
        <v>6</v>
      </c>
      <c r="H4160" s="7" t="n">
        <v>7</v>
      </c>
      <c r="I4160" s="34" t="s">
        <v>3</v>
      </c>
      <c r="J4160" s="7" t="n">
        <v>0</v>
      </c>
      <c r="K4160" s="7" t="n">
        <v>1167</v>
      </c>
      <c r="L4160" s="7" t="n">
        <v>2</v>
      </c>
      <c r="M4160" s="7" t="n">
        <v>1</v>
      </c>
      <c r="N4160" s="16" t="n">
        <f t="normal" ca="1">A4164</f>
        <v>0</v>
      </c>
    </row>
    <row r="4161" spans="1:14">
      <c r="A4161" t="s">
        <v>4</v>
      </c>
      <c r="B4161" s="4" t="s">
        <v>5</v>
      </c>
      <c r="C4161" s="4" t="s">
        <v>13</v>
      </c>
      <c r="D4161" s="4" t="s">
        <v>10</v>
      </c>
      <c r="E4161" s="4" t="s">
        <v>13</v>
      </c>
    </row>
    <row r="4162" spans="1:14">
      <c r="A4162" t="n">
        <v>29716</v>
      </c>
      <c r="B4162" s="22" t="n">
        <v>102</v>
      </c>
      <c r="C4162" s="7" t="n">
        <v>1</v>
      </c>
      <c r="D4162" s="7" t="n">
        <v>6</v>
      </c>
      <c r="E4162" s="7" t="n">
        <v>7</v>
      </c>
    </row>
    <row r="4163" spans="1:14">
      <c r="A4163" t="s">
        <v>4</v>
      </c>
      <c r="B4163" s="4" t="s">
        <v>5</v>
      </c>
      <c r="C4163" s="4" t="s">
        <v>13</v>
      </c>
      <c r="D4163" s="34" t="s">
        <v>114</v>
      </c>
      <c r="E4163" s="4" t="s">
        <v>5</v>
      </c>
      <c r="F4163" s="4" t="s">
        <v>13</v>
      </c>
      <c r="G4163" s="4" t="s">
        <v>10</v>
      </c>
      <c r="H4163" s="4" t="s">
        <v>13</v>
      </c>
      <c r="I4163" s="34" t="s">
        <v>115</v>
      </c>
      <c r="J4163" s="4" t="s">
        <v>13</v>
      </c>
      <c r="K4163" s="4" t="s">
        <v>9</v>
      </c>
      <c r="L4163" s="4" t="s">
        <v>13</v>
      </c>
      <c r="M4163" s="4" t="s">
        <v>13</v>
      </c>
      <c r="N4163" s="4" t="s">
        <v>84</v>
      </c>
    </row>
    <row r="4164" spans="1:14">
      <c r="A4164" t="n">
        <v>29721</v>
      </c>
      <c r="B4164" s="15" t="n">
        <v>5</v>
      </c>
      <c r="C4164" s="7" t="n">
        <v>28</v>
      </c>
      <c r="D4164" s="34" t="s">
        <v>3</v>
      </c>
      <c r="E4164" s="22" t="n">
        <v>102</v>
      </c>
      <c r="F4164" s="7" t="n">
        <v>7</v>
      </c>
      <c r="G4164" s="7" t="n">
        <v>7</v>
      </c>
      <c r="H4164" s="7" t="n">
        <v>6</v>
      </c>
      <c r="I4164" s="34" t="s">
        <v>3</v>
      </c>
      <c r="J4164" s="7" t="n">
        <v>0</v>
      </c>
      <c r="K4164" s="7" t="n">
        <v>1167</v>
      </c>
      <c r="L4164" s="7" t="n">
        <v>2</v>
      </c>
      <c r="M4164" s="7" t="n">
        <v>1</v>
      </c>
      <c r="N4164" s="16" t="n">
        <f t="normal" ca="1">A4170</f>
        <v>0</v>
      </c>
    </row>
    <row r="4165" spans="1:14">
      <c r="A4165" t="s">
        <v>4</v>
      </c>
      <c r="B4165" s="4" t="s">
        <v>5</v>
      </c>
      <c r="C4165" s="4" t="s">
        <v>13</v>
      </c>
      <c r="D4165" s="4" t="s">
        <v>10</v>
      </c>
      <c r="E4165" s="4" t="s">
        <v>13</v>
      </c>
    </row>
    <row r="4166" spans="1:14">
      <c r="A4166" t="n">
        <v>29739</v>
      </c>
      <c r="B4166" s="22" t="n">
        <v>102</v>
      </c>
      <c r="C4166" s="7" t="n">
        <v>1</v>
      </c>
      <c r="D4166" s="7" t="n">
        <v>7</v>
      </c>
      <c r="E4166" s="7" t="n">
        <v>6</v>
      </c>
    </row>
    <row r="4167" spans="1:14">
      <c r="A4167" t="s">
        <v>4</v>
      </c>
      <c r="B4167" s="4" t="s">
        <v>5</v>
      </c>
      <c r="C4167" s="4" t="s">
        <v>84</v>
      </c>
    </row>
    <row r="4168" spans="1:14">
      <c r="A4168" t="n">
        <v>29744</v>
      </c>
      <c r="B4168" s="29" t="n">
        <v>3</v>
      </c>
      <c r="C4168" s="16" t="n">
        <f t="normal" ca="1">A4174</f>
        <v>0</v>
      </c>
    </row>
    <row r="4169" spans="1:14">
      <c r="A4169" t="s">
        <v>4</v>
      </c>
      <c r="B4169" s="4" t="s">
        <v>5</v>
      </c>
      <c r="C4169" s="4" t="s">
        <v>13</v>
      </c>
      <c r="D4169" s="34" t="s">
        <v>114</v>
      </c>
      <c r="E4169" s="4" t="s">
        <v>5</v>
      </c>
      <c r="F4169" s="4" t="s">
        <v>13</v>
      </c>
      <c r="G4169" s="4" t="s">
        <v>10</v>
      </c>
      <c r="H4169" s="4" t="s">
        <v>13</v>
      </c>
      <c r="I4169" s="34" t="s">
        <v>115</v>
      </c>
      <c r="J4169" s="4" t="s">
        <v>13</v>
      </c>
      <c r="K4169" s="4" t="s">
        <v>9</v>
      </c>
      <c r="L4169" s="4" t="s">
        <v>13</v>
      </c>
      <c r="M4169" s="4" t="s">
        <v>13</v>
      </c>
      <c r="N4169" s="4" t="s">
        <v>84</v>
      </c>
    </row>
    <row r="4170" spans="1:14">
      <c r="A4170" t="n">
        <v>29749</v>
      </c>
      <c r="B4170" s="15" t="n">
        <v>5</v>
      </c>
      <c r="C4170" s="7" t="n">
        <v>28</v>
      </c>
      <c r="D4170" s="34" t="s">
        <v>3</v>
      </c>
      <c r="E4170" s="22" t="n">
        <v>102</v>
      </c>
      <c r="F4170" s="7" t="n">
        <v>7</v>
      </c>
      <c r="G4170" s="7" t="n">
        <v>7</v>
      </c>
      <c r="H4170" s="7" t="n">
        <v>7</v>
      </c>
      <c r="I4170" s="34" t="s">
        <v>3</v>
      </c>
      <c r="J4170" s="7" t="n">
        <v>0</v>
      </c>
      <c r="K4170" s="7" t="n">
        <v>1167</v>
      </c>
      <c r="L4170" s="7" t="n">
        <v>2</v>
      </c>
      <c r="M4170" s="7" t="n">
        <v>1</v>
      </c>
      <c r="N4170" s="16" t="n">
        <f t="normal" ca="1">A4174</f>
        <v>0</v>
      </c>
    </row>
    <row r="4171" spans="1:14">
      <c r="A4171" t="s">
        <v>4</v>
      </c>
      <c r="B4171" s="4" t="s">
        <v>5</v>
      </c>
      <c r="C4171" s="4" t="s">
        <v>13</v>
      </c>
      <c r="D4171" s="4" t="s">
        <v>10</v>
      </c>
      <c r="E4171" s="4" t="s">
        <v>13</v>
      </c>
    </row>
    <row r="4172" spans="1:14">
      <c r="A4172" t="n">
        <v>29767</v>
      </c>
      <c r="B4172" s="22" t="n">
        <v>102</v>
      </c>
      <c r="C4172" s="7" t="n">
        <v>1</v>
      </c>
      <c r="D4172" s="7" t="n">
        <v>7</v>
      </c>
      <c r="E4172" s="7" t="n">
        <v>7</v>
      </c>
    </row>
    <row r="4173" spans="1:14">
      <c r="A4173" t="s">
        <v>4</v>
      </c>
      <c r="B4173" s="4" t="s">
        <v>5</v>
      </c>
      <c r="C4173" s="4" t="s">
        <v>13</v>
      </c>
      <c r="D4173" s="34" t="s">
        <v>114</v>
      </c>
      <c r="E4173" s="4" t="s">
        <v>5</v>
      </c>
      <c r="F4173" s="4" t="s">
        <v>13</v>
      </c>
      <c r="G4173" s="4" t="s">
        <v>10</v>
      </c>
      <c r="H4173" s="4" t="s">
        <v>13</v>
      </c>
      <c r="I4173" s="34" t="s">
        <v>115</v>
      </c>
      <c r="J4173" s="4" t="s">
        <v>13</v>
      </c>
      <c r="K4173" s="4" t="s">
        <v>9</v>
      </c>
      <c r="L4173" s="4" t="s">
        <v>13</v>
      </c>
      <c r="M4173" s="4" t="s">
        <v>13</v>
      </c>
      <c r="N4173" s="4" t="s">
        <v>84</v>
      </c>
    </row>
    <row r="4174" spans="1:14">
      <c r="A4174" t="n">
        <v>29772</v>
      </c>
      <c r="B4174" s="15" t="n">
        <v>5</v>
      </c>
      <c r="C4174" s="7" t="n">
        <v>28</v>
      </c>
      <c r="D4174" s="34" t="s">
        <v>3</v>
      </c>
      <c r="E4174" s="22" t="n">
        <v>102</v>
      </c>
      <c r="F4174" s="7" t="n">
        <v>7</v>
      </c>
      <c r="G4174" s="7" t="n">
        <v>8</v>
      </c>
      <c r="H4174" s="7" t="n">
        <v>6</v>
      </c>
      <c r="I4174" s="34" t="s">
        <v>3</v>
      </c>
      <c r="J4174" s="7" t="n">
        <v>0</v>
      </c>
      <c r="K4174" s="7" t="n">
        <v>1167</v>
      </c>
      <c r="L4174" s="7" t="n">
        <v>2</v>
      </c>
      <c r="M4174" s="7" t="n">
        <v>1</v>
      </c>
      <c r="N4174" s="16" t="n">
        <f t="normal" ca="1">A4180</f>
        <v>0</v>
      </c>
    </row>
    <row r="4175" spans="1:14">
      <c r="A4175" t="s">
        <v>4</v>
      </c>
      <c r="B4175" s="4" t="s">
        <v>5</v>
      </c>
      <c r="C4175" s="4" t="s">
        <v>13</v>
      </c>
      <c r="D4175" s="4" t="s">
        <v>10</v>
      </c>
      <c r="E4175" s="4" t="s">
        <v>13</v>
      </c>
    </row>
    <row r="4176" spans="1:14">
      <c r="A4176" t="n">
        <v>29790</v>
      </c>
      <c r="B4176" s="22" t="n">
        <v>102</v>
      </c>
      <c r="C4176" s="7" t="n">
        <v>1</v>
      </c>
      <c r="D4176" s="7" t="n">
        <v>8</v>
      </c>
      <c r="E4176" s="7" t="n">
        <v>6</v>
      </c>
    </row>
    <row r="4177" spans="1:14">
      <c r="A4177" t="s">
        <v>4</v>
      </c>
      <c r="B4177" s="4" t="s">
        <v>5</v>
      </c>
      <c r="C4177" s="4" t="s">
        <v>84</v>
      </c>
    </row>
    <row r="4178" spans="1:14">
      <c r="A4178" t="n">
        <v>29795</v>
      </c>
      <c r="B4178" s="29" t="n">
        <v>3</v>
      </c>
      <c r="C4178" s="16" t="n">
        <f t="normal" ca="1">A4184</f>
        <v>0</v>
      </c>
    </row>
    <row r="4179" spans="1:14">
      <c r="A4179" t="s">
        <v>4</v>
      </c>
      <c r="B4179" s="4" t="s">
        <v>5</v>
      </c>
      <c r="C4179" s="4" t="s">
        <v>13</v>
      </c>
      <c r="D4179" s="34" t="s">
        <v>114</v>
      </c>
      <c r="E4179" s="4" t="s">
        <v>5</v>
      </c>
      <c r="F4179" s="4" t="s">
        <v>13</v>
      </c>
      <c r="G4179" s="4" t="s">
        <v>10</v>
      </c>
      <c r="H4179" s="4" t="s">
        <v>13</v>
      </c>
      <c r="I4179" s="34" t="s">
        <v>115</v>
      </c>
      <c r="J4179" s="4" t="s">
        <v>13</v>
      </c>
      <c r="K4179" s="4" t="s">
        <v>9</v>
      </c>
      <c r="L4179" s="4" t="s">
        <v>13</v>
      </c>
      <c r="M4179" s="4" t="s">
        <v>13</v>
      </c>
      <c r="N4179" s="4" t="s">
        <v>84</v>
      </c>
    </row>
    <row r="4180" spans="1:14">
      <c r="A4180" t="n">
        <v>29800</v>
      </c>
      <c r="B4180" s="15" t="n">
        <v>5</v>
      </c>
      <c r="C4180" s="7" t="n">
        <v>28</v>
      </c>
      <c r="D4180" s="34" t="s">
        <v>3</v>
      </c>
      <c r="E4180" s="22" t="n">
        <v>102</v>
      </c>
      <c r="F4180" s="7" t="n">
        <v>7</v>
      </c>
      <c r="G4180" s="7" t="n">
        <v>8</v>
      </c>
      <c r="H4180" s="7" t="n">
        <v>7</v>
      </c>
      <c r="I4180" s="34" t="s">
        <v>3</v>
      </c>
      <c r="J4180" s="7" t="n">
        <v>0</v>
      </c>
      <c r="K4180" s="7" t="n">
        <v>1167</v>
      </c>
      <c r="L4180" s="7" t="n">
        <v>2</v>
      </c>
      <c r="M4180" s="7" t="n">
        <v>1</v>
      </c>
      <c r="N4180" s="16" t="n">
        <f t="normal" ca="1">A4184</f>
        <v>0</v>
      </c>
    </row>
    <row r="4181" spans="1:14">
      <c r="A4181" t="s">
        <v>4</v>
      </c>
      <c r="B4181" s="4" t="s">
        <v>5</v>
      </c>
      <c r="C4181" s="4" t="s">
        <v>13</v>
      </c>
      <c r="D4181" s="4" t="s">
        <v>10</v>
      </c>
      <c r="E4181" s="4" t="s">
        <v>13</v>
      </c>
    </row>
    <row r="4182" spans="1:14">
      <c r="A4182" t="n">
        <v>29818</v>
      </c>
      <c r="B4182" s="22" t="n">
        <v>102</v>
      </c>
      <c r="C4182" s="7" t="n">
        <v>1</v>
      </c>
      <c r="D4182" s="7" t="n">
        <v>8</v>
      </c>
      <c r="E4182" s="7" t="n">
        <v>7</v>
      </c>
    </row>
    <row r="4183" spans="1:14">
      <c r="A4183" t="s">
        <v>4</v>
      </c>
      <c r="B4183" s="4" t="s">
        <v>5</v>
      </c>
      <c r="C4183" s="4" t="s">
        <v>13</v>
      </c>
      <c r="D4183" s="34" t="s">
        <v>114</v>
      </c>
      <c r="E4183" s="4" t="s">
        <v>5</v>
      </c>
      <c r="F4183" s="4" t="s">
        <v>13</v>
      </c>
      <c r="G4183" s="4" t="s">
        <v>10</v>
      </c>
      <c r="H4183" s="4" t="s">
        <v>13</v>
      </c>
      <c r="I4183" s="34" t="s">
        <v>115</v>
      </c>
      <c r="J4183" s="4" t="s">
        <v>13</v>
      </c>
      <c r="K4183" s="4" t="s">
        <v>9</v>
      </c>
      <c r="L4183" s="4" t="s">
        <v>13</v>
      </c>
      <c r="M4183" s="4" t="s">
        <v>13</v>
      </c>
      <c r="N4183" s="4" t="s">
        <v>84</v>
      </c>
    </row>
    <row r="4184" spans="1:14">
      <c r="A4184" t="n">
        <v>29823</v>
      </c>
      <c r="B4184" s="15" t="n">
        <v>5</v>
      </c>
      <c r="C4184" s="7" t="n">
        <v>28</v>
      </c>
      <c r="D4184" s="34" t="s">
        <v>3</v>
      </c>
      <c r="E4184" s="22" t="n">
        <v>102</v>
      </c>
      <c r="F4184" s="7" t="n">
        <v>7</v>
      </c>
      <c r="G4184" s="7" t="n">
        <v>9</v>
      </c>
      <c r="H4184" s="7" t="n">
        <v>6</v>
      </c>
      <c r="I4184" s="34" t="s">
        <v>3</v>
      </c>
      <c r="J4184" s="7" t="n">
        <v>0</v>
      </c>
      <c r="K4184" s="7" t="n">
        <v>1167</v>
      </c>
      <c r="L4184" s="7" t="n">
        <v>2</v>
      </c>
      <c r="M4184" s="7" t="n">
        <v>1</v>
      </c>
      <c r="N4184" s="16" t="n">
        <f t="normal" ca="1">A4190</f>
        <v>0</v>
      </c>
    </row>
    <row r="4185" spans="1:14">
      <c r="A4185" t="s">
        <v>4</v>
      </c>
      <c r="B4185" s="4" t="s">
        <v>5</v>
      </c>
      <c r="C4185" s="4" t="s">
        <v>13</v>
      </c>
      <c r="D4185" s="4" t="s">
        <v>10</v>
      </c>
      <c r="E4185" s="4" t="s">
        <v>13</v>
      </c>
    </row>
    <row r="4186" spans="1:14">
      <c r="A4186" t="n">
        <v>29841</v>
      </c>
      <c r="B4186" s="22" t="n">
        <v>102</v>
      </c>
      <c r="C4186" s="7" t="n">
        <v>1</v>
      </c>
      <c r="D4186" s="7" t="n">
        <v>9</v>
      </c>
      <c r="E4186" s="7" t="n">
        <v>6</v>
      </c>
    </row>
    <row r="4187" spans="1:14">
      <c r="A4187" t="s">
        <v>4</v>
      </c>
      <c r="B4187" s="4" t="s">
        <v>5</v>
      </c>
      <c r="C4187" s="4" t="s">
        <v>84</v>
      </c>
    </row>
    <row r="4188" spans="1:14">
      <c r="A4188" t="n">
        <v>29846</v>
      </c>
      <c r="B4188" s="29" t="n">
        <v>3</v>
      </c>
      <c r="C4188" s="16" t="n">
        <f t="normal" ca="1">A4194</f>
        <v>0</v>
      </c>
    </row>
    <row r="4189" spans="1:14">
      <c r="A4189" t="s">
        <v>4</v>
      </c>
      <c r="B4189" s="4" t="s">
        <v>5</v>
      </c>
      <c r="C4189" s="4" t="s">
        <v>13</v>
      </c>
      <c r="D4189" s="34" t="s">
        <v>114</v>
      </c>
      <c r="E4189" s="4" t="s">
        <v>5</v>
      </c>
      <c r="F4189" s="4" t="s">
        <v>13</v>
      </c>
      <c r="G4189" s="4" t="s">
        <v>10</v>
      </c>
      <c r="H4189" s="4" t="s">
        <v>13</v>
      </c>
      <c r="I4189" s="34" t="s">
        <v>115</v>
      </c>
      <c r="J4189" s="4" t="s">
        <v>13</v>
      </c>
      <c r="K4189" s="4" t="s">
        <v>9</v>
      </c>
      <c r="L4189" s="4" t="s">
        <v>13</v>
      </c>
      <c r="M4189" s="4" t="s">
        <v>13</v>
      </c>
      <c r="N4189" s="4" t="s">
        <v>84</v>
      </c>
    </row>
    <row r="4190" spans="1:14">
      <c r="A4190" t="n">
        <v>29851</v>
      </c>
      <c r="B4190" s="15" t="n">
        <v>5</v>
      </c>
      <c r="C4190" s="7" t="n">
        <v>28</v>
      </c>
      <c r="D4190" s="34" t="s">
        <v>3</v>
      </c>
      <c r="E4190" s="22" t="n">
        <v>102</v>
      </c>
      <c r="F4190" s="7" t="n">
        <v>7</v>
      </c>
      <c r="G4190" s="7" t="n">
        <v>9</v>
      </c>
      <c r="H4190" s="7" t="n">
        <v>7</v>
      </c>
      <c r="I4190" s="34" t="s">
        <v>3</v>
      </c>
      <c r="J4190" s="7" t="n">
        <v>0</v>
      </c>
      <c r="K4190" s="7" t="n">
        <v>1167</v>
      </c>
      <c r="L4190" s="7" t="n">
        <v>2</v>
      </c>
      <c r="M4190" s="7" t="n">
        <v>1</v>
      </c>
      <c r="N4190" s="16" t="n">
        <f t="normal" ca="1">A4194</f>
        <v>0</v>
      </c>
    </row>
    <row r="4191" spans="1:14">
      <c r="A4191" t="s">
        <v>4</v>
      </c>
      <c r="B4191" s="4" t="s">
        <v>5</v>
      </c>
      <c r="C4191" s="4" t="s">
        <v>13</v>
      </c>
      <c r="D4191" s="4" t="s">
        <v>10</v>
      </c>
      <c r="E4191" s="4" t="s">
        <v>13</v>
      </c>
    </row>
    <row r="4192" spans="1:14">
      <c r="A4192" t="n">
        <v>29869</v>
      </c>
      <c r="B4192" s="22" t="n">
        <v>102</v>
      </c>
      <c r="C4192" s="7" t="n">
        <v>1</v>
      </c>
      <c r="D4192" s="7" t="n">
        <v>9</v>
      </c>
      <c r="E4192" s="7" t="n">
        <v>7</v>
      </c>
    </row>
    <row r="4193" spans="1:14">
      <c r="A4193" t="s">
        <v>4</v>
      </c>
      <c r="B4193" s="4" t="s">
        <v>5</v>
      </c>
      <c r="C4193" s="4" t="s">
        <v>13</v>
      </c>
      <c r="D4193" s="34" t="s">
        <v>114</v>
      </c>
      <c r="E4193" s="4" t="s">
        <v>5</v>
      </c>
      <c r="F4193" s="4" t="s">
        <v>13</v>
      </c>
      <c r="G4193" s="4" t="s">
        <v>10</v>
      </c>
      <c r="H4193" s="4" t="s">
        <v>13</v>
      </c>
      <c r="I4193" s="34" t="s">
        <v>115</v>
      </c>
      <c r="J4193" s="4" t="s">
        <v>13</v>
      </c>
      <c r="K4193" s="4" t="s">
        <v>9</v>
      </c>
      <c r="L4193" s="4" t="s">
        <v>13</v>
      </c>
      <c r="M4193" s="4" t="s">
        <v>13</v>
      </c>
      <c r="N4193" s="4" t="s">
        <v>84</v>
      </c>
    </row>
    <row r="4194" spans="1:14">
      <c r="A4194" t="n">
        <v>29874</v>
      </c>
      <c r="B4194" s="15" t="n">
        <v>5</v>
      </c>
      <c r="C4194" s="7" t="n">
        <v>28</v>
      </c>
      <c r="D4194" s="34" t="s">
        <v>3</v>
      </c>
      <c r="E4194" s="22" t="n">
        <v>102</v>
      </c>
      <c r="F4194" s="7" t="n">
        <v>7</v>
      </c>
      <c r="G4194" s="7" t="n">
        <v>11</v>
      </c>
      <c r="H4194" s="7" t="n">
        <v>6</v>
      </c>
      <c r="I4194" s="34" t="s">
        <v>3</v>
      </c>
      <c r="J4194" s="7" t="n">
        <v>0</v>
      </c>
      <c r="K4194" s="7" t="n">
        <v>1167</v>
      </c>
      <c r="L4194" s="7" t="n">
        <v>2</v>
      </c>
      <c r="M4194" s="7" t="n">
        <v>1</v>
      </c>
      <c r="N4194" s="16" t="n">
        <f t="normal" ca="1">A4200</f>
        <v>0</v>
      </c>
    </row>
    <row r="4195" spans="1:14">
      <c r="A4195" t="s">
        <v>4</v>
      </c>
      <c r="B4195" s="4" t="s">
        <v>5</v>
      </c>
      <c r="C4195" s="4" t="s">
        <v>13</v>
      </c>
      <c r="D4195" s="4" t="s">
        <v>10</v>
      </c>
      <c r="E4195" s="4" t="s">
        <v>13</v>
      </c>
    </row>
    <row r="4196" spans="1:14">
      <c r="A4196" t="n">
        <v>29892</v>
      </c>
      <c r="B4196" s="22" t="n">
        <v>102</v>
      </c>
      <c r="C4196" s="7" t="n">
        <v>1</v>
      </c>
      <c r="D4196" s="7" t="n">
        <v>11</v>
      </c>
      <c r="E4196" s="7" t="n">
        <v>6</v>
      </c>
    </row>
    <row r="4197" spans="1:14">
      <c r="A4197" t="s">
        <v>4</v>
      </c>
      <c r="B4197" s="4" t="s">
        <v>5</v>
      </c>
      <c r="C4197" s="4" t="s">
        <v>84</v>
      </c>
    </row>
    <row r="4198" spans="1:14">
      <c r="A4198" t="n">
        <v>29897</v>
      </c>
      <c r="B4198" s="29" t="n">
        <v>3</v>
      </c>
      <c r="C4198" s="16" t="n">
        <f t="normal" ca="1">A4204</f>
        <v>0</v>
      </c>
    </row>
    <row r="4199" spans="1:14">
      <c r="A4199" t="s">
        <v>4</v>
      </c>
      <c r="B4199" s="4" t="s">
        <v>5</v>
      </c>
      <c r="C4199" s="4" t="s">
        <v>13</v>
      </c>
      <c r="D4199" s="34" t="s">
        <v>114</v>
      </c>
      <c r="E4199" s="4" t="s">
        <v>5</v>
      </c>
      <c r="F4199" s="4" t="s">
        <v>13</v>
      </c>
      <c r="G4199" s="4" t="s">
        <v>10</v>
      </c>
      <c r="H4199" s="4" t="s">
        <v>13</v>
      </c>
      <c r="I4199" s="34" t="s">
        <v>115</v>
      </c>
      <c r="J4199" s="4" t="s">
        <v>13</v>
      </c>
      <c r="K4199" s="4" t="s">
        <v>9</v>
      </c>
      <c r="L4199" s="4" t="s">
        <v>13</v>
      </c>
      <c r="M4199" s="4" t="s">
        <v>13</v>
      </c>
      <c r="N4199" s="4" t="s">
        <v>84</v>
      </c>
    </row>
    <row r="4200" spans="1:14">
      <c r="A4200" t="n">
        <v>29902</v>
      </c>
      <c r="B4200" s="15" t="n">
        <v>5</v>
      </c>
      <c r="C4200" s="7" t="n">
        <v>28</v>
      </c>
      <c r="D4200" s="34" t="s">
        <v>3</v>
      </c>
      <c r="E4200" s="22" t="n">
        <v>102</v>
      </c>
      <c r="F4200" s="7" t="n">
        <v>7</v>
      </c>
      <c r="G4200" s="7" t="n">
        <v>11</v>
      </c>
      <c r="H4200" s="7" t="n">
        <v>7</v>
      </c>
      <c r="I4200" s="34" t="s">
        <v>3</v>
      </c>
      <c r="J4200" s="7" t="n">
        <v>0</v>
      </c>
      <c r="K4200" s="7" t="n">
        <v>1167</v>
      </c>
      <c r="L4200" s="7" t="n">
        <v>2</v>
      </c>
      <c r="M4200" s="7" t="n">
        <v>1</v>
      </c>
      <c r="N4200" s="16" t="n">
        <f t="normal" ca="1">A4204</f>
        <v>0</v>
      </c>
    </row>
    <row r="4201" spans="1:14">
      <c r="A4201" t="s">
        <v>4</v>
      </c>
      <c r="B4201" s="4" t="s">
        <v>5</v>
      </c>
      <c r="C4201" s="4" t="s">
        <v>13</v>
      </c>
      <c r="D4201" s="4" t="s">
        <v>10</v>
      </c>
      <c r="E4201" s="4" t="s">
        <v>13</v>
      </c>
    </row>
    <row r="4202" spans="1:14">
      <c r="A4202" t="n">
        <v>29920</v>
      </c>
      <c r="B4202" s="22" t="n">
        <v>102</v>
      </c>
      <c r="C4202" s="7" t="n">
        <v>1</v>
      </c>
      <c r="D4202" s="7" t="n">
        <v>11</v>
      </c>
      <c r="E4202" s="7" t="n">
        <v>7</v>
      </c>
    </row>
    <row r="4203" spans="1:14">
      <c r="A4203" t="s">
        <v>4</v>
      </c>
      <c r="B4203" s="4" t="s">
        <v>5</v>
      </c>
      <c r="C4203" s="4" t="s">
        <v>13</v>
      </c>
      <c r="D4203" s="34" t="s">
        <v>114</v>
      </c>
      <c r="E4203" s="4" t="s">
        <v>5</v>
      </c>
      <c r="F4203" s="4" t="s">
        <v>13</v>
      </c>
      <c r="G4203" s="4" t="s">
        <v>10</v>
      </c>
      <c r="H4203" s="4" t="s">
        <v>13</v>
      </c>
      <c r="I4203" s="34" t="s">
        <v>115</v>
      </c>
      <c r="J4203" s="4" t="s">
        <v>13</v>
      </c>
      <c r="K4203" s="4" t="s">
        <v>9</v>
      </c>
      <c r="L4203" s="4" t="s">
        <v>13</v>
      </c>
      <c r="M4203" s="4" t="s">
        <v>13</v>
      </c>
      <c r="N4203" s="4" t="s">
        <v>84</v>
      </c>
    </row>
    <row r="4204" spans="1:14">
      <c r="A4204" t="n">
        <v>29925</v>
      </c>
      <c r="B4204" s="15" t="n">
        <v>5</v>
      </c>
      <c r="C4204" s="7" t="n">
        <v>28</v>
      </c>
      <c r="D4204" s="34" t="s">
        <v>3</v>
      </c>
      <c r="E4204" s="22" t="n">
        <v>102</v>
      </c>
      <c r="F4204" s="7" t="n">
        <v>7</v>
      </c>
      <c r="G4204" s="7" t="n">
        <v>13</v>
      </c>
      <c r="H4204" s="7" t="n">
        <v>6</v>
      </c>
      <c r="I4204" s="34" t="s">
        <v>3</v>
      </c>
      <c r="J4204" s="7" t="n">
        <v>0</v>
      </c>
      <c r="K4204" s="7" t="n">
        <v>1167</v>
      </c>
      <c r="L4204" s="7" t="n">
        <v>2</v>
      </c>
      <c r="M4204" s="7" t="n">
        <v>1</v>
      </c>
      <c r="N4204" s="16" t="n">
        <f t="normal" ca="1">A4210</f>
        <v>0</v>
      </c>
    </row>
    <row r="4205" spans="1:14">
      <c r="A4205" t="s">
        <v>4</v>
      </c>
      <c r="B4205" s="4" t="s">
        <v>5</v>
      </c>
      <c r="C4205" s="4" t="s">
        <v>13</v>
      </c>
      <c r="D4205" s="4" t="s">
        <v>10</v>
      </c>
      <c r="E4205" s="4" t="s">
        <v>13</v>
      </c>
    </row>
    <row r="4206" spans="1:14">
      <c r="A4206" t="n">
        <v>29943</v>
      </c>
      <c r="B4206" s="22" t="n">
        <v>102</v>
      </c>
      <c r="C4206" s="7" t="n">
        <v>1</v>
      </c>
      <c r="D4206" s="7" t="n">
        <v>13</v>
      </c>
      <c r="E4206" s="7" t="n">
        <v>6</v>
      </c>
    </row>
    <row r="4207" spans="1:14">
      <c r="A4207" t="s">
        <v>4</v>
      </c>
      <c r="B4207" s="4" t="s">
        <v>5</v>
      </c>
      <c r="C4207" s="4" t="s">
        <v>84</v>
      </c>
    </row>
    <row r="4208" spans="1:14">
      <c r="A4208" t="n">
        <v>29948</v>
      </c>
      <c r="B4208" s="29" t="n">
        <v>3</v>
      </c>
      <c r="C4208" s="16" t="n">
        <f t="normal" ca="1">A4214</f>
        <v>0</v>
      </c>
    </row>
    <row r="4209" spans="1:14">
      <c r="A4209" t="s">
        <v>4</v>
      </c>
      <c r="B4209" s="4" t="s">
        <v>5</v>
      </c>
      <c r="C4209" s="4" t="s">
        <v>13</v>
      </c>
      <c r="D4209" s="34" t="s">
        <v>114</v>
      </c>
      <c r="E4209" s="4" t="s">
        <v>5</v>
      </c>
      <c r="F4209" s="4" t="s">
        <v>13</v>
      </c>
      <c r="G4209" s="4" t="s">
        <v>10</v>
      </c>
      <c r="H4209" s="4" t="s">
        <v>13</v>
      </c>
      <c r="I4209" s="34" t="s">
        <v>115</v>
      </c>
      <c r="J4209" s="4" t="s">
        <v>13</v>
      </c>
      <c r="K4209" s="4" t="s">
        <v>9</v>
      </c>
      <c r="L4209" s="4" t="s">
        <v>13</v>
      </c>
      <c r="M4209" s="4" t="s">
        <v>13</v>
      </c>
      <c r="N4209" s="4" t="s">
        <v>84</v>
      </c>
    </row>
    <row r="4210" spans="1:14">
      <c r="A4210" t="n">
        <v>29953</v>
      </c>
      <c r="B4210" s="15" t="n">
        <v>5</v>
      </c>
      <c r="C4210" s="7" t="n">
        <v>28</v>
      </c>
      <c r="D4210" s="34" t="s">
        <v>3</v>
      </c>
      <c r="E4210" s="22" t="n">
        <v>102</v>
      </c>
      <c r="F4210" s="7" t="n">
        <v>7</v>
      </c>
      <c r="G4210" s="7" t="n">
        <v>13</v>
      </c>
      <c r="H4210" s="7" t="n">
        <v>7</v>
      </c>
      <c r="I4210" s="34" t="s">
        <v>3</v>
      </c>
      <c r="J4210" s="7" t="n">
        <v>0</v>
      </c>
      <c r="K4210" s="7" t="n">
        <v>1167</v>
      </c>
      <c r="L4210" s="7" t="n">
        <v>2</v>
      </c>
      <c r="M4210" s="7" t="n">
        <v>1</v>
      </c>
      <c r="N4210" s="16" t="n">
        <f t="normal" ca="1">A4214</f>
        <v>0</v>
      </c>
    </row>
    <row r="4211" spans="1:14">
      <c r="A4211" t="s">
        <v>4</v>
      </c>
      <c r="B4211" s="4" t="s">
        <v>5</v>
      </c>
      <c r="C4211" s="4" t="s">
        <v>13</v>
      </c>
      <c r="D4211" s="4" t="s">
        <v>10</v>
      </c>
      <c r="E4211" s="4" t="s">
        <v>13</v>
      </c>
    </row>
    <row r="4212" spans="1:14">
      <c r="A4212" t="n">
        <v>29971</v>
      </c>
      <c r="B4212" s="22" t="n">
        <v>102</v>
      </c>
      <c r="C4212" s="7" t="n">
        <v>1</v>
      </c>
      <c r="D4212" s="7" t="n">
        <v>13</v>
      </c>
      <c r="E4212" s="7" t="n">
        <v>7</v>
      </c>
    </row>
    <row r="4213" spans="1:14">
      <c r="A4213" t="s">
        <v>4</v>
      </c>
      <c r="B4213" s="4" t="s">
        <v>5</v>
      </c>
      <c r="C4213" s="4" t="s">
        <v>13</v>
      </c>
      <c r="D4213" s="4" t="s">
        <v>10</v>
      </c>
      <c r="E4213" s="4" t="s">
        <v>9</v>
      </c>
    </row>
    <row r="4214" spans="1:14">
      <c r="A4214" t="n">
        <v>29976</v>
      </c>
      <c r="B4214" s="21" t="n">
        <v>101</v>
      </c>
      <c r="C4214" s="7" t="n">
        <v>1</v>
      </c>
      <c r="D4214" s="7" t="n">
        <v>1167</v>
      </c>
      <c r="E4214" s="7" t="n">
        <v>99</v>
      </c>
    </row>
    <row r="4215" spans="1:14">
      <c r="A4215" t="s">
        <v>4</v>
      </c>
      <c r="B4215" s="4" t="s">
        <v>5</v>
      </c>
    </row>
    <row r="4216" spans="1:14">
      <c r="A4216" t="n">
        <v>29984</v>
      </c>
      <c r="B4216" s="5" t="n">
        <v>1</v>
      </c>
    </row>
    <row r="4217" spans="1:14" s="3" customFormat="1" customHeight="0">
      <c r="A4217" s="3" t="s">
        <v>2</v>
      </c>
      <c r="B4217" s="3" t="s">
        <v>347</v>
      </c>
    </row>
    <row r="4218" spans="1:14">
      <c r="A4218" t="s">
        <v>4</v>
      </c>
      <c r="B4218" s="4" t="s">
        <v>5</v>
      </c>
      <c r="C4218" s="4" t="s">
        <v>13</v>
      </c>
      <c r="D4218" s="4" t="s">
        <v>10</v>
      </c>
    </row>
    <row r="4219" spans="1:14">
      <c r="A4219" t="n">
        <v>29988</v>
      </c>
      <c r="B4219" s="18" t="n">
        <v>22</v>
      </c>
      <c r="C4219" s="7" t="n">
        <v>10</v>
      </c>
      <c r="D4219" s="7" t="n">
        <v>0</v>
      </c>
    </row>
    <row r="4220" spans="1:14">
      <c r="A4220" t="s">
        <v>4</v>
      </c>
      <c r="B4220" s="4" t="s">
        <v>5</v>
      </c>
      <c r="C4220" s="4" t="s">
        <v>13</v>
      </c>
      <c r="D4220" s="4" t="s">
        <v>13</v>
      </c>
      <c r="E4220" s="4" t="s">
        <v>13</v>
      </c>
      <c r="F4220" s="4" t="s">
        <v>13</v>
      </c>
    </row>
    <row r="4221" spans="1:14">
      <c r="A4221" t="n">
        <v>29992</v>
      </c>
      <c r="B4221" s="8" t="n">
        <v>14</v>
      </c>
      <c r="C4221" s="7" t="n">
        <v>2</v>
      </c>
      <c r="D4221" s="7" t="n">
        <v>0</v>
      </c>
      <c r="E4221" s="7" t="n">
        <v>0</v>
      </c>
      <c r="F4221" s="7" t="n">
        <v>0</v>
      </c>
    </row>
    <row r="4222" spans="1:14">
      <c r="A4222" t="s">
        <v>4</v>
      </c>
      <c r="B4222" s="4" t="s">
        <v>5</v>
      </c>
      <c r="C4222" s="4" t="s">
        <v>10</v>
      </c>
    </row>
    <row r="4223" spans="1:14">
      <c r="A4223" t="n">
        <v>29997</v>
      </c>
      <c r="B4223" s="17" t="n">
        <v>13</v>
      </c>
      <c r="C4223" s="7" t="n">
        <v>6484</v>
      </c>
    </row>
    <row r="4224" spans="1:14">
      <c r="A4224" t="s">
        <v>4</v>
      </c>
      <c r="B4224" s="4" t="s">
        <v>5</v>
      </c>
      <c r="C4224" s="4" t="s">
        <v>13</v>
      </c>
      <c r="D4224" s="4" t="s">
        <v>10</v>
      </c>
      <c r="E4224" s="4" t="s">
        <v>9</v>
      </c>
    </row>
    <row r="4225" spans="1:14">
      <c r="A4225" t="n">
        <v>30000</v>
      </c>
      <c r="B4225" s="41" t="n">
        <v>167</v>
      </c>
      <c r="C4225" s="7" t="n">
        <v>1</v>
      </c>
      <c r="D4225" s="7" t="n">
        <v>0</v>
      </c>
      <c r="E4225" s="7" t="n">
        <v>176</v>
      </c>
    </row>
    <row r="4226" spans="1:14">
      <c r="A4226" t="s">
        <v>4</v>
      </c>
      <c r="B4226" s="4" t="s">
        <v>5</v>
      </c>
      <c r="C4226" s="4" t="s">
        <v>13</v>
      </c>
      <c r="D4226" s="4" t="s">
        <v>10</v>
      </c>
      <c r="E4226" s="4" t="s">
        <v>9</v>
      </c>
    </row>
    <row r="4227" spans="1:14">
      <c r="A4227" t="n">
        <v>30008</v>
      </c>
      <c r="B4227" s="41" t="n">
        <v>167</v>
      </c>
      <c r="C4227" s="7" t="n">
        <v>1</v>
      </c>
      <c r="D4227" s="7" t="n">
        <v>1</v>
      </c>
      <c r="E4227" s="7" t="n">
        <v>176</v>
      </c>
    </row>
    <row r="4228" spans="1:14">
      <c r="A4228" t="s">
        <v>4</v>
      </c>
      <c r="B4228" s="4" t="s">
        <v>5</v>
      </c>
      <c r="C4228" s="4" t="s">
        <v>13</v>
      </c>
      <c r="D4228" s="4" t="s">
        <v>10</v>
      </c>
      <c r="E4228" s="4" t="s">
        <v>9</v>
      </c>
    </row>
    <row r="4229" spans="1:14">
      <c r="A4229" t="n">
        <v>30016</v>
      </c>
      <c r="B4229" s="41" t="n">
        <v>167</v>
      </c>
      <c r="C4229" s="7" t="n">
        <v>1</v>
      </c>
      <c r="D4229" s="7" t="n">
        <v>2</v>
      </c>
      <c r="E4229" s="7" t="n">
        <v>176</v>
      </c>
    </row>
    <row r="4230" spans="1:14">
      <c r="A4230" t="s">
        <v>4</v>
      </c>
      <c r="B4230" s="4" t="s">
        <v>5</v>
      </c>
      <c r="C4230" s="4" t="s">
        <v>13</v>
      </c>
      <c r="D4230" s="4" t="s">
        <v>10</v>
      </c>
      <c r="E4230" s="4" t="s">
        <v>9</v>
      </c>
    </row>
    <row r="4231" spans="1:14">
      <c r="A4231" t="n">
        <v>30024</v>
      </c>
      <c r="B4231" s="41" t="n">
        <v>167</v>
      </c>
      <c r="C4231" s="7" t="n">
        <v>1</v>
      </c>
      <c r="D4231" s="7" t="n">
        <v>3</v>
      </c>
      <c r="E4231" s="7" t="n">
        <v>176</v>
      </c>
    </row>
    <row r="4232" spans="1:14">
      <c r="A4232" t="s">
        <v>4</v>
      </c>
      <c r="B4232" s="4" t="s">
        <v>5</v>
      </c>
      <c r="C4232" s="4" t="s">
        <v>13</v>
      </c>
      <c r="D4232" s="4" t="s">
        <v>10</v>
      </c>
      <c r="E4232" s="4" t="s">
        <v>9</v>
      </c>
    </row>
    <row r="4233" spans="1:14">
      <c r="A4233" t="n">
        <v>30032</v>
      </c>
      <c r="B4233" s="41" t="n">
        <v>167</v>
      </c>
      <c r="C4233" s="7" t="n">
        <v>1</v>
      </c>
      <c r="D4233" s="7" t="n">
        <v>4</v>
      </c>
      <c r="E4233" s="7" t="n">
        <v>176</v>
      </c>
    </row>
    <row r="4234" spans="1:14">
      <c r="A4234" t="s">
        <v>4</v>
      </c>
      <c r="B4234" s="4" t="s">
        <v>5</v>
      </c>
      <c r="C4234" s="4" t="s">
        <v>13</v>
      </c>
      <c r="D4234" s="4" t="s">
        <v>10</v>
      </c>
      <c r="E4234" s="4" t="s">
        <v>9</v>
      </c>
    </row>
    <row r="4235" spans="1:14">
      <c r="A4235" t="n">
        <v>30040</v>
      </c>
      <c r="B4235" s="41" t="n">
        <v>167</v>
      </c>
      <c r="C4235" s="7" t="n">
        <v>1</v>
      </c>
      <c r="D4235" s="7" t="n">
        <v>5</v>
      </c>
      <c r="E4235" s="7" t="n">
        <v>176</v>
      </c>
    </row>
    <row r="4236" spans="1:14">
      <c r="A4236" t="s">
        <v>4</v>
      </c>
      <c r="B4236" s="4" t="s">
        <v>5</v>
      </c>
      <c r="C4236" s="4" t="s">
        <v>13</v>
      </c>
      <c r="D4236" s="4" t="s">
        <v>10</v>
      </c>
      <c r="E4236" s="4" t="s">
        <v>9</v>
      </c>
    </row>
    <row r="4237" spans="1:14">
      <c r="A4237" t="n">
        <v>30048</v>
      </c>
      <c r="B4237" s="41" t="n">
        <v>167</v>
      </c>
      <c r="C4237" s="7" t="n">
        <v>1</v>
      </c>
      <c r="D4237" s="7" t="n">
        <v>6</v>
      </c>
      <c r="E4237" s="7" t="n">
        <v>176</v>
      </c>
    </row>
    <row r="4238" spans="1:14">
      <c r="A4238" t="s">
        <v>4</v>
      </c>
      <c r="B4238" s="4" t="s">
        <v>5</v>
      </c>
      <c r="C4238" s="4" t="s">
        <v>13</v>
      </c>
      <c r="D4238" s="4" t="s">
        <v>10</v>
      </c>
      <c r="E4238" s="4" t="s">
        <v>9</v>
      </c>
    </row>
    <row r="4239" spans="1:14">
      <c r="A4239" t="n">
        <v>30056</v>
      </c>
      <c r="B4239" s="41" t="n">
        <v>167</v>
      </c>
      <c r="C4239" s="7" t="n">
        <v>1</v>
      </c>
      <c r="D4239" s="7" t="n">
        <v>7</v>
      </c>
      <c r="E4239" s="7" t="n">
        <v>176</v>
      </c>
    </row>
    <row r="4240" spans="1:14">
      <c r="A4240" t="s">
        <v>4</v>
      </c>
      <c r="B4240" s="4" t="s">
        <v>5</v>
      </c>
      <c r="C4240" s="4" t="s">
        <v>13</v>
      </c>
      <c r="D4240" s="4" t="s">
        <v>10</v>
      </c>
      <c r="E4240" s="4" t="s">
        <v>9</v>
      </c>
    </row>
    <row r="4241" spans="1:5">
      <c r="A4241" t="n">
        <v>30064</v>
      </c>
      <c r="B4241" s="41" t="n">
        <v>167</v>
      </c>
      <c r="C4241" s="7" t="n">
        <v>1</v>
      </c>
      <c r="D4241" s="7" t="n">
        <v>8</v>
      </c>
      <c r="E4241" s="7" t="n">
        <v>176</v>
      </c>
    </row>
    <row r="4242" spans="1:5">
      <c r="A4242" t="s">
        <v>4</v>
      </c>
      <c r="B4242" s="4" t="s">
        <v>5</v>
      </c>
      <c r="C4242" s="4" t="s">
        <v>13</v>
      </c>
      <c r="D4242" s="4" t="s">
        <v>10</v>
      </c>
      <c r="E4242" s="4" t="s">
        <v>9</v>
      </c>
    </row>
    <row r="4243" spans="1:5">
      <c r="A4243" t="n">
        <v>30072</v>
      </c>
      <c r="B4243" s="41" t="n">
        <v>167</v>
      </c>
      <c r="C4243" s="7" t="n">
        <v>1</v>
      </c>
      <c r="D4243" s="7" t="n">
        <v>9</v>
      </c>
      <c r="E4243" s="7" t="n">
        <v>176</v>
      </c>
    </row>
    <row r="4244" spans="1:5">
      <c r="A4244" t="s">
        <v>4</v>
      </c>
      <c r="B4244" s="4" t="s">
        <v>5</v>
      </c>
      <c r="C4244" s="4" t="s">
        <v>13</v>
      </c>
      <c r="D4244" s="4" t="s">
        <v>10</v>
      </c>
      <c r="E4244" s="4" t="s">
        <v>9</v>
      </c>
    </row>
    <row r="4245" spans="1:5">
      <c r="A4245" t="n">
        <v>30080</v>
      </c>
      <c r="B4245" s="41" t="n">
        <v>167</v>
      </c>
      <c r="C4245" s="7" t="n">
        <v>1</v>
      </c>
      <c r="D4245" s="7" t="n">
        <v>11</v>
      </c>
      <c r="E4245" s="7" t="n">
        <v>176</v>
      </c>
    </row>
    <row r="4246" spans="1:5">
      <c r="A4246" t="s">
        <v>4</v>
      </c>
      <c r="B4246" s="4" t="s">
        <v>5</v>
      </c>
      <c r="C4246" s="4" t="s">
        <v>13</v>
      </c>
      <c r="D4246" s="4" t="s">
        <v>10</v>
      </c>
      <c r="E4246" s="4" t="s">
        <v>9</v>
      </c>
    </row>
    <row r="4247" spans="1:5">
      <c r="A4247" t="n">
        <v>30088</v>
      </c>
      <c r="B4247" s="41" t="n">
        <v>167</v>
      </c>
      <c r="C4247" s="7" t="n">
        <v>1</v>
      </c>
      <c r="D4247" s="7" t="n">
        <v>12</v>
      </c>
      <c r="E4247" s="7" t="n">
        <v>176</v>
      </c>
    </row>
    <row r="4248" spans="1:5">
      <c r="A4248" t="s">
        <v>4</v>
      </c>
      <c r="B4248" s="4" t="s">
        <v>5</v>
      </c>
      <c r="C4248" s="4" t="s">
        <v>13</v>
      </c>
      <c r="D4248" s="4" t="s">
        <v>10</v>
      </c>
      <c r="E4248" s="4" t="s">
        <v>9</v>
      </c>
    </row>
    <row r="4249" spans="1:5">
      <c r="A4249" t="n">
        <v>30096</v>
      </c>
      <c r="B4249" s="41" t="n">
        <v>167</v>
      </c>
      <c r="C4249" s="7" t="n">
        <v>1</v>
      </c>
      <c r="D4249" s="7" t="n">
        <v>13</v>
      </c>
      <c r="E4249" s="7" t="n">
        <v>176</v>
      </c>
    </row>
    <row r="4250" spans="1:5">
      <c r="A4250" t="s">
        <v>4</v>
      </c>
      <c r="B4250" s="4" t="s">
        <v>5</v>
      </c>
      <c r="C4250" s="4" t="s">
        <v>13</v>
      </c>
      <c r="D4250" s="4" t="s">
        <v>10</v>
      </c>
      <c r="E4250" s="4" t="s">
        <v>9</v>
      </c>
    </row>
    <row r="4251" spans="1:5">
      <c r="A4251" t="n">
        <v>30104</v>
      </c>
      <c r="B4251" s="41" t="n">
        <v>167</v>
      </c>
      <c r="C4251" s="7" t="n">
        <v>1</v>
      </c>
      <c r="D4251" s="7" t="n">
        <v>14</v>
      </c>
      <c r="E4251" s="7" t="n">
        <v>176</v>
      </c>
    </row>
    <row r="4252" spans="1:5">
      <c r="A4252" t="s">
        <v>4</v>
      </c>
      <c r="B4252" s="4" t="s">
        <v>5</v>
      </c>
      <c r="C4252" s="4" t="s">
        <v>13</v>
      </c>
      <c r="D4252" s="4" t="s">
        <v>10</v>
      </c>
      <c r="E4252" s="4" t="s">
        <v>9</v>
      </c>
    </row>
    <row r="4253" spans="1:5">
      <c r="A4253" t="n">
        <v>30112</v>
      </c>
      <c r="B4253" s="41" t="n">
        <v>167</v>
      </c>
      <c r="C4253" s="7" t="n">
        <v>1</v>
      </c>
      <c r="D4253" s="7" t="n">
        <v>15</v>
      </c>
      <c r="E4253" s="7" t="n">
        <v>176</v>
      </c>
    </row>
    <row r="4254" spans="1:5">
      <c r="A4254" t="s">
        <v>4</v>
      </c>
      <c r="B4254" s="4" t="s">
        <v>5</v>
      </c>
      <c r="C4254" s="4" t="s">
        <v>13</v>
      </c>
      <c r="D4254" s="4" t="s">
        <v>10</v>
      </c>
      <c r="E4254" s="4" t="s">
        <v>9</v>
      </c>
    </row>
    <row r="4255" spans="1:5">
      <c r="A4255" t="n">
        <v>30120</v>
      </c>
      <c r="B4255" s="41" t="n">
        <v>167</v>
      </c>
      <c r="C4255" s="7" t="n">
        <v>1</v>
      </c>
      <c r="D4255" s="7" t="n">
        <v>16</v>
      </c>
      <c r="E4255" s="7" t="n">
        <v>176</v>
      </c>
    </row>
    <row r="4256" spans="1:5">
      <c r="A4256" t="s">
        <v>4</v>
      </c>
      <c r="B4256" s="4" t="s">
        <v>5</v>
      </c>
      <c r="C4256" s="4" t="s">
        <v>13</v>
      </c>
      <c r="D4256" s="4" t="s">
        <v>10</v>
      </c>
      <c r="E4256" s="4" t="s">
        <v>9</v>
      </c>
    </row>
    <row r="4257" spans="1:5">
      <c r="A4257" t="n">
        <v>30128</v>
      </c>
      <c r="B4257" s="41" t="n">
        <v>167</v>
      </c>
      <c r="C4257" s="7" t="n">
        <v>1</v>
      </c>
      <c r="D4257" s="7" t="n">
        <v>17</v>
      </c>
      <c r="E4257" s="7" t="n">
        <v>176</v>
      </c>
    </row>
    <row r="4258" spans="1:5">
      <c r="A4258" t="s">
        <v>4</v>
      </c>
      <c r="B4258" s="4" t="s">
        <v>5</v>
      </c>
      <c r="C4258" s="4" t="s">
        <v>13</v>
      </c>
      <c r="D4258" s="4" t="s">
        <v>10</v>
      </c>
      <c r="E4258" s="4" t="s">
        <v>9</v>
      </c>
    </row>
    <row r="4259" spans="1:5">
      <c r="A4259" t="n">
        <v>30136</v>
      </c>
      <c r="B4259" s="41" t="n">
        <v>167</v>
      </c>
      <c r="C4259" s="7" t="n">
        <v>1</v>
      </c>
      <c r="D4259" s="7" t="n">
        <v>18</v>
      </c>
      <c r="E4259" s="7" t="n">
        <v>176</v>
      </c>
    </row>
    <row r="4260" spans="1:5">
      <c r="A4260" t="s">
        <v>4</v>
      </c>
      <c r="B4260" s="4" t="s">
        <v>5</v>
      </c>
      <c r="C4260" s="4" t="s">
        <v>13</v>
      </c>
      <c r="D4260" s="4" t="s">
        <v>10</v>
      </c>
      <c r="E4260" s="4" t="s">
        <v>9</v>
      </c>
    </row>
    <row r="4261" spans="1:5">
      <c r="A4261" t="n">
        <v>30144</v>
      </c>
      <c r="B4261" s="41" t="n">
        <v>167</v>
      </c>
      <c r="C4261" s="7" t="n">
        <v>1</v>
      </c>
      <c r="D4261" s="7" t="n">
        <v>19</v>
      </c>
      <c r="E4261" s="7" t="n">
        <v>176</v>
      </c>
    </row>
    <row r="4262" spans="1:5">
      <c r="A4262" t="s">
        <v>4</v>
      </c>
      <c r="B4262" s="4" t="s">
        <v>5</v>
      </c>
      <c r="C4262" s="4" t="s">
        <v>13</v>
      </c>
      <c r="D4262" s="4" t="s">
        <v>10</v>
      </c>
      <c r="E4262" s="4" t="s">
        <v>9</v>
      </c>
    </row>
    <row r="4263" spans="1:5">
      <c r="A4263" t="n">
        <v>30152</v>
      </c>
      <c r="B4263" s="41" t="n">
        <v>167</v>
      </c>
      <c r="C4263" s="7" t="n">
        <v>1</v>
      </c>
      <c r="D4263" s="7" t="n">
        <v>20</v>
      </c>
      <c r="E4263" s="7" t="n">
        <v>176</v>
      </c>
    </row>
    <row r="4264" spans="1:5">
      <c r="A4264" t="s">
        <v>4</v>
      </c>
      <c r="B4264" s="4" t="s">
        <v>5</v>
      </c>
      <c r="C4264" s="4" t="s">
        <v>13</v>
      </c>
      <c r="D4264" s="4" t="s">
        <v>10</v>
      </c>
      <c r="E4264" s="4" t="s">
        <v>9</v>
      </c>
    </row>
    <row r="4265" spans="1:5">
      <c r="A4265" t="n">
        <v>30160</v>
      </c>
      <c r="B4265" s="41" t="n">
        <v>167</v>
      </c>
      <c r="C4265" s="7" t="n">
        <v>1</v>
      </c>
      <c r="D4265" s="7" t="n">
        <v>21</v>
      </c>
      <c r="E4265" s="7" t="n">
        <v>176</v>
      </c>
    </row>
    <row r="4266" spans="1:5">
      <c r="A4266" t="s">
        <v>4</v>
      </c>
      <c r="B4266" s="4" t="s">
        <v>5</v>
      </c>
      <c r="C4266" s="4" t="s">
        <v>13</v>
      </c>
      <c r="D4266" s="4" t="s">
        <v>10</v>
      </c>
      <c r="E4266" s="4" t="s">
        <v>9</v>
      </c>
    </row>
    <row r="4267" spans="1:5">
      <c r="A4267" t="n">
        <v>30168</v>
      </c>
      <c r="B4267" s="41" t="n">
        <v>167</v>
      </c>
      <c r="C4267" s="7" t="n">
        <v>1</v>
      </c>
      <c r="D4267" s="7" t="n">
        <v>22</v>
      </c>
      <c r="E4267" s="7" t="n">
        <v>176</v>
      </c>
    </row>
    <row r="4268" spans="1:5">
      <c r="A4268" t="s">
        <v>4</v>
      </c>
      <c r="B4268" s="4" t="s">
        <v>5</v>
      </c>
      <c r="C4268" s="4" t="s">
        <v>13</v>
      </c>
      <c r="D4268" s="4" t="s">
        <v>10</v>
      </c>
      <c r="E4268" s="4" t="s">
        <v>9</v>
      </c>
    </row>
    <row r="4269" spans="1:5">
      <c r="A4269" t="n">
        <v>30176</v>
      </c>
      <c r="B4269" s="41" t="n">
        <v>167</v>
      </c>
      <c r="C4269" s="7" t="n">
        <v>1</v>
      </c>
      <c r="D4269" s="7" t="n">
        <v>14</v>
      </c>
      <c r="E4269" s="7" t="n">
        <v>240</v>
      </c>
    </row>
    <row r="4270" spans="1:5">
      <c r="A4270" t="s">
        <v>4</v>
      </c>
      <c r="B4270" s="4" t="s">
        <v>5</v>
      </c>
      <c r="C4270" s="4" t="s">
        <v>13</v>
      </c>
      <c r="D4270" s="4" t="s">
        <v>10</v>
      </c>
      <c r="E4270" s="4" t="s">
        <v>9</v>
      </c>
    </row>
    <row r="4271" spans="1:5">
      <c r="A4271" t="n">
        <v>30184</v>
      </c>
      <c r="B4271" s="41" t="n">
        <v>167</v>
      </c>
      <c r="C4271" s="7" t="n">
        <v>1</v>
      </c>
      <c r="D4271" s="7" t="n">
        <v>15</v>
      </c>
      <c r="E4271" s="7" t="n">
        <v>240</v>
      </c>
    </row>
    <row r="4272" spans="1:5">
      <c r="A4272" t="s">
        <v>4</v>
      </c>
      <c r="B4272" s="4" t="s">
        <v>5</v>
      </c>
      <c r="C4272" s="4" t="s">
        <v>13</v>
      </c>
      <c r="D4272" s="4" t="s">
        <v>10</v>
      </c>
      <c r="E4272" s="4" t="s">
        <v>9</v>
      </c>
    </row>
    <row r="4273" spans="1:5">
      <c r="A4273" t="n">
        <v>30192</v>
      </c>
      <c r="B4273" s="41" t="n">
        <v>167</v>
      </c>
      <c r="C4273" s="7" t="n">
        <v>1</v>
      </c>
      <c r="D4273" s="7" t="n">
        <v>16</v>
      </c>
      <c r="E4273" s="7" t="n">
        <v>240</v>
      </c>
    </row>
    <row r="4274" spans="1:5">
      <c r="A4274" t="s">
        <v>4</v>
      </c>
      <c r="B4274" s="4" t="s">
        <v>5</v>
      </c>
      <c r="C4274" s="4" t="s">
        <v>13</v>
      </c>
      <c r="D4274" s="4" t="s">
        <v>10</v>
      </c>
      <c r="E4274" s="4" t="s">
        <v>9</v>
      </c>
    </row>
    <row r="4275" spans="1:5">
      <c r="A4275" t="n">
        <v>30200</v>
      </c>
      <c r="B4275" s="41" t="n">
        <v>167</v>
      </c>
      <c r="C4275" s="7" t="n">
        <v>0</v>
      </c>
      <c r="D4275" s="7" t="n">
        <v>0</v>
      </c>
      <c r="E4275" s="7" t="n">
        <v>256</v>
      </c>
    </row>
    <row r="4276" spans="1:5">
      <c r="A4276" t="s">
        <v>4</v>
      </c>
      <c r="B4276" s="4" t="s">
        <v>5</v>
      </c>
      <c r="C4276" s="4" t="s">
        <v>13</v>
      </c>
      <c r="D4276" s="4" t="s">
        <v>13</v>
      </c>
      <c r="E4276" s="4" t="s">
        <v>9</v>
      </c>
      <c r="F4276" s="4" t="s">
        <v>13</v>
      </c>
      <c r="G4276" s="4" t="s">
        <v>13</v>
      </c>
    </row>
    <row r="4277" spans="1:5">
      <c r="A4277" t="n">
        <v>30208</v>
      </c>
      <c r="B4277" s="25" t="n">
        <v>18</v>
      </c>
      <c r="C4277" s="7" t="n">
        <v>0</v>
      </c>
      <c r="D4277" s="7" t="n">
        <v>0</v>
      </c>
      <c r="E4277" s="7" t="n">
        <v>0</v>
      </c>
      <c r="F4277" s="7" t="n">
        <v>19</v>
      </c>
      <c r="G4277" s="7" t="n">
        <v>1</v>
      </c>
    </row>
    <row r="4278" spans="1:5">
      <c r="A4278" t="s">
        <v>4</v>
      </c>
      <c r="B4278" s="4" t="s">
        <v>5</v>
      </c>
      <c r="C4278" s="4" t="s">
        <v>13</v>
      </c>
      <c r="D4278" s="4" t="s">
        <v>13</v>
      </c>
      <c r="E4278" s="4" t="s">
        <v>13</v>
      </c>
      <c r="F4278" s="4" t="s">
        <v>9</v>
      </c>
      <c r="G4278" s="4" t="s">
        <v>13</v>
      </c>
      <c r="H4278" s="4" t="s">
        <v>13</v>
      </c>
      <c r="I4278" s="4" t="s">
        <v>84</v>
      </c>
    </row>
    <row r="4279" spans="1:5">
      <c r="A4279" t="n">
        <v>30217</v>
      </c>
      <c r="B4279" s="15" t="n">
        <v>5</v>
      </c>
      <c r="C4279" s="7" t="n">
        <v>35</v>
      </c>
      <c r="D4279" s="7" t="n">
        <v>0</v>
      </c>
      <c r="E4279" s="7" t="n">
        <v>0</v>
      </c>
      <c r="F4279" s="7" t="n">
        <v>-1</v>
      </c>
      <c r="G4279" s="7" t="n">
        <v>3</v>
      </c>
      <c r="H4279" s="7" t="n">
        <v>1</v>
      </c>
      <c r="I4279" s="16" t="n">
        <f t="normal" ca="1">A4527</f>
        <v>0</v>
      </c>
    </row>
    <row r="4280" spans="1:5">
      <c r="A4280" t="s">
        <v>4</v>
      </c>
      <c r="B4280" s="4" t="s">
        <v>5</v>
      </c>
      <c r="C4280" s="4" t="s">
        <v>13</v>
      </c>
      <c r="D4280" s="4" t="s">
        <v>13</v>
      </c>
      <c r="E4280" s="4" t="s">
        <v>10</v>
      </c>
      <c r="F4280" s="4" t="s">
        <v>9</v>
      </c>
    </row>
    <row r="4281" spans="1:5">
      <c r="A4281" t="n">
        <v>30231</v>
      </c>
      <c r="B4281" s="26" t="n">
        <v>31</v>
      </c>
      <c r="C4281" s="7" t="n">
        <v>0</v>
      </c>
      <c r="D4281" s="7" t="n">
        <v>0</v>
      </c>
      <c r="E4281" s="7" t="n">
        <v>0</v>
      </c>
      <c r="F4281" s="7" t="n">
        <v>1107296256</v>
      </c>
    </row>
    <row r="4282" spans="1:5">
      <c r="A4282" t="s">
        <v>4</v>
      </c>
      <c r="B4282" s="4" t="s">
        <v>5</v>
      </c>
      <c r="C4282" s="4" t="s">
        <v>13</v>
      </c>
      <c r="D4282" s="4" t="s">
        <v>10</v>
      </c>
      <c r="E4282" s="4" t="s">
        <v>13</v>
      </c>
      <c r="F4282" s="4" t="s">
        <v>13</v>
      </c>
      <c r="G4282" s="4" t="s">
        <v>84</v>
      </c>
    </row>
    <row r="4283" spans="1:5">
      <c r="A4283" t="n">
        <v>30240</v>
      </c>
      <c r="B4283" s="15" t="n">
        <v>5</v>
      </c>
      <c r="C4283" s="7" t="n">
        <v>30</v>
      </c>
      <c r="D4283" s="7" t="n">
        <v>11</v>
      </c>
      <c r="E4283" s="7" t="n">
        <v>8</v>
      </c>
      <c r="F4283" s="7" t="n">
        <v>1</v>
      </c>
      <c r="G4283" s="16" t="n">
        <f t="normal" ca="1">A4321</f>
        <v>0</v>
      </c>
    </row>
    <row r="4284" spans="1:5">
      <c r="A4284" t="s">
        <v>4</v>
      </c>
      <c r="B4284" s="4" t="s">
        <v>5</v>
      </c>
      <c r="C4284" s="4" t="s">
        <v>13</v>
      </c>
      <c r="D4284" s="4" t="s">
        <v>13</v>
      </c>
      <c r="E4284" s="4" t="s">
        <v>6</v>
      </c>
      <c r="F4284" s="4" t="s">
        <v>10</v>
      </c>
    </row>
    <row r="4285" spans="1:5">
      <c r="A4285" t="n">
        <v>30250</v>
      </c>
      <c r="B4285" s="26" t="n">
        <v>31</v>
      </c>
      <c r="C4285" s="7" t="n">
        <v>1</v>
      </c>
      <c r="D4285" s="7" t="n">
        <v>0</v>
      </c>
      <c r="E4285" s="7" t="s">
        <v>348</v>
      </c>
      <c r="F4285" s="7" t="n">
        <v>101</v>
      </c>
    </row>
    <row r="4286" spans="1:5">
      <c r="A4286" t="s">
        <v>4</v>
      </c>
      <c r="B4286" s="4" t="s">
        <v>5</v>
      </c>
      <c r="C4286" s="4" t="s">
        <v>13</v>
      </c>
      <c r="D4286" s="4" t="s">
        <v>13</v>
      </c>
      <c r="E4286" s="4" t="s">
        <v>6</v>
      </c>
      <c r="F4286" s="4" t="s">
        <v>10</v>
      </c>
    </row>
    <row r="4287" spans="1:5">
      <c r="A4287" t="n">
        <v>30278</v>
      </c>
      <c r="B4287" s="26" t="n">
        <v>31</v>
      </c>
      <c r="C4287" s="7" t="n">
        <v>1</v>
      </c>
      <c r="D4287" s="7" t="n">
        <v>0</v>
      </c>
      <c r="E4287" s="7" t="s">
        <v>349</v>
      </c>
      <c r="F4287" s="7" t="n">
        <v>1</v>
      </c>
    </row>
    <row r="4288" spans="1:5">
      <c r="A4288" t="s">
        <v>4</v>
      </c>
      <c r="B4288" s="4" t="s">
        <v>5</v>
      </c>
      <c r="C4288" s="4" t="s">
        <v>13</v>
      </c>
      <c r="D4288" s="4" t="s">
        <v>13</v>
      </c>
      <c r="E4288" s="4" t="s">
        <v>6</v>
      </c>
      <c r="F4288" s="4" t="s">
        <v>10</v>
      </c>
    </row>
    <row r="4289" spans="1:9">
      <c r="A4289" t="n">
        <v>30315</v>
      </c>
      <c r="B4289" s="26" t="n">
        <v>31</v>
      </c>
      <c r="C4289" s="7" t="n">
        <v>1</v>
      </c>
      <c r="D4289" s="7" t="n">
        <v>0</v>
      </c>
      <c r="E4289" s="7" t="s">
        <v>350</v>
      </c>
      <c r="F4289" s="7" t="n">
        <v>2</v>
      </c>
    </row>
    <row r="4290" spans="1:9">
      <c r="A4290" t="s">
        <v>4</v>
      </c>
      <c r="B4290" s="4" t="s">
        <v>5</v>
      </c>
      <c r="C4290" s="4" t="s">
        <v>13</v>
      </c>
      <c r="D4290" s="4" t="s">
        <v>13</v>
      </c>
      <c r="E4290" s="4" t="s">
        <v>6</v>
      </c>
      <c r="F4290" s="4" t="s">
        <v>10</v>
      </c>
    </row>
    <row r="4291" spans="1:9">
      <c r="A4291" t="n">
        <v>30348</v>
      </c>
      <c r="B4291" s="26" t="n">
        <v>31</v>
      </c>
      <c r="C4291" s="7" t="n">
        <v>1</v>
      </c>
      <c r="D4291" s="7" t="n">
        <v>0</v>
      </c>
      <c r="E4291" s="7" t="s">
        <v>351</v>
      </c>
      <c r="F4291" s="7" t="n">
        <v>3</v>
      </c>
    </row>
    <row r="4292" spans="1:9">
      <c r="A4292" t="s">
        <v>4</v>
      </c>
      <c r="B4292" s="4" t="s">
        <v>5</v>
      </c>
      <c r="C4292" s="4" t="s">
        <v>13</v>
      </c>
      <c r="D4292" s="4" t="s">
        <v>13</v>
      </c>
      <c r="E4292" s="4" t="s">
        <v>6</v>
      </c>
      <c r="F4292" s="4" t="s">
        <v>10</v>
      </c>
    </row>
    <row r="4293" spans="1:9">
      <c r="A4293" t="n">
        <v>30381</v>
      </c>
      <c r="B4293" s="26" t="n">
        <v>31</v>
      </c>
      <c r="C4293" s="7" t="n">
        <v>1</v>
      </c>
      <c r="D4293" s="7" t="n">
        <v>0</v>
      </c>
      <c r="E4293" s="7" t="s">
        <v>352</v>
      </c>
      <c r="F4293" s="7" t="n">
        <v>10</v>
      </c>
    </row>
    <row r="4294" spans="1:9">
      <c r="A4294" t="s">
        <v>4</v>
      </c>
      <c r="B4294" s="4" t="s">
        <v>5</v>
      </c>
      <c r="C4294" s="4" t="s">
        <v>13</v>
      </c>
      <c r="D4294" s="4" t="s">
        <v>13</v>
      </c>
      <c r="E4294" s="4" t="s">
        <v>6</v>
      </c>
      <c r="F4294" s="4" t="s">
        <v>10</v>
      </c>
    </row>
    <row r="4295" spans="1:9">
      <c r="A4295" t="n">
        <v>30415</v>
      </c>
      <c r="B4295" s="26" t="n">
        <v>31</v>
      </c>
      <c r="C4295" s="7" t="n">
        <v>1</v>
      </c>
      <c r="D4295" s="7" t="n">
        <v>0</v>
      </c>
      <c r="E4295" s="7" t="s">
        <v>353</v>
      </c>
      <c r="F4295" s="7" t="n">
        <v>11</v>
      </c>
    </row>
    <row r="4296" spans="1:9">
      <c r="A4296" t="s">
        <v>4</v>
      </c>
      <c r="B4296" s="4" t="s">
        <v>5</v>
      </c>
      <c r="C4296" s="4" t="s">
        <v>13</v>
      </c>
      <c r="D4296" s="4" t="s">
        <v>13</v>
      </c>
      <c r="E4296" s="4" t="s">
        <v>6</v>
      </c>
      <c r="F4296" s="4" t="s">
        <v>10</v>
      </c>
    </row>
    <row r="4297" spans="1:9">
      <c r="A4297" t="n">
        <v>30447</v>
      </c>
      <c r="B4297" s="26" t="n">
        <v>31</v>
      </c>
      <c r="C4297" s="7" t="n">
        <v>1</v>
      </c>
      <c r="D4297" s="7" t="n">
        <v>0</v>
      </c>
      <c r="E4297" s="7" t="s">
        <v>354</v>
      </c>
      <c r="F4297" s="7" t="n">
        <v>12</v>
      </c>
    </row>
    <row r="4298" spans="1:9">
      <c r="A4298" t="s">
        <v>4</v>
      </c>
      <c r="B4298" s="4" t="s">
        <v>5</v>
      </c>
      <c r="C4298" s="4" t="s">
        <v>13</v>
      </c>
      <c r="D4298" s="4" t="s">
        <v>13</v>
      </c>
      <c r="E4298" s="4" t="s">
        <v>6</v>
      </c>
      <c r="F4298" s="4" t="s">
        <v>10</v>
      </c>
    </row>
    <row r="4299" spans="1:9">
      <c r="A4299" t="n">
        <v>30479</v>
      </c>
      <c r="B4299" s="26" t="n">
        <v>31</v>
      </c>
      <c r="C4299" s="7" t="n">
        <v>1</v>
      </c>
      <c r="D4299" s="7" t="n">
        <v>0</v>
      </c>
      <c r="E4299" s="7" t="s">
        <v>355</v>
      </c>
      <c r="F4299" s="7" t="n">
        <v>13</v>
      </c>
    </row>
    <row r="4300" spans="1:9">
      <c r="A4300" t="s">
        <v>4</v>
      </c>
      <c r="B4300" s="4" t="s">
        <v>5</v>
      </c>
      <c r="C4300" s="4" t="s">
        <v>13</v>
      </c>
      <c r="D4300" s="4" t="s">
        <v>13</v>
      </c>
      <c r="E4300" s="4" t="s">
        <v>6</v>
      </c>
      <c r="F4300" s="4" t="s">
        <v>10</v>
      </c>
    </row>
    <row r="4301" spans="1:9">
      <c r="A4301" t="n">
        <v>30530</v>
      </c>
      <c r="B4301" s="26" t="n">
        <v>31</v>
      </c>
      <c r="C4301" s="7" t="n">
        <v>1</v>
      </c>
      <c r="D4301" s="7" t="n">
        <v>0</v>
      </c>
      <c r="E4301" s="7" t="s">
        <v>356</v>
      </c>
      <c r="F4301" s="7" t="n">
        <v>14</v>
      </c>
    </row>
    <row r="4302" spans="1:9">
      <c r="A4302" t="s">
        <v>4</v>
      </c>
      <c r="B4302" s="4" t="s">
        <v>5</v>
      </c>
      <c r="C4302" s="4" t="s">
        <v>13</v>
      </c>
      <c r="D4302" s="4" t="s">
        <v>13</v>
      </c>
      <c r="E4302" s="4" t="s">
        <v>6</v>
      </c>
      <c r="F4302" s="4" t="s">
        <v>10</v>
      </c>
    </row>
    <row r="4303" spans="1:9">
      <c r="A4303" t="n">
        <v>30570</v>
      </c>
      <c r="B4303" s="26" t="n">
        <v>31</v>
      </c>
      <c r="C4303" s="7" t="n">
        <v>1</v>
      </c>
      <c r="D4303" s="7" t="n">
        <v>0</v>
      </c>
      <c r="E4303" s="7" t="s">
        <v>357</v>
      </c>
      <c r="F4303" s="7" t="n">
        <v>15</v>
      </c>
    </row>
    <row r="4304" spans="1:9">
      <c r="A4304" t="s">
        <v>4</v>
      </c>
      <c r="B4304" s="4" t="s">
        <v>5</v>
      </c>
      <c r="C4304" s="4" t="s">
        <v>13</v>
      </c>
      <c r="D4304" s="4" t="s">
        <v>13</v>
      </c>
      <c r="E4304" s="4" t="s">
        <v>6</v>
      </c>
      <c r="F4304" s="4" t="s">
        <v>10</v>
      </c>
    </row>
    <row r="4305" spans="1:6">
      <c r="A4305" t="n">
        <v>30610</v>
      </c>
      <c r="B4305" s="26" t="n">
        <v>31</v>
      </c>
      <c r="C4305" s="7" t="n">
        <v>1</v>
      </c>
      <c r="D4305" s="7" t="n">
        <v>0</v>
      </c>
      <c r="E4305" s="7" t="s">
        <v>358</v>
      </c>
      <c r="F4305" s="7" t="n">
        <v>16</v>
      </c>
    </row>
    <row r="4306" spans="1:6">
      <c r="A4306" t="s">
        <v>4</v>
      </c>
      <c r="B4306" s="4" t="s">
        <v>5</v>
      </c>
      <c r="C4306" s="4" t="s">
        <v>13</v>
      </c>
      <c r="D4306" s="4" t="s">
        <v>13</v>
      </c>
      <c r="E4306" s="4" t="s">
        <v>6</v>
      </c>
      <c r="F4306" s="4" t="s">
        <v>10</v>
      </c>
    </row>
    <row r="4307" spans="1:6">
      <c r="A4307" t="n">
        <v>30661</v>
      </c>
      <c r="B4307" s="26" t="n">
        <v>31</v>
      </c>
      <c r="C4307" s="7" t="n">
        <v>1</v>
      </c>
      <c r="D4307" s="7" t="n">
        <v>0</v>
      </c>
      <c r="E4307" s="7" t="s">
        <v>359</v>
      </c>
      <c r="F4307" s="7" t="n">
        <v>17</v>
      </c>
    </row>
    <row r="4308" spans="1:6">
      <c r="A4308" t="s">
        <v>4</v>
      </c>
      <c r="B4308" s="4" t="s">
        <v>5</v>
      </c>
      <c r="C4308" s="4" t="s">
        <v>13</v>
      </c>
      <c r="D4308" s="4" t="s">
        <v>13</v>
      </c>
      <c r="E4308" s="4" t="s">
        <v>6</v>
      </c>
      <c r="F4308" s="4" t="s">
        <v>10</v>
      </c>
    </row>
    <row r="4309" spans="1:6">
      <c r="A4309" t="n">
        <v>30705</v>
      </c>
      <c r="B4309" s="26" t="n">
        <v>31</v>
      </c>
      <c r="C4309" s="7" t="n">
        <v>1</v>
      </c>
      <c r="D4309" s="7" t="n">
        <v>0</v>
      </c>
      <c r="E4309" s="7" t="s">
        <v>360</v>
      </c>
      <c r="F4309" s="7" t="n">
        <v>18</v>
      </c>
    </row>
    <row r="4310" spans="1:6">
      <c r="A4310" t="s">
        <v>4</v>
      </c>
      <c r="B4310" s="4" t="s">
        <v>5</v>
      </c>
      <c r="C4310" s="4" t="s">
        <v>13</v>
      </c>
      <c r="D4310" s="4" t="s">
        <v>13</v>
      </c>
      <c r="E4310" s="4" t="s">
        <v>6</v>
      </c>
      <c r="F4310" s="4" t="s">
        <v>10</v>
      </c>
    </row>
    <row r="4311" spans="1:6">
      <c r="A4311" t="n">
        <v>30749</v>
      </c>
      <c r="B4311" s="26" t="n">
        <v>31</v>
      </c>
      <c r="C4311" s="7" t="n">
        <v>1</v>
      </c>
      <c r="D4311" s="7" t="n">
        <v>0</v>
      </c>
      <c r="E4311" s="7" t="s">
        <v>361</v>
      </c>
      <c r="F4311" s="7" t="n">
        <v>19</v>
      </c>
    </row>
    <row r="4312" spans="1:6">
      <c r="A4312" t="s">
        <v>4</v>
      </c>
      <c r="B4312" s="4" t="s">
        <v>5</v>
      </c>
      <c r="C4312" s="4" t="s">
        <v>13</v>
      </c>
      <c r="D4312" s="4" t="s">
        <v>13</v>
      </c>
      <c r="E4312" s="4" t="s">
        <v>6</v>
      </c>
      <c r="F4312" s="4" t="s">
        <v>10</v>
      </c>
    </row>
    <row r="4313" spans="1:6">
      <c r="A4313" t="n">
        <v>30793</v>
      </c>
      <c r="B4313" s="26" t="n">
        <v>31</v>
      </c>
      <c r="C4313" s="7" t="n">
        <v>1</v>
      </c>
      <c r="D4313" s="7" t="n">
        <v>0</v>
      </c>
      <c r="E4313" s="7" t="s">
        <v>362</v>
      </c>
      <c r="F4313" s="7" t="n">
        <v>20</v>
      </c>
    </row>
    <row r="4314" spans="1:6">
      <c r="A4314" t="s">
        <v>4</v>
      </c>
      <c r="B4314" s="4" t="s">
        <v>5</v>
      </c>
      <c r="C4314" s="4" t="s">
        <v>13</v>
      </c>
      <c r="D4314" s="4" t="s">
        <v>13</v>
      </c>
      <c r="E4314" s="4" t="s">
        <v>6</v>
      </c>
      <c r="F4314" s="4" t="s">
        <v>10</v>
      </c>
    </row>
    <row r="4315" spans="1:6">
      <c r="A4315" t="n">
        <v>30851</v>
      </c>
      <c r="B4315" s="26" t="n">
        <v>31</v>
      </c>
      <c r="C4315" s="7" t="n">
        <v>1</v>
      </c>
      <c r="D4315" s="7" t="n">
        <v>0</v>
      </c>
      <c r="E4315" s="7" t="s">
        <v>363</v>
      </c>
      <c r="F4315" s="7" t="n">
        <v>25</v>
      </c>
    </row>
    <row r="4316" spans="1:6">
      <c r="A4316" t="s">
        <v>4</v>
      </c>
      <c r="B4316" s="4" t="s">
        <v>5</v>
      </c>
      <c r="C4316" s="4" t="s">
        <v>13</v>
      </c>
      <c r="D4316" s="4" t="s">
        <v>13</v>
      </c>
      <c r="E4316" s="4" t="s">
        <v>6</v>
      </c>
      <c r="F4316" s="4" t="s">
        <v>10</v>
      </c>
    </row>
    <row r="4317" spans="1:6">
      <c r="A4317" t="n">
        <v>30890</v>
      </c>
      <c r="B4317" s="26" t="n">
        <v>31</v>
      </c>
      <c r="C4317" s="7" t="n">
        <v>1</v>
      </c>
      <c r="D4317" s="7" t="n">
        <v>0</v>
      </c>
      <c r="E4317" s="7" t="s">
        <v>364</v>
      </c>
      <c r="F4317" s="7" t="n">
        <v>102</v>
      </c>
    </row>
    <row r="4318" spans="1:6">
      <c r="A4318" t="s">
        <v>4</v>
      </c>
      <c r="B4318" s="4" t="s">
        <v>5</v>
      </c>
      <c r="C4318" s="4" t="s">
        <v>84</v>
      </c>
    </row>
    <row r="4319" spans="1:6">
      <c r="A4319" t="n">
        <v>30925</v>
      </c>
      <c r="B4319" s="29" t="n">
        <v>3</v>
      </c>
      <c r="C4319" s="16" t="n">
        <f t="normal" ca="1">A4361</f>
        <v>0</v>
      </c>
    </row>
    <row r="4320" spans="1:6">
      <c r="A4320" t="s">
        <v>4</v>
      </c>
      <c r="B4320" s="4" t="s">
        <v>5</v>
      </c>
      <c r="C4320" s="4" t="s">
        <v>13</v>
      </c>
      <c r="D4320" s="4" t="s">
        <v>13</v>
      </c>
      <c r="E4320" s="4" t="s">
        <v>6</v>
      </c>
      <c r="F4320" s="4" t="s">
        <v>10</v>
      </c>
    </row>
    <row r="4321" spans="1:6">
      <c r="A4321" t="n">
        <v>30930</v>
      </c>
      <c r="B4321" s="26" t="n">
        <v>31</v>
      </c>
      <c r="C4321" s="7" t="n">
        <v>1</v>
      </c>
      <c r="D4321" s="7" t="n">
        <v>0</v>
      </c>
      <c r="E4321" s="7" t="s">
        <v>365</v>
      </c>
      <c r="F4321" s="7" t="n">
        <v>100</v>
      </c>
    </row>
    <row r="4322" spans="1:6">
      <c r="A4322" t="s">
        <v>4</v>
      </c>
      <c r="B4322" s="4" t="s">
        <v>5</v>
      </c>
      <c r="C4322" s="4" t="s">
        <v>13</v>
      </c>
      <c r="D4322" s="4" t="s">
        <v>13</v>
      </c>
      <c r="E4322" s="4" t="s">
        <v>6</v>
      </c>
      <c r="F4322" s="4" t="s">
        <v>10</v>
      </c>
    </row>
    <row r="4323" spans="1:6">
      <c r="A4323" t="n">
        <v>30963</v>
      </c>
      <c r="B4323" s="26" t="n">
        <v>31</v>
      </c>
      <c r="C4323" s="7" t="n">
        <v>1</v>
      </c>
      <c r="D4323" s="7" t="n">
        <v>0</v>
      </c>
      <c r="E4323" s="7" t="s">
        <v>366</v>
      </c>
      <c r="F4323" s="7" t="n">
        <v>30</v>
      </c>
    </row>
    <row r="4324" spans="1:6">
      <c r="A4324" t="s">
        <v>4</v>
      </c>
      <c r="B4324" s="4" t="s">
        <v>5</v>
      </c>
      <c r="C4324" s="4" t="s">
        <v>13</v>
      </c>
      <c r="D4324" s="4" t="s">
        <v>13</v>
      </c>
      <c r="E4324" s="4" t="s">
        <v>6</v>
      </c>
      <c r="F4324" s="4" t="s">
        <v>10</v>
      </c>
    </row>
    <row r="4325" spans="1:6">
      <c r="A4325" t="n">
        <v>30995</v>
      </c>
      <c r="B4325" s="26" t="n">
        <v>31</v>
      </c>
      <c r="C4325" s="7" t="n">
        <v>1</v>
      </c>
      <c r="D4325" s="7" t="n">
        <v>0</v>
      </c>
      <c r="E4325" s="7" t="s">
        <v>367</v>
      </c>
      <c r="F4325" s="7" t="n">
        <v>31</v>
      </c>
    </row>
    <row r="4326" spans="1:6">
      <c r="A4326" t="s">
        <v>4</v>
      </c>
      <c r="B4326" s="4" t="s">
        <v>5</v>
      </c>
      <c r="C4326" s="4" t="s">
        <v>13</v>
      </c>
      <c r="D4326" s="4" t="s">
        <v>13</v>
      </c>
      <c r="E4326" s="4" t="s">
        <v>6</v>
      </c>
      <c r="F4326" s="4" t="s">
        <v>10</v>
      </c>
    </row>
    <row r="4327" spans="1:6">
      <c r="A4327" t="n">
        <v>31061</v>
      </c>
      <c r="B4327" s="26" t="n">
        <v>31</v>
      </c>
      <c r="C4327" s="7" t="n">
        <v>1</v>
      </c>
      <c r="D4327" s="7" t="n">
        <v>0</v>
      </c>
      <c r="E4327" s="7" t="s">
        <v>368</v>
      </c>
      <c r="F4327" s="7" t="n">
        <v>32</v>
      </c>
    </row>
    <row r="4328" spans="1:6">
      <c r="A4328" t="s">
        <v>4</v>
      </c>
      <c r="B4328" s="4" t="s">
        <v>5</v>
      </c>
      <c r="C4328" s="4" t="s">
        <v>13</v>
      </c>
      <c r="D4328" s="4" t="s">
        <v>13</v>
      </c>
      <c r="E4328" s="4" t="s">
        <v>6</v>
      </c>
      <c r="F4328" s="4" t="s">
        <v>10</v>
      </c>
    </row>
    <row r="4329" spans="1:6">
      <c r="A4329" t="n">
        <v>31129</v>
      </c>
      <c r="B4329" s="26" t="n">
        <v>31</v>
      </c>
      <c r="C4329" s="7" t="n">
        <v>1</v>
      </c>
      <c r="D4329" s="7" t="n">
        <v>0</v>
      </c>
      <c r="E4329" s="7" t="s">
        <v>369</v>
      </c>
      <c r="F4329" s="7" t="n">
        <v>33</v>
      </c>
    </row>
    <row r="4330" spans="1:6">
      <c r="A4330" t="s">
        <v>4</v>
      </c>
      <c r="B4330" s="4" t="s">
        <v>5</v>
      </c>
      <c r="C4330" s="4" t="s">
        <v>13</v>
      </c>
      <c r="D4330" s="4" t="s">
        <v>13</v>
      </c>
      <c r="E4330" s="4" t="s">
        <v>6</v>
      </c>
      <c r="F4330" s="4" t="s">
        <v>10</v>
      </c>
    </row>
    <row r="4331" spans="1:6">
      <c r="A4331" t="n">
        <v>31197</v>
      </c>
      <c r="B4331" s="26" t="n">
        <v>31</v>
      </c>
      <c r="C4331" s="7" t="n">
        <v>1</v>
      </c>
      <c r="D4331" s="7" t="n">
        <v>0</v>
      </c>
      <c r="E4331" s="7" t="s">
        <v>370</v>
      </c>
      <c r="F4331" s="7" t="n">
        <v>34</v>
      </c>
    </row>
    <row r="4332" spans="1:6">
      <c r="A4332" t="s">
        <v>4</v>
      </c>
      <c r="B4332" s="4" t="s">
        <v>5</v>
      </c>
      <c r="C4332" s="4" t="s">
        <v>13</v>
      </c>
      <c r="D4332" s="4" t="s">
        <v>13</v>
      </c>
      <c r="E4332" s="4" t="s">
        <v>6</v>
      </c>
      <c r="F4332" s="4" t="s">
        <v>10</v>
      </c>
    </row>
    <row r="4333" spans="1:6">
      <c r="A4333" t="n">
        <v>31236</v>
      </c>
      <c r="B4333" s="26" t="n">
        <v>31</v>
      </c>
      <c r="C4333" s="7" t="n">
        <v>1</v>
      </c>
      <c r="D4333" s="7" t="n">
        <v>0</v>
      </c>
      <c r="E4333" s="7" t="s">
        <v>371</v>
      </c>
      <c r="F4333" s="7" t="n">
        <v>35</v>
      </c>
    </row>
    <row r="4334" spans="1:6">
      <c r="A4334" t="s">
        <v>4</v>
      </c>
      <c r="B4334" s="4" t="s">
        <v>5</v>
      </c>
      <c r="C4334" s="4" t="s">
        <v>13</v>
      </c>
      <c r="D4334" s="4" t="s">
        <v>13</v>
      </c>
      <c r="E4334" s="4" t="s">
        <v>6</v>
      </c>
      <c r="F4334" s="4" t="s">
        <v>10</v>
      </c>
    </row>
    <row r="4335" spans="1:6">
      <c r="A4335" t="n">
        <v>31283</v>
      </c>
      <c r="B4335" s="26" t="n">
        <v>31</v>
      </c>
      <c r="C4335" s="7" t="n">
        <v>1</v>
      </c>
      <c r="D4335" s="7" t="n">
        <v>0</v>
      </c>
      <c r="E4335" s="7" t="s">
        <v>372</v>
      </c>
      <c r="F4335" s="7" t="n">
        <v>36</v>
      </c>
    </row>
    <row r="4336" spans="1:6">
      <c r="A4336" t="s">
        <v>4</v>
      </c>
      <c r="B4336" s="4" t="s">
        <v>5</v>
      </c>
      <c r="C4336" s="4" t="s">
        <v>13</v>
      </c>
      <c r="D4336" s="4" t="s">
        <v>13</v>
      </c>
      <c r="E4336" s="4" t="s">
        <v>6</v>
      </c>
      <c r="F4336" s="4" t="s">
        <v>10</v>
      </c>
    </row>
    <row r="4337" spans="1:6">
      <c r="A4337" t="n">
        <v>31330</v>
      </c>
      <c r="B4337" s="26" t="n">
        <v>31</v>
      </c>
      <c r="C4337" s="7" t="n">
        <v>1</v>
      </c>
      <c r="D4337" s="7" t="n">
        <v>0</v>
      </c>
      <c r="E4337" s="7" t="s">
        <v>373</v>
      </c>
      <c r="F4337" s="7" t="n">
        <v>37</v>
      </c>
    </row>
    <row r="4338" spans="1:6">
      <c r="A4338" t="s">
        <v>4</v>
      </c>
      <c r="B4338" s="4" t="s">
        <v>5</v>
      </c>
      <c r="C4338" s="4" t="s">
        <v>13</v>
      </c>
      <c r="D4338" s="4" t="s">
        <v>13</v>
      </c>
      <c r="E4338" s="4" t="s">
        <v>6</v>
      </c>
      <c r="F4338" s="4" t="s">
        <v>10</v>
      </c>
    </row>
    <row r="4339" spans="1:6">
      <c r="A4339" t="n">
        <v>31372</v>
      </c>
      <c r="B4339" s="26" t="n">
        <v>31</v>
      </c>
      <c r="C4339" s="7" t="n">
        <v>1</v>
      </c>
      <c r="D4339" s="7" t="n">
        <v>0</v>
      </c>
      <c r="E4339" s="7" t="s">
        <v>374</v>
      </c>
      <c r="F4339" s="7" t="n">
        <v>38</v>
      </c>
    </row>
    <row r="4340" spans="1:6">
      <c r="A4340" t="s">
        <v>4</v>
      </c>
      <c r="B4340" s="4" t="s">
        <v>5</v>
      </c>
      <c r="C4340" s="4" t="s">
        <v>13</v>
      </c>
      <c r="D4340" s="4" t="s">
        <v>13</v>
      </c>
      <c r="E4340" s="4" t="s">
        <v>6</v>
      </c>
      <c r="F4340" s="4" t="s">
        <v>10</v>
      </c>
    </row>
    <row r="4341" spans="1:6">
      <c r="A4341" t="n">
        <v>31414</v>
      </c>
      <c r="B4341" s="26" t="n">
        <v>31</v>
      </c>
      <c r="C4341" s="7" t="n">
        <v>1</v>
      </c>
      <c r="D4341" s="7" t="n">
        <v>0</v>
      </c>
      <c r="E4341" s="7" t="s">
        <v>375</v>
      </c>
      <c r="F4341" s="7" t="n">
        <v>39</v>
      </c>
    </row>
    <row r="4342" spans="1:6">
      <c r="A4342" t="s">
        <v>4</v>
      </c>
      <c r="B4342" s="4" t="s">
        <v>5</v>
      </c>
      <c r="C4342" s="4" t="s">
        <v>13</v>
      </c>
      <c r="D4342" s="4" t="s">
        <v>13</v>
      </c>
      <c r="E4342" s="4" t="s">
        <v>6</v>
      </c>
      <c r="F4342" s="4" t="s">
        <v>10</v>
      </c>
    </row>
    <row r="4343" spans="1:6">
      <c r="A4343" t="n">
        <v>31456</v>
      </c>
      <c r="B4343" s="26" t="n">
        <v>31</v>
      </c>
      <c r="C4343" s="7" t="n">
        <v>1</v>
      </c>
      <c r="D4343" s="7" t="n">
        <v>0</v>
      </c>
      <c r="E4343" s="7" t="s">
        <v>376</v>
      </c>
      <c r="F4343" s="7" t="n">
        <v>40</v>
      </c>
    </row>
    <row r="4344" spans="1:6">
      <c r="A4344" t="s">
        <v>4</v>
      </c>
      <c r="B4344" s="4" t="s">
        <v>5</v>
      </c>
      <c r="C4344" s="4" t="s">
        <v>13</v>
      </c>
      <c r="D4344" s="4" t="s">
        <v>13</v>
      </c>
      <c r="E4344" s="4" t="s">
        <v>6</v>
      </c>
      <c r="F4344" s="4" t="s">
        <v>10</v>
      </c>
    </row>
    <row r="4345" spans="1:6">
      <c r="A4345" t="n">
        <v>31516</v>
      </c>
      <c r="B4345" s="26" t="n">
        <v>31</v>
      </c>
      <c r="C4345" s="7" t="n">
        <v>1</v>
      </c>
      <c r="D4345" s="7" t="n">
        <v>0</v>
      </c>
      <c r="E4345" s="7" t="s">
        <v>377</v>
      </c>
      <c r="F4345" s="7" t="n">
        <v>43</v>
      </c>
    </row>
    <row r="4346" spans="1:6">
      <c r="A4346" t="s">
        <v>4</v>
      </c>
      <c r="B4346" s="4" t="s">
        <v>5</v>
      </c>
      <c r="C4346" s="4" t="s">
        <v>13</v>
      </c>
      <c r="D4346" s="4" t="s">
        <v>13</v>
      </c>
      <c r="E4346" s="4" t="s">
        <v>6</v>
      </c>
      <c r="F4346" s="4" t="s">
        <v>10</v>
      </c>
    </row>
    <row r="4347" spans="1:6">
      <c r="A4347" t="n">
        <v>31549</v>
      </c>
      <c r="B4347" s="26" t="n">
        <v>31</v>
      </c>
      <c r="C4347" s="7" t="n">
        <v>1</v>
      </c>
      <c r="D4347" s="7" t="n">
        <v>0</v>
      </c>
      <c r="E4347" s="7" t="s">
        <v>378</v>
      </c>
      <c r="F4347" s="7" t="n">
        <v>44</v>
      </c>
    </row>
    <row r="4348" spans="1:6">
      <c r="A4348" t="s">
        <v>4</v>
      </c>
      <c r="B4348" s="4" t="s">
        <v>5</v>
      </c>
      <c r="C4348" s="4" t="s">
        <v>13</v>
      </c>
      <c r="D4348" s="4" t="s">
        <v>13</v>
      </c>
      <c r="E4348" s="4" t="s">
        <v>6</v>
      </c>
      <c r="F4348" s="4" t="s">
        <v>10</v>
      </c>
    </row>
    <row r="4349" spans="1:6">
      <c r="A4349" t="n">
        <v>31603</v>
      </c>
      <c r="B4349" s="26" t="n">
        <v>31</v>
      </c>
      <c r="C4349" s="7" t="n">
        <v>1</v>
      </c>
      <c r="D4349" s="7" t="n">
        <v>0</v>
      </c>
      <c r="E4349" s="7" t="s">
        <v>379</v>
      </c>
      <c r="F4349" s="7" t="n">
        <v>45</v>
      </c>
    </row>
    <row r="4350" spans="1:6">
      <c r="A4350" t="s">
        <v>4</v>
      </c>
      <c r="B4350" s="4" t="s">
        <v>5</v>
      </c>
      <c r="C4350" s="4" t="s">
        <v>13</v>
      </c>
      <c r="D4350" s="4" t="s">
        <v>13</v>
      </c>
      <c r="E4350" s="4" t="s">
        <v>6</v>
      </c>
      <c r="F4350" s="4" t="s">
        <v>10</v>
      </c>
    </row>
    <row r="4351" spans="1:6">
      <c r="A4351" t="n">
        <v>31657</v>
      </c>
      <c r="B4351" s="26" t="n">
        <v>31</v>
      </c>
      <c r="C4351" s="7" t="n">
        <v>1</v>
      </c>
      <c r="D4351" s="7" t="n">
        <v>0</v>
      </c>
      <c r="E4351" s="7" t="s">
        <v>380</v>
      </c>
      <c r="F4351" s="7" t="n">
        <v>46</v>
      </c>
    </row>
    <row r="4352" spans="1:6">
      <c r="A4352" t="s">
        <v>4</v>
      </c>
      <c r="B4352" s="4" t="s">
        <v>5</v>
      </c>
      <c r="C4352" s="4" t="s">
        <v>13</v>
      </c>
      <c r="D4352" s="4" t="s">
        <v>13</v>
      </c>
      <c r="E4352" s="4" t="s">
        <v>6</v>
      </c>
      <c r="F4352" s="4" t="s">
        <v>10</v>
      </c>
    </row>
    <row r="4353" spans="1:6">
      <c r="A4353" t="n">
        <v>31723</v>
      </c>
      <c r="B4353" s="26" t="n">
        <v>31</v>
      </c>
      <c r="C4353" s="7" t="n">
        <v>1</v>
      </c>
      <c r="D4353" s="7" t="n">
        <v>0</v>
      </c>
      <c r="E4353" s="7" t="s">
        <v>381</v>
      </c>
      <c r="F4353" s="7" t="n">
        <v>47</v>
      </c>
    </row>
    <row r="4354" spans="1:6">
      <c r="A4354" t="s">
        <v>4</v>
      </c>
      <c r="B4354" s="4" t="s">
        <v>5</v>
      </c>
      <c r="C4354" s="4" t="s">
        <v>13</v>
      </c>
      <c r="D4354" s="4" t="s">
        <v>13</v>
      </c>
      <c r="E4354" s="4" t="s">
        <v>6</v>
      </c>
      <c r="F4354" s="4" t="s">
        <v>10</v>
      </c>
    </row>
    <row r="4355" spans="1:6">
      <c r="A4355" t="n">
        <v>31789</v>
      </c>
      <c r="B4355" s="26" t="n">
        <v>31</v>
      </c>
      <c r="C4355" s="7" t="n">
        <v>1</v>
      </c>
      <c r="D4355" s="7" t="n">
        <v>0</v>
      </c>
      <c r="E4355" s="7" t="s">
        <v>382</v>
      </c>
      <c r="F4355" s="7" t="n">
        <v>50</v>
      </c>
    </row>
    <row r="4356" spans="1:6">
      <c r="A4356" t="s">
        <v>4</v>
      </c>
      <c r="B4356" s="4" t="s">
        <v>5</v>
      </c>
      <c r="C4356" s="4" t="s">
        <v>13</v>
      </c>
      <c r="D4356" s="4" t="s">
        <v>13</v>
      </c>
      <c r="E4356" s="4" t="s">
        <v>6</v>
      </c>
      <c r="F4356" s="4" t="s">
        <v>10</v>
      </c>
    </row>
    <row r="4357" spans="1:6">
      <c r="A4357" t="n">
        <v>31813</v>
      </c>
      <c r="B4357" s="26" t="n">
        <v>31</v>
      </c>
      <c r="C4357" s="7" t="n">
        <v>1</v>
      </c>
      <c r="D4357" s="7" t="n">
        <v>0</v>
      </c>
      <c r="E4357" s="7" t="s">
        <v>383</v>
      </c>
      <c r="F4357" s="7" t="n">
        <v>60</v>
      </c>
    </row>
    <row r="4358" spans="1:6">
      <c r="A4358" t="s">
        <v>4</v>
      </c>
      <c r="B4358" s="4" t="s">
        <v>5</v>
      </c>
      <c r="C4358" s="4" t="s">
        <v>13</v>
      </c>
      <c r="D4358" s="4" t="s">
        <v>13</v>
      </c>
      <c r="E4358" s="4" t="s">
        <v>6</v>
      </c>
      <c r="F4358" s="4" t="s">
        <v>10</v>
      </c>
    </row>
    <row r="4359" spans="1:6">
      <c r="A4359" t="n">
        <v>31848</v>
      </c>
      <c r="B4359" s="26" t="n">
        <v>31</v>
      </c>
      <c r="C4359" s="7" t="n">
        <v>1</v>
      </c>
      <c r="D4359" s="7" t="n">
        <v>0</v>
      </c>
      <c r="E4359" s="7" t="s">
        <v>384</v>
      </c>
      <c r="F4359" s="7" t="n">
        <v>61</v>
      </c>
    </row>
    <row r="4360" spans="1:6">
      <c r="A4360" t="s">
        <v>4</v>
      </c>
      <c r="B4360" s="4" t="s">
        <v>5</v>
      </c>
      <c r="C4360" s="4" t="s">
        <v>13</v>
      </c>
      <c r="D4360" s="4" t="s">
        <v>13</v>
      </c>
      <c r="E4360" s="4" t="s">
        <v>13</v>
      </c>
      <c r="F4360" s="4" t="s">
        <v>10</v>
      </c>
      <c r="G4360" s="4" t="s">
        <v>10</v>
      </c>
      <c r="H4360" s="4" t="s">
        <v>13</v>
      </c>
    </row>
    <row r="4361" spans="1:6">
      <c r="A4361" t="n">
        <v>31903</v>
      </c>
      <c r="B4361" s="26" t="n">
        <v>31</v>
      </c>
      <c r="C4361" s="7" t="n">
        <v>2</v>
      </c>
      <c r="D4361" s="7" t="n">
        <v>0</v>
      </c>
      <c r="E4361" s="7" t="n">
        <v>1</v>
      </c>
      <c r="F4361" s="7" t="n">
        <v>320</v>
      </c>
      <c r="G4361" s="7" t="n">
        <v>30</v>
      </c>
      <c r="H4361" s="7" t="n">
        <v>0</v>
      </c>
    </row>
    <row r="4362" spans="1:6">
      <c r="A4362" t="s">
        <v>4</v>
      </c>
      <c r="B4362" s="4" t="s">
        <v>5</v>
      </c>
      <c r="C4362" s="4" t="s">
        <v>13</v>
      </c>
      <c r="D4362" s="4" t="s">
        <v>13</v>
      </c>
      <c r="E4362" s="4" t="s">
        <v>13</v>
      </c>
    </row>
    <row r="4363" spans="1:6">
      <c r="A4363" t="n">
        <v>31912</v>
      </c>
      <c r="B4363" s="26" t="n">
        <v>31</v>
      </c>
      <c r="C4363" s="7" t="n">
        <v>4</v>
      </c>
      <c r="D4363" s="7" t="n">
        <v>0</v>
      </c>
      <c r="E4363" s="7" t="n">
        <v>0</v>
      </c>
    </row>
    <row r="4364" spans="1:6">
      <c r="A4364" t="s">
        <v>4</v>
      </c>
      <c r="B4364" s="4" t="s">
        <v>5</v>
      </c>
      <c r="C4364" s="4" t="s">
        <v>13</v>
      </c>
      <c r="D4364" s="4" t="s">
        <v>13</v>
      </c>
    </row>
    <row r="4365" spans="1:6">
      <c r="A4365" t="n">
        <v>31916</v>
      </c>
      <c r="B4365" s="26" t="n">
        <v>31</v>
      </c>
      <c r="C4365" s="7" t="n">
        <v>3</v>
      </c>
      <c r="D4365" s="7" t="n">
        <v>0</v>
      </c>
    </row>
    <row r="4366" spans="1:6">
      <c r="A4366" t="s">
        <v>4</v>
      </c>
      <c r="B4366" s="4" t="s">
        <v>5</v>
      </c>
      <c r="C4366" s="4" t="s">
        <v>13</v>
      </c>
      <c r="D4366" s="4" t="s">
        <v>13</v>
      </c>
      <c r="E4366" s="4" t="s">
        <v>13</v>
      </c>
      <c r="F4366" s="4" t="s">
        <v>13</v>
      </c>
      <c r="G4366" s="4" t="s">
        <v>10</v>
      </c>
      <c r="H4366" s="4" t="s">
        <v>84</v>
      </c>
      <c r="I4366" s="4" t="s">
        <v>10</v>
      </c>
      <c r="J4366" s="4" t="s">
        <v>84</v>
      </c>
      <c r="K4366" s="4" t="s">
        <v>10</v>
      </c>
      <c r="L4366" s="4" t="s">
        <v>84</v>
      </c>
      <c r="M4366" s="4" t="s">
        <v>10</v>
      </c>
      <c r="N4366" s="4" t="s">
        <v>84</v>
      </c>
      <c r="O4366" s="4" t="s">
        <v>10</v>
      </c>
      <c r="P4366" s="4" t="s">
        <v>84</v>
      </c>
      <c r="Q4366" s="4" t="s">
        <v>10</v>
      </c>
      <c r="R4366" s="4" t="s">
        <v>84</v>
      </c>
      <c r="S4366" s="4" t="s">
        <v>10</v>
      </c>
      <c r="T4366" s="4" t="s">
        <v>84</v>
      </c>
      <c r="U4366" s="4" t="s">
        <v>10</v>
      </c>
      <c r="V4366" s="4" t="s">
        <v>84</v>
      </c>
      <c r="W4366" s="4" t="s">
        <v>10</v>
      </c>
      <c r="X4366" s="4" t="s">
        <v>84</v>
      </c>
      <c r="Y4366" s="4" t="s">
        <v>10</v>
      </c>
      <c r="Z4366" s="4" t="s">
        <v>84</v>
      </c>
      <c r="AA4366" s="4" t="s">
        <v>10</v>
      </c>
      <c r="AB4366" s="4" t="s">
        <v>84</v>
      </c>
      <c r="AC4366" s="4" t="s">
        <v>10</v>
      </c>
      <c r="AD4366" s="4" t="s">
        <v>84</v>
      </c>
      <c r="AE4366" s="4" t="s">
        <v>10</v>
      </c>
      <c r="AF4366" s="4" t="s">
        <v>84</v>
      </c>
      <c r="AG4366" s="4" t="s">
        <v>10</v>
      </c>
      <c r="AH4366" s="4" t="s">
        <v>84</v>
      </c>
      <c r="AI4366" s="4" t="s">
        <v>10</v>
      </c>
      <c r="AJ4366" s="4" t="s">
        <v>84</v>
      </c>
      <c r="AK4366" s="4" t="s">
        <v>10</v>
      </c>
      <c r="AL4366" s="4" t="s">
        <v>84</v>
      </c>
      <c r="AM4366" s="4" t="s">
        <v>10</v>
      </c>
      <c r="AN4366" s="4" t="s">
        <v>84</v>
      </c>
      <c r="AO4366" s="4" t="s">
        <v>10</v>
      </c>
      <c r="AP4366" s="4" t="s">
        <v>84</v>
      </c>
      <c r="AQ4366" s="4" t="s">
        <v>10</v>
      </c>
      <c r="AR4366" s="4" t="s">
        <v>84</v>
      </c>
      <c r="AS4366" s="4" t="s">
        <v>10</v>
      </c>
      <c r="AT4366" s="4" t="s">
        <v>84</v>
      </c>
      <c r="AU4366" s="4" t="s">
        <v>10</v>
      </c>
      <c r="AV4366" s="4" t="s">
        <v>84</v>
      </c>
      <c r="AW4366" s="4" t="s">
        <v>10</v>
      </c>
      <c r="AX4366" s="4" t="s">
        <v>84</v>
      </c>
      <c r="AY4366" s="4" t="s">
        <v>10</v>
      </c>
      <c r="AZ4366" s="4" t="s">
        <v>84</v>
      </c>
      <c r="BA4366" s="4" t="s">
        <v>10</v>
      </c>
      <c r="BB4366" s="4" t="s">
        <v>84</v>
      </c>
      <c r="BC4366" s="4" t="s">
        <v>10</v>
      </c>
      <c r="BD4366" s="4" t="s">
        <v>84</v>
      </c>
      <c r="BE4366" s="4" t="s">
        <v>10</v>
      </c>
      <c r="BF4366" s="4" t="s">
        <v>84</v>
      </c>
      <c r="BG4366" s="4" t="s">
        <v>10</v>
      </c>
      <c r="BH4366" s="4" t="s">
        <v>84</v>
      </c>
      <c r="BI4366" s="4" t="s">
        <v>10</v>
      </c>
      <c r="BJ4366" s="4" t="s">
        <v>84</v>
      </c>
      <c r="BK4366" s="4" t="s">
        <v>10</v>
      </c>
      <c r="BL4366" s="4" t="s">
        <v>84</v>
      </c>
      <c r="BM4366" s="4" t="s">
        <v>10</v>
      </c>
      <c r="BN4366" s="4" t="s">
        <v>84</v>
      </c>
      <c r="BO4366" s="4" t="s">
        <v>10</v>
      </c>
      <c r="BP4366" s="4" t="s">
        <v>84</v>
      </c>
      <c r="BQ4366" s="4" t="s">
        <v>10</v>
      </c>
      <c r="BR4366" s="4" t="s">
        <v>84</v>
      </c>
      <c r="BS4366" s="4" t="s">
        <v>10</v>
      </c>
      <c r="BT4366" s="4" t="s">
        <v>84</v>
      </c>
      <c r="BU4366" s="4" t="s">
        <v>10</v>
      </c>
      <c r="BV4366" s="4" t="s">
        <v>84</v>
      </c>
      <c r="BW4366" s="4" t="s">
        <v>10</v>
      </c>
      <c r="BX4366" s="4" t="s">
        <v>84</v>
      </c>
      <c r="BY4366" s="4" t="s">
        <v>10</v>
      </c>
      <c r="BZ4366" s="4" t="s">
        <v>84</v>
      </c>
      <c r="CA4366" s="4" t="s">
        <v>10</v>
      </c>
      <c r="CB4366" s="4" t="s">
        <v>84</v>
      </c>
      <c r="CC4366" s="4" t="s">
        <v>84</v>
      </c>
    </row>
    <row r="4367" spans="1:6">
      <c r="A4367" t="n">
        <v>31919</v>
      </c>
      <c r="B4367" s="27" t="n">
        <v>6</v>
      </c>
      <c r="C4367" s="7" t="n">
        <v>35</v>
      </c>
      <c r="D4367" s="7" t="n">
        <v>0</v>
      </c>
      <c r="E4367" s="7" t="n">
        <v>1</v>
      </c>
      <c r="F4367" s="7" t="n">
        <v>37</v>
      </c>
      <c r="G4367" s="7" t="n">
        <v>100</v>
      </c>
      <c r="H4367" s="16" t="n">
        <f t="normal" ca="1">A4369</f>
        <v>0</v>
      </c>
      <c r="I4367" s="7" t="n">
        <v>101</v>
      </c>
      <c r="J4367" s="16" t="n">
        <f t="normal" ca="1">A4375</f>
        <v>0</v>
      </c>
      <c r="K4367" s="7" t="n">
        <v>102</v>
      </c>
      <c r="L4367" s="16" t="n">
        <f t="normal" ca="1">A4381</f>
        <v>0</v>
      </c>
      <c r="M4367" s="7" t="n">
        <v>1</v>
      </c>
      <c r="N4367" s="16" t="n">
        <f t="normal" ca="1">A4385</f>
        <v>0</v>
      </c>
      <c r="O4367" s="7" t="n">
        <v>2</v>
      </c>
      <c r="P4367" s="16" t="n">
        <f t="normal" ca="1">A4389</f>
        <v>0</v>
      </c>
      <c r="Q4367" s="7" t="n">
        <v>3</v>
      </c>
      <c r="R4367" s="16" t="n">
        <f t="normal" ca="1">A4393</f>
        <v>0</v>
      </c>
      <c r="S4367" s="7" t="n">
        <v>10</v>
      </c>
      <c r="T4367" s="16" t="n">
        <f t="normal" ca="1">A4397</f>
        <v>0</v>
      </c>
      <c r="U4367" s="7" t="n">
        <v>11</v>
      </c>
      <c r="V4367" s="16" t="n">
        <f t="normal" ca="1">A4401</f>
        <v>0</v>
      </c>
      <c r="W4367" s="7" t="n">
        <v>12</v>
      </c>
      <c r="X4367" s="16" t="n">
        <f t="normal" ca="1">A4405</f>
        <v>0</v>
      </c>
      <c r="Y4367" s="7" t="n">
        <v>13</v>
      </c>
      <c r="Z4367" s="16" t="n">
        <f t="normal" ca="1">A4409</f>
        <v>0</v>
      </c>
      <c r="AA4367" s="7" t="n">
        <v>14</v>
      </c>
      <c r="AB4367" s="16" t="n">
        <f t="normal" ca="1">A4413</f>
        <v>0</v>
      </c>
      <c r="AC4367" s="7" t="n">
        <v>15</v>
      </c>
      <c r="AD4367" s="16" t="n">
        <f t="normal" ca="1">A4417</f>
        <v>0</v>
      </c>
      <c r="AE4367" s="7" t="n">
        <v>16</v>
      </c>
      <c r="AF4367" s="16" t="n">
        <f t="normal" ca="1">A4421</f>
        <v>0</v>
      </c>
      <c r="AG4367" s="7" t="n">
        <v>17</v>
      </c>
      <c r="AH4367" s="16" t="n">
        <f t="normal" ca="1">A4425</f>
        <v>0</v>
      </c>
      <c r="AI4367" s="7" t="n">
        <v>18</v>
      </c>
      <c r="AJ4367" s="16" t="n">
        <f t="normal" ca="1">A4429</f>
        <v>0</v>
      </c>
      <c r="AK4367" s="7" t="n">
        <v>19</v>
      </c>
      <c r="AL4367" s="16" t="n">
        <f t="normal" ca="1">A4433</f>
        <v>0</v>
      </c>
      <c r="AM4367" s="7" t="n">
        <v>20</v>
      </c>
      <c r="AN4367" s="16" t="n">
        <f t="normal" ca="1">A4437</f>
        <v>0</v>
      </c>
      <c r="AO4367" s="7" t="n">
        <v>25</v>
      </c>
      <c r="AP4367" s="16" t="n">
        <f t="normal" ca="1">A4441</f>
        <v>0</v>
      </c>
      <c r="AQ4367" s="7" t="n">
        <v>30</v>
      </c>
      <c r="AR4367" s="16" t="n">
        <f t="normal" ca="1">A4445</f>
        <v>0</v>
      </c>
      <c r="AS4367" s="7" t="n">
        <v>31</v>
      </c>
      <c r="AT4367" s="16" t="n">
        <f t="normal" ca="1">A4449</f>
        <v>0</v>
      </c>
      <c r="AU4367" s="7" t="n">
        <v>32</v>
      </c>
      <c r="AV4367" s="16" t="n">
        <f t="normal" ca="1">A4453</f>
        <v>0</v>
      </c>
      <c r="AW4367" s="7" t="n">
        <v>33</v>
      </c>
      <c r="AX4367" s="16" t="n">
        <f t="normal" ca="1">A4457</f>
        <v>0</v>
      </c>
      <c r="AY4367" s="7" t="n">
        <v>34</v>
      </c>
      <c r="AZ4367" s="16" t="n">
        <f t="normal" ca="1">A4461</f>
        <v>0</v>
      </c>
      <c r="BA4367" s="7" t="n">
        <v>35</v>
      </c>
      <c r="BB4367" s="16" t="n">
        <f t="normal" ca="1">A4465</f>
        <v>0</v>
      </c>
      <c r="BC4367" s="7" t="n">
        <v>36</v>
      </c>
      <c r="BD4367" s="16" t="n">
        <f t="normal" ca="1">A4469</f>
        <v>0</v>
      </c>
      <c r="BE4367" s="7" t="n">
        <v>37</v>
      </c>
      <c r="BF4367" s="16" t="n">
        <f t="normal" ca="1">A4473</f>
        <v>0</v>
      </c>
      <c r="BG4367" s="7" t="n">
        <v>38</v>
      </c>
      <c r="BH4367" s="16" t="n">
        <f t="normal" ca="1">A4477</f>
        <v>0</v>
      </c>
      <c r="BI4367" s="7" t="n">
        <v>39</v>
      </c>
      <c r="BJ4367" s="16" t="n">
        <f t="normal" ca="1">A4481</f>
        <v>0</v>
      </c>
      <c r="BK4367" s="7" t="n">
        <v>40</v>
      </c>
      <c r="BL4367" s="16" t="n">
        <f t="normal" ca="1">A4485</f>
        <v>0</v>
      </c>
      <c r="BM4367" s="7" t="n">
        <v>43</v>
      </c>
      <c r="BN4367" s="16" t="n">
        <f t="normal" ca="1">A4489</f>
        <v>0</v>
      </c>
      <c r="BO4367" s="7" t="n">
        <v>44</v>
      </c>
      <c r="BP4367" s="16" t="n">
        <f t="normal" ca="1">A4493</f>
        <v>0</v>
      </c>
      <c r="BQ4367" s="7" t="n">
        <v>45</v>
      </c>
      <c r="BR4367" s="16" t="n">
        <f t="normal" ca="1">A4497</f>
        <v>0</v>
      </c>
      <c r="BS4367" s="7" t="n">
        <v>46</v>
      </c>
      <c r="BT4367" s="16" t="n">
        <f t="normal" ca="1">A4501</f>
        <v>0</v>
      </c>
      <c r="BU4367" s="7" t="n">
        <v>47</v>
      </c>
      <c r="BV4367" s="16" t="n">
        <f t="normal" ca="1">A4505</f>
        <v>0</v>
      </c>
      <c r="BW4367" s="7" t="n">
        <v>50</v>
      </c>
      <c r="BX4367" s="16" t="n">
        <f t="normal" ca="1">A4509</f>
        <v>0</v>
      </c>
      <c r="BY4367" s="7" t="n">
        <v>60</v>
      </c>
      <c r="BZ4367" s="16" t="n">
        <f t="normal" ca="1">A4513</f>
        <v>0</v>
      </c>
      <c r="CA4367" s="7" t="n">
        <v>61</v>
      </c>
      <c r="CB4367" s="16" t="n">
        <f t="normal" ca="1">A4517</f>
        <v>0</v>
      </c>
      <c r="CC4367" s="16" t="n">
        <f t="normal" ca="1">A4521</f>
        <v>0</v>
      </c>
    </row>
    <row r="4368" spans="1:6">
      <c r="A4368" t="s">
        <v>4</v>
      </c>
      <c r="B4368" s="4" t="s">
        <v>5</v>
      </c>
      <c r="C4368" s="4" t="s">
        <v>10</v>
      </c>
    </row>
    <row r="4369" spans="1:81">
      <c r="A4369" t="n">
        <v>32150</v>
      </c>
      <c r="B4369" s="17" t="n">
        <v>13</v>
      </c>
      <c r="C4369" s="7" t="n">
        <v>11</v>
      </c>
    </row>
    <row r="4370" spans="1:81">
      <c r="A4370" t="s">
        <v>4</v>
      </c>
      <c r="B4370" s="4" t="s">
        <v>5</v>
      </c>
      <c r="C4370" s="4" t="s">
        <v>13</v>
      </c>
      <c r="D4370" s="4" t="s">
        <v>13</v>
      </c>
      <c r="E4370" s="4" t="s">
        <v>9</v>
      </c>
      <c r="F4370" s="4" t="s">
        <v>13</v>
      </c>
      <c r="G4370" s="4" t="s">
        <v>13</v>
      </c>
    </row>
    <row r="4371" spans="1:81">
      <c r="A4371" t="n">
        <v>32153</v>
      </c>
      <c r="B4371" s="25" t="n">
        <v>18</v>
      </c>
      <c r="C4371" s="7" t="n">
        <v>0</v>
      </c>
      <c r="D4371" s="7" t="n">
        <v>0</v>
      </c>
      <c r="E4371" s="7" t="n">
        <v>0</v>
      </c>
      <c r="F4371" s="7" t="n">
        <v>19</v>
      </c>
      <c r="G4371" s="7" t="n">
        <v>1</v>
      </c>
    </row>
    <row r="4372" spans="1:81">
      <c r="A4372" t="s">
        <v>4</v>
      </c>
      <c r="B4372" s="4" t="s">
        <v>5</v>
      </c>
      <c r="C4372" s="4" t="s">
        <v>84</v>
      </c>
    </row>
    <row r="4373" spans="1:81">
      <c r="A4373" t="n">
        <v>32162</v>
      </c>
      <c r="B4373" s="29" t="n">
        <v>3</v>
      </c>
      <c r="C4373" s="16" t="n">
        <f t="normal" ca="1">A4525</f>
        <v>0</v>
      </c>
    </row>
    <row r="4374" spans="1:81">
      <c r="A4374" t="s">
        <v>4</v>
      </c>
      <c r="B4374" s="4" t="s">
        <v>5</v>
      </c>
      <c r="C4374" s="4" t="s">
        <v>10</v>
      </c>
    </row>
    <row r="4375" spans="1:81">
      <c r="A4375" t="n">
        <v>32167</v>
      </c>
      <c r="B4375" s="9" t="n">
        <v>12</v>
      </c>
      <c r="C4375" s="7" t="n">
        <v>11</v>
      </c>
    </row>
    <row r="4376" spans="1:81">
      <c r="A4376" t="s">
        <v>4</v>
      </c>
      <c r="B4376" s="4" t="s">
        <v>5</v>
      </c>
      <c r="C4376" s="4" t="s">
        <v>13</v>
      </c>
      <c r="D4376" s="4" t="s">
        <v>13</v>
      </c>
      <c r="E4376" s="4" t="s">
        <v>9</v>
      </c>
      <c r="F4376" s="4" t="s">
        <v>13</v>
      </c>
      <c r="G4376" s="4" t="s">
        <v>13</v>
      </c>
    </row>
    <row r="4377" spans="1:81">
      <c r="A4377" t="n">
        <v>32170</v>
      </c>
      <c r="B4377" s="25" t="n">
        <v>18</v>
      </c>
      <c r="C4377" s="7" t="n">
        <v>0</v>
      </c>
      <c r="D4377" s="7" t="n">
        <v>0</v>
      </c>
      <c r="E4377" s="7" t="n">
        <v>0</v>
      </c>
      <c r="F4377" s="7" t="n">
        <v>19</v>
      </c>
      <c r="G4377" s="7" t="n">
        <v>1</v>
      </c>
    </row>
    <row r="4378" spans="1:81">
      <c r="A4378" t="s">
        <v>4</v>
      </c>
      <c r="B4378" s="4" t="s">
        <v>5</v>
      </c>
      <c r="C4378" s="4" t="s">
        <v>84</v>
      </c>
    </row>
    <row r="4379" spans="1:81">
      <c r="A4379" t="n">
        <v>32179</v>
      </c>
      <c r="B4379" s="29" t="n">
        <v>3</v>
      </c>
      <c r="C4379" s="16" t="n">
        <f t="normal" ca="1">A4525</f>
        <v>0</v>
      </c>
    </row>
    <row r="4380" spans="1:81">
      <c r="A4380" t="s">
        <v>4</v>
      </c>
      <c r="B4380" s="4" t="s">
        <v>5</v>
      </c>
      <c r="C4380" s="4" t="s">
        <v>13</v>
      </c>
      <c r="D4380" s="4" t="s">
        <v>6</v>
      </c>
    </row>
    <row r="4381" spans="1:81">
      <c r="A4381" t="n">
        <v>32184</v>
      </c>
      <c r="B4381" s="30" t="n">
        <v>2</v>
      </c>
      <c r="C4381" s="7" t="n">
        <v>0</v>
      </c>
      <c r="D4381" s="7" t="s">
        <v>385</v>
      </c>
    </row>
    <row r="4382" spans="1:81">
      <c r="A4382" t="s">
        <v>4</v>
      </c>
      <c r="B4382" s="4" t="s">
        <v>5</v>
      </c>
      <c r="C4382" s="4" t="s">
        <v>84</v>
      </c>
    </row>
    <row r="4383" spans="1:81">
      <c r="A4383" t="n">
        <v>32203</v>
      </c>
      <c r="B4383" s="29" t="n">
        <v>3</v>
      </c>
      <c r="C4383" s="16" t="n">
        <f t="normal" ca="1">A4525</f>
        <v>0</v>
      </c>
    </row>
    <row r="4384" spans="1:81">
      <c r="A4384" t="s">
        <v>4</v>
      </c>
      <c r="B4384" s="4" t="s">
        <v>5</v>
      </c>
      <c r="C4384" s="4" t="s">
        <v>13</v>
      </c>
      <c r="D4384" s="4" t="s">
        <v>6</v>
      </c>
    </row>
    <row r="4385" spans="1:7">
      <c r="A4385" t="n">
        <v>32208</v>
      </c>
      <c r="B4385" s="30" t="n">
        <v>2</v>
      </c>
      <c r="C4385" s="7" t="n">
        <v>0</v>
      </c>
      <c r="D4385" s="7" t="s">
        <v>386</v>
      </c>
    </row>
    <row r="4386" spans="1:7">
      <c r="A4386" t="s">
        <v>4</v>
      </c>
      <c r="B4386" s="4" t="s">
        <v>5</v>
      </c>
      <c r="C4386" s="4" t="s">
        <v>84</v>
      </c>
    </row>
    <row r="4387" spans="1:7">
      <c r="A4387" t="n">
        <v>32223</v>
      </c>
      <c r="B4387" s="29" t="n">
        <v>3</v>
      </c>
      <c r="C4387" s="16" t="n">
        <f t="normal" ca="1">A4525</f>
        <v>0</v>
      </c>
    </row>
    <row r="4388" spans="1:7">
      <c r="A4388" t="s">
        <v>4</v>
      </c>
      <c r="B4388" s="4" t="s">
        <v>5</v>
      </c>
      <c r="C4388" s="4" t="s">
        <v>13</v>
      </c>
      <c r="D4388" s="4" t="s">
        <v>6</v>
      </c>
    </row>
    <row r="4389" spans="1:7">
      <c r="A4389" t="n">
        <v>32228</v>
      </c>
      <c r="B4389" s="30" t="n">
        <v>2</v>
      </c>
      <c r="C4389" s="7" t="n">
        <v>0</v>
      </c>
      <c r="D4389" s="7" t="s">
        <v>387</v>
      </c>
    </row>
    <row r="4390" spans="1:7">
      <c r="A4390" t="s">
        <v>4</v>
      </c>
      <c r="B4390" s="4" t="s">
        <v>5</v>
      </c>
      <c r="C4390" s="4" t="s">
        <v>84</v>
      </c>
    </row>
    <row r="4391" spans="1:7">
      <c r="A4391" t="n">
        <v>32243</v>
      </c>
      <c r="B4391" s="29" t="n">
        <v>3</v>
      </c>
      <c r="C4391" s="16" t="n">
        <f t="normal" ca="1">A4525</f>
        <v>0</v>
      </c>
    </row>
    <row r="4392" spans="1:7">
      <c r="A4392" t="s">
        <v>4</v>
      </c>
      <c r="B4392" s="4" t="s">
        <v>5</v>
      </c>
      <c r="C4392" s="4" t="s">
        <v>13</v>
      </c>
      <c r="D4392" s="4" t="s">
        <v>6</v>
      </c>
    </row>
    <row r="4393" spans="1:7">
      <c r="A4393" t="n">
        <v>32248</v>
      </c>
      <c r="B4393" s="30" t="n">
        <v>2</v>
      </c>
      <c r="C4393" s="7" t="n">
        <v>0</v>
      </c>
      <c r="D4393" s="7" t="s">
        <v>388</v>
      </c>
    </row>
    <row r="4394" spans="1:7">
      <c r="A4394" t="s">
        <v>4</v>
      </c>
      <c r="B4394" s="4" t="s">
        <v>5</v>
      </c>
      <c r="C4394" s="4" t="s">
        <v>84</v>
      </c>
    </row>
    <row r="4395" spans="1:7">
      <c r="A4395" t="n">
        <v>32263</v>
      </c>
      <c r="B4395" s="29" t="n">
        <v>3</v>
      </c>
      <c r="C4395" s="16" t="n">
        <f t="normal" ca="1">A4525</f>
        <v>0</v>
      </c>
    </row>
    <row r="4396" spans="1:7">
      <c r="A4396" t="s">
        <v>4</v>
      </c>
      <c r="B4396" s="4" t="s">
        <v>5</v>
      </c>
      <c r="C4396" s="4" t="s">
        <v>13</v>
      </c>
      <c r="D4396" s="4" t="s">
        <v>6</v>
      </c>
    </row>
    <row r="4397" spans="1:7">
      <c r="A4397" t="n">
        <v>32268</v>
      </c>
      <c r="B4397" s="30" t="n">
        <v>2</v>
      </c>
      <c r="C4397" s="7" t="n">
        <v>0</v>
      </c>
      <c r="D4397" s="7" t="s">
        <v>389</v>
      </c>
    </row>
    <row r="4398" spans="1:7">
      <c r="A4398" t="s">
        <v>4</v>
      </c>
      <c r="B4398" s="4" t="s">
        <v>5</v>
      </c>
      <c r="C4398" s="4" t="s">
        <v>84</v>
      </c>
    </row>
    <row r="4399" spans="1:7">
      <c r="A4399" t="n">
        <v>32283</v>
      </c>
      <c r="B4399" s="29" t="n">
        <v>3</v>
      </c>
      <c r="C4399" s="16" t="n">
        <f t="normal" ca="1">A4525</f>
        <v>0</v>
      </c>
    </row>
    <row r="4400" spans="1:7">
      <c r="A4400" t="s">
        <v>4</v>
      </c>
      <c r="B4400" s="4" t="s">
        <v>5</v>
      </c>
      <c r="C4400" s="4" t="s">
        <v>13</v>
      </c>
      <c r="D4400" s="4" t="s">
        <v>6</v>
      </c>
    </row>
    <row r="4401" spans="1:4">
      <c r="A4401" t="n">
        <v>32288</v>
      </c>
      <c r="B4401" s="30" t="n">
        <v>2</v>
      </c>
      <c r="C4401" s="7" t="n">
        <v>0</v>
      </c>
      <c r="D4401" s="7" t="s">
        <v>390</v>
      </c>
    </row>
    <row r="4402" spans="1:4">
      <c r="A4402" t="s">
        <v>4</v>
      </c>
      <c r="B4402" s="4" t="s">
        <v>5</v>
      </c>
      <c r="C4402" s="4" t="s">
        <v>84</v>
      </c>
    </row>
    <row r="4403" spans="1:4">
      <c r="A4403" t="n">
        <v>32303</v>
      </c>
      <c r="B4403" s="29" t="n">
        <v>3</v>
      </c>
      <c r="C4403" s="16" t="n">
        <f t="normal" ca="1">A4525</f>
        <v>0</v>
      </c>
    </row>
    <row r="4404" spans="1:4">
      <c r="A4404" t="s">
        <v>4</v>
      </c>
      <c r="B4404" s="4" t="s">
        <v>5</v>
      </c>
      <c r="C4404" s="4" t="s">
        <v>13</v>
      </c>
      <c r="D4404" s="4" t="s">
        <v>6</v>
      </c>
    </row>
    <row r="4405" spans="1:4">
      <c r="A4405" t="n">
        <v>32308</v>
      </c>
      <c r="B4405" s="30" t="n">
        <v>2</v>
      </c>
      <c r="C4405" s="7" t="n">
        <v>0</v>
      </c>
      <c r="D4405" s="7" t="s">
        <v>391</v>
      </c>
    </row>
    <row r="4406" spans="1:4">
      <c r="A4406" t="s">
        <v>4</v>
      </c>
      <c r="B4406" s="4" t="s">
        <v>5</v>
      </c>
      <c r="C4406" s="4" t="s">
        <v>84</v>
      </c>
    </row>
    <row r="4407" spans="1:4">
      <c r="A4407" t="n">
        <v>32323</v>
      </c>
      <c r="B4407" s="29" t="n">
        <v>3</v>
      </c>
      <c r="C4407" s="16" t="n">
        <f t="normal" ca="1">A4525</f>
        <v>0</v>
      </c>
    </row>
    <row r="4408" spans="1:4">
      <c r="A4408" t="s">
        <v>4</v>
      </c>
      <c r="B4408" s="4" t="s">
        <v>5</v>
      </c>
      <c r="C4408" s="4" t="s">
        <v>13</v>
      </c>
      <c r="D4408" s="4" t="s">
        <v>6</v>
      </c>
    </row>
    <row r="4409" spans="1:4">
      <c r="A4409" t="n">
        <v>32328</v>
      </c>
      <c r="B4409" s="30" t="n">
        <v>2</v>
      </c>
      <c r="C4409" s="7" t="n">
        <v>0</v>
      </c>
      <c r="D4409" s="7" t="s">
        <v>392</v>
      </c>
    </row>
    <row r="4410" spans="1:4">
      <c r="A4410" t="s">
        <v>4</v>
      </c>
      <c r="B4410" s="4" t="s">
        <v>5</v>
      </c>
      <c r="C4410" s="4" t="s">
        <v>84</v>
      </c>
    </row>
    <row r="4411" spans="1:4">
      <c r="A4411" t="n">
        <v>32343</v>
      </c>
      <c r="B4411" s="29" t="n">
        <v>3</v>
      </c>
      <c r="C4411" s="16" t="n">
        <f t="normal" ca="1">A4525</f>
        <v>0</v>
      </c>
    </row>
    <row r="4412" spans="1:4">
      <c r="A4412" t="s">
        <v>4</v>
      </c>
      <c r="B4412" s="4" t="s">
        <v>5</v>
      </c>
      <c r="C4412" s="4" t="s">
        <v>13</v>
      </c>
      <c r="D4412" s="4" t="s">
        <v>6</v>
      </c>
    </row>
    <row r="4413" spans="1:4">
      <c r="A4413" t="n">
        <v>32348</v>
      </c>
      <c r="B4413" s="30" t="n">
        <v>2</v>
      </c>
      <c r="C4413" s="7" t="n">
        <v>0</v>
      </c>
      <c r="D4413" s="7" t="s">
        <v>393</v>
      </c>
    </row>
    <row r="4414" spans="1:4">
      <c r="A4414" t="s">
        <v>4</v>
      </c>
      <c r="B4414" s="4" t="s">
        <v>5</v>
      </c>
      <c r="C4414" s="4" t="s">
        <v>84</v>
      </c>
    </row>
    <row r="4415" spans="1:4">
      <c r="A4415" t="n">
        <v>32363</v>
      </c>
      <c r="B4415" s="29" t="n">
        <v>3</v>
      </c>
      <c r="C4415" s="16" t="n">
        <f t="normal" ca="1">A4525</f>
        <v>0</v>
      </c>
    </row>
    <row r="4416" spans="1:4">
      <c r="A4416" t="s">
        <v>4</v>
      </c>
      <c r="B4416" s="4" t="s">
        <v>5</v>
      </c>
      <c r="C4416" s="4" t="s">
        <v>13</v>
      </c>
      <c r="D4416" s="4" t="s">
        <v>6</v>
      </c>
    </row>
    <row r="4417" spans="1:4">
      <c r="A4417" t="n">
        <v>32368</v>
      </c>
      <c r="B4417" s="30" t="n">
        <v>2</v>
      </c>
      <c r="C4417" s="7" t="n">
        <v>0</v>
      </c>
      <c r="D4417" s="7" t="s">
        <v>394</v>
      </c>
    </row>
    <row r="4418" spans="1:4">
      <c r="A4418" t="s">
        <v>4</v>
      </c>
      <c r="B4418" s="4" t="s">
        <v>5</v>
      </c>
      <c r="C4418" s="4" t="s">
        <v>84</v>
      </c>
    </row>
    <row r="4419" spans="1:4">
      <c r="A4419" t="n">
        <v>32383</v>
      </c>
      <c r="B4419" s="29" t="n">
        <v>3</v>
      </c>
      <c r="C4419" s="16" t="n">
        <f t="normal" ca="1">A4525</f>
        <v>0</v>
      </c>
    </row>
    <row r="4420" spans="1:4">
      <c r="A4420" t="s">
        <v>4</v>
      </c>
      <c r="B4420" s="4" t="s">
        <v>5</v>
      </c>
      <c r="C4420" s="4" t="s">
        <v>13</v>
      </c>
      <c r="D4420" s="4" t="s">
        <v>6</v>
      </c>
    </row>
    <row r="4421" spans="1:4">
      <c r="A4421" t="n">
        <v>32388</v>
      </c>
      <c r="B4421" s="30" t="n">
        <v>2</v>
      </c>
      <c r="C4421" s="7" t="n">
        <v>0</v>
      </c>
      <c r="D4421" s="7" t="s">
        <v>395</v>
      </c>
    </row>
    <row r="4422" spans="1:4">
      <c r="A4422" t="s">
        <v>4</v>
      </c>
      <c r="B4422" s="4" t="s">
        <v>5</v>
      </c>
      <c r="C4422" s="4" t="s">
        <v>84</v>
      </c>
    </row>
    <row r="4423" spans="1:4">
      <c r="A4423" t="n">
        <v>32403</v>
      </c>
      <c r="B4423" s="29" t="n">
        <v>3</v>
      </c>
      <c r="C4423" s="16" t="n">
        <f t="normal" ca="1">A4525</f>
        <v>0</v>
      </c>
    </row>
    <row r="4424" spans="1:4">
      <c r="A4424" t="s">
        <v>4</v>
      </c>
      <c r="B4424" s="4" t="s">
        <v>5</v>
      </c>
      <c r="C4424" s="4" t="s">
        <v>13</v>
      </c>
      <c r="D4424" s="4" t="s">
        <v>6</v>
      </c>
    </row>
    <row r="4425" spans="1:4">
      <c r="A4425" t="n">
        <v>32408</v>
      </c>
      <c r="B4425" s="30" t="n">
        <v>2</v>
      </c>
      <c r="C4425" s="7" t="n">
        <v>0</v>
      </c>
      <c r="D4425" s="7" t="s">
        <v>396</v>
      </c>
    </row>
    <row r="4426" spans="1:4">
      <c r="A4426" t="s">
        <v>4</v>
      </c>
      <c r="B4426" s="4" t="s">
        <v>5</v>
      </c>
      <c r="C4426" s="4" t="s">
        <v>84</v>
      </c>
    </row>
    <row r="4427" spans="1:4">
      <c r="A4427" t="n">
        <v>32423</v>
      </c>
      <c r="B4427" s="29" t="n">
        <v>3</v>
      </c>
      <c r="C4427" s="16" t="n">
        <f t="normal" ca="1">A4525</f>
        <v>0</v>
      </c>
    </row>
    <row r="4428" spans="1:4">
      <c r="A4428" t="s">
        <v>4</v>
      </c>
      <c r="B4428" s="4" t="s">
        <v>5</v>
      </c>
      <c r="C4428" s="4" t="s">
        <v>13</v>
      </c>
      <c r="D4428" s="4" t="s">
        <v>6</v>
      </c>
    </row>
    <row r="4429" spans="1:4">
      <c r="A4429" t="n">
        <v>32428</v>
      </c>
      <c r="B4429" s="30" t="n">
        <v>2</v>
      </c>
      <c r="C4429" s="7" t="n">
        <v>0</v>
      </c>
      <c r="D4429" s="7" t="s">
        <v>397</v>
      </c>
    </row>
    <row r="4430" spans="1:4">
      <c r="A4430" t="s">
        <v>4</v>
      </c>
      <c r="B4430" s="4" t="s">
        <v>5</v>
      </c>
      <c r="C4430" s="4" t="s">
        <v>84</v>
      </c>
    </row>
    <row r="4431" spans="1:4">
      <c r="A4431" t="n">
        <v>32443</v>
      </c>
      <c r="B4431" s="29" t="n">
        <v>3</v>
      </c>
      <c r="C4431" s="16" t="n">
        <f t="normal" ca="1">A4525</f>
        <v>0</v>
      </c>
    </row>
    <row r="4432" spans="1:4">
      <c r="A4432" t="s">
        <v>4</v>
      </c>
      <c r="B4432" s="4" t="s">
        <v>5</v>
      </c>
      <c r="C4432" s="4" t="s">
        <v>13</v>
      </c>
      <c r="D4432" s="4" t="s">
        <v>6</v>
      </c>
    </row>
    <row r="4433" spans="1:4">
      <c r="A4433" t="n">
        <v>32448</v>
      </c>
      <c r="B4433" s="30" t="n">
        <v>2</v>
      </c>
      <c r="C4433" s="7" t="n">
        <v>0</v>
      </c>
      <c r="D4433" s="7" t="s">
        <v>398</v>
      </c>
    </row>
    <row r="4434" spans="1:4">
      <c r="A4434" t="s">
        <v>4</v>
      </c>
      <c r="B4434" s="4" t="s">
        <v>5</v>
      </c>
      <c r="C4434" s="4" t="s">
        <v>84</v>
      </c>
    </row>
    <row r="4435" spans="1:4">
      <c r="A4435" t="n">
        <v>32463</v>
      </c>
      <c r="B4435" s="29" t="n">
        <v>3</v>
      </c>
      <c r="C4435" s="16" t="n">
        <f t="normal" ca="1">A4525</f>
        <v>0</v>
      </c>
    </row>
    <row r="4436" spans="1:4">
      <c r="A4436" t="s">
        <v>4</v>
      </c>
      <c r="B4436" s="4" t="s">
        <v>5</v>
      </c>
      <c r="C4436" s="4" t="s">
        <v>13</v>
      </c>
      <c r="D4436" s="4" t="s">
        <v>6</v>
      </c>
    </row>
    <row r="4437" spans="1:4">
      <c r="A4437" t="n">
        <v>32468</v>
      </c>
      <c r="B4437" s="30" t="n">
        <v>2</v>
      </c>
      <c r="C4437" s="7" t="n">
        <v>0</v>
      </c>
      <c r="D4437" s="7" t="s">
        <v>399</v>
      </c>
    </row>
    <row r="4438" spans="1:4">
      <c r="A4438" t="s">
        <v>4</v>
      </c>
      <c r="B4438" s="4" t="s">
        <v>5</v>
      </c>
      <c r="C4438" s="4" t="s">
        <v>84</v>
      </c>
    </row>
    <row r="4439" spans="1:4">
      <c r="A4439" t="n">
        <v>32484</v>
      </c>
      <c r="B4439" s="29" t="n">
        <v>3</v>
      </c>
      <c r="C4439" s="16" t="n">
        <f t="normal" ca="1">A4525</f>
        <v>0</v>
      </c>
    </row>
    <row r="4440" spans="1:4">
      <c r="A4440" t="s">
        <v>4</v>
      </c>
      <c r="B4440" s="4" t="s">
        <v>5</v>
      </c>
      <c r="C4440" s="4" t="s">
        <v>13</v>
      </c>
      <c r="D4440" s="4" t="s">
        <v>6</v>
      </c>
    </row>
    <row r="4441" spans="1:4">
      <c r="A4441" t="n">
        <v>32489</v>
      </c>
      <c r="B4441" s="30" t="n">
        <v>2</v>
      </c>
      <c r="C4441" s="7" t="n">
        <v>0</v>
      </c>
      <c r="D4441" s="7" t="s">
        <v>400</v>
      </c>
    </row>
    <row r="4442" spans="1:4">
      <c r="A4442" t="s">
        <v>4</v>
      </c>
      <c r="B4442" s="4" t="s">
        <v>5</v>
      </c>
      <c r="C4442" s="4" t="s">
        <v>84</v>
      </c>
    </row>
    <row r="4443" spans="1:4">
      <c r="A4443" t="n">
        <v>32504</v>
      </c>
      <c r="B4443" s="29" t="n">
        <v>3</v>
      </c>
      <c r="C4443" s="16" t="n">
        <f t="normal" ca="1">A4525</f>
        <v>0</v>
      </c>
    </row>
    <row r="4444" spans="1:4">
      <c r="A4444" t="s">
        <v>4</v>
      </c>
      <c r="B4444" s="4" t="s">
        <v>5</v>
      </c>
      <c r="C4444" s="4" t="s">
        <v>13</v>
      </c>
      <c r="D4444" s="4" t="s">
        <v>6</v>
      </c>
    </row>
    <row r="4445" spans="1:4">
      <c r="A4445" t="n">
        <v>32509</v>
      </c>
      <c r="B4445" s="30" t="n">
        <v>2</v>
      </c>
      <c r="C4445" s="7" t="n">
        <v>0</v>
      </c>
      <c r="D4445" s="7" t="s">
        <v>401</v>
      </c>
    </row>
    <row r="4446" spans="1:4">
      <c r="A4446" t="s">
        <v>4</v>
      </c>
      <c r="B4446" s="4" t="s">
        <v>5</v>
      </c>
      <c r="C4446" s="4" t="s">
        <v>84</v>
      </c>
    </row>
    <row r="4447" spans="1:4">
      <c r="A4447" t="n">
        <v>32524</v>
      </c>
      <c r="B4447" s="29" t="n">
        <v>3</v>
      </c>
      <c r="C4447" s="16" t="n">
        <f t="normal" ca="1">A4525</f>
        <v>0</v>
      </c>
    </row>
    <row r="4448" spans="1:4">
      <c r="A4448" t="s">
        <v>4</v>
      </c>
      <c r="B4448" s="4" t="s">
        <v>5</v>
      </c>
      <c r="C4448" s="4" t="s">
        <v>13</v>
      </c>
      <c r="D4448" s="4" t="s">
        <v>6</v>
      </c>
    </row>
    <row r="4449" spans="1:4">
      <c r="A4449" t="n">
        <v>32529</v>
      </c>
      <c r="B4449" s="30" t="n">
        <v>2</v>
      </c>
      <c r="C4449" s="7" t="n">
        <v>0</v>
      </c>
      <c r="D4449" s="7" t="s">
        <v>402</v>
      </c>
    </row>
    <row r="4450" spans="1:4">
      <c r="A4450" t="s">
        <v>4</v>
      </c>
      <c r="B4450" s="4" t="s">
        <v>5</v>
      </c>
      <c r="C4450" s="4" t="s">
        <v>84</v>
      </c>
    </row>
    <row r="4451" spans="1:4">
      <c r="A4451" t="n">
        <v>32544</v>
      </c>
      <c r="B4451" s="29" t="n">
        <v>3</v>
      </c>
      <c r="C4451" s="16" t="n">
        <f t="normal" ca="1">A4525</f>
        <v>0</v>
      </c>
    </row>
    <row r="4452" spans="1:4">
      <c r="A4452" t="s">
        <v>4</v>
      </c>
      <c r="B4452" s="4" t="s">
        <v>5</v>
      </c>
      <c r="C4452" s="4" t="s">
        <v>13</v>
      </c>
      <c r="D4452" s="4" t="s">
        <v>6</v>
      </c>
    </row>
    <row r="4453" spans="1:4">
      <c r="A4453" t="n">
        <v>32549</v>
      </c>
      <c r="B4453" s="30" t="n">
        <v>2</v>
      </c>
      <c r="C4453" s="7" t="n">
        <v>0</v>
      </c>
      <c r="D4453" s="7" t="s">
        <v>403</v>
      </c>
    </row>
    <row r="4454" spans="1:4">
      <c r="A4454" t="s">
        <v>4</v>
      </c>
      <c r="B4454" s="4" t="s">
        <v>5</v>
      </c>
      <c r="C4454" s="4" t="s">
        <v>84</v>
      </c>
    </row>
    <row r="4455" spans="1:4">
      <c r="A4455" t="n">
        <v>32564</v>
      </c>
      <c r="B4455" s="29" t="n">
        <v>3</v>
      </c>
      <c r="C4455" s="16" t="n">
        <f t="normal" ca="1">A4525</f>
        <v>0</v>
      </c>
    </row>
    <row r="4456" spans="1:4">
      <c r="A4456" t="s">
        <v>4</v>
      </c>
      <c r="B4456" s="4" t="s">
        <v>5</v>
      </c>
      <c r="C4456" s="4" t="s">
        <v>13</v>
      </c>
      <c r="D4456" s="4" t="s">
        <v>6</v>
      </c>
    </row>
    <row r="4457" spans="1:4">
      <c r="A4457" t="n">
        <v>32569</v>
      </c>
      <c r="B4457" s="30" t="n">
        <v>2</v>
      </c>
      <c r="C4457" s="7" t="n">
        <v>0</v>
      </c>
      <c r="D4457" s="7" t="s">
        <v>404</v>
      </c>
    </row>
    <row r="4458" spans="1:4">
      <c r="A4458" t="s">
        <v>4</v>
      </c>
      <c r="B4458" s="4" t="s">
        <v>5</v>
      </c>
      <c r="C4458" s="4" t="s">
        <v>84</v>
      </c>
    </row>
    <row r="4459" spans="1:4">
      <c r="A4459" t="n">
        <v>32584</v>
      </c>
      <c r="B4459" s="29" t="n">
        <v>3</v>
      </c>
      <c r="C4459" s="16" t="n">
        <f t="normal" ca="1">A4525</f>
        <v>0</v>
      </c>
    </row>
    <row r="4460" spans="1:4">
      <c r="A4460" t="s">
        <v>4</v>
      </c>
      <c r="B4460" s="4" t="s">
        <v>5</v>
      </c>
      <c r="C4460" s="4" t="s">
        <v>13</v>
      </c>
      <c r="D4460" s="4" t="s">
        <v>6</v>
      </c>
    </row>
    <row r="4461" spans="1:4">
      <c r="A4461" t="n">
        <v>32589</v>
      </c>
      <c r="B4461" s="30" t="n">
        <v>2</v>
      </c>
      <c r="C4461" s="7" t="n">
        <v>0</v>
      </c>
      <c r="D4461" s="7" t="s">
        <v>405</v>
      </c>
    </row>
    <row r="4462" spans="1:4">
      <c r="A4462" t="s">
        <v>4</v>
      </c>
      <c r="B4462" s="4" t="s">
        <v>5</v>
      </c>
      <c r="C4462" s="4" t="s">
        <v>84</v>
      </c>
    </row>
    <row r="4463" spans="1:4">
      <c r="A4463" t="n">
        <v>32604</v>
      </c>
      <c r="B4463" s="29" t="n">
        <v>3</v>
      </c>
      <c r="C4463" s="16" t="n">
        <f t="normal" ca="1">A4525</f>
        <v>0</v>
      </c>
    </row>
    <row r="4464" spans="1:4">
      <c r="A4464" t="s">
        <v>4</v>
      </c>
      <c r="B4464" s="4" t="s">
        <v>5</v>
      </c>
      <c r="C4464" s="4" t="s">
        <v>13</v>
      </c>
      <c r="D4464" s="4" t="s">
        <v>6</v>
      </c>
    </row>
    <row r="4465" spans="1:4">
      <c r="A4465" t="n">
        <v>32609</v>
      </c>
      <c r="B4465" s="30" t="n">
        <v>2</v>
      </c>
      <c r="C4465" s="7" t="n">
        <v>0</v>
      </c>
      <c r="D4465" s="7" t="s">
        <v>406</v>
      </c>
    </row>
    <row r="4466" spans="1:4">
      <c r="A4466" t="s">
        <v>4</v>
      </c>
      <c r="B4466" s="4" t="s">
        <v>5</v>
      </c>
      <c r="C4466" s="4" t="s">
        <v>84</v>
      </c>
    </row>
    <row r="4467" spans="1:4">
      <c r="A4467" t="n">
        <v>32624</v>
      </c>
      <c r="B4467" s="29" t="n">
        <v>3</v>
      </c>
      <c r="C4467" s="16" t="n">
        <f t="normal" ca="1">A4525</f>
        <v>0</v>
      </c>
    </row>
    <row r="4468" spans="1:4">
      <c r="A4468" t="s">
        <v>4</v>
      </c>
      <c r="B4468" s="4" t="s">
        <v>5</v>
      </c>
      <c r="C4468" s="4" t="s">
        <v>13</v>
      </c>
      <c r="D4468" s="4" t="s">
        <v>6</v>
      </c>
    </row>
    <row r="4469" spans="1:4">
      <c r="A4469" t="n">
        <v>32629</v>
      </c>
      <c r="B4469" s="30" t="n">
        <v>2</v>
      </c>
      <c r="C4469" s="7" t="n">
        <v>0</v>
      </c>
      <c r="D4469" s="7" t="s">
        <v>407</v>
      </c>
    </row>
    <row r="4470" spans="1:4">
      <c r="A4470" t="s">
        <v>4</v>
      </c>
      <c r="B4470" s="4" t="s">
        <v>5</v>
      </c>
      <c r="C4470" s="4" t="s">
        <v>84</v>
      </c>
    </row>
    <row r="4471" spans="1:4">
      <c r="A4471" t="n">
        <v>32644</v>
      </c>
      <c r="B4471" s="29" t="n">
        <v>3</v>
      </c>
      <c r="C4471" s="16" t="n">
        <f t="normal" ca="1">A4525</f>
        <v>0</v>
      </c>
    </row>
    <row r="4472" spans="1:4">
      <c r="A4472" t="s">
        <v>4</v>
      </c>
      <c r="B4472" s="4" t="s">
        <v>5</v>
      </c>
      <c r="C4472" s="4" t="s">
        <v>13</v>
      </c>
      <c r="D4472" s="4" t="s">
        <v>6</v>
      </c>
    </row>
    <row r="4473" spans="1:4">
      <c r="A4473" t="n">
        <v>32649</v>
      </c>
      <c r="B4473" s="30" t="n">
        <v>2</v>
      </c>
      <c r="C4473" s="7" t="n">
        <v>0</v>
      </c>
      <c r="D4473" s="7" t="s">
        <v>408</v>
      </c>
    </row>
    <row r="4474" spans="1:4">
      <c r="A4474" t="s">
        <v>4</v>
      </c>
      <c r="B4474" s="4" t="s">
        <v>5</v>
      </c>
      <c r="C4474" s="4" t="s">
        <v>84</v>
      </c>
    </row>
    <row r="4475" spans="1:4">
      <c r="A4475" t="n">
        <v>32664</v>
      </c>
      <c r="B4475" s="29" t="n">
        <v>3</v>
      </c>
      <c r="C4475" s="16" t="n">
        <f t="normal" ca="1">A4525</f>
        <v>0</v>
      </c>
    </row>
    <row r="4476" spans="1:4">
      <c r="A4476" t="s">
        <v>4</v>
      </c>
      <c r="B4476" s="4" t="s">
        <v>5</v>
      </c>
      <c r="C4476" s="4" t="s">
        <v>13</v>
      </c>
      <c r="D4476" s="4" t="s">
        <v>6</v>
      </c>
    </row>
    <row r="4477" spans="1:4">
      <c r="A4477" t="n">
        <v>32669</v>
      </c>
      <c r="B4477" s="30" t="n">
        <v>2</v>
      </c>
      <c r="C4477" s="7" t="n">
        <v>0</v>
      </c>
      <c r="D4477" s="7" t="s">
        <v>409</v>
      </c>
    </row>
    <row r="4478" spans="1:4">
      <c r="A4478" t="s">
        <v>4</v>
      </c>
      <c r="B4478" s="4" t="s">
        <v>5</v>
      </c>
      <c r="C4478" s="4" t="s">
        <v>84</v>
      </c>
    </row>
    <row r="4479" spans="1:4">
      <c r="A4479" t="n">
        <v>32684</v>
      </c>
      <c r="B4479" s="29" t="n">
        <v>3</v>
      </c>
      <c r="C4479" s="16" t="n">
        <f t="normal" ca="1">A4525</f>
        <v>0</v>
      </c>
    </row>
    <row r="4480" spans="1:4">
      <c r="A4480" t="s">
        <v>4</v>
      </c>
      <c r="B4480" s="4" t="s">
        <v>5</v>
      </c>
      <c r="C4480" s="4" t="s">
        <v>13</v>
      </c>
      <c r="D4480" s="4" t="s">
        <v>6</v>
      </c>
    </row>
    <row r="4481" spans="1:4">
      <c r="A4481" t="n">
        <v>32689</v>
      </c>
      <c r="B4481" s="30" t="n">
        <v>2</v>
      </c>
      <c r="C4481" s="7" t="n">
        <v>0</v>
      </c>
      <c r="D4481" s="7" t="s">
        <v>410</v>
      </c>
    </row>
    <row r="4482" spans="1:4">
      <c r="A4482" t="s">
        <v>4</v>
      </c>
      <c r="B4482" s="4" t="s">
        <v>5</v>
      </c>
      <c r="C4482" s="4" t="s">
        <v>84</v>
      </c>
    </row>
    <row r="4483" spans="1:4">
      <c r="A4483" t="n">
        <v>32704</v>
      </c>
      <c r="B4483" s="29" t="n">
        <v>3</v>
      </c>
      <c r="C4483" s="16" t="n">
        <f t="normal" ca="1">A4525</f>
        <v>0</v>
      </c>
    </row>
    <row r="4484" spans="1:4">
      <c r="A4484" t="s">
        <v>4</v>
      </c>
      <c r="B4484" s="4" t="s">
        <v>5</v>
      </c>
      <c r="C4484" s="4" t="s">
        <v>13</v>
      </c>
      <c r="D4484" s="4" t="s">
        <v>6</v>
      </c>
    </row>
    <row r="4485" spans="1:4">
      <c r="A4485" t="n">
        <v>32709</v>
      </c>
      <c r="B4485" s="30" t="n">
        <v>2</v>
      </c>
      <c r="C4485" s="7" t="n">
        <v>0</v>
      </c>
      <c r="D4485" s="7" t="s">
        <v>411</v>
      </c>
    </row>
    <row r="4486" spans="1:4">
      <c r="A4486" t="s">
        <v>4</v>
      </c>
      <c r="B4486" s="4" t="s">
        <v>5</v>
      </c>
      <c r="C4486" s="4" t="s">
        <v>84</v>
      </c>
    </row>
    <row r="4487" spans="1:4">
      <c r="A4487" t="n">
        <v>32725</v>
      </c>
      <c r="B4487" s="29" t="n">
        <v>3</v>
      </c>
      <c r="C4487" s="16" t="n">
        <f t="normal" ca="1">A4525</f>
        <v>0</v>
      </c>
    </row>
    <row r="4488" spans="1:4">
      <c r="A4488" t="s">
        <v>4</v>
      </c>
      <c r="B4488" s="4" t="s">
        <v>5</v>
      </c>
      <c r="C4488" s="4" t="s">
        <v>13</v>
      </c>
      <c r="D4488" s="4" t="s">
        <v>6</v>
      </c>
    </row>
    <row r="4489" spans="1:4">
      <c r="A4489" t="n">
        <v>32730</v>
      </c>
      <c r="B4489" s="30" t="n">
        <v>2</v>
      </c>
      <c r="C4489" s="7" t="n">
        <v>0</v>
      </c>
      <c r="D4489" s="7" t="s">
        <v>412</v>
      </c>
    </row>
    <row r="4490" spans="1:4">
      <c r="A4490" t="s">
        <v>4</v>
      </c>
      <c r="B4490" s="4" t="s">
        <v>5</v>
      </c>
      <c r="C4490" s="4" t="s">
        <v>84</v>
      </c>
    </row>
    <row r="4491" spans="1:4">
      <c r="A4491" t="n">
        <v>32745</v>
      </c>
      <c r="B4491" s="29" t="n">
        <v>3</v>
      </c>
      <c r="C4491" s="16" t="n">
        <f t="normal" ca="1">A4525</f>
        <v>0</v>
      </c>
    </row>
    <row r="4492" spans="1:4">
      <c r="A4492" t="s">
        <v>4</v>
      </c>
      <c r="B4492" s="4" t="s">
        <v>5</v>
      </c>
      <c r="C4492" s="4" t="s">
        <v>13</v>
      </c>
      <c r="D4492" s="4" t="s">
        <v>6</v>
      </c>
    </row>
    <row r="4493" spans="1:4">
      <c r="A4493" t="n">
        <v>32750</v>
      </c>
      <c r="B4493" s="30" t="n">
        <v>2</v>
      </c>
      <c r="C4493" s="7" t="n">
        <v>0</v>
      </c>
      <c r="D4493" s="7" t="s">
        <v>413</v>
      </c>
    </row>
    <row r="4494" spans="1:4">
      <c r="A4494" t="s">
        <v>4</v>
      </c>
      <c r="B4494" s="4" t="s">
        <v>5</v>
      </c>
      <c r="C4494" s="4" t="s">
        <v>84</v>
      </c>
    </row>
    <row r="4495" spans="1:4">
      <c r="A4495" t="n">
        <v>32765</v>
      </c>
      <c r="B4495" s="29" t="n">
        <v>3</v>
      </c>
      <c r="C4495" s="16" t="n">
        <f t="normal" ca="1">A4525</f>
        <v>0</v>
      </c>
    </row>
    <row r="4496" spans="1:4">
      <c r="A4496" t="s">
        <v>4</v>
      </c>
      <c r="B4496" s="4" t="s">
        <v>5</v>
      </c>
      <c r="C4496" s="4" t="s">
        <v>13</v>
      </c>
      <c r="D4496" s="4" t="s">
        <v>6</v>
      </c>
    </row>
    <row r="4497" spans="1:4">
      <c r="A4497" t="n">
        <v>32770</v>
      </c>
      <c r="B4497" s="30" t="n">
        <v>2</v>
      </c>
      <c r="C4497" s="7" t="n">
        <v>0</v>
      </c>
      <c r="D4497" s="7" t="s">
        <v>414</v>
      </c>
    </row>
    <row r="4498" spans="1:4">
      <c r="A4498" t="s">
        <v>4</v>
      </c>
      <c r="B4498" s="4" t="s">
        <v>5</v>
      </c>
      <c r="C4498" s="4" t="s">
        <v>84</v>
      </c>
    </row>
    <row r="4499" spans="1:4">
      <c r="A4499" t="n">
        <v>32785</v>
      </c>
      <c r="B4499" s="29" t="n">
        <v>3</v>
      </c>
      <c r="C4499" s="16" t="n">
        <f t="normal" ca="1">A4525</f>
        <v>0</v>
      </c>
    </row>
    <row r="4500" spans="1:4">
      <c r="A4500" t="s">
        <v>4</v>
      </c>
      <c r="B4500" s="4" t="s">
        <v>5</v>
      </c>
      <c r="C4500" s="4" t="s">
        <v>13</v>
      </c>
      <c r="D4500" s="4" t="s">
        <v>6</v>
      </c>
    </row>
    <row r="4501" spans="1:4">
      <c r="A4501" t="n">
        <v>32790</v>
      </c>
      <c r="B4501" s="30" t="n">
        <v>2</v>
      </c>
      <c r="C4501" s="7" t="n">
        <v>0</v>
      </c>
      <c r="D4501" s="7" t="s">
        <v>415</v>
      </c>
    </row>
    <row r="4502" spans="1:4">
      <c r="A4502" t="s">
        <v>4</v>
      </c>
      <c r="B4502" s="4" t="s">
        <v>5</v>
      </c>
      <c r="C4502" s="4" t="s">
        <v>84</v>
      </c>
    </row>
    <row r="4503" spans="1:4">
      <c r="A4503" t="n">
        <v>32805</v>
      </c>
      <c r="B4503" s="29" t="n">
        <v>3</v>
      </c>
      <c r="C4503" s="16" t="n">
        <f t="normal" ca="1">A4525</f>
        <v>0</v>
      </c>
    </row>
    <row r="4504" spans="1:4">
      <c r="A4504" t="s">
        <v>4</v>
      </c>
      <c r="B4504" s="4" t="s">
        <v>5</v>
      </c>
      <c r="C4504" s="4" t="s">
        <v>13</v>
      </c>
      <c r="D4504" s="4" t="s">
        <v>6</v>
      </c>
    </row>
    <row r="4505" spans="1:4">
      <c r="A4505" t="n">
        <v>32810</v>
      </c>
      <c r="B4505" s="30" t="n">
        <v>2</v>
      </c>
      <c r="C4505" s="7" t="n">
        <v>0</v>
      </c>
      <c r="D4505" s="7" t="s">
        <v>416</v>
      </c>
    </row>
    <row r="4506" spans="1:4">
      <c r="A4506" t="s">
        <v>4</v>
      </c>
      <c r="B4506" s="4" t="s">
        <v>5</v>
      </c>
      <c r="C4506" s="4" t="s">
        <v>84</v>
      </c>
    </row>
    <row r="4507" spans="1:4">
      <c r="A4507" t="n">
        <v>32825</v>
      </c>
      <c r="B4507" s="29" t="n">
        <v>3</v>
      </c>
      <c r="C4507" s="16" t="n">
        <f t="normal" ca="1">A4525</f>
        <v>0</v>
      </c>
    </row>
    <row r="4508" spans="1:4">
      <c r="A4508" t="s">
        <v>4</v>
      </c>
      <c r="B4508" s="4" t="s">
        <v>5</v>
      </c>
      <c r="C4508" s="4" t="s">
        <v>13</v>
      </c>
      <c r="D4508" s="4" t="s">
        <v>6</v>
      </c>
    </row>
    <row r="4509" spans="1:4">
      <c r="A4509" t="n">
        <v>32830</v>
      </c>
      <c r="B4509" s="30" t="n">
        <v>2</v>
      </c>
      <c r="C4509" s="7" t="n">
        <v>0</v>
      </c>
      <c r="D4509" s="7" t="s">
        <v>417</v>
      </c>
    </row>
    <row r="4510" spans="1:4">
      <c r="A4510" t="s">
        <v>4</v>
      </c>
      <c r="B4510" s="4" t="s">
        <v>5</v>
      </c>
      <c r="C4510" s="4" t="s">
        <v>84</v>
      </c>
    </row>
    <row r="4511" spans="1:4">
      <c r="A4511" t="n">
        <v>32845</v>
      </c>
      <c r="B4511" s="29" t="n">
        <v>3</v>
      </c>
      <c r="C4511" s="16" t="n">
        <f t="normal" ca="1">A4525</f>
        <v>0</v>
      </c>
    </row>
    <row r="4512" spans="1:4">
      <c r="A4512" t="s">
        <v>4</v>
      </c>
      <c r="B4512" s="4" t="s">
        <v>5</v>
      </c>
      <c r="C4512" s="4" t="s">
        <v>13</v>
      </c>
      <c r="D4512" s="4" t="s">
        <v>6</v>
      </c>
    </row>
    <row r="4513" spans="1:4">
      <c r="A4513" t="n">
        <v>32850</v>
      </c>
      <c r="B4513" s="30" t="n">
        <v>2</v>
      </c>
      <c r="C4513" s="7" t="n">
        <v>0</v>
      </c>
      <c r="D4513" s="7" t="s">
        <v>418</v>
      </c>
    </row>
    <row r="4514" spans="1:4">
      <c r="A4514" t="s">
        <v>4</v>
      </c>
      <c r="B4514" s="4" t="s">
        <v>5</v>
      </c>
      <c r="C4514" s="4" t="s">
        <v>84</v>
      </c>
    </row>
    <row r="4515" spans="1:4">
      <c r="A4515" t="n">
        <v>32865</v>
      </c>
      <c r="B4515" s="29" t="n">
        <v>3</v>
      </c>
      <c r="C4515" s="16" t="n">
        <f t="normal" ca="1">A4525</f>
        <v>0</v>
      </c>
    </row>
    <row r="4516" spans="1:4">
      <c r="A4516" t="s">
        <v>4</v>
      </c>
      <c r="B4516" s="4" t="s">
        <v>5</v>
      </c>
      <c r="C4516" s="4" t="s">
        <v>13</v>
      </c>
      <c r="D4516" s="4" t="s">
        <v>6</v>
      </c>
    </row>
    <row r="4517" spans="1:4">
      <c r="A4517" t="n">
        <v>32870</v>
      </c>
      <c r="B4517" s="30" t="n">
        <v>2</v>
      </c>
      <c r="C4517" s="7" t="n">
        <v>0</v>
      </c>
      <c r="D4517" s="7" t="s">
        <v>419</v>
      </c>
    </row>
    <row r="4518" spans="1:4">
      <c r="A4518" t="s">
        <v>4</v>
      </c>
      <c r="B4518" s="4" t="s">
        <v>5</v>
      </c>
      <c r="C4518" s="4" t="s">
        <v>84</v>
      </c>
    </row>
    <row r="4519" spans="1:4">
      <c r="A4519" t="n">
        <v>32885</v>
      </c>
      <c r="B4519" s="29" t="n">
        <v>3</v>
      </c>
      <c r="C4519" s="16" t="n">
        <f t="normal" ca="1">A4525</f>
        <v>0</v>
      </c>
    </row>
    <row r="4520" spans="1:4">
      <c r="A4520" t="s">
        <v>4</v>
      </c>
      <c r="B4520" s="4" t="s">
        <v>5</v>
      </c>
      <c r="C4520" s="4" t="s">
        <v>13</v>
      </c>
      <c r="D4520" s="4" t="s">
        <v>13</v>
      </c>
      <c r="E4520" s="4" t="s">
        <v>9</v>
      </c>
      <c r="F4520" s="4" t="s">
        <v>13</v>
      </c>
      <c r="G4520" s="4" t="s">
        <v>13</v>
      </c>
    </row>
    <row r="4521" spans="1:4">
      <c r="A4521" t="n">
        <v>32890</v>
      </c>
      <c r="B4521" s="25" t="n">
        <v>18</v>
      </c>
      <c r="C4521" s="7" t="n">
        <v>0</v>
      </c>
      <c r="D4521" s="7" t="n">
        <v>0</v>
      </c>
      <c r="E4521" s="7" t="n">
        <v>-1</v>
      </c>
      <c r="F4521" s="7" t="n">
        <v>19</v>
      </c>
      <c r="G4521" s="7" t="n">
        <v>1</v>
      </c>
    </row>
    <row r="4522" spans="1:4">
      <c r="A4522" t="s">
        <v>4</v>
      </c>
      <c r="B4522" s="4" t="s">
        <v>5</v>
      </c>
      <c r="C4522" s="4" t="s">
        <v>84</v>
      </c>
    </row>
    <row r="4523" spans="1:4">
      <c r="A4523" t="n">
        <v>32899</v>
      </c>
      <c r="B4523" s="29" t="n">
        <v>3</v>
      </c>
      <c r="C4523" s="16" t="n">
        <f t="normal" ca="1">A4525</f>
        <v>0</v>
      </c>
    </row>
    <row r="4524" spans="1:4">
      <c r="A4524" t="s">
        <v>4</v>
      </c>
      <c r="B4524" s="4" t="s">
        <v>5</v>
      </c>
      <c r="C4524" s="4" t="s">
        <v>84</v>
      </c>
    </row>
    <row r="4525" spans="1:4">
      <c r="A4525" t="n">
        <v>32904</v>
      </c>
      <c r="B4525" s="29" t="n">
        <v>3</v>
      </c>
      <c r="C4525" s="16" t="n">
        <f t="normal" ca="1">A4279</f>
        <v>0</v>
      </c>
    </row>
    <row r="4526" spans="1:4">
      <c r="A4526" t="s">
        <v>4</v>
      </c>
      <c r="B4526" s="4" t="s">
        <v>5</v>
      </c>
      <c r="C4526" s="4" t="s">
        <v>9</v>
      </c>
    </row>
    <row r="4527" spans="1:4">
      <c r="A4527" t="n">
        <v>32909</v>
      </c>
      <c r="B4527" s="35" t="n">
        <v>15</v>
      </c>
      <c r="C4527" s="7" t="n">
        <v>2</v>
      </c>
    </row>
    <row r="4528" spans="1:4">
      <c r="A4528" t="s">
        <v>4</v>
      </c>
      <c r="B4528" s="4" t="s">
        <v>5</v>
      </c>
      <c r="C4528" s="4" t="s">
        <v>13</v>
      </c>
    </row>
    <row r="4529" spans="1:7">
      <c r="A4529" t="n">
        <v>32914</v>
      </c>
      <c r="B4529" s="36" t="n">
        <v>23</v>
      </c>
      <c r="C4529" s="7" t="n">
        <v>10</v>
      </c>
    </row>
    <row r="4530" spans="1:7">
      <c r="A4530" t="s">
        <v>4</v>
      </c>
      <c r="B4530" s="4" t="s">
        <v>5</v>
      </c>
    </row>
    <row r="4531" spans="1:7">
      <c r="A4531" t="n">
        <v>32916</v>
      </c>
      <c r="B4531" s="5" t="n">
        <v>1</v>
      </c>
    </row>
    <row r="4532" spans="1:7" s="3" customFormat="1" customHeight="0">
      <c r="A4532" s="3" t="s">
        <v>2</v>
      </c>
      <c r="B4532" s="3" t="s">
        <v>420</v>
      </c>
    </row>
    <row r="4533" spans="1:7">
      <c r="A4533" t="s">
        <v>4</v>
      </c>
      <c r="B4533" s="4" t="s">
        <v>5</v>
      </c>
      <c r="C4533" s="4" t="s">
        <v>13</v>
      </c>
      <c r="D4533" s="4" t="s">
        <v>13</v>
      </c>
      <c r="E4533" s="4" t="s">
        <v>9</v>
      </c>
      <c r="F4533" s="4" t="s">
        <v>13</v>
      </c>
      <c r="G4533" s="4" t="s">
        <v>13</v>
      </c>
    </row>
    <row r="4534" spans="1:7">
      <c r="A4534" t="n">
        <v>32920</v>
      </c>
      <c r="B4534" s="25" t="n">
        <v>18</v>
      </c>
      <c r="C4534" s="7" t="n">
        <v>2</v>
      </c>
      <c r="D4534" s="7" t="n">
        <v>0</v>
      </c>
      <c r="E4534" s="7" t="n">
        <v>0</v>
      </c>
      <c r="F4534" s="7" t="n">
        <v>19</v>
      </c>
      <c r="G4534" s="7" t="n">
        <v>1</v>
      </c>
    </row>
    <row r="4535" spans="1:7">
      <c r="A4535" t="s">
        <v>4</v>
      </c>
      <c r="B4535" s="4" t="s">
        <v>5</v>
      </c>
      <c r="C4535" s="4" t="s">
        <v>13</v>
      </c>
      <c r="D4535" s="4" t="s">
        <v>13</v>
      </c>
      <c r="E4535" s="4" t="s">
        <v>10</v>
      </c>
      <c r="F4535" s="4" t="s">
        <v>9</v>
      </c>
    </row>
    <row r="4536" spans="1:7">
      <c r="A4536" t="n">
        <v>32929</v>
      </c>
      <c r="B4536" s="26" t="n">
        <v>31</v>
      </c>
      <c r="C4536" s="7" t="n">
        <v>0</v>
      </c>
      <c r="D4536" s="7" t="n">
        <v>2</v>
      </c>
      <c r="E4536" s="7" t="n">
        <v>0</v>
      </c>
      <c r="F4536" s="7" t="n">
        <v>1107296256</v>
      </c>
    </row>
    <row r="4537" spans="1:7">
      <c r="A4537" t="s">
        <v>4</v>
      </c>
      <c r="B4537" s="4" t="s">
        <v>5</v>
      </c>
      <c r="C4537" s="4" t="s">
        <v>13</v>
      </c>
      <c r="D4537" s="4" t="s">
        <v>13</v>
      </c>
      <c r="E4537" s="4" t="s">
        <v>6</v>
      </c>
      <c r="F4537" s="4" t="s">
        <v>10</v>
      </c>
    </row>
    <row r="4538" spans="1:7">
      <c r="A4538" t="n">
        <v>32938</v>
      </c>
      <c r="B4538" s="26" t="n">
        <v>31</v>
      </c>
      <c r="C4538" s="7" t="n">
        <v>1</v>
      </c>
      <c r="D4538" s="7" t="n">
        <v>2</v>
      </c>
      <c r="E4538" s="7" t="s">
        <v>421</v>
      </c>
      <c r="F4538" s="7" t="n">
        <v>1</v>
      </c>
    </row>
    <row r="4539" spans="1:7">
      <c r="A4539" t="s">
        <v>4</v>
      </c>
      <c r="B4539" s="4" t="s">
        <v>5</v>
      </c>
      <c r="C4539" s="4" t="s">
        <v>13</v>
      </c>
      <c r="D4539" s="4" t="s">
        <v>13</v>
      </c>
      <c r="E4539" s="4" t="s">
        <v>6</v>
      </c>
      <c r="F4539" s="4" t="s">
        <v>10</v>
      </c>
    </row>
    <row r="4540" spans="1:7">
      <c r="A4540" t="n">
        <v>32981</v>
      </c>
      <c r="B4540" s="26" t="n">
        <v>31</v>
      </c>
      <c r="C4540" s="7" t="n">
        <v>1</v>
      </c>
      <c r="D4540" s="7" t="n">
        <v>2</v>
      </c>
      <c r="E4540" s="7" t="s">
        <v>422</v>
      </c>
      <c r="F4540" s="7" t="n">
        <v>2</v>
      </c>
    </row>
    <row r="4541" spans="1:7">
      <c r="A4541" t="s">
        <v>4</v>
      </c>
      <c r="B4541" s="4" t="s">
        <v>5</v>
      </c>
      <c r="C4541" s="4" t="s">
        <v>13</v>
      </c>
      <c r="D4541" s="4" t="s">
        <v>13</v>
      </c>
      <c r="E4541" s="4" t="s">
        <v>6</v>
      </c>
      <c r="F4541" s="4" t="s">
        <v>10</v>
      </c>
    </row>
    <row r="4542" spans="1:7">
      <c r="A4542" t="n">
        <v>33025</v>
      </c>
      <c r="B4542" s="26" t="n">
        <v>31</v>
      </c>
      <c r="C4542" s="7" t="n">
        <v>1</v>
      </c>
      <c r="D4542" s="7" t="n">
        <v>2</v>
      </c>
      <c r="E4542" s="7" t="s">
        <v>423</v>
      </c>
      <c r="F4542" s="7" t="n">
        <v>3</v>
      </c>
    </row>
    <row r="4543" spans="1:7">
      <c r="A4543" t="s">
        <v>4</v>
      </c>
      <c r="B4543" s="4" t="s">
        <v>5</v>
      </c>
      <c r="C4543" s="4" t="s">
        <v>13</v>
      </c>
      <c r="D4543" s="4" t="s">
        <v>13</v>
      </c>
      <c r="E4543" s="4" t="s">
        <v>6</v>
      </c>
      <c r="F4543" s="4" t="s">
        <v>10</v>
      </c>
    </row>
    <row r="4544" spans="1:7">
      <c r="A4544" t="n">
        <v>33068</v>
      </c>
      <c r="B4544" s="26" t="n">
        <v>31</v>
      </c>
      <c r="C4544" s="7" t="n">
        <v>1</v>
      </c>
      <c r="D4544" s="7" t="n">
        <v>2</v>
      </c>
      <c r="E4544" s="7" t="s">
        <v>424</v>
      </c>
      <c r="F4544" s="7" t="n">
        <v>4</v>
      </c>
    </row>
    <row r="4545" spans="1:7">
      <c r="A4545" t="s">
        <v>4</v>
      </c>
      <c r="B4545" s="4" t="s">
        <v>5</v>
      </c>
      <c r="C4545" s="4" t="s">
        <v>13</v>
      </c>
      <c r="D4545" s="4" t="s">
        <v>13</v>
      </c>
      <c r="E4545" s="4" t="s">
        <v>6</v>
      </c>
      <c r="F4545" s="4" t="s">
        <v>10</v>
      </c>
    </row>
    <row r="4546" spans="1:7">
      <c r="A4546" t="n">
        <v>33113</v>
      </c>
      <c r="B4546" s="26" t="n">
        <v>31</v>
      </c>
      <c r="C4546" s="7" t="n">
        <v>1</v>
      </c>
      <c r="D4546" s="7" t="n">
        <v>2</v>
      </c>
      <c r="E4546" s="7" t="s">
        <v>425</v>
      </c>
      <c r="F4546" s="7" t="n">
        <v>5</v>
      </c>
    </row>
    <row r="4547" spans="1:7">
      <c r="A4547" t="s">
        <v>4</v>
      </c>
      <c r="B4547" s="4" t="s">
        <v>5</v>
      </c>
      <c r="C4547" s="4" t="s">
        <v>13</v>
      </c>
      <c r="D4547" s="4" t="s">
        <v>13</v>
      </c>
      <c r="E4547" s="4" t="s">
        <v>6</v>
      </c>
      <c r="F4547" s="4" t="s">
        <v>10</v>
      </c>
    </row>
    <row r="4548" spans="1:7">
      <c r="A4548" t="n">
        <v>33155</v>
      </c>
      <c r="B4548" s="26" t="n">
        <v>31</v>
      </c>
      <c r="C4548" s="7" t="n">
        <v>1</v>
      </c>
      <c r="D4548" s="7" t="n">
        <v>2</v>
      </c>
      <c r="E4548" s="7" t="s">
        <v>426</v>
      </c>
      <c r="F4548" s="7" t="n">
        <v>6</v>
      </c>
    </row>
    <row r="4549" spans="1:7">
      <c r="A4549" t="s">
        <v>4</v>
      </c>
      <c r="B4549" s="4" t="s">
        <v>5</v>
      </c>
      <c r="C4549" s="4" t="s">
        <v>13</v>
      </c>
      <c r="D4549" s="4" t="s">
        <v>13</v>
      </c>
      <c r="E4549" s="4" t="s">
        <v>6</v>
      </c>
      <c r="F4549" s="4" t="s">
        <v>10</v>
      </c>
    </row>
    <row r="4550" spans="1:7">
      <c r="A4550" t="n">
        <v>33198</v>
      </c>
      <c r="B4550" s="26" t="n">
        <v>31</v>
      </c>
      <c r="C4550" s="7" t="n">
        <v>1</v>
      </c>
      <c r="D4550" s="7" t="n">
        <v>2</v>
      </c>
      <c r="E4550" s="7" t="s">
        <v>427</v>
      </c>
      <c r="F4550" s="7" t="n">
        <v>7</v>
      </c>
    </row>
    <row r="4551" spans="1:7">
      <c r="A4551" t="s">
        <v>4</v>
      </c>
      <c r="B4551" s="4" t="s">
        <v>5</v>
      </c>
      <c r="C4551" s="4" t="s">
        <v>13</v>
      </c>
      <c r="D4551" s="4" t="s">
        <v>13</v>
      </c>
      <c r="E4551" s="4" t="s">
        <v>6</v>
      </c>
      <c r="F4551" s="4" t="s">
        <v>10</v>
      </c>
    </row>
    <row r="4552" spans="1:7">
      <c r="A4552" t="n">
        <v>33239</v>
      </c>
      <c r="B4552" s="26" t="n">
        <v>31</v>
      </c>
      <c r="C4552" s="7" t="n">
        <v>1</v>
      </c>
      <c r="D4552" s="7" t="n">
        <v>2</v>
      </c>
      <c r="E4552" s="7" t="s">
        <v>428</v>
      </c>
      <c r="F4552" s="7" t="n">
        <v>8</v>
      </c>
    </row>
    <row r="4553" spans="1:7">
      <c r="A4553" t="s">
        <v>4</v>
      </c>
      <c r="B4553" s="4" t="s">
        <v>5</v>
      </c>
      <c r="C4553" s="4" t="s">
        <v>13</v>
      </c>
      <c r="D4553" s="4" t="s">
        <v>13</v>
      </c>
      <c r="E4553" s="4" t="s">
        <v>6</v>
      </c>
      <c r="F4553" s="4" t="s">
        <v>10</v>
      </c>
    </row>
    <row r="4554" spans="1:7">
      <c r="A4554" t="n">
        <v>33282</v>
      </c>
      <c r="B4554" s="26" t="n">
        <v>31</v>
      </c>
      <c r="C4554" s="7" t="n">
        <v>1</v>
      </c>
      <c r="D4554" s="7" t="n">
        <v>2</v>
      </c>
      <c r="E4554" s="7" t="s">
        <v>429</v>
      </c>
      <c r="F4554" s="7" t="n">
        <v>9</v>
      </c>
    </row>
    <row r="4555" spans="1:7">
      <c r="A4555" t="s">
        <v>4</v>
      </c>
      <c r="B4555" s="4" t="s">
        <v>5</v>
      </c>
      <c r="C4555" s="4" t="s">
        <v>13</v>
      </c>
      <c r="D4555" s="4" t="s">
        <v>13</v>
      </c>
      <c r="E4555" s="4" t="s">
        <v>6</v>
      </c>
      <c r="F4555" s="4" t="s">
        <v>10</v>
      </c>
    </row>
    <row r="4556" spans="1:7">
      <c r="A4556" t="n">
        <v>33327</v>
      </c>
      <c r="B4556" s="26" t="n">
        <v>31</v>
      </c>
      <c r="C4556" s="7" t="n">
        <v>1</v>
      </c>
      <c r="D4556" s="7" t="n">
        <v>2</v>
      </c>
      <c r="E4556" s="7" t="s">
        <v>430</v>
      </c>
      <c r="F4556" s="7" t="n">
        <v>11</v>
      </c>
    </row>
    <row r="4557" spans="1:7">
      <c r="A4557" t="s">
        <v>4</v>
      </c>
      <c r="B4557" s="4" t="s">
        <v>5</v>
      </c>
      <c r="C4557" s="4" t="s">
        <v>13</v>
      </c>
      <c r="D4557" s="4" t="s">
        <v>13</v>
      </c>
      <c r="E4557" s="4" t="s">
        <v>6</v>
      </c>
      <c r="F4557" s="4" t="s">
        <v>10</v>
      </c>
    </row>
    <row r="4558" spans="1:7">
      <c r="A4558" t="n">
        <v>33369</v>
      </c>
      <c r="B4558" s="26" t="n">
        <v>31</v>
      </c>
      <c r="C4558" s="7" t="n">
        <v>1</v>
      </c>
      <c r="D4558" s="7" t="n">
        <v>2</v>
      </c>
      <c r="E4558" s="7" t="s">
        <v>431</v>
      </c>
      <c r="F4558" s="7" t="n">
        <v>13</v>
      </c>
    </row>
    <row r="4559" spans="1:7">
      <c r="A4559" t="s">
        <v>4</v>
      </c>
      <c r="B4559" s="4" t="s">
        <v>5</v>
      </c>
      <c r="C4559" s="4" t="s">
        <v>13</v>
      </c>
      <c r="D4559" s="4" t="s">
        <v>13</v>
      </c>
      <c r="E4559" s="4" t="s">
        <v>6</v>
      </c>
      <c r="F4559" s="4" t="s">
        <v>10</v>
      </c>
    </row>
    <row r="4560" spans="1:7">
      <c r="A4560" t="n">
        <v>33411</v>
      </c>
      <c r="B4560" s="26" t="n">
        <v>31</v>
      </c>
      <c r="C4560" s="7" t="n">
        <v>1</v>
      </c>
      <c r="D4560" s="7" t="n">
        <v>2</v>
      </c>
      <c r="E4560" s="7" t="s">
        <v>432</v>
      </c>
      <c r="F4560" s="7" t="n">
        <v>18</v>
      </c>
    </row>
    <row r="4561" spans="1:6">
      <c r="A4561" t="s">
        <v>4</v>
      </c>
      <c r="B4561" s="4" t="s">
        <v>5</v>
      </c>
      <c r="C4561" s="4" t="s">
        <v>13</v>
      </c>
      <c r="D4561" s="4" t="s">
        <v>13</v>
      </c>
      <c r="E4561" s="4" t="s">
        <v>6</v>
      </c>
      <c r="F4561" s="4" t="s">
        <v>10</v>
      </c>
    </row>
    <row r="4562" spans="1:6">
      <c r="A4562" t="n">
        <v>33454</v>
      </c>
      <c r="B4562" s="26" t="n">
        <v>31</v>
      </c>
      <c r="C4562" s="7" t="n">
        <v>1</v>
      </c>
      <c r="D4562" s="7" t="n">
        <v>2</v>
      </c>
      <c r="E4562" s="7" t="s">
        <v>433</v>
      </c>
      <c r="F4562" s="7" t="n">
        <v>0</v>
      </c>
    </row>
    <row r="4563" spans="1:6">
      <c r="A4563" t="s">
        <v>4</v>
      </c>
      <c r="B4563" s="4" t="s">
        <v>5</v>
      </c>
      <c r="C4563" s="4" t="s">
        <v>13</v>
      </c>
      <c r="D4563" s="4" t="s">
        <v>13</v>
      </c>
      <c r="E4563" s="4" t="s">
        <v>6</v>
      </c>
      <c r="F4563" s="4" t="s">
        <v>10</v>
      </c>
    </row>
    <row r="4564" spans="1:6">
      <c r="A4564" t="n">
        <v>33495</v>
      </c>
      <c r="B4564" s="26" t="n">
        <v>31</v>
      </c>
      <c r="C4564" s="7" t="n">
        <v>1</v>
      </c>
      <c r="D4564" s="7" t="n">
        <v>2</v>
      </c>
      <c r="E4564" s="7" t="s">
        <v>434</v>
      </c>
      <c r="F4564" s="7" t="n">
        <v>65533</v>
      </c>
    </row>
    <row r="4565" spans="1:6">
      <c r="A4565" t="s">
        <v>4</v>
      </c>
      <c r="B4565" s="4" t="s">
        <v>5</v>
      </c>
      <c r="C4565" s="4" t="s">
        <v>13</v>
      </c>
      <c r="D4565" s="4" t="s">
        <v>13</v>
      </c>
      <c r="E4565" s="4" t="s">
        <v>13</v>
      </c>
      <c r="F4565" s="4" t="s">
        <v>10</v>
      </c>
      <c r="G4565" s="4" t="s">
        <v>10</v>
      </c>
      <c r="H4565" s="4" t="s">
        <v>13</v>
      </c>
    </row>
    <row r="4566" spans="1:6">
      <c r="A4566" t="n">
        <v>33537</v>
      </c>
      <c r="B4566" s="26" t="n">
        <v>31</v>
      </c>
      <c r="C4566" s="7" t="n">
        <v>2</v>
      </c>
      <c r="D4566" s="7" t="n">
        <v>2</v>
      </c>
      <c r="E4566" s="7" t="n">
        <v>1</v>
      </c>
      <c r="F4566" s="7" t="n">
        <v>65535</v>
      </c>
      <c r="G4566" s="7" t="n">
        <v>65535</v>
      </c>
      <c r="H4566" s="7" t="n">
        <v>0</v>
      </c>
    </row>
    <row r="4567" spans="1:6">
      <c r="A4567" t="s">
        <v>4</v>
      </c>
      <c r="B4567" s="4" t="s">
        <v>5</v>
      </c>
      <c r="C4567" s="4" t="s">
        <v>13</v>
      </c>
      <c r="D4567" s="4" t="s">
        <v>13</v>
      </c>
      <c r="E4567" s="4" t="s">
        <v>13</v>
      </c>
    </row>
    <row r="4568" spans="1:6">
      <c r="A4568" t="n">
        <v>33546</v>
      </c>
      <c r="B4568" s="26" t="n">
        <v>31</v>
      </c>
      <c r="C4568" s="7" t="n">
        <v>4</v>
      </c>
      <c r="D4568" s="7" t="n">
        <v>2</v>
      </c>
      <c r="E4568" s="7" t="n">
        <v>2</v>
      </c>
    </row>
    <row r="4569" spans="1:6">
      <c r="A4569" t="s">
        <v>4</v>
      </c>
      <c r="B4569" s="4" t="s">
        <v>5</v>
      </c>
      <c r="C4569" s="4" t="s">
        <v>13</v>
      </c>
      <c r="D4569" s="4" t="s">
        <v>13</v>
      </c>
    </row>
    <row r="4570" spans="1:6">
      <c r="A4570" t="n">
        <v>33550</v>
      </c>
      <c r="B4570" s="26" t="n">
        <v>31</v>
      </c>
      <c r="C4570" s="7" t="n">
        <v>3</v>
      </c>
      <c r="D4570" s="7" t="n">
        <v>2</v>
      </c>
    </row>
    <row r="4571" spans="1:6">
      <c r="A4571" t="s">
        <v>4</v>
      </c>
      <c r="B4571" s="4" t="s">
        <v>5</v>
      </c>
      <c r="C4571" s="4" t="s">
        <v>10</v>
      </c>
    </row>
    <row r="4572" spans="1:6">
      <c r="A4572" t="n">
        <v>33553</v>
      </c>
      <c r="B4572" s="17" t="n">
        <v>13</v>
      </c>
      <c r="C4572" s="7" t="n">
        <v>10804</v>
      </c>
    </row>
    <row r="4573" spans="1:6">
      <c r="A4573" t="s">
        <v>4</v>
      </c>
      <c r="B4573" s="4" t="s">
        <v>5</v>
      </c>
      <c r="C4573" s="4" t="s">
        <v>10</v>
      </c>
    </row>
    <row r="4574" spans="1:6">
      <c r="A4574" t="n">
        <v>33556</v>
      </c>
      <c r="B4574" s="17" t="n">
        <v>13</v>
      </c>
      <c r="C4574" s="7" t="n">
        <v>10810</v>
      </c>
    </row>
    <row r="4575" spans="1:6">
      <c r="A4575" t="s">
        <v>4</v>
      </c>
      <c r="B4575" s="4" t="s">
        <v>5</v>
      </c>
      <c r="C4575" s="4" t="s">
        <v>10</v>
      </c>
    </row>
    <row r="4576" spans="1:6">
      <c r="A4576" t="n">
        <v>33559</v>
      </c>
      <c r="B4576" s="17" t="n">
        <v>13</v>
      </c>
      <c r="C4576" s="7" t="n">
        <v>10816</v>
      </c>
    </row>
    <row r="4577" spans="1:8">
      <c r="A4577" t="s">
        <v>4</v>
      </c>
      <c r="B4577" s="4" t="s">
        <v>5</v>
      </c>
      <c r="C4577" s="4" t="s">
        <v>10</v>
      </c>
    </row>
    <row r="4578" spans="1:8">
      <c r="A4578" t="n">
        <v>33562</v>
      </c>
      <c r="B4578" s="17" t="n">
        <v>13</v>
      </c>
      <c r="C4578" s="7" t="n">
        <v>10822</v>
      </c>
    </row>
    <row r="4579" spans="1:8">
      <c r="A4579" t="s">
        <v>4</v>
      </c>
      <c r="B4579" s="4" t="s">
        <v>5</v>
      </c>
      <c r="C4579" s="4" t="s">
        <v>10</v>
      </c>
    </row>
    <row r="4580" spans="1:8">
      <c r="A4580" t="n">
        <v>33565</v>
      </c>
      <c r="B4580" s="17" t="n">
        <v>13</v>
      </c>
      <c r="C4580" s="7" t="n">
        <v>10828</v>
      </c>
    </row>
    <row r="4581" spans="1:8">
      <c r="A4581" t="s">
        <v>4</v>
      </c>
      <c r="B4581" s="4" t="s">
        <v>5</v>
      </c>
      <c r="C4581" s="4" t="s">
        <v>10</v>
      </c>
    </row>
    <row r="4582" spans="1:8">
      <c r="A4582" t="n">
        <v>33568</v>
      </c>
      <c r="B4582" s="17" t="n">
        <v>13</v>
      </c>
      <c r="C4582" s="7" t="n">
        <v>10834</v>
      </c>
    </row>
    <row r="4583" spans="1:8">
      <c r="A4583" t="s">
        <v>4</v>
      </c>
      <c r="B4583" s="4" t="s">
        <v>5</v>
      </c>
      <c r="C4583" s="4" t="s">
        <v>10</v>
      </c>
    </row>
    <row r="4584" spans="1:8">
      <c r="A4584" t="n">
        <v>33571</v>
      </c>
      <c r="B4584" s="17" t="n">
        <v>13</v>
      </c>
      <c r="C4584" s="7" t="n">
        <v>10840</v>
      </c>
    </row>
    <row r="4585" spans="1:8">
      <c r="A4585" t="s">
        <v>4</v>
      </c>
      <c r="B4585" s="4" t="s">
        <v>5</v>
      </c>
      <c r="C4585" s="4" t="s">
        <v>10</v>
      </c>
    </row>
    <row r="4586" spans="1:8">
      <c r="A4586" t="n">
        <v>33574</v>
      </c>
      <c r="B4586" s="17" t="n">
        <v>13</v>
      </c>
      <c r="C4586" s="7" t="n">
        <v>10846</v>
      </c>
    </row>
    <row r="4587" spans="1:8">
      <c r="A4587" t="s">
        <v>4</v>
      </c>
      <c r="B4587" s="4" t="s">
        <v>5</v>
      </c>
      <c r="C4587" s="4" t="s">
        <v>10</v>
      </c>
    </row>
    <row r="4588" spans="1:8">
      <c r="A4588" t="n">
        <v>33577</v>
      </c>
      <c r="B4588" s="17" t="n">
        <v>13</v>
      </c>
      <c r="C4588" s="7" t="n">
        <v>10852</v>
      </c>
    </row>
    <row r="4589" spans="1:8">
      <c r="A4589" t="s">
        <v>4</v>
      </c>
      <c r="B4589" s="4" t="s">
        <v>5</v>
      </c>
      <c r="C4589" s="4" t="s">
        <v>10</v>
      </c>
    </row>
    <row r="4590" spans="1:8">
      <c r="A4590" t="n">
        <v>33580</v>
      </c>
      <c r="B4590" s="17" t="n">
        <v>13</v>
      </c>
      <c r="C4590" s="7" t="n">
        <v>10858</v>
      </c>
    </row>
    <row r="4591" spans="1:8">
      <c r="A4591" t="s">
        <v>4</v>
      </c>
      <c r="B4591" s="4" t="s">
        <v>5</v>
      </c>
      <c r="C4591" s="4" t="s">
        <v>10</v>
      </c>
    </row>
    <row r="4592" spans="1:8">
      <c r="A4592" t="n">
        <v>33583</v>
      </c>
      <c r="B4592" s="17" t="n">
        <v>13</v>
      </c>
      <c r="C4592" s="7" t="n">
        <v>10862</v>
      </c>
    </row>
    <row r="4593" spans="1:3">
      <c r="A4593" t="s">
        <v>4</v>
      </c>
      <c r="B4593" s="4" t="s">
        <v>5</v>
      </c>
      <c r="C4593" s="4" t="s">
        <v>10</v>
      </c>
    </row>
    <row r="4594" spans="1:3">
      <c r="A4594" t="n">
        <v>33586</v>
      </c>
      <c r="B4594" s="17" t="n">
        <v>13</v>
      </c>
      <c r="C4594" s="7" t="n">
        <v>10866</v>
      </c>
    </row>
    <row r="4595" spans="1:3">
      <c r="A4595" t="s">
        <v>4</v>
      </c>
      <c r="B4595" s="4" t="s">
        <v>5</v>
      </c>
      <c r="C4595" s="4" t="s">
        <v>13</v>
      </c>
      <c r="D4595" s="4" t="s">
        <v>13</v>
      </c>
      <c r="E4595" s="4" t="s">
        <v>13</v>
      </c>
      <c r="F4595" s="4" t="s">
        <v>9</v>
      </c>
      <c r="G4595" s="4" t="s">
        <v>13</v>
      </c>
      <c r="H4595" s="4" t="s">
        <v>13</v>
      </c>
      <c r="I4595" s="4" t="s">
        <v>84</v>
      </c>
    </row>
    <row r="4596" spans="1:3">
      <c r="A4596" t="n">
        <v>33589</v>
      </c>
      <c r="B4596" s="15" t="n">
        <v>5</v>
      </c>
      <c r="C4596" s="7" t="n">
        <v>35</v>
      </c>
      <c r="D4596" s="7" t="n">
        <v>2</v>
      </c>
      <c r="E4596" s="7" t="n">
        <v>0</v>
      </c>
      <c r="F4596" s="7" t="n">
        <v>-2</v>
      </c>
      <c r="G4596" s="7" t="n">
        <v>2</v>
      </c>
      <c r="H4596" s="7" t="n">
        <v>1</v>
      </c>
      <c r="I4596" s="16" t="n">
        <f t="normal" ca="1">A4600</f>
        <v>0</v>
      </c>
    </row>
    <row r="4597" spans="1:3">
      <c r="A4597" t="s">
        <v>4</v>
      </c>
      <c r="B4597" s="4" t="s">
        <v>5</v>
      </c>
      <c r="C4597" s="4" t="s">
        <v>84</v>
      </c>
    </row>
    <row r="4598" spans="1:3">
      <c r="A4598" t="n">
        <v>33603</v>
      </c>
      <c r="B4598" s="29" t="n">
        <v>3</v>
      </c>
      <c r="C4598" s="16" t="n">
        <f t="normal" ca="1">A4772</f>
        <v>0</v>
      </c>
    </row>
    <row r="4599" spans="1:3">
      <c r="A4599" t="s">
        <v>4</v>
      </c>
      <c r="B4599" s="4" t="s">
        <v>5</v>
      </c>
      <c r="C4599" s="4" t="s">
        <v>13</v>
      </c>
      <c r="D4599" s="4" t="s">
        <v>13</v>
      </c>
      <c r="E4599" s="4" t="s">
        <v>13</v>
      </c>
      <c r="F4599" s="4" t="s">
        <v>9</v>
      </c>
      <c r="G4599" s="4" t="s">
        <v>13</v>
      </c>
      <c r="H4599" s="4" t="s">
        <v>13</v>
      </c>
      <c r="I4599" s="4" t="s">
        <v>84</v>
      </c>
    </row>
    <row r="4600" spans="1:3">
      <c r="A4600" t="n">
        <v>33608</v>
      </c>
      <c r="B4600" s="15" t="n">
        <v>5</v>
      </c>
      <c r="C4600" s="7" t="n">
        <v>35</v>
      </c>
      <c r="D4600" s="7" t="n">
        <v>2</v>
      </c>
      <c r="E4600" s="7" t="n">
        <v>0</v>
      </c>
      <c r="F4600" s="7" t="n">
        <v>1</v>
      </c>
      <c r="G4600" s="7" t="n">
        <v>2</v>
      </c>
      <c r="H4600" s="7" t="n">
        <v>1</v>
      </c>
      <c r="I4600" s="16" t="n">
        <f t="normal" ca="1">A4610</f>
        <v>0</v>
      </c>
    </row>
    <row r="4601" spans="1:3">
      <c r="A4601" t="s">
        <v>4</v>
      </c>
      <c r="B4601" s="4" t="s">
        <v>5</v>
      </c>
      <c r="C4601" s="4" t="s">
        <v>10</v>
      </c>
    </row>
    <row r="4602" spans="1:3">
      <c r="A4602" t="n">
        <v>33622</v>
      </c>
      <c r="B4602" s="9" t="n">
        <v>12</v>
      </c>
      <c r="C4602" s="7" t="n">
        <v>10804</v>
      </c>
    </row>
    <row r="4603" spans="1:3">
      <c r="A4603" t="s">
        <v>4</v>
      </c>
      <c r="B4603" s="4" t="s">
        <v>5</v>
      </c>
      <c r="C4603" s="4" t="s">
        <v>13</v>
      </c>
      <c r="D4603" s="4" t="s">
        <v>10</v>
      </c>
    </row>
    <row r="4604" spans="1:3">
      <c r="A4604" t="n">
        <v>33625</v>
      </c>
      <c r="B4604" s="20" t="n">
        <v>95</v>
      </c>
      <c r="C4604" s="7" t="n">
        <v>4</v>
      </c>
      <c r="D4604" s="7" t="n">
        <v>7</v>
      </c>
    </row>
    <row r="4605" spans="1:3">
      <c r="A4605" t="s">
        <v>4</v>
      </c>
      <c r="B4605" s="4" t="s">
        <v>5</v>
      </c>
      <c r="C4605" s="4" t="s">
        <v>13</v>
      </c>
      <c r="D4605" s="4" t="s">
        <v>10</v>
      </c>
      <c r="E4605" s="4" t="s">
        <v>10</v>
      </c>
      <c r="F4605" s="4" t="s">
        <v>10</v>
      </c>
    </row>
    <row r="4606" spans="1:3">
      <c r="A4606" t="n">
        <v>33629</v>
      </c>
      <c r="B4606" s="20" t="n">
        <v>95</v>
      </c>
      <c r="C4606" s="7" t="n">
        <v>5</v>
      </c>
      <c r="D4606" s="7" t="n">
        <v>0</v>
      </c>
      <c r="E4606" s="7" t="n">
        <v>1</v>
      </c>
      <c r="F4606" s="7" t="n">
        <v>6500</v>
      </c>
    </row>
    <row r="4607" spans="1:3">
      <c r="A4607" t="s">
        <v>4</v>
      </c>
      <c r="B4607" s="4" t="s">
        <v>5</v>
      </c>
      <c r="C4607" s="4" t="s">
        <v>84</v>
      </c>
    </row>
    <row r="4608" spans="1:3">
      <c r="A4608" t="n">
        <v>33637</v>
      </c>
      <c r="B4608" s="29" t="n">
        <v>3</v>
      </c>
      <c r="C4608" s="16" t="n">
        <f t="normal" ca="1">A4772</f>
        <v>0</v>
      </c>
    </row>
    <row r="4609" spans="1:9">
      <c r="A4609" t="s">
        <v>4</v>
      </c>
      <c r="B4609" s="4" t="s">
        <v>5</v>
      </c>
      <c r="C4609" s="4" t="s">
        <v>13</v>
      </c>
      <c r="D4609" s="4" t="s">
        <v>13</v>
      </c>
      <c r="E4609" s="4" t="s">
        <v>13</v>
      </c>
      <c r="F4609" s="4" t="s">
        <v>9</v>
      </c>
      <c r="G4609" s="4" t="s">
        <v>13</v>
      </c>
      <c r="H4609" s="4" t="s">
        <v>13</v>
      </c>
      <c r="I4609" s="4" t="s">
        <v>84</v>
      </c>
    </row>
    <row r="4610" spans="1:9">
      <c r="A4610" t="n">
        <v>33642</v>
      </c>
      <c r="B4610" s="15" t="n">
        <v>5</v>
      </c>
      <c r="C4610" s="7" t="n">
        <v>35</v>
      </c>
      <c r="D4610" s="7" t="n">
        <v>2</v>
      </c>
      <c r="E4610" s="7" t="n">
        <v>0</v>
      </c>
      <c r="F4610" s="7" t="n">
        <v>2</v>
      </c>
      <c r="G4610" s="7" t="n">
        <v>2</v>
      </c>
      <c r="H4610" s="7" t="n">
        <v>1</v>
      </c>
      <c r="I4610" s="16" t="n">
        <f t="normal" ca="1">A4620</f>
        <v>0</v>
      </c>
    </row>
    <row r="4611" spans="1:9">
      <c r="A4611" t="s">
        <v>4</v>
      </c>
      <c r="B4611" s="4" t="s">
        <v>5</v>
      </c>
      <c r="C4611" s="4" t="s">
        <v>10</v>
      </c>
    </row>
    <row r="4612" spans="1:9">
      <c r="A4612" t="n">
        <v>33656</v>
      </c>
      <c r="B4612" s="9" t="n">
        <v>12</v>
      </c>
      <c r="C4612" s="7" t="n">
        <v>10810</v>
      </c>
    </row>
    <row r="4613" spans="1:9">
      <c r="A4613" t="s">
        <v>4</v>
      </c>
      <c r="B4613" s="4" t="s">
        <v>5</v>
      </c>
      <c r="C4613" s="4" t="s">
        <v>13</v>
      </c>
      <c r="D4613" s="4" t="s">
        <v>10</v>
      </c>
    </row>
    <row r="4614" spans="1:9">
      <c r="A4614" t="n">
        <v>33659</v>
      </c>
      <c r="B4614" s="20" t="n">
        <v>95</v>
      </c>
      <c r="C4614" s="7" t="n">
        <v>4</v>
      </c>
      <c r="D4614" s="7" t="n">
        <v>7</v>
      </c>
    </row>
    <row r="4615" spans="1:9">
      <c r="A4615" t="s">
        <v>4</v>
      </c>
      <c r="B4615" s="4" t="s">
        <v>5</v>
      </c>
      <c r="C4615" s="4" t="s">
        <v>13</v>
      </c>
      <c r="D4615" s="4" t="s">
        <v>10</v>
      </c>
      <c r="E4615" s="4" t="s">
        <v>10</v>
      </c>
      <c r="F4615" s="4" t="s">
        <v>10</v>
      </c>
    </row>
    <row r="4616" spans="1:9">
      <c r="A4616" t="n">
        <v>33663</v>
      </c>
      <c r="B4616" s="20" t="n">
        <v>95</v>
      </c>
      <c r="C4616" s="7" t="n">
        <v>5</v>
      </c>
      <c r="D4616" s="7" t="n">
        <v>0</v>
      </c>
      <c r="E4616" s="7" t="n">
        <v>2</v>
      </c>
      <c r="F4616" s="7" t="n">
        <v>6500</v>
      </c>
    </row>
    <row r="4617" spans="1:9">
      <c r="A4617" t="s">
        <v>4</v>
      </c>
      <c r="B4617" s="4" t="s">
        <v>5</v>
      </c>
      <c r="C4617" s="4" t="s">
        <v>84</v>
      </c>
    </row>
    <row r="4618" spans="1:9">
      <c r="A4618" t="n">
        <v>33671</v>
      </c>
      <c r="B4618" s="29" t="n">
        <v>3</v>
      </c>
      <c r="C4618" s="16" t="n">
        <f t="normal" ca="1">A4772</f>
        <v>0</v>
      </c>
    </row>
    <row r="4619" spans="1:9">
      <c r="A4619" t="s">
        <v>4</v>
      </c>
      <c r="B4619" s="4" t="s">
        <v>5</v>
      </c>
      <c r="C4619" s="4" t="s">
        <v>13</v>
      </c>
      <c r="D4619" s="4" t="s">
        <v>13</v>
      </c>
      <c r="E4619" s="4" t="s">
        <v>13</v>
      </c>
      <c r="F4619" s="4" t="s">
        <v>9</v>
      </c>
      <c r="G4619" s="4" t="s">
        <v>13</v>
      </c>
      <c r="H4619" s="4" t="s">
        <v>13</v>
      </c>
      <c r="I4619" s="4" t="s">
        <v>84</v>
      </c>
    </row>
    <row r="4620" spans="1:9">
      <c r="A4620" t="n">
        <v>33676</v>
      </c>
      <c r="B4620" s="15" t="n">
        <v>5</v>
      </c>
      <c r="C4620" s="7" t="n">
        <v>35</v>
      </c>
      <c r="D4620" s="7" t="n">
        <v>2</v>
      </c>
      <c r="E4620" s="7" t="n">
        <v>0</v>
      </c>
      <c r="F4620" s="7" t="n">
        <v>3</v>
      </c>
      <c r="G4620" s="7" t="n">
        <v>2</v>
      </c>
      <c r="H4620" s="7" t="n">
        <v>1</v>
      </c>
      <c r="I4620" s="16" t="n">
        <f t="normal" ca="1">A4630</f>
        <v>0</v>
      </c>
    </row>
    <row r="4621" spans="1:9">
      <c r="A4621" t="s">
        <v>4</v>
      </c>
      <c r="B4621" s="4" t="s">
        <v>5</v>
      </c>
      <c r="C4621" s="4" t="s">
        <v>10</v>
      </c>
    </row>
    <row r="4622" spans="1:9">
      <c r="A4622" t="n">
        <v>33690</v>
      </c>
      <c r="B4622" s="9" t="n">
        <v>12</v>
      </c>
      <c r="C4622" s="7" t="n">
        <v>10816</v>
      </c>
    </row>
    <row r="4623" spans="1:9">
      <c r="A4623" t="s">
        <v>4</v>
      </c>
      <c r="B4623" s="4" t="s">
        <v>5</v>
      </c>
      <c r="C4623" s="4" t="s">
        <v>13</v>
      </c>
      <c r="D4623" s="4" t="s">
        <v>10</v>
      </c>
    </row>
    <row r="4624" spans="1:9">
      <c r="A4624" t="n">
        <v>33693</v>
      </c>
      <c r="B4624" s="20" t="n">
        <v>95</v>
      </c>
      <c r="C4624" s="7" t="n">
        <v>4</v>
      </c>
      <c r="D4624" s="7" t="n">
        <v>7</v>
      </c>
    </row>
    <row r="4625" spans="1:9">
      <c r="A4625" t="s">
        <v>4</v>
      </c>
      <c r="B4625" s="4" t="s">
        <v>5</v>
      </c>
      <c r="C4625" s="4" t="s">
        <v>13</v>
      </c>
      <c r="D4625" s="4" t="s">
        <v>10</v>
      </c>
      <c r="E4625" s="4" t="s">
        <v>10</v>
      </c>
      <c r="F4625" s="4" t="s">
        <v>10</v>
      </c>
    </row>
    <row r="4626" spans="1:9">
      <c r="A4626" t="n">
        <v>33697</v>
      </c>
      <c r="B4626" s="20" t="n">
        <v>95</v>
      </c>
      <c r="C4626" s="7" t="n">
        <v>5</v>
      </c>
      <c r="D4626" s="7" t="n">
        <v>0</v>
      </c>
      <c r="E4626" s="7" t="n">
        <v>3</v>
      </c>
      <c r="F4626" s="7" t="n">
        <v>6500</v>
      </c>
    </row>
    <row r="4627" spans="1:9">
      <c r="A4627" t="s">
        <v>4</v>
      </c>
      <c r="B4627" s="4" t="s">
        <v>5</v>
      </c>
      <c r="C4627" s="4" t="s">
        <v>84</v>
      </c>
    </row>
    <row r="4628" spans="1:9">
      <c r="A4628" t="n">
        <v>33705</v>
      </c>
      <c r="B4628" s="29" t="n">
        <v>3</v>
      </c>
      <c r="C4628" s="16" t="n">
        <f t="normal" ca="1">A4772</f>
        <v>0</v>
      </c>
    </row>
    <row r="4629" spans="1:9">
      <c r="A4629" t="s">
        <v>4</v>
      </c>
      <c r="B4629" s="4" t="s">
        <v>5</v>
      </c>
      <c r="C4629" s="4" t="s">
        <v>13</v>
      </c>
      <c r="D4629" s="4" t="s">
        <v>13</v>
      </c>
      <c r="E4629" s="4" t="s">
        <v>13</v>
      </c>
      <c r="F4629" s="4" t="s">
        <v>9</v>
      </c>
      <c r="G4629" s="4" t="s">
        <v>13</v>
      </c>
      <c r="H4629" s="4" t="s">
        <v>13</v>
      </c>
      <c r="I4629" s="4" t="s">
        <v>84</v>
      </c>
    </row>
    <row r="4630" spans="1:9">
      <c r="A4630" t="n">
        <v>33710</v>
      </c>
      <c r="B4630" s="15" t="n">
        <v>5</v>
      </c>
      <c r="C4630" s="7" t="n">
        <v>35</v>
      </c>
      <c r="D4630" s="7" t="n">
        <v>2</v>
      </c>
      <c r="E4630" s="7" t="n">
        <v>0</v>
      </c>
      <c r="F4630" s="7" t="n">
        <v>4</v>
      </c>
      <c r="G4630" s="7" t="n">
        <v>2</v>
      </c>
      <c r="H4630" s="7" t="n">
        <v>1</v>
      </c>
      <c r="I4630" s="16" t="n">
        <f t="normal" ca="1">A4640</f>
        <v>0</v>
      </c>
    </row>
    <row r="4631" spans="1:9">
      <c r="A4631" t="s">
        <v>4</v>
      </c>
      <c r="B4631" s="4" t="s">
        <v>5</v>
      </c>
      <c r="C4631" s="4" t="s">
        <v>10</v>
      </c>
    </row>
    <row r="4632" spans="1:9">
      <c r="A4632" t="n">
        <v>33724</v>
      </c>
      <c r="B4632" s="9" t="n">
        <v>12</v>
      </c>
      <c r="C4632" s="7" t="n">
        <v>10822</v>
      </c>
    </row>
    <row r="4633" spans="1:9">
      <c r="A4633" t="s">
        <v>4</v>
      </c>
      <c r="B4633" s="4" t="s">
        <v>5</v>
      </c>
      <c r="C4633" s="4" t="s">
        <v>13</v>
      </c>
      <c r="D4633" s="4" t="s">
        <v>10</v>
      </c>
    </row>
    <row r="4634" spans="1:9">
      <c r="A4634" t="n">
        <v>33727</v>
      </c>
      <c r="B4634" s="20" t="n">
        <v>95</v>
      </c>
      <c r="C4634" s="7" t="n">
        <v>4</v>
      </c>
      <c r="D4634" s="7" t="n">
        <v>7</v>
      </c>
    </row>
    <row r="4635" spans="1:9">
      <c r="A4635" t="s">
        <v>4</v>
      </c>
      <c r="B4635" s="4" t="s">
        <v>5</v>
      </c>
      <c r="C4635" s="4" t="s">
        <v>13</v>
      </c>
      <c r="D4635" s="4" t="s">
        <v>10</v>
      </c>
      <c r="E4635" s="4" t="s">
        <v>10</v>
      </c>
      <c r="F4635" s="4" t="s">
        <v>10</v>
      </c>
    </row>
    <row r="4636" spans="1:9">
      <c r="A4636" t="n">
        <v>33731</v>
      </c>
      <c r="B4636" s="20" t="n">
        <v>95</v>
      </c>
      <c r="C4636" s="7" t="n">
        <v>5</v>
      </c>
      <c r="D4636" s="7" t="n">
        <v>0</v>
      </c>
      <c r="E4636" s="7" t="n">
        <v>4</v>
      </c>
      <c r="F4636" s="7" t="n">
        <v>6500</v>
      </c>
    </row>
    <row r="4637" spans="1:9">
      <c r="A4637" t="s">
        <v>4</v>
      </c>
      <c r="B4637" s="4" t="s">
        <v>5</v>
      </c>
      <c r="C4637" s="4" t="s">
        <v>84</v>
      </c>
    </row>
    <row r="4638" spans="1:9">
      <c r="A4638" t="n">
        <v>33739</v>
      </c>
      <c r="B4638" s="29" t="n">
        <v>3</v>
      </c>
      <c r="C4638" s="16" t="n">
        <f t="normal" ca="1">A4772</f>
        <v>0</v>
      </c>
    </row>
    <row r="4639" spans="1:9">
      <c r="A4639" t="s">
        <v>4</v>
      </c>
      <c r="B4639" s="4" t="s">
        <v>5</v>
      </c>
      <c r="C4639" s="4" t="s">
        <v>13</v>
      </c>
      <c r="D4639" s="4" t="s">
        <v>13</v>
      </c>
      <c r="E4639" s="4" t="s">
        <v>13</v>
      </c>
      <c r="F4639" s="4" t="s">
        <v>9</v>
      </c>
      <c r="G4639" s="4" t="s">
        <v>13</v>
      </c>
      <c r="H4639" s="4" t="s">
        <v>13</v>
      </c>
      <c r="I4639" s="4" t="s">
        <v>84</v>
      </c>
    </row>
    <row r="4640" spans="1:9">
      <c r="A4640" t="n">
        <v>33744</v>
      </c>
      <c r="B4640" s="15" t="n">
        <v>5</v>
      </c>
      <c r="C4640" s="7" t="n">
        <v>35</v>
      </c>
      <c r="D4640" s="7" t="n">
        <v>2</v>
      </c>
      <c r="E4640" s="7" t="n">
        <v>0</v>
      </c>
      <c r="F4640" s="7" t="n">
        <v>5</v>
      </c>
      <c r="G4640" s="7" t="n">
        <v>2</v>
      </c>
      <c r="H4640" s="7" t="n">
        <v>1</v>
      </c>
      <c r="I4640" s="16" t="n">
        <f t="normal" ca="1">A4650</f>
        <v>0</v>
      </c>
    </row>
    <row r="4641" spans="1:9">
      <c r="A4641" t="s">
        <v>4</v>
      </c>
      <c r="B4641" s="4" t="s">
        <v>5</v>
      </c>
      <c r="C4641" s="4" t="s">
        <v>10</v>
      </c>
    </row>
    <row r="4642" spans="1:9">
      <c r="A4642" t="n">
        <v>33758</v>
      </c>
      <c r="B4642" s="9" t="n">
        <v>12</v>
      </c>
      <c r="C4642" s="7" t="n">
        <v>10828</v>
      </c>
    </row>
    <row r="4643" spans="1:9">
      <c r="A4643" t="s">
        <v>4</v>
      </c>
      <c r="B4643" s="4" t="s">
        <v>5</v>
      </c>
      <c r="C4643" s="4" t="s">
        <v>13</v>
      </c>
      <c r="D4643" s="4" t="s">
        <v>10</v>
      </c>
    </row>
    <row r="4644" spans="1:9">
      <c r="A4644" t="n">
        <v>33761</v>
      </c>
      <c r="B4644" s="20" t="n">
        <v>95</v>
      </c>
      <c r="C4644" s="7" t="n">
        <v>4</v>
      </c>
      <c r="D4644" s="7" t="n">
        <v>7</v>
      </c>
    </row>
    <row r="4645" spans="1:9">
      <c r="A4645" t="s">
        <v>4</v>
      </c>
      <c r="B4645" s="4" t="s">
        <v>5</v>
      </c>
      <c r="C4645" s="4" t="s">
        <v>13</v>
      </c>
      <c r="D4645" s="4" t="s">
        <v>10</v>
      </c>
      <c r="E4645" s="4" t="s">
        <v>10</v>
      </c>
      <c r="F4645" s="4" t="s">
        <v>10</v>
      </c>
    </row>
    <row r="4646" spans="1:9">
      <c r="A4646" t="n">
        <v>33765</v>
      </c>
      <c r="B4646" s="20" t="n">
        <v>95</v>
      </c>
      <c r="C4646" s="7" t="n">
        <v>5</v>
      </c>
      <c r="D4646" s="7" t="n">
        <v>0</v>
      </c>
      <c r="E4646" s="7" t="n">
        <v>5</v>
      </c>
      <c r="F4646" s="7" t="n">
        <v>6500</v>
      </c>
    </row>
    <row r="4647" spans="1:9">
      <c r="A4647" t="s">
        <v>4</v>
      </c>
      <c r="B4647" s="4" t="s">
        <v>5</v>
      </c>
      <c r="C4647" s="4" t="s">
        <v>84</v>
      </c>
    </row>
    <row r="4648" spans="1:9">
      <c r="A4648" t="n">
        <v>33773</v>
      </c>
      <c r="B4648" s="29" t="n">
        <v>3</v>
      </c>
      <c r="C4648" s="16" t="n">
        <f t="normal" ca="1">A4772</f>
        <v>0</v>
      </c>
    </row>
    <row r="4649" spans="1:9">
      <c r="A4649" t="s">
        <v>4</v>
      </c>
      <c r="B4649" s="4" t="s">
        <v>5</v>
      </c>
      <c r="C4649" s="4" t="s">
        <v>13</v>
      </c>
      <c r="D4649" s="4" t="s">
        <v>13</v>
      </c>
      <c r="E4649" s="4" t="s">
        <v>13</v>
      </c>
      <c r="F4649" s="4" t="s">
        <v>9</v>
      </c>
      <c r="G4649" s="4" t="s">
        <v>13</v>
      </c>
      <c r="H4649" s="4" t="s">
        <v>13</v>
      </c>
      <c r="I4649" s="4" t="s">
        <v>84</v>
      </c>
    </row>
    <row r="4650" spans="1:9">
      <c r="A4650" t="n">
        <v>33778</v>
      </c>
      <c r="B4650" s="15" t="n">
        <v>5</v>
      </c>
      <c r="C4650" s="7" t="n">
        <v>35</v>
      </c>
      <c r="D4650" s="7" t="n">
        <v>2</v>
      </c>
      <c r="E4650" s="7" t="n">
        <v>0</v>
      </c>
      <c r="F4650" s="7" t="n">
        <v>6</v>
      </c>
      <c r="G4650" s="7" t="n">
        <v>2</v>
      </c>
      <c r="H4650" s="7" t="n">
        <v>1</v>
      </c>
      <c r="I4650" s="16" t="n">
        <f t="normal" ca="1">A4660</f>
        <v>0</v>
      </c>
    </row>
    <row r="4651" spans="1:9">
      <c r="A4651" t="s">
        <v>4</v>
      </c>
      <c r="B4651" s="4" t="s">
        <v>5</v>
      </c>
      <c r="C4651" s="4" t="s">
        <v>10</v>
      </c>
    </row>
    <row r="4652" spans="1:9">
      <c r="A4652" t="n">
        <v>33792</v>
      </c>
      <c r="B4652" s="9" t="n">
        <v>12</v>
      </c>
      <c r="C4652" s="7" t="n">
        <v>10834</v>
      </c>
    </row>
    <row r="4653" spans="1:9">
      <c r="A4653" t="s">
        <v>4</v>
      </c>
      <c r="B4653" s="4" t="s">
        <v>5</v>
      </c>
      <c r="C4653" s="4" t="s">
        <v>13</v>
      </c>
      <c r="D4653" s="4" t="s">
        <v>10</v>
      </c>
    </row>
    <row r="4654" spans="1:9">
      <c r="A4654" t="n">
        <v>33795</v>
      </c>
      <c r="B4654" s="20" t="n">
        <v>95</v>
      </c>
      <c r="C4654" s="7" t="n">
        <v>4</v>
      </c>
      <c r="D4654" s="7" t="n">
        <v>7</v>
      </c>
    </row>
    <row r="4655" spans="1:9">
      <c r="A4655" t="s">
        <v>4</v>
      </c>
      <c r="B4655" s="4" t="s">
        <v>5</v>
      </c>
      <c r="C4655" s="4" t="s">
        <v>13</v>
      </c>
      <c r="D4655" s="4" t="s">
        <v>10</v>
      </c>
      <c r="E4655" s="4" t="s">
        <v>10</v>
      </c>
      <c r="F4655" s="4" t="s">
        <v>10</v>
      </c>
    </row>
    <row r="4656" spans="1:9">
      <c r="A4656" t="n">
        <v>33799</v>
      </c>
      <c r="B4656" s="20" t="n">
        <v>95</v>
      </c>
      <c r="C4656" s="7" t="n">
        <v>5</v>
      </c>
      <c r="D4656" s="7" t="n">
        <v>0</v>
      </c>
      <c r="E4656" s="7" t="n">
        <v>6</v>
      </c>
      <c r="F4656" s="7" t="n">
        <v>6500</v>
      </c>
    </row>
    <row r="4657" spans="1:9">
      <c r="A4657" t="s">
        <v>4</v>
      </c>
      <c r="B4657" s="4" t="s">
        <v>5</v>
      </c>
      <c r="C4657" s="4" t="s">
        <v>84</v>
      </c>
    </row>
    <row r="4658" spans="1:9">
      <c r="A4658" t="n">
        <v>33807</v>
      </c>
      <c r="B4658" s="29" t="n">
        <v>3</v>
      </c>
      <c r="C4658" s="16" t="n">
        <f t="normal" ca="1">A4772</f>
        <v>0</v>
      </c>
    </row>
    <row r="4659" spans="1:9">
      <c r="A4659" t="s">
        <v>4</v>
      </c>
      <c r="B4659" s="4" t="s">
        <v>5</v>
      </c>
      <c r="C4659" s="4" t="s">
        <v>13</v>
      </c>
      <c r="D4659" s="4" t="s">
        <v>13</v>
      </c>
      <c r="E4659" s="4" t="s">
        <v>13</v>
      </c>
      <c r="F4659" s="4" t="s">
        <v>9</v>
      </c>
      <c r="G4659" s="4" t="s">
        <v>13</v>
      </c>
      <c r="H4659" s="4" t="s">
        <v>13</v>
      </c>
      <c r="I4659" s="4" t="s">
        <v>84</v>
      </c>
    </row>
    <row r="4660" spans="1:9">
      <c r="A4660" t="n">
        <v>33812</v>
      </c>
      <c r="B4660" s="15" t="n">
        <v>5</v>
      </c>
      <c r="C4660" s="7" t="n">
        <v>35</v>
      </c>
      <c r="D4660" s="7" t="n">
        <v>2</v>
      </c>
      <c r="E4660" s="7" t="n">
        <v>0</v>
      </c>
      <c r="F4660" s="7" t="n">
        <v>7</v>
      </c>
      <c r="G4660" s="7" t="n">
        <v>2</v>
      </c>
      <c r="H4660" s="7" t="n">
        <v>1</v>
      </c>
      <c r="I4660" s="16" t="n">
        <f t="normal" ca="1">A4670</f>
        <v>0</v>
      </c>
    </row>
    <row r="4661" spans="1:9">
      <c r="A4661" t="s">
        <v>4</v>
      </c>
      <c r="B4661" s="4" t="s">
        <v>5</v>
      </c>
      <c r="C4661" s="4" t="s">
        <v>10</v>
      </c>
    </row>
    <row r="4662" spans="1:9">
      <c r="A4662" t="n">
        <v>33826</v>
      </c>
      <c r="B4662" s="9" t="n">
        <v>12</v>
      </c>
      <c r="C4662" s="7" t="n">
        <v>10840</v>
      </c>
    </row>
    <row r="4663" spans="1:9">
      <c r="A4663" t="s">
        <v>4</v>
      </c>
      <c r="B4663" s="4" t="s">
        <v>5</v>
      </c>
      <c r="C4663" s="4" t="s">
        <v>13</v>
      </c>
      <c r="D4663" s="4" t="s">
        <v>10</v>
      </c>
    </row>
    <row r="4664" spans="1:9">
      <c r="A4664" t="n">
        <v>33829</v>
      </c>
      <c r="B4664" s="20" t="n">
        <v>95</v>
      </c>
      <c r="C4664" s="7" t="n">
        <v>4</v>
      </c>
      <c r="D4664" s="7" t="n">
        <v>7</v>
      </c>
    </row>
    <row r="4665" spans="1:9">
      <c r="A4665" t="s">
        <v>4</v>
      </c>
      <c r="B4665" s="4" t="s">
        <v>5</v>
      </c>
      <c r="C4665" s="4" t="s">
        <v>13</v>
      </c>
      <c r="D4665" s="4" t="s">
        <v>10</v>
      </c>
      <c r="E4665" s="4" t="s">
        <v>10</v>
      </c>
      <c r="F4665" s="4" t="s">
        <v>10</v>
      </c>
    </row>
    <row r="4666" spans="1:9">
      <c r="A4666" t="n">
        <v>33833</v>
      </c>
      <c r="B4666" s="20" t="n">
        <v>95</v>
      </c>
      <c r="C4666" s="7" t="n">
        <v>5</v>
      </c>
      <c r="D4666" s="7" t="n">
        <v>0</v>
      </c>
      <c r="E4666" s="7" t="n">
        <v>7</v>
      </c>
      <c r="F4666" s="7" t="n">
        <v>6500</v>
      </c>
    </row>
    <row r="4667" spans="1:9">
      <c r="A4667" t="s">
        <v>4</v>
      </c>
      <c r="B4667" s="4" t="s">
        <v>5</v>
      </c>
      <c r="C4667" s="4" t="s">
        <v>84</v>
      </c>
    </row>
    <row r="4668" spans="1:9">
      <c r="A4668" t="n">
        <v>33841</v>
      </c>
      <c r="B4668" s="29" t="n">
        <v>3</v>
      </c>
      <c r="C4668" s="16" t="n">
        <f t="normal" ca="1">A4772</f>
        <v>0</v>
      </c>
    </row>
    <row r="4669" spans="1:9">
      <c r="A4669" t="s">
        <v>4</v>
      </c>
      <c r="B4669" s="4" t="s">
        <v>5</v>
      </c>
      <c r="C4669" s="4" t="s">
        <v>13</v>
      </c>
      <c r="D4669" s="4" t="s">
        <v>13</v>
      </c>
      <c r="E4669" s="4" t="s">
        <v>13</v>
      </c>
      <c r="F4669" s="4" t="s">
        <v>9</v>
      </c>
      <c r="G4669" s="4" t="s">
        <v>13</v>
      </c>
      <c r="H4669" s="4" t="s">
        <v>13</v>
      </c>
      <c r="I4669" s="4" t="s">
        <v>84</v>
      </c>
    </row>
    <row r="4670" spans="1:9">
      <c r="A4670" t="n">
        <v>33846</v>
      </c>
      <c r="B4670" s="15" t="n">
        <v>5</v>
      </c>
      <c r="C4670" s="7" t="n">
        <v>35</v>
      </c>
      <c r="D4670" s="7" t="n">
        <v>2</v>
      </c>
      <c r="E4670" s="7" t="n">
        <v>0</v>
      </c>
      <c r="F4670" s="7" t="n">
        <v>8</v>
      </c>
      <c r="G4670" s="7" t="n">
        <v>2</v>
      </c>
      <c r="H4670" s="7" t="n">
        <v>1</v>
      </c>
      <c r="I4670" s="16" t="n">
        <f t="normal" ca="1">A4680</f>
        <v>0</v>
      </c>
    </row>
    <row r="4671" spans="1:9">
      <c r="A4671" t="s">
        <v>4</v>
      </c>
      <c r="B4671" s="4" t="s">
        <v>5</v>
      </c>
      <c r="C4671" s="4" t="s">
        <v>10</v>
      </c>
    </row>
    <row r="4672" spans="1:9">
      <c r="A4672" t="n">
        <v>33860</v>
      </c>
      <c r="B4672" s="9" t="n">
        <v>12</v>
      </c>
      <c r="C4672" s="7" t="n">
        <v>10846</v>
      </c>
    </row>
    <row r="4673" spans="1:9">
      <c r="A4673" t="s">
        <v>4</v>
      </c>
      <c r="B4673" s="4" t="s">
        <v>5</v>
      </c>
      <c r="C4673" s="4" t="s">
        <v>13</v>
      </c>
      <c r="D4673" s="4" t="s">
        <v>10</v>
      </c>
    </row>
    <row r="4674" spans="1:9">
      <c r="A4674" t="n">
        <v>33863</v>
      </c>
      <c r="B4674" s="20" t="n">
        <v>95</v>
      </c>
      <c r="C4674" s="7" t="n">
        <v>4</v>
      </c>
      <c r="D4674" s="7" t="n">
        <v>7</v>
      </c>
    </row>
    <row r="4675" spans="1:9">
      <c r="A4675" t="s">
        <v>4</v>
      </c>
      <c r="B4675" s="4" t="s">
        <v>5</v>
      </c>
      <c r="C4675" s="4" t="s">
        <v>13</v>
      </c>
      <c r="D4675" s="4" t="s">
        <v>10</v>
      </c>
      <c r="E4675" s="4" t="s">
        <v>10</v>
      </c>
      <c r="F4675" s="4" t="s">
        <v>10</v>
      </c>
    </row>
    <row r="4676" spans="1:9">
      <c r="A4676" t="n">
        <v>33867</v>
      </c>
      <c r="B4676" s="20" t="n">
        <v>95</v>
      </c>
      <c r="C4676" s="7" t="n">
        <v>5</v>
      </c>
      <c r="D4676" s="7" t="n">
        <v>0</v>
      </c>
      <c r="E4676" s="7" t="n">
        <v>8</v>
      </c>
      <c r="F4676" s="7" t="n">
        <v>6500</v>
      </c>
    </row>
    <row r="4677" spans="1:9">
      <c r="A4677" t="s">
        <v>4</v>
      </c>
      <c r="B4677" s="4" t="s">
        <v>5</v>
      </c>
      <c r="C4677" s="4" t="s">
        <v>84</v>
      </c>
    </row>
    <row r="4678" spans="1:9">
      <c r="A4678" t="n">
        <v>33875</v>
      </c>
      <c r="B4678" s="29" t="n">
        <v>3</v>
      </c>
      <c r="C4678" s="16" t="n">
        <f t="normal" ca="1">A4772</f>
        <v>0</v>
      </c>
    </row>
    <row r="4679" spans="1:9">
      <c r="A4679" t="s">
        <v>4</v>
      </c>
      <c r="B4679" s="4" t="s">
        <v>5</v>
      </c>
      <c r="C4679" s="4" t="s">
        <v>13</v>
      </c>
      <c r="D4679" s="4" t="s">
        <v>13</v>
      </c>
      <c r="E4679" s="4" t="s">
        <v>13</v>
      </c>
      <c r="F4679" s="4" t="s">
        <v>9</v>
      </c>
      <c r="G4679" s="4" t="s">
        <v>13</v>
      </c>
      <c r="H4679" s="4" t="s">
        <v>13</v>
      </c>
      <c r="I4679" s="4" t="s">
        <v>84</v>
      </c>
    </row>
    <row r="4680" spans="1:9">
      <c r="A4680" t="n">
        <v>33880</v>
      </c>
      <c r="B4680" s="15" t="n">
        <v>5</v>
      </c>
      <c r="C4680" s="7" t="n">
        <v>35</v>
      </c>
      <c r="D4680" s="7" t="n">
        <v>2</v>
      </c>
      <c r="E4680" s="7" t="n">
        <v>0</v>
      </c>
      <c r="F4680" s="7" t="n">
        <v>9</v>
      </c>
      <c r="G4680" s="7" t="n">
        <v>2</v>
      </c>
      <c r="H4680" s="7" t="n">
        <v>1</v>
      </c>
      <c r="I4680" s="16" t="n">
        <f t="normal" ca="1">A4690</f>
        <v>0</v>
      </c>
    </row>
    <row r="4681" spans="1:9">
      <c r="A4681" t="s">
        <v>4</v>
      </c>
      <c r="B4681" s="4" t="s">
        <v>5</v>
      </c>
      <c r="C4681" s="4" t="s">
        <v>10</v>
      </c>
    </row>
    <row r="4682" spans="1:9">
      <c r="A4682" t="n">
        <v>33894</v>
      </c>
      <c r="B4682" s="9" t="n">
        <v>12</v>
      </c>
      <c r="C4682" s="7" t="n">
        <v>10852</v>
      </c>
    </row>
    <row r="4683" spans="1:9">
      <c r="A4683" t="s">
        <v>4</v>
      </c>
      <c r="B4683" s="4" t="s">
        <v>5</v>
      </c>
      <c r="C4683" s="4" t="s">
        <v>13</v>
      </c>
      <c r="D4683" s="4" t="s">
        <v>10</v>
      </c>
    </row>
    <row r="4684" spans="1:9">
      <c r="A4684" t="n">
        <v>33897</v>
      </c>
      <c r="B4684" s="20" t="n">
        <v>95</v>
      </c>
      <c r="C4684" s="7" t="n">
        <v>4</v>
      </c>
      <c r="D4684" s="7" t="n">
        <v>7</v>
      </c>
    </row>
    <row r="4685" spans="1:9">
      <c r="A4685" t="s">
        <v>4</v>
      </c>
      <c r="B4685" s="4" t="s">
        <v>5</v>
      </c>
      <c r="C4685" s="4" t="s">
        <v>13</v>
      </c>
      <c r="D4685" s="4" t="s">
        <v>10</v>
      </c>
      <c r="E4685" s="4" t="s">
        <v>10</v>
      </c>
      <c r="F4685" s="4" t="s">
        <v>10</v>
      </c>
    </row>
    <row r="4686" spans="1:9">
      <c r="A4686" t="n">
        <v>33901</v>
      </c>
      <c r="B4686" s="20" t="n">
        <v>95</v>
      </c>
      <c r="C4686" s="7" t="n">
        <v>5</v>
      </c>
      <c r="D4686" s="7" t="n">
        <v>0</v>
      </c>
      <c r="E4686" s="7" t="n">
        <v>9</v>
      </c>
      <c r="F4686" s="7" t="n">
        <v>6500</v>
      </c>
    </row>
    <row r="4687" spans="1:9">
      <c r="A4687" t="s">
        <v>4</v>
      </c>
      <c r="B4687" s="4" t="s">
        <v>5</v>
      </c>
      <c r="C4687" s="4" t="s">
        <v>84</v>
      </c>
    </row>
    <row r="4688" spans="1:9">
      <c r="A4688" t="n">
        <v>33909</v>
      </c>
      <c r="B4688" s="29" t="n">
        <v>3</v>
      </c>
      <c r="C4688" s="16" t="n">
        <f t="normal" ca="1">A4772</f>
        <v>0</v>
      </c>
    </row>
    <row r="4689" spans="1:9">
      <c r="A4689" t="s">
        <v>4</v>
      </c>
      <c r="B4689" s="4" t="s">
        <v>5</v>
      </c>
      <c r="C4689" s="4" t="s">
        <v>13</v>
      </c>
      <c r="D4689" s="4" t="s">
        <v>13</v>
      </c>
      <c r="E4689" s="4" t="s">
        <v>13</v>
      </c>
      <c r="F4689" s="4" t="s">
        <v>9</v>
      </c>
      <c r="G4689" s="4" t="s">
        <v>13</v>
      </c>
      <c r="H4689" s="4" t="s">
        <v>13</v>
      </c>
      <c r="I4689" s="4" t="s">
        <v>84</v>
      </c>
    </row>
    <row r="4690" spans="1:9">
      <c r="A4690" t="n">
        <v>33914</v>
      </c>
      <c r="B4690" s="15" t="n">
        <v>5</v>
      </c>
      <c r="C4690" s="7" t="n">
        <v>35</v>
      </c>
      <c r="D4690" s="7" t="n">
        <v>2</v>
      </c>
      <c r="E4690" s="7" t="n">
        <v>0</v>
      </c>
      <c r="F4690" s="7" t="n">
        <v>11</v>
      </c>
      <c r="G4690" s="7" t="n">
        <v>2</v>
      </c>
      <c r="H4690" s="7" t="n">
        <v>1</v>
      </c>
      <c r="I4690" s="16" t="n">
        <f t="normal" ca="1">A4700</f>
        <v>0</v>
      </c>
    </row>
    <row r="4691" spans="1:9">
      <c r="A4691" t="s">
        <v>4</v>
      </c>
      <c r="B4691" s="4" t="s">
        <v>5</v>
      </c>
      <c r="C4691" s="4" t="s">
        <v>10</v>
      </c>
    </row>
    <row r="4692" spans="1:9">
      <c r="A4692" t="n">
        <v>33928</v>
      </c>
      <c r="B4692" s="9" t="n">
        <v>12</v>
      </c>
      <c r="C4692" s="7" t="n">
        <v>10858</v>
      </c>
    </row>
    <row r="4693" spans="1:9">
      <c r="A4693" t="s">
        <v>4</v>
      </c>
      <c r="B4693" s="4" t="s">
        <v>5</v>
      </c>
      <c r="C4693" s="4" t="s">
        <v>13</v>
      </c>
      <c r="D4693" s="4" t="s">
        <v>10</v>
      </c>
    </row>
    <row r="4694" spans="1:9">
      <c r="A4694" t="n">
        <v>33931</v>
      </c>
      <c r="B4694" s="20" t="n">
        <v>95</v>
      </c>
      <c r="C4694" s="7" t="n">
        <v>4</v>
      </c>
      <c r="D4694" s="7" t="n">
        <v>7</v>
      </c>
    </row>
    <row r="4695" spans="1:9">
      <c r="A4695" t="s">
        <v>4</v>
      </c>
      <c r="B4695" s="4" t="s">
        <v>5</v>
      </c>
      <c r="C4695" s="4" t="s">
        <v>13</v>
      </c>
      <c r="D4695" s="4" t="s">
        <v>10</v>
      </c>
      <c r="E4695" s="4" t="s">
        <v>10</v>
      </c>
      <c r="F4695" s="4" t="s">
        <v>10</v>
      </c>
    </row>
    <row r="4696" spans="1:9">
      <c r="A4696" t="n">
        <v>33935</v>
      </c>
      <c r="B4696" s="20" t="n">
        <v>95</v>
      </c>
      <c r="C4696" s="7" t="n">
        <v>5</v>
      </c>
      <c r="D4696" s="7" t="n">
        <v>0</v>
      </c>
      <c r="E4696" s="7" t="n">
        <v>11</v>
      </c>
      <c r="F4696" s="7" t="n">
        <v>6500</v>
      </c>
    </row>
    <row r="4697" spans="1:9">
      <c r="A4697" t="s">
        <v>4</v>
      </c>
      <c r="B4697" s="4" t="s">
        <v>5</v>
      </c>
      <c r="C4697" s="4" t="s">
        <v>84</v>
      </c>
    </row>
    <row r="4698" spans="1:9">
      <c r="A4698" t="n">
        <v>33943</v>
      </c>
      <c r="B4698" s="29" t="n">
        <v>3</v>
      </c>
      <c r="C4698" s="16" t="n">
        <f t="normal" ca="1">A4772</f>
        <v>0</v>
      </c>
    </row>
    <row r="4699" spans="1:9">
      <c r="A4699" t="s">
        <v>4</v>
      </c>
      <c r="B4699" s="4" t="s">
        <v>5</v>
      </c>
      <c r="C4699" s="4" t="s">
        <v>13</v>
      </c>
      <c r="D4699" s="4" t="s">
        <v>13</v>
      </c>
      <c r="E4699" s="4" t="s">
        <v>13</v>
      </c>
      <c r="F4699" s="4" t="s">
        <v>9</v>
      </c>
      <c r="G4699" s="4" t="s">
        <v>13</v>
      </c>
      <c r="H4699" s="4" t="s">
        <v>13</v>
      </c>
      <c r="I4699" s="4" t="s">
        <v>84</v>
      </c>
    </row>
    <row r="4700" spans="1:9">
      <c r="A4700" t="n">
        <v>33948</v>
      </c>
      <c r="B4700" s="15" t="n">
        <v>5</v>
      </c>
      <c r="C4700" s="7" t="n">
        <v>35</v>
      </c>
      <c r="D4700" s="7" t="n">
        <v>2</v>
      </c>
      <c r="E4700" s="7" t="n">
        <v>0</v>
      </c>
      <c r="F4700" s="7" t="n">
        <v>13</v>
      </c>
      <c r="G4700" s="7" t="n">
        <v>2</v>
      </c>
      <c r="H4700" s="7" t="n">
        <v>1</v>
      </c>
      <c r="I4700" s="16" t="n">
        <f t="normal" ca="1">A4710</f>
        <v>0</v>
      </c>
    </row>
    <row r="4701" spans="1:9">
      <c r="A4701" t="s">
        <v>4</v>
      </c>
      <c r="B4701" s="4" t="s">
        <v>5</v>
      </c>
      <c r="C4701" s="4" t="s">
        <v>10</v>
      </c>
    </row>
    <row r="4702" spans="1:9">
      <c r="A4702" t="n">
        <v>33962</v>
      </c>
      <c r="B4702" s="9" t="n">
        <v>12</v>
      </c>
      <c r="C4702" s="7" t="n">
        <v>10862</v>
      </c>
    </row>
    <row r="4703" spans="1:9">
      <c r="A4703" t="s">
        <v>4</v>
      </c>
      <c r="B4703" s="4" t="s">
        <v>5</v>
      </c>
      <c r="C4703" s="4" t="s">
        <v>13</v>
      </c>
      <c r="D4703" s="4" t="s">
        <v>10</v>
      </c>
    </row>
    <row r="4704" spans="1:9">
      <c r="A4704" t="n">
        <v>33965</v>
      </c>
      <c r="B4704" s="20" t="n">
        <v>95</v>
      </c>
      <c r="C4704" s="7" t="n">
        <v>4</v>
      </c>
      <c r="D4704" s="7" t="n">
        <v>7</v>
      </c>
    </row>
    <row r="4705" spans="1:9">
      <c r="A4705" t="s">
        <v>4</v>
      </c>
      <c r="B4705" s="4" t="s">
        <v>5</v>
      </c>
      <c r="C4705" s="4" t="s">
        <v>13</v>
      </c>
      <c r="D4705" s="4" t="s">
        <v>10</v>
      </c>
      <c r="E4705" s="4" t="s">
        <v>10</v>
      </c>
      <c r="F4705" s="4" t="s">
        <v>10</v>
      </c>
    </row>
    <row r="4706" spans="1:9">
      <c r="A4706" t="n">
        <v>33969</v>
      </c>
      <c r="B4706" s="20" t="n">
        <v>95</v>
      </c>
      <c r="C4706" s="7" t="n">
        <v>5</v>
      </c>
      <c r="D4706" s="7" t="n">
        <v>0</v>
      </c>
      <c r="E4706" s="7" t="n">
        <v>13</v>
      </c>
      <c r="F4706" s="7" t="n">
        <v>5000</v>
      </c>
    </row>
    <row r="4707" spans="1:9">
      <c r="A4707" t="s">
        <v>4</v>
      </c>
      <c r="B4707" s="4" t="s">
        <v>5</v>
      </c>
      <c r="C4707" s="4" t="s">
        <v>84</v>
      </c>
    </row>
    <row r="4708" spans="1:9">
      <c r="A4708" t="n">
        <v>33977</v>
      </c>
      <c r="B4708" s="29" t="n">
        <v>3</v>
      </c>
      <c r="C4708" s="16" t="n">
        <f t="normal" ca="1">A4772</f>
        <v>0</v>
      </c>
    </row>
    <row r="4709" spans="1:9">
      <c r="A4709" t="s">
        <v>4</v>
      </c>
      <c r="B4709" s="4" t="s">
        <v>5</v>
      </c>
      <c r="C4709" s="4" t="s">
        <v>13</v>
      </c>
      <c r="D4709" s="4" t="s">
        <v>13</v>
      </c>
      <c r="E4709" s="4" t="s">
        <v>13</v>
      </c>
      <c r="F4709" s="4" t="s">
        <v>9</v>
      </c>
      <c r="G4709" s="4" t="s">
        <v>13</v>
      </c>
      <c r="H4709" s="4" t="s">
        <v>13</v>
      </c>
      <c r="I4709" s="4" t="s">
        <v>84</v>
      </c>
    </row>
    <row r="4710" spans="1:9">
      <c r="A4710" t="n">
        <v>33982</v>
      </c>
      <c r="B4710" s="15" t="n">
        <v>5</v>
      </c>
      <c r="C4710" s="7" t="n">
        <v>35</v>
      </c>
      <c r="D4710" s="7" t="n">
        <v>2</v>
      </c>
      <c r="E4710" s="7" t="n">
        <v>0</v>
      </c>
      <c r="F4710" s="7" t="n">
        <v>18</v>
      </c>
      <c r="G4710" s="7" t="n">
        <v>2</v>
      </c>
      <c r="H4710" s="7" t="n">
        <v>1</v>
      </c>
      <c r="I4710" s="16" t="n">
        <f t="normal" ca="1">A4720</f>
        <v>0</v>
      </c>
    </row>
    <row r="4711" spans="1:9">
      <c r="A4711" t="s">
        <v>4</v>
      </c>
      <c r="B4711" s="4" t="s">
        <v>5</v>
      </c>
      <c r="C4711" s="4" t="s">
        <v>10</v>
      </c>
    </row>
    <row r="4712" spans="1:9">
      <c r="A4712" t="n">
        <v>33996</v>
      </c>
      <c r="B4712" s="9" t="n">
        <v>12</v>
      </c>
      <c r="C4712" s="7" t="n">
        <v>10866</v>
      </c>
    </row>
    <row r="4713" spans="1:9">
      <c r="A4713" t="s">
        <v>4</v>
      </c>
      <c r="B4713" s="4" t="s">
        <v>5</v>
      </c>
      <c r="C4713" s="4" t="s">
        <v>13</v>
      </c>
      <c r="D4713" s="4" t="s">
        <v>10</v>
      </c>
    </row>
    <row r="4714" spans="1:9">
      <c r="A4714" t="n">
        <v>33999</v>
      </c>
      <c r="B4714" s="20" t="n">
        <v>95</v>
      </c>
      <c r="C4714" s="7" t="n">
        <v>4</v>
      </c>
      <c r="D4714" s="7" t="n">
        <v>7</v>
      </c>
    </row>
    <row r="4715" spans="1:9">
      <c r="A4715" t="s">
        <v>4</v>
      </c>
      <c r="B4715" s="4" t="s">
        <v>5</v>
      </c>
      <c r="C4715" s="4" t="s">
        <v>13</v>
      </c>
      <c r="D4715" s="4" t="s">
        <v>10</v>
      </c>
      <c r="E4715" s="4" t="s">
        <v>10</v>
      </c>
      <c r="F4715" s="4" t="s">
        <v>10</v>
      </c>
    </row>
    <row r="4716" spans="1:9">
      <c r="A4716" t="n">
        <v>34003</v>
      </c>
      <c r="B4716" s="20" t="n">
        <v>95</v>
      </c>
      <c r="C4716" s="7" t="n">
        <v>5</v>
      </c>
      <c r="D4716" s="7" t="n">
        <v>0</v>
      </c>
      <c r="E4716" s="7" t="n">
        <v>18</v>
      </c>
      <c r="F4716" s="7" t="n">
        <v>5000</v>
      </c>
    </row>
    <row r="4717" spans="1:9">
      <c r="A4717" t="s">
        <v>4</v>
      </c>
      <c r="B4717" s="4" t="s">
        <v>5</v>
      </c>
      <c r="C4717" s="4" t="s">
        <v>84</v>
      </c>
    </row>
    <row r="4718" spans="1:9">
      <c r="A4718" t="n">
        <v>34011</v>
      </c>
      <c r="B4718" s="29" t="n">
        <v>3</v>
      </c>
      <c r="C4718" s="16" t="n">
        <f t="normal" ca="1">A4772</f>
        <v>0</v>
      </c>
    </row>
    <row r="4719" spans="1:9">
      <c r="A4719" t="s">
        <v>4</v>
      </c>
      <c r="B4719" s="4" t="s">
        <v>5</v>
      </c>
      <c r="C4719" s="4" t="s">
        <v>13</v>
      </c>
      <c r="D4719" s="4" t="s">
        <v>13</v>
      </c>
      <c r="E4719" s="4" t="s">
        <v>13</v>
      </c>
      <c r="F4719" s="4" t="s">
        <v>9</v>
      </c>
      <c r="G4719" s="4" t="s">
        <v>13</v>
      </c>
      <c r="H4719" s="4" t="s">
        <v>13</v>
      </c>
      <c r="I4719" s="4" t="s">
        <v>84</v>
      </c>
    </row>
    <row r="4720" spans="1:9">
      <c r="A4720" t="n">
        <v>34016</v>
      </c>
      <c r="B4720" s="15" t="n">
        <v>5</v>
      </c>
      <c r="C4720" s="7" t="n">
        <v>35</v>
      </c>
      <c r="D4720" s="7" t="n">
        <v>2</v>
      </c>
      <c r="E4720" s="7" t="n">
        <v>0</v>
      </c>
      <c r="F4720" s="7" t="n">
        <v>0</v>
      </c>
      <c r="G4720" s="7" t="n">
        <v>2</v>
      </c>
      <c r="H4720" s="7" t="n">
        <v>1</v>
      </c>
      <c r="I4720" s="16" t="n">
        <f t="normal" ca="1">A4772</f>
        <v>0</v>
      </c>
    </row>
    <row r="4721" spans="1:9">
      <c r="A4721" t="s">
        <v>4</v>
      </c>
      <c r="B4721" s="4" t="s">
        <v>5</v>
      </c>
      <c r="C4721" s="4" t="s">
        <v>13</v>
      </c>
      <c r="D4721" s="4" t="s">
        <v>10</v>
      </c>
    </row>
    <row r="4722" spans="1:9">
      <c r="A4722" t="n">
        <v>34030</v>
      </c>
      <c r="B4722" s="20" t="n">
        <v>95</v>
      </c>
      <c r="C4722" s="7" t="n">
        <v>4</v>
      </c>
      <c r="D4722" s="7" t="n">
        <v>7</v>
      </c>
    </row>
    <row r="4723" spans="1:9">
      <c r="A4723" t="s">
        <v>4</v>
      </c>
      <c r="B4723" s="4" t="s">
        <v>5</v>
      </c>
      <c r="C4723" s="4" t="s">
        <v>10</v>
      </c>
    </row>
    <row r="4724" spans="1:9">
      <c r="A4724" t="n">
        <v>34034</v>
      </c>
      <c r="B4724" s="9" t="n">
        <v>12</v>
      </c>
      <c r="C4724" s="7" t="n">
        <v>10804</v>
      </c>
    </row>
    <row r="4725" spans="1:9">
      <c r="A4725" t="s">
        <v>4</v>
      </c>
      <c r="B4725" s="4" t="s">
        <v>5</v>
      </c>
      <c r="C4725" s="4" t="s">
        <v>13</v>
      </c>
      <c r="D4725" s="4" t="s">
        <v>10</v>
      </c>
      <c r="E4725" s="4" t="s">
        <v>10</v>
      </c>
      <c r="F4725" s="4" t="s">
        <v>10</v>
      </c>
    </row>
    <row r="4726" spans="1:9">
      <c r="A4726" t="n">
        <v>34037</v>
      </c>
      <c r="B4726" s="20" t="n">
        <v>95</v>
      </c>
      <c r="C4726" s="7" t="n">
        <v>5</v>
      </c>
      <c r="D4726" s="7" t="n">
        <v>0</v>
      </c>
      <c r="E4726" s="7" t="n">
        <v>1</v>
      </c>
      <c r="F4726" s="7" t="n">
        <v>6500</v>
      </c>
    </row>
    <row r="4727" spans="1:9">
      <c r="A4727" t="s">
        <v>4</v>
      </c>
      <c r="B4727" s="4" t="s">
        <v>5</v>
      </c>
      <c r="C4727" s="4" t="s">
        <v>10</v>
      </c>
    </row>
    <row r="4728" spans="1:9">
      <c r="A4728" t="n">
        <v>34045</v>
      </c>
      <c r="B4728" s="9" t="n">
        <v>12</v>
      </c>
      <c r="C4728" s="7" t="n">
        <v>10810</v>
      </c>
    </row>
    <row r="4729" spans="1:9">
      <c r="A4729" t="s">
        <v>4</v>
      </c>
      <c r="B4729" s="4" t="s">
        <v>5</v>
      </c>
      <c r="C4729" s="4" t="s">
        <v>13</v>
      </c>
      <c r="D4729" s="4" t="s">
        <v>10</v>
      </c>
      <c r="E4729" s="4" t="s">
        <v>10</v>
      </c>
      <c r="F4729" s="4" t="s">
        <v>10</v>
      </c>
    </row>
    <row r="4730" spans="1:9">
      <c r="A4730" t="n">
        <v>34048</v>
      </c>
      <c r="B4730" s="20" t="n">
        <v>95</v>
      </c>
      <c r="C4730" s="7" t="n">
        <v>5</v>
      </c>
      <c r="D4730" s="7" t="n">
        <v>0</v>
      </c>
      <c r="E4730" s="7" t="n">
        <v>2</v>
      </c>
      <c r="F4730" s="7" t="n">
        <v>6500</v>
      </c>
    </row>
    <row r="4731" spans="1:9">
      <c r="A4731" t="s">
        <v>4</v>
      </c>
      <c r="B4731" s="4" t="s">
        <v>5</v>
      </c>
      <c r="C4731" s="4" t="s">
        <v>10</v>
      </c>
    </row>
    <row r="4732" spans="1:9">
      <c r="A4732" t="n">
        <v>34056</v>
      </c>
      <c r="B4732" s="9" t="n">
        <v>12</v>
      </c>
      <c r="C4732" s="7" t="n">
        <v>10816</v>
      </c>
    </row>
    <row r="4733" spans="1:9">
      <c r="A4733" t="s">
        <v>4</v>
      </c>
      <c r="B4733" s="4" t="s">
        <v>5</v>
      </c>
      <c r="C4733" s="4" t="s">
        <v>13</v>
      </c>
      <c r="D4733" s="4" t="s">
        <v>10</v>
      </c>
      <c r="E4733" s="4" t="s">
        <v>10</v>
      </c>
      <c r="F4733" s="4" t="s">
        <v>10</v>
      </c>
    </row>
    <row r="4734" spans="1:9">
      <c r="A4734" t="n">
        <v>34059</v>
      </c>
      <c r="B4734" s="20" t="n">
        <v>95</v>
      </c>
      <c r="C4734" s="7" t="n">
        <v>5</v>
      </c>
      <c r="D4734" s="7" t="n">
        <v>0</v>
      </c>
      <c r="E4734" s="7" t="n">
        <v>3</v>
      </c>
      <c r="F4734" s="7" t="n">
        <v>6500</v>
      </c>
    </row>
    <row r="4735" spans="1:9">
      <c r="A4735" t="s">
        <v>4</v>
      </c>
      <c r="B4735" s="4" t="s">
        <v>5</v>
      </c>
      <c r="C4735" s="4" t="s">
        <v>10</v>
      </c>
    </row>
    <row r="4736" spans="1:9">
      <c r="A4736" t="n">
        <v>34067</v>
      </c>
      <c r="B4736" s="9" t="n">
        <v>12</v>
      </c>
      <c r="C4736" s="7" t="n">
        <v>10822</v>
      </c>
    </row>
    <row r="4737" spans="1:6">
      <c r="A4737" t="s">
        <v>4</v>
      </c>
      <c r="B4737" s="4" t="s">
        <v>5</v>
      </c>
      <c r="C4737" s="4" t="s">
        <v>13</v>
      </c>
      <c r="D4737" s="4" t="s">
        <v>10</v>
      </c>
      <c r="E4737" s="4" t="s">
        <v>10</v>
      </c>
      <c r="F4737" s="4" t="s">
        <v>10</v>
      </c>
    </row>
    <row r="4738" spans="1:6">
      <c r="A4738" t="n">
        <v>34070</v>
      </c>
      <c r="B4738" s="20" t="n">
        <v>95</v>
      </c>
      <c r="C4738" s="7" t="n">
        <v>5</v>
      </c>
      <c r="D4738" s="7" t="n">
        <v>0</v>
      </c>
      <c r="E4738" s="7" t="n">
        <v>4</v>
      </c>
      <c r="F4738" s="7" t="n">
        <v>6500</v>
      </c>
    </row>
    <row r="4739" spans="1:6">
      <c r="A4739" t="s">
        <v>4</v>
      </c>
      <c r="B4739" s="4" t="s">
        <v>5</v>
      </c>
      <c r="C4739" s="4" t="s">
        <v>10</v>
      </c>
    </row>
    <row r="4740" spans="1:6">
      <c r="A4740" t="n">
        <v>34078</v>
      </c>
      <c r="B4740" s="9" t="n">
        <v>12</v>
      </c>
      <c r="C4740" s="7" t="n">
        <v>10828</v>
      </c>
    </row>
    <row r="4741" spans="1:6">
      <c r="A4741" t="s">
        <v>4</v>
      </c>
      <c r="B4741" s="4" t="s">
        <v>5</v>
      </c>
      <c r="C4741" s="4" t="s">
        <v>13</v>
      </c>
      <c r="D4741" s="4" t="s">
        <v>10</v>
      </c>
      <c r="E4741" s="4" t="s">
        <v>10</v>
      </c>
      <c r="F4741" s="4" t="s">
        <v>10</v>
      </c>
    </row>
    <row r="4742" spans="1:6">
      <c r="A4742" t="n">
        <v>34081</v>
      </c>
      <c r="B4742" s="20" t="n">
        <v>95</v>
      </c>
      <c r="C4742" s="7" t="n">
        <v>5</v>
      </c>
      <c r="D4742" s="7" t="n">
        <v>0</v>
      </c>
      <c r="E4742" s="7" t="n">
        <v>5</v>
      </c>
      <c r="F4742" s="7" t="n">
        <v>6500</v>
      </c>
    </row>
    <row r="4743" spans="1:6">
      <c r="A4743" t="s">
        <v>4</v>
      </c>
      <c r="B4743" s="4" t="s">
        <v>5</v>
      </c>
      <c r="C4743" s="4" t="s">
        <v>10</v>
      </c>
    </row>
    <row r="4744" spans="1:6">
      <c r="A4744" t="n">
        <v>34089</v>
      </c>
      <c r="B4744" s="9" t="n">
        <v>12</v>
      </c>
      <c r="C4744" s="7" t="n">
        <v>10834</v>
      </c>
    </row>
    <row r="4745" spans="1:6">
      <c r="A4745" t="s">
        <v>4</v>
      </c>
      <c r="B4745" s="4" t="s">
        <v>5</v>
      </c>
      <c r="C4745" s="4" t="s">
        <v>13</v>
      </c>
      <c r="D4745" s="4" t="s">
        <v>10</v>
      </c>
      <c r="E4745" s="4" t="s">
        <v>10</v>
      </c>
      <c r="F4745" s="4" t="s">
        <v>10</v>
      </c>
    </row>
    <row r="4746" spans="1:6">
      <c r="A4746" t="n">
        <v>34092</v>
      </c>
      <c r="B4746" s="20" t="n">
        <v>95</v>
      </c>
      <c r="C4746" s="7" t="n">
        <v>5</v>
      </c>
      <c r="D4746" s="7" t="n">
        <v>0</v>
      </c>
      <c r="E4746" s="7" t="n">
        <v>6</v>
      </c>
      <c r="F4746" s="7" t="n">
        <v>6500</v>
      </c>
    </row>
    <row r="4747" spans="1:6">
      <c r="A4747" t="s">
        <v>4</v>
      </c>
      <c r="B4747" s="4" t="s">
        <v>5</v>
      </c>
      <c r="C4747" s="4" t="s">
        <v>10</v>
      </c>
    </row>
    <row r="4748" spans="1:6">
      <c r="A4748" t="n">
        <v>34100</v>
      </c>
      <c r="B4748" s="9" t="n">
        <v>12</v>
      </c>
      <c r="C4748" s="7" t="n">
        <v>10840</v>
      </c>
    </row>
    <row r="4749" spans="1:6">
      <c r="A4749" t="s">
        <v>4</v>
      </c>
      <c r="B4749" s="4" t="s">
        <v>5</v>
      </c>
      <c r="C4749" s="4" t="s">
        <v>13</v>
      </c>
      <c r="D4749" s="4" t="s">
        <v>10</v>
      </c>
      <c r="E4749" s="4" t="s">
        <v>10</v>
      </c>
      <c r="F4749" s="4" t="s">
        <v>10</v>
      </c>
    </row>
    <row r="4750" spans="1:6">
      <c r="A4750" t="n">
        <v>34103</v>
      </c>
      <c r="B4750" s="20" t="n">
        <v>95</v>
      </c>
      <c r="C4750" s="7" t="n">
        <v>5</v>
      </c>
      <c r="D4750" s="7" t="n">
        <v>0</v>
      </c>
      <c r="E4750" s="7" t="n">
        <v>7</v>
      </c>
      <c r="F4750" s="7" t="n">
        <v>6500</v>
      </c>
    </row>
    <row r="4751" spans="1:6">
      <c r="A4751" t="s">
        <v>4</v>
      </c>
      <c r="B4751" s="4" t="s">
        <v>5</v>
      </c>
      <c r="C4751" s="4" t="s">
        <v>10</v>
      </c>
    </row>
    <row r="4752" spans="1:6">
      <c r="A4752" t="n">
        <v>34111</v>
      </c>
      <c r="B4752" s="9" t="n">
        <v>12</v>
      </c>
      <c r="C4752" s="7" t="n">
        <v>10846</v>
      </c>
    </row>
    <row r="4753" spans="1:6">
      <c r="A4753" t="s">
        <v>4</v>
      </c>
      <c r="B4753" s="4" t="s">
        <v>5</v>
      </c>
      <c r="C4753" s="4" t="s">
        <v>13</v>
      </c>
      <c r="D4753" s="4" t="s">
        <v>10</v>
      </c>
      <c r="E4753" s="4" t="s">
        <v>10</v>
      </c>
      <c r="F4753" s="4" t="s">
        <v>10</v>
      </c>
    </row>
    <row r="4754" spans="1:6">
      <c r="A4754" t="n">
        <v>34114</v>
      </c>
      <c r="B4754" s="20" t="n">
        <v>95</v>
      </c>
      <c r="C4754" s="7" t="n">
        <v>5</v>
      </c>
      <c r="D4754" s="7" t="n">
        <v>0</v>
      </c>
      <c r="E4754" s="7" t="n">
        <v>8</v>
      </c>
      <c r="F4754" s="7" t="n">
        <v>6500</v>
      </c>
    </row>
    <row r="4755" spans="1:6">
      <c r="A4755" t="s">
        <v>4</v>
      </c>
      <c r="B4755" s="4" t="s">
        <v>5</v>
      </c>
      <c r="C4755" s="4" t="s">
        <v>10</v>
      </c>
    </row>
    <row r="4756" spans="1:6">
      <c r="A4756" t="n">
        <v>34122</v>
      </c>
      <c r="B4756" s="9" t="n">
        <v>12</v>
      </c>
      <c r="C4756" s="7" t="n">
        <v>10852</v>
      </c>
    </row>
    <row r="4757" spans="1:6">
      <c r="A4757" t="s">
        <v>4</v>
      </c>
      <c r="B4757" s="4" t="s">
        <v>5</v>
      </c>
      <c r="C4757" s="4" t="s">
        <v>13</v>
      </c>
      <c r="D4757" s="4" t="s">
        <v>10</v>
      </c>
      <c r="E4757" s="4" t="s">
        <v>10</v>
      </c>
      <c r="F4757" s="4" t="s">
        <v>10</v>
      </c>
    </row>
    <row r="4758" spans="1:6">
      <c r="A4758" t="n">
        <v>34125</v>
      </c>
      <c r="B4758" s="20" t="n">
        <v>95</v>
      </c>
      <c r="C4758" s="7" t="n">
        <v>5</v>
      </c>
      <c r="D4758" s="7" t="n">
        <v>0</v>
      </c>
      <c r="E4758" s="7" t="n">
        <v>9</v>
      </c>
      <c r="F4758" s="7" t="n">
        <v>6500</v>
      </c>
    </row>
    <row r="4759" spans="1:6">
      <c r="A4759" t="s">
        <v>4</v>
      </c>
      <c r="B4759" s="4" t="s">
        <v>5</v>
      </c>
      <c r="C4759" s="4" t="s">
        <v>10</v>
      </c>
    </row>
    <row r="4760" spans="1:6">
      <c r="A4760" t="n">
        <v>34133</v>
      </c>
      <c r="B4760" s="9" t="n">
        <v>12</v>
      </c>
      <c r="C4760" s="7" t="n">
        <v>10858</v>
      </c>
    </row>
    <row r="4761" spans="1:6">
      <c r="A4761" t="s">
        <v>4</v>
      </c>
      <c r="B4761" s="4" t="s">
        <v>5</v>
      </c>
      <c r="C4761" s="4" t="s">
        <v>13</v>
      </c>
      <c r="D4761" s="4" t="s">
        <v>10</v>
      </c>
      <c r="E4761" s="4" t="s">
        <v>10</v>
      </c>
      <c r="F4761" s="4" t="s">
        <v>10</v>
      </c>
    </row>
    <row r="4762" spans="1:6">
      <c r="A4762" t="n">
        <v>34136</v>
      </c>
      <c r="B4762" s="20" t="n">
        <v>95</v>
      </c>
      <c r="C4762" s="7" t="n">
        <v>5</v>
      </c>
      <c r="D4762" s="7" t="n">
        <v>0</v>
      </c>
      <c r="E4762" s="7" t="n">
        <v>11</v>
      </c>
      <c r="F4762" s="7" t="n">
        <v>6500</v>
      </c>
    </row>
    <row r="4763" spans="1:6">
      <c r="A4763" t="s">
        <v>4</v>
      </c>
      <c r="B4763" s="4" t="s">
        <v>5</v>
      </c>
      <c r="C4763" s="4" t="s">
        <v>10</v>
      </c>
    </row>
    <row r="4764" spans="1:6">
      <c r="A4764" t="n">
        <v>34144</v>
      </c>
      <c r="B4764" s="9" t="n">
        <v>12</v>
      </c>
      <c r="C4764" s="7" t="n">
        <v>10862</v>
      </c>
    </row>
    <row r="4765" spans="1:6">
      <c r="A4765" t="s">
        <v>4</v>
      </c>
      <c r="B4765" s="4" t="s">
        <v>5</v>
      </c>
      <c r="C4765" s="4" t="s">
        <v>13</v>
      </c>
      <c r="D4765" s="4" t="s">
        <v>10</v>
      </c>
      <c r="E4765" s="4" t="s">
        <v>10</v>
      </c>
      <c r="F4765" s="4" t="s">
        <v>10</v>
      </c>
    </row>
    <row r="4766" spans="1:6">
      <c r="A4766" t="n">
        <v>34147</v>
      </c>
      <c r="B4766" s="20" t="n">
        <v>95</v>
      </c>
      <c r="C4766" s="7" t="n">
        <v>5</v>
      </c>
      <c r="D4766" s="7" t="n">
        <v>0</v>
      </c>
      <c r="E4766" s="7" t="n">
        <v>13</v>
      </c>
      <c r="F4766" s="7" t="n">
        <v>5000</v>
      </c>
    </row>
    <row r="4767" spans="1:6">
      <c r="A4767" t="s">
        <v>4</v>
      </c>
      <c r="B4767" s="4" t="s">
        <v>5</v>
      </c>
      <c r="C4767" s="4" t="s">
        <v>10</v>
      </c>
    </row>
    <row r="4768" spans="1:6">
      <c r="A4768" t="n">
        <v>34155</v>
      </c>
      <c r="B4768" s="9" t="n">
        <v>12</v>
      </c>
      <c r="C4768" s="7" t="n">
        <v>10866</v>
      </c>
    </row>
    <row r="4769" spans="1:6">
      <c r="A4769" t="s">
        <v>4</v>
      </c>
      <c r="B4769" s="4" t="s">
        <v>5</v>
      </c>
      <c r="C4769" s="4" t="s">
        <v>13</v>
      </c>
      <c r="D4769" s="4" t="s">
        <v>10</v>
      </c>
      <c r="E4769" s="4" t="s">
        <v>10</v>
      </c>
      <c r="F4769" s="4" t="s">
        <v>10</v>
      </c>
    </row>
    <row r="4770" spans="1:6">
      <c r="A4770" t="n">
        <v>34158</v>
      </c>
      <c r="B4770" s="20" t="n">
        <v>95</v>
      </c>
      <c r="C4770" s="7" t="n">
        <v>5</v>
      </c>
      <c r="D4770" s="7" t="n">
        <v>0</v>
      </c>
      <c r="E4770" s="7" t="n">
        <v>18</v>
      </c>
      <c r="F4770" s="7" t="n">
        <v>5000</v>
      </c>
    </row>
    <row r="4771" spans="1:6">
      <c r="A4771" t="s">
        <v>4</v>
      </c>
      <c r="B4771" s="4" t="s">
        <v>5</v>
      </c>
    </row>
    <row r="4772" spans="1:6">
      <c r="A4772" t="n">
        <v>34166</v>
      </c>
      <c r="B4772" s="5" t="n">
        <v>1</v>
      </c>
    </row>
    <row r="4773" spans="1:6" s="3" customFormat="1" customHeight="0">
      <c r="A4773" s="3" t="s">
        <v>2</v>
      </c>
      <c r="B4773" s="3" t="s">
        <v>435</v>
      </c>
    </row>
    <row r="4774" spans="1:6">
      <c r="A4774" t="s">
        <v>4</v>
      </c>
      <c r="B4774" s="4" t="s">
        <v>5</v>
      </c>
      <c r="C4774" s="4" t="s">
        <v>13</v>
      </c>
      <c r="D4774" s="4" t="s">
        <v>13</v>
      </c>
      <c r="E4774" s="4" t="s">
        <v>9</v>
      </c>
      <c r="F4774" s="4" t="s">
        <v>13</v>
      </c>
      <c r="G4774" s="4" t="s">
        <v>13</v>
      </c>
    </row>
    <row r="4775" spans="1:6">
      <c r="A4775" t="n">
        <v>34168</v>
      </c>
      <c r="B4775" s="25" t="n">
        <v>18</v>
      </c>
      <c r="C4775" s="7" t="n">
        <v>2</v>
      </c>
      <c r="D4775" s="7" t="n">
        <v>0</v>
      </c>
      <c r="E4775" s="7" t="n">
        <v>0</v>
      </c>
      <c r="F4775" s="7" t="n">
        <v>19</v>
      </c>
      <c r="G4775" s="7" t="n">
        <v>1</v>
      </c>
    </row>
    <row r="4776" spans="1:6">
      <c r="A4776" t="s">
        <v>4</v>
      </c>
      <c r="B4776" s="4" t="s">
        <v>5</v>
      </c>
      <c r="C4776" s="4" t="s">
        <v>13</v>
      </c>
      <c r="D4776" s="4" t="s">
        <v>13</v>
      </c>
      <c r="E4776" s="4" t="s">
        <v>10</v>
      </c>
      <c r="F4776" s="4" t="s">
        <v>9</v>
      </c>
    </row>
    <row r="4777" spans="1:6">
      <c r="A4777" t="n">
        <v>34177</v>
      </c>
      <c r="B4777" s="26" t="n">
        <v>31</v>
      </c>
      <c r="C4777" s="7" t="n">
        <v>0</v>
      </c>
      <c r="D4777" s="7" t="n">
        <v>2</v>
      </c>
      <c r="E4777" s="7" t="n">
        <v>0</v>
      </c>
      <c r="F4777" s="7" t="n">
        <v>1107296256</v>
      </c>
    </row>
    <row r="4778" spans="1:6">
      <c r="A4778" t="s">
        <v>4</v>
      </c>
      <c r="B4778" s="4" t="s">
        <v>5</v>
      </c>
      <c r="C4778" s="4" t="s">
        <v>13</v>
      </c>
      <c r="D4778" s="4" t="s">
        <v>13</v>
      </c>
      <c r="E4778" s="4" t="s">
        <v>6</v>
      </c>
      <c r="F4778" s="4" t="s">
        <v>10</v>
      </c>
    </row>
    <row r="4779" spans="1:6">
      <c r="A4779" t="n">
        <v>34186</v>
      </c>
      <c r="B4779" s="26" t="n">
        <v>31</v>
      </c>
      <c r="C4779" s="7" t="n">
        <v>1</v>
      </c>
      <c r="D4779" s="7" t="n">
        <v>2</v>
      </c>
      <c r="E4779" s="7" t="s">
        <v>436</v>
      </c>
      <c r="F4779" s="7" t="n">
        <v>1</v>
      </c>
    </row>
    <row r="4780" spans="1:6">
      <c r="A4780" t="s">
        <v>4</v>
      </c>
      <c r="B4780" s="4" t="s">
        <v>5</v>
      </c>
      <c r="C4780" s="4" t="s">
        <v>13</v>
      </c>
      <c r="D4780" s="4" t="s">
        <v>13</v>
      </c>
      <c r="E4780" s="4" t="s">
        <v>6</v>
      </c>
      <c r="F4780" s="4" t="s">
        <v>10</v>
      </c>
    </row>
    <row r="4781" spans="1:6">
      <c r="A4781" t="n">
        <v>34219</v>
      </c>
      <c r="B4781" s="26" t="n">
        <v>31</v>
      </c>
      <c r="C4781" s="7" t="n">
        <v>1</v>
      </c>
      <c r="D4781" s="7" t="n">
        <v>2</v>
      </c>
      <c r="E4781" s="7" t="s">
        <v>437</v>
      </c>
      <c r="F4781" s="7" t="n">
        <v>2</v>
      </c>
    </row>
    <row r="4782" spans="1:6">
      <c r="A4782" t="s">
        <v>4</v>
      </c>
      <c r="B4782" s="4" t="s">
        <v>5</v>
      </c>
      <c r="C4782" s="4" t="s">
        <v>13</v>
      </c>
      <c r="D4782" s="4" t="s">
        <v>13</v>
      </c>
      <c r="E4782" s="4" t="s">
        <v>6</v>
      </c>
      <c r="F4782" s="4" t="s">
        <v>10</v>
      </c>
    </row>
    <row r="4783" spans="1:6">
      <c r="A4783" t="n">
        <v>34253</v>
      </c>
      <c r="B4783" s="26" t="n">
        <v>31</v>
      </c>
      <c r="C4783" s="7" t="n">
        <v>1</v>
      </c>
      <c r="D4783" s="7" t="n">
        <v>2</v>
      </c>
      <c r="E4783" s="7" t="s">
        <v>438</v>
      </c>
      <c r="F4783" s="7" t="n">
        <v>3</v>
      </c>
    </row>
    <row r="4784" spans="1:6">
      <c r="A4784" t="s">
        <v>4</v>
      </c>
      <c r="B4784" s="4" t="s">
        <v>5</v>
      </c>
      <c r="C4784" s="4" t="s">
        <v>13</v>
      </c>
      <c r="D4784" s="4" t="s">
        <v>13</v>
      </c>
      <c r="E4784" s="4" t="s">
        <v>6</v>
      </c>
      <c r="F4784" s="4" t="s">
        <v>10</v>
      </c>
    </row>
    <row r="4785" spans="1:7">
      <c r="A4785" t="n">
        <v>34286</v>
      </c>
      <c r="B4785" s="26" t="n">
        <v>31</v>
      </c>
      <c r="C4785" s="7" t="n">
        <v>1</v>
      </c>
      <c r="D4785" s="7" t="n">
        <v>2</v>
      </c>
      <c r="E4785" s="7" t="s">
        <v>439</v>
      </c>
      <c r="F4785" s="7" t="n">
        <v>4</v>
      </c>
    </row>
    <row r="4786" spans="1:7">
      <c r="A4786" t="s">
        <v>4</v>
      </c>
      <c r="B4786" s="4" t="s">
        <v>5</v>
      </c>
      <c r="C4786" s="4" t="s">
        <v>13</v>
      </c>
      <c r="D4786" s="4" t="s">
        <v>13</v>
      </c>
      <c r="E4786" s="4" t="s">
        <v>6</v>
      </c>
      <c r="F4786" s="4" t="s">
        <v>10</v>
      </c>
    </row>
    <row r="4787" spans="1:7">
      <c r="A4787" t="n">
        <v>34321</v>
      </c>
      <c r="B4787" s="26" t="n">
        <v>31</v>
      </c>
      <c r="C4787" s="7" t="n">
        <v>1</v>
      </c>
      <c r="D4787" s="7" t="n">
        <v>2</v>
      </c>
      <c r="E4787" s="7" t="s">
        <v>440</v>
      </c>
      <c r="F4787" s="7" t="n">
        <v>5</v>
      </c>
    </row>
    <row r="4788" spans="1:7">
      <c r="A4788" t="s">
        <v>4</v>
      </c>
      <c r="B4788" s="4" t="s">
        <v>5</v>
      </c>
      <c r="C4788" s="4" t="s">
        <v>13</v>
      </c>
      <c r="D4788" s="4" t="s">
        <v>13</v>
      </c>
      <c r="E4788" s="4" t="s">
        <v>6</v>
      </c>
      <c r="F4788" s="4" t="s">
        <v>10</v>
      </c>
    </row>
    <row r="4789" spans="1:7">
      <c r="A4789" t="n">
        <v>34353</v>
      </c>
      <c r="B4789" s="26" t="n">
        <v>31</v>
      </c>
      <c r="C4789" s="7" t="n">
        <v>1</v>
      </c>
      <c r="D4789" s="7" t="n">
        <v>2</v>
      </c>
      <c r="E4789" s="7" t="s">
        <v>441</v>
      </c>
      <c r="F4789" s="7" t="n">
        <v>6</v>
      </c>
    </row>
    <row r="4790" spans="1:7">
      <c r="A4790" t="s">
        <v>4</v>
      </c>
      <c r="B4790" s="4" t="s">
        <v>5</v>
      </c>
      <c r="C4790" s="4" t="s">
        <v>13</v>
      </c>
      <c r="D4790" s="4" t="s">
        <v>13</v>
      </c>
      <c r="E4790" s="4" t="s">
        <v>6</v>
      </c>
      <c r="F4790" s="4" t="s">
        <v>10</v>
      </c>
    </row>
    <row r="4791" spans="1:7">
      <c r="A4791" t="n">
        <v>34386</v>
      </c>
      <c r="B4791" s="26" t="n">
        <v>31</v>
      </c>
      <c r="C4791" s="7" t="n">
        <v>1</v>
      </c>
      <c r="D4791" s="7" t="n">
        <v>2</v>
      </c>
      <c r="E4791" s="7" t="s">
        <v>442</v>
      </c>
      <c r="F4791" s="7" t="n">
        <v>7</v>
      </c>
    </row>
    <row r="4792" spans="1:7">
      <c r="A4792" t="s">
        <v>4</v>
      </c>
      <c r="B4792" s="4" t="s">
        <v>5</v>
      </c>
      <c r="C4792" s="4" t="s">
        <v>13</v>
      </c>
      <c r="D4792" s="4" t="s">
        <v>13</v>
      </c>
      <c r="E4792" s="4" t="s">
        <v>6</v>
      </c>
      <c r="F4792" s="4" t="s">
        <v>10</v>
      </c>
    </row>
    <row r="4793" spans="1:7">
      <c r="A4793" t="n">
        <v>34417</v>
      </c>
      <c r="B4793" s="26" t="n">
        <v>31</v>
      </c>
      <c r="C4793" s="7" t="n">
        <v>1</v>
      </c>
      <c r="D4793" s="7" t="n">
        <v>2</v>
      </c>
      <c r="E4793" s="7" t="s">
        <v>443</v>
      </c>
      <c r="F4793" s="7" t="n">
        <v>8</v>
      </c>
    </row>
    <row r="4794" spans="1:7">
      <c r="A4794" t="s">
        <v>4</v>
      </c>
      <c r="B4794" s="4" t="s">
        <v>5</v>
      </c>
      <c r="C4794" s="4" t="s">
        <v>13</v>
      </c>
      <c r="D4794" s="4" t="s">
        <v>13</v>
      </c>
      <c r="E4794" s="4" t="s">
        <v>6</v>
      </c>
      <c r="F4794" s="4" t="s">
        <v>10</v>
      </c>
    </row>
    <row r="4795" spans="1:7">
      <c r="A4795" t="n">
        <v>34450</v>
      </c>
      <c r="B4795" s="26" t="n">
        <v>31</v>
      </c>
      <c r="C4795" s="7" t="n">
        <v>1</v>
      </c>
      <c r="D4795" s="7" t="n">
        <v>2</v>
      </c>
      <c r="E4795" s="7" t="s">
        <v>444</v>
      </c>
      <c r="F4795" s="7" t="n">
        <v>9</v>
      </c>
    </row>
    <row r="4796" spans="1:7">
      <c r="A4796" t="s">
        <v>4</v>
      </c>
      <c r="B4796" s="4" t="s">
        <v>5</v>
      </c>
      <c r="C4796" s="4" t="s">
        <v>13</v>
      </c>
      <c r="D4796" s="4" t="s">
        <v>13</v>
      </c>
      <c r="E4796" s="4" t="s">
        <v>6</v>
      </c>
      <c r="F4796" s="4" t="s">
        <v>10</v>
      </c>
    </row>
    <row r="4797" spans="1:7">
      <c r="A4797" t="n">
        <v>34485</v>
      </c>
      <c r="B4797" s="26" t="n">
        <v>31</v>
      </c>
      <c r="C4797" s="7" t="n">
        <v>1</v>
      </c>
      <c r="D4797" s="7" t="n">
        <v>2</v>
      </c>
      <c r="E4797" s="7" t="s">
        <v>445</v>
      </c>
      <c r="F4797" s="7" t="n">
        <v>11</v>
      </c>
    </row>
    <row r="4798" spans="1:7">
      <c r="A4798" t="s">
        <v>4</v>
      </c>
      <c r="B4798" s="4" t="s">
        <v>5</v>
      </c>
      <c r="C4798" s="4" t="s">
        <v>13</v>
      </c>
      <c r="D4798" s="4" t="s">
        <v>13</v>
      </c>
      <c r="E4798" s="4" t="s">
        <v>6</v>
      </c>
      <c r="F4798" s="4" t="s">
        <v>10</v>
      </c>
    </row>
    <row r="4799" spans="1:7">
      <c r="A4799" t="n">
        <v>34517</v>
      </c>
      <c r="B4799" s="26" t="n">
        <v>31</v>
      </c>
      <c r="C4799" s="7" t="n">
        <v>1</v>
      </c>
      <c r="D4799" s="7" t="n">
        <v>2</v>
      </c>
      <c r="E4799" s="7" t="s">
        <v>446</v>
      </c>
      <c r="F4799" s="7" t="n">
        <v>13</v>
      </c>
    </row>
    <row r="4800" spans="1:7">
      <c r="A4800" t="s">
        <v>4</v>
      </c>
      <c r="B4800" s="4" t="s">
        <v>5</v>
      </c>
      <c r="C4800" s="4" t="s">
        <v>13</v>
      </c>
      <c r="D4800" s="4" t="s">
        <v>13</v>
      </c>
      <c r="E4800" s="4" t="s">
        <v>6</v>
      </c>
      <c r="F4800" s="4" t="s">
        <v>10</v>
      </c>
    </row>
    <row r="4801" spans="1:6">
      <c r="A4801" t="n">
        <v>34549</v>
      </c>
      <c r="B4801" s="26" t="n">
        <v>31</v>
      </c>
      <c r="C4801" s="7" t="n">
        <v>1</v>
      </c>
      <c r="D4801" s="7" t="n">
        <v>2</v>
      </c>
      <c r="E4801" s="7" t="s">
        <v>447</v>
      </c>
      <c r="F4801" s="7" t="n">
        <v>18</v>
      </c>
    </row>
    <row r="4802" spans="1:6">
      <c r="A4802" t="s">
        <v>4</v>
      </c>
      <c r="B4802" s="4" t="s">
        <v>5</v>
      </c>
      <c r="C4802" s="4" t="s">
        <v>13</v>
      </c>
      <c r="D4802" s="4" t="s">
        <v>13</v>
      </c>
      <c r="E4802" s="4" t="s">
        <v>6</v>
      </c>
      <c r="F4802" s="4" t="s">
        <v>10</v>
      </c>
    </row>
    <row r="4803" spans="1:6">
      <c r="A4803" t="n">
        <v>34582</v>
      </c>
      <c r="B4803" s="26" t="n">
        <v>31</v>
      </c>
      <c r="C4803" s="7" t="n">
        <v>1</v>
      </c>
      <c r="D4803" s="7" t="n">
        <v>2</v>
      </c>
      <c r="E4803" s="7" t="s">
        <v>448</v>
      </c>
      <c r="F4803" s="7" t="n">
        <v>0</v>
      </c>
    </row>
    <row r="4804" spans="1:6">
      <c r="A4804" t="s">
        <v>4</v>
      </c>
      <c r="B4804" s="4" t="s">
        <v>5</v>
      </c>
      <c r="C4804" s="4" t="s">
        <v>13</v>
      </c>
      <c r="D4804" s="4" t="s">
        <v>13</v>
      </c>
      <c r="E4804" s="4" t="s">
        <v>6</v>
      </c>
      <c r="F4804" s="4" t="s">
        <v>10</v>
      </c>
    </row>
    <row r="4805" spans="1:6">
      <c r="A4805" t="n">
        <v>34620</v>
      </c>
      <c r="B4805" s="26" t="n">
        <v>31</v>
      </c>
      <c r="C4805" s="7" t="n">
        <v>1</v>
      </c>
      <c r="D4805" s="7" t="n">
        <v>2</v>
      </c>
      <c r="E4805" s="7" t="s">
        <v>449</v>
      </c>
      <c r="F4805" s="7" t="n">
        <v>9999</v>
      </c>
    </row>
    <row r="4806" spans="1:6">
      <c r="A4806" t="s">
        <v>4</v>
      </c>
      <c r="B4806" s="4" t="s">
        <v>5</v>
      </c>
      <c r="C4806" s="4" t="s">
        <v>13</v>
      </c>
      <c r="D4806" s="4" t="s">
        <v>13</v>
      </c>
      <c r="E4806" s="4" t="s">
        <v>13</v>
      </c>
      <c r="F4806" s="4" t="s">
        <v>10</v>
      </c>
      <c r="G4806" s="4" t="s">
        <v>10</v>
      </c>
      <c r="H4806" s="4" t="s">
        <v>13</v>
      </c>
    </row>
    <row r="4807" spans="1:6">
      <c r="A4807" t="n">
        <v>34660</v>
      </c>
      <c r="B4807" s="26" t="n">
        <v>31</v>
      </c>
      <c r="C4807" s="7" t="n">
        <v>2</v>
      </c>
      <c r="D4807" s="7" t="n">
        <v>2</v>
      </c>
      <c r="E4807" s="7" t="n">
        <v>1</v>
      </c>
      <c r="F4807" s="7" t="n">
        <v>400</v>
      </c>
      <c r="G4807" s="7" t="n">
        <v>100</v>
      </c>
      <c r="H4807" s="7" t="n">
        <v>0</v>
      </c>
    </row>
    <row r="4808" spans="1:6">
      <c r="A4808" t="s">
        <v>4</v>
      </c>
      <c r="B4808" s="4" t="s">
        <v>5</v>
      </c>
      <c r="C4808" s="4" t="s">
        <v>13</v>
      </c>
      <c r="D4808" s="4" t="s">
        <v>13</v>
      </c>
      <c r="E4808" s="4" t="s">
        <v>13</v>
      </c>
    </row>
    <row r="4809" spans="1:6">
      <c r="A4809" t="n">
        <v>34669</v>
      </c>
      <c r="B4809" s="26" t="n">
        <v>31</v>
      </c>
      <c r="C4809" s="7" t="n">
        <v>4</v>
      </c>
      <c r="D4809" s="7" t="n">
        <v>2</v>
      </c>
      <c r="E4809" s="7" t="n">
        <v>2</v>
      </c>
    </row>
    <row r="4810" spans="1:6">
      <c r="A4810" t="s">
        <v>4</v>
      </c>
      <c r="B4810" s="4" t="s">
        <v>5</v>
      </c>
      <c r="C4810" s="4" t="s">
        <v>13</v>
      </c>
      <c r="D4810" s="4" t="s">
        <v>13</v>
      </c>
    </row>
    <row r="4811" spans="1:6">
      <c r="A4811" t="n">
        <v>34673</v>
      </c>
      <c r="B4811" s="26" t="n">
        <v>31</v>
      </c>
      <c r="C4811" s="7" t="n">
        <v>3</v>
      </c>
      <c r="D4811" s="7" t="n">
        <v>2</v>
      </c>
    </row>
    <row r="4812" spans="1:6">
      <c r="A4812" t="s">
        <v>4</v>
      </c>
      <c r="B4812" s="4" t="s">
        <v>5</v>
      </c>
      <c r="C4812" s="4" t="s">
        <v>13</v>
      </c>
      <c r="D4812" s="4" t="s">
        <v>13</v>
      </c>
      <c r="E4812" s="4" t="s">
        <v>13</v>
      </c>
      <c r="F4812" s="4" t="s">
        <v>9</v>
      </c>
      <c r="G4812" s="4" t="s">
        <v>13</v>
      </c>
      <c r="H4812" s="4" t="s">
        <v>13</v>
      </c>
      <c r="I4812" s="4" t="s">
        <v>84</v>
      </c>
    </row>
    <row r="4813" spans="1:6">
      <c r="A4813" t="n">
        <v>34676</v>
      </c>
      <c r="B4813" s="15" t="n">
        <v>5</v>
      </c>
      <c r="C4813" s="7" t="n">
        <v>35</v>
      </c>
      <c r="D4813" s="7" t="n">
        <v>2</v>
      </c>
      <c r="E4813" s="7" t="n">
        <v>0</v>
      </c>
      <c r="F4813" s="7" t="n">
        <v>-2</v>
      </c>
      <c r="G4813" s="7" t="n">
        <v>2</v>
      </c>
      <c r="H4813" s="7" t="n">
        <v>1</v>
      </c>
      <c r="I4813" s="16" t="n">
        <f t="normal" ca="1">A4819</f>
        <v>0</v>
      </c>
    </row>
    <row r="4814" spans="1:6">
      <c r="A4814" t="s">
        <v>4</v>
      </c>
      <c r="B4814" s="4" t="s">
        <v>5</v>
      </c>
      <c r="C4814" s="4" t="s">
        <v>10</v>
      </c>
    </row>
    <row r="4815" spans="1:6">
      <c r="A4815" t="n">
        <v>34690</v>
      </c>
      <c r="B4815" s="9" t="n">
        <v>12</v>
      </c>
      <c r="C4815" s="7" t="n">
        <v>10875</v>
      </c>
    </row>
    <row r="4816" spans="1:6">
      <c r="A4816" t="s">
        <v>4</v>
      </c>
      <c r="B4816" s="4" t="s">
        <v>5</v>
      </c>
      <c r="C4816" s="4" t="s">
        <v>84</v>
      </c>
    </row>
    <row r="4817" spans="1:9">
      <c r="A4817" t="n">
        <v>34693</v>
      </c>
      <c r="B4817" s="29" t="n">
        <v>3</v>
      </c>
      <c r="C4817" s="16" t="n">
        <f t="normal" ca="1">A4949</f>
        <v>0</v>
      </c>
    </row>
    <row r="4818" spans="1:9">
      <c r="A4818" t="s">
        <v>4</v>
      </c>
      <c r="B4818" s="4" t="s">
        <v>5</v>
      </c>
      <c r="C4818" s="4" t="s">
        <v>13</v>
      </c>
      <c r="D4818" s="4" t="s">
        <v>13</v>
      </c>
      <c r="E4818" s="4" t="s">
        <v>13</v>
      </c>
      <c r="F4818" s="4" t="s">
        <v>9</v>
      </c>
      <c r="G4818" s="4" t="s">
        <v>13</v>
      </c>
      <c r="H4818" s="4" t="s">
        <v>13</v>
      </c>
      <c r="I4818" s="4" t="s">
        <v>84</v>
      </c>
    </row>
    <row r="4819" spans="1:9">
      <c r="A4819" t="n">
        <v>34698</v>
      </c>
      <c r="B4819" s="15" t="n">
        <v>5</v>
      </c>
      <c r="C4819" s="7" t="n">
        <v>35</v>
      </c>
      <c r="D4819" s="7" t="n">
        <v>2</v>
      </c>
      <c r="E4819" s="7" t="n">
        <v>0</v>
      </c>
      <c r="F4819" s="7" t="n">
        <v>9999</v>
      </c>
      <c r="G4819" s="7" t="n">
        <v>2</v>
      </c>
      <c r="H4819" s="7" t="n">
        <v>1</v>
      </c>
      <c r="I4819" s="16" t="n">
        <f t="normal" ca="1">A4823</f>
        <v>0</v>
      </c>
    </row>
    <row r="4820" spans="1:9">
      <c r="A4820" t="s">
        <v>4</v>
      </c>
      <c r="B4820" s="4" t="s">
        <v>5</v>
      </c>
      <c r="C4820" s="4" t="s">
        <v>84</v>
      </c>
    </row>
    <row r="4821" spans="1:9">
      <c r="A4821" t="n">
        <v>34712</v>
      </c>
      <c r="B4821" s="29" t="n">
        <v>3</v>
      </c>
      <c r="C4821" s="16" t="n">
        <f t="normal" ca="1">A4949</f>
        <v>0</v>
      </c>
    </row>
    <row r="4822" spans="1:9">
      <c r="A4822" t="s">
        <v>4</v>
      </c>
      <c r="B4822" s="4" t="s">
        <v>5</v>
      </c>
      <c r="C4822" s="4" t="s">
        <v>10</v>
      </c>
    </row>
    <row r="4823" spans="1:9">
      <c r="A4823" t="n">
        <v>34717</v>
      </c>
      <c r="B4823" s="17" t="n">
        <v>13</v>
      </c>
      <c r="C4823" s="7" t="n">
        <v>10805</v>
      </c>
    </row>
    <row r="4824" spans="1:9">
      <c r="A4824" t="s">
        <v>4</v>
      </c>
      <c r="B4824" s="4" t="s">
        <v>5</v>
      </c>
      <c r="C4824" s="4" t="s">
        <v>10</v>
      </c>
    </row>
    <row r="4825" spans="1:9">
      <c r="A4825" t="n">
        <v>34720</v>
      </c>
      <c r="B4825" s="17" t="n">
        <v>13</v>
      </c>
      <c r="C4825" s="7" t="n">
        <v>10811</v>
      </c>
    </row>
    <row r="4826" spans="1:9">
      <c r="A4826" t="s">
        <v>4</v>
      </c>
      <c r="B4826" s="4" t="s">
        <v>5</v>
      </c>
      <c r="C4826" s="4" t="s">
        <v>10</v>
      </c>
    </row>
    <row r="4827" spans="1:9">
      <c r="A4827" t="n">
        <v>34723</v>
      </c>
      <c r="B4827" s="17" t="n">
        <v>13</v>
      </c>
      <c r="C4827" s="7" t="n">
        <v>10817</v>
      </c>
    </row>
    <row r="4828" spans="1:9">
      <c r="A4828" t="s">
        <v>4</v>
      </c>
      <c r="B4828" s="4" t="s">
        <v>5</v>
      </c>
      <c r="C4828" s="4" t="s">
        <v>10</v>
      </c>
    </row>
    <row r="4829" spans="1:9">
      <c r="A4829" t="n">
        <v>34726</v>
      </c>
      <c r="B4829" s="17" t="n">
        <v>13</v>
      </c>
      <c r="C4829" s="7" t="n">
        <v>10823</v>
      </c>
    </row>
    <row r="4830" spans="1:9">
      <c r="A4830" t="s">
        <v>4</v>
      </c>
      <c r="B4830" s="4" t="s">
        <v>5</v>
      </c>
      <c r="C4830" s="4" t="s">
        <v>10</v>
      </c>
    </row>
    <row r="4831" spans="1:9">
      <c r="A4831" t="n">
        <v>34729</v>
      </c>
      <c r="B4831" s="17" t="n">
        <v>13</v>
      </c>
      <c r="C4831" s="7" t="n">
        <v>10829</v>
      </c>
    </row>
    <row r="4832" spans="1:9">
      <c r="A4832" t="s">
        <v>4</v>
      </c>
      <c r="B4832" s="4" t="s">
        <v>5</v>
      </c>
      <c r="C4832" s="4" t="s">
        <v>10</v>
      </c>
    </row>
    <row r="4833" spans="1:9">
      <c r="A4833" t="n">
        <v>34732</v>
      </c>
      <c r="B4833" s="17" t="n">
        <v>13</v>
      </c>
      <c r="C4833" s="7" t="n">
        <v>10835</v>
      </c>
    </row>
    <row r="4834" spans="1:9">
      <c r="A4834" t="s">
        <v>4</v>
      </c>
      <c r="B4834" s="4" t="s">
        <v>5</v>
      </c>
      <c r="C4834" s="4" t="s">
        <v>10</v>
      </c>
    </row>
    <row r="4835" spans="1:9">
      <c r="A4835" t="n">
        <v>34735</v>
      </c>
      <c r="B4835" s="17" t="n">
        <v>13</v>
      </c>
      <c r="C4835" s="7" t="n">
        <v>10841</v>
      </c>
    </row>
    <row r="4836" spans="1:9">
      <c r="A4836" t="s">
        <v>4</v>
      </c>
      <c r="B4836" s="4" t="s">
        <v>5</v>
      </c>
      <c r="C4836" s="4" t="s">
        <v>10</v>
      </c>
    </row>
    <row r="4837" spans="1:9">
      <c r="A4837" t="n">
        <v>34738</v>
      </c>
      <c r="B4837" s="17" t="n">
        <v>13</v>
      </c>
      <c r="C4837" s="7" t="n">
        <v>10847</v>
      </c>
    </row>
    <row r="4838" spans="1:9">
      <c r="A4838" t="s">
        <v>4</v>
      </c>
      <c r="B4838" s="4" t="s">
        <v>5</v>
      </c>
      <c r="C4838" s="4" t="s">
        <v>10</v>
      </c>
    </row>
    <row r="4839" spans="1:9">
      <c r="A4839" t="n">
        <v>34741</v>
      </c>
      <c r="B4839" s="17" t="n">
        <v>13</v>
      </c>
      <c r="C4839" s="7" t="n">
        <v>10853</v>
      </c>
    </row>
    <row r="4840" spans="1:9">
      <c r="A4840" t="s">
        <v>4</v>
      </c>
      <c r="B4840" s="4" t="s">
        <v>5</v>
      </c>
      <c r="C4840" s="4" t="s">
        <v>10</v>
      </c>
    </row>
    <row r="4841" spans="1:9">
      <c r="A4841" t="n">
        <v>34744</v>
      </c>
      <c r="B4841" s="17" t="n">
        <v>13</v>
      </c>
      <c r="C4841" s="7" t="n">
        <v>10859</v>
      </c>
    </row>
    <row r="4842" spans="1:9">
      <c r="A4842" t="s">
        <v>4</v>
      </c>
      <c r="B4842" s="4" t="s">
        <v>5</v>
      </c>
      <c r="C4842" s="4" t="s">
        <v>10</v>
      </c>
    </row>
    <row r="4843" spans="1:9">
      <c r="A4843" t="n">
        <v>34747</v>
      </c>
      <c r="B4843" s="17" t="n">
        <v>13</v>
      </c>
      <c r="C4843" s="7" t="n">
        <v>10863</v>
      </c>
    </row>
    <row r="4844" spans="1:9">
      <c r="A4844" t="s">
        <v>4</v>
      </c>
      <c r="B4844" s="4" t="s">
        <v>5</v>
      </c>
      <c r="C4844" s="4" t="s">
        <v>10</v>
      </c>
    </row>
    <row r="4845" spans="1:9">
      <c r="A4845" t="n">
        <v>34750</v>
      </c>
      <c r="B4845" s="17" t="n">
        <v>13</v>
      </c>
      <c r="C4845" s="7" t="n">
        <v>10867</v>
      </c>
    </row>
    <row r="4846" spans="1:9">
      <c r="A4846" t="s">
        <v>4</v>
      </c>
      <c r="B4846" s="4" t="s">
        <v>5</v>
      </c>
      <c r="C4846" s="4" t="s">
        <v>10</v>
      </c>
    </row>
    <row r="4847" spans="1:9">
      <c r="A4847" t="n">
        <v>34753</v>
      </c>
      <c r="B4847" s="17" t="n">
        <v>13</v>
      </c>
      <c r="C4847" s="7" t="n">
        <v>10875</v>
      </c>
    </row>
    <row r="4848" spans="1:9">
      <c r="A4848" t="s">
        <v>4</v>
      </c>
      <c r="B4848" s="4" t="s">
        <v>5</v>
      </c>
      <c r="C4848" s="4" t="s">
        <v>13</v>
      </c>
      <c r="D4848" s="4" t="s">
        <v>13</v>
      </c>
      <c r="E4848" s="4" t="s">
        <v>13</v>
      </c>
      <c r="F4848" s="4" t="s">
        <v>9</v>
      </c>
      <c r="G4848" s="4" t="s">
        <v>13</v>
      </c>
      <c r="H4848" s="4" t="s">
        <v>13</v>
      </c>
      <c r="I4848" s="4" t="s">
        <v>84</v>
      </c>
    </row>
    <row r="4849" spans="1:9">
      <c r="A4849" t="n">
        <v>34756</v>
      </c>
      <c r="B4849" s="15" t="n">
        <v>5</v>
      </c>
      <c r="C4849" s="7" t="n">
        <v>35</v>
      </c>
      <c r="D4849" s="7" t="n">
        <v>2</v>
      </c>
      <c r="E4849" s="7" t="n">
        <v>0</v>
      </c>
      <c r="F4849" s="7" t="n">
        <v>1</v>
      </c>
      <c r="G4849" s="7" t="n">
        <v>2</v>
      </c>
      <c r="H4849" s="7" t="n">
        <v>1</v>
      </c>
      <c r="I4849" s="16" t="n">
        <f t="normal" ca="1">A4857</f>
        <v>0</v>
      </c>
    </row>
    <row r="4850" spans="1:9">
      <c r="A4850" t="s">
        <v>4</v>
      </c>
      <c r="B4850" s="4" t="s">
        <v>5</v>
      </c>
      <c r="C4850" s="4" t="s">
        <v>10</v>
      </c>
    </row>
    <row r="4851" spans="1:9">
      <c r="A4851" t="n">
        <v>34770</v>
      </c>
      <c r="B4851" s="9" t="n">
        <v>12</v>
      </c>
      <c r="C4851" s="7" t="n">
        <v>10805</v>
      </c>
    </row>
    <row r="4852" spans="1:9">
      <c r="A4852" t="s">
        <v>4</v>
      </c>
      <c r="B4852" s="4" t="s">
        <v>5</v>
      </c>
      <c r="C4852" s="4" t="s">
        <v>10</v>
      </c>
    </row>
    <row r="4853" spans="1:9">
      <c r="A4853" t="n">
        <v>34773</v>
      </c>
      <c r="B4853" s="9" t="n">
        <v>12</v>
      </c>
      <c r="C4853" s="7" t="n">
        <v>6576</v>
      </c>
    </row>
    <row r="4854" spans="1:9">
      <c r="A4854" t="s">
        <v>4</v>
      </c>
      <c r="B4854" s="4" t="s">
        <v>5</v>
      </c>
      <c r="C4854" s="4" t="s">
        <v>84</v>
      </c>
    </row>
    <row r="4855" spans="1:9">
      <c r="A4855" t="n">
        <v>34776</v>
      </c>
      <c r="B4855" s="29" t="n">
        <v>3</v>
      </c>
      <c r="C4855" s="16" t="n">
        <f t="normal" ca="1">A4949</f>
        <v>0</v>
      </c>
    </row>
    <row r="4856" spans="1:9">
      <c r="A4856" t="s">
        <v>4</v>
      </c>
      <c r="B4856" s="4" t="s">
        <v>5</v>
      </c>
      <c r="C4856" s="4" t="s">
        <v>13</v>
      </c>
      <c r="D4856" s="4" t="s">
        <v>13</v>
      </c>
      <c r="E4856" s="4" t="s">
        <v>13</v>
      </c>
      <c r="F4856" s="4" t="s">
        <v>9</v>
      </c>
      <c r="G4856" s="4" t="s">
        <v>13</v>
      </c>
      <c r="H4856" s="4" t="s">
        <v>13</v>
      </c>
      <c r="I4856" s="4" t="s">
        <v>84</v>
      </c>
    </row>
    <row r="4857" spans="1:9">
      <c r="A4857" t="n">
        <v>34781</v>
      </c>
      <c r="B4857" s="15" t="n">
        <v>5</v>
      </c>
      <c r="C4857" s="7" t="n">
        <v>35</v>
      </c>
      <c r="D4857" s="7" t="n">
        <v>2</v>
      </c>
      <c r="E4857" s="7" t="n">
        <v>0</v>
      </c>
      <c r="F4857" s="7" t="n">
        <v>2</v>
      </c>
      <c r="G4857" s="7" t="n">
        <v>2</v>
      </c>
      <c r="H4857" s="7" t="n">
        <v>1</v>
      </c>
      <c r="I4857" s="16" t="n">
        <f t="normal" ca="1">A4865</f>
        <v>0</v>
      </c>
    </row>
    <row r="4858" spans="1:9">
      <c r="A4858" t="s">
        <v>4</v>
      </c>
      <c r="B4858" s="4" t="s">
        <v>5</v>
      </c>
      <c r="C4858" s="4" t="s">
        <v>10</v>
      </c>
    </row>
    <row r="4859" spans="1:9">
      <c r="A4859" t="n">
        <v>34795</v>
      </c>
      <c r="B4859" s="9" t="n">
        <v>12</v>
      </c>
      <c r="C4859" s="7" t="n">
        <v>10811</v>
      </c>
    </row>
    <row r="4860" spans="1:9">
      <c r="A4860" t="s">
        <v>4</v>
      </c>
      <c r="B4860" s="4" t="s">
        <v>5</v>
      </c>
      <c r="C4860" s="4" t="s">
        <v>10</v>
      </c>
    </row>
    <row r="4861" spans="1:9">
      <c r="A4861" t="n">
        <v>34798</v>
      </c>
      <c r="B4861" s="9" t="n">
        <v>12</v>
      </c>
      <c r="C4861" s="7" t="n">
        <v>6577</v>
      </c>
    </row>
    <row r="4862" spans="1:9">
      <c r="A4862" t="s">
        <v>4</v>
      </c>
      <c r="B4862" s="4" t="s">
        <v>5</v>
      </c>
      <c r="C4862" s="4" t="s">
        <v>84</v>
      </c>
    </row>
    <row r="4863" spans="1:9">
      <c r="A4863" t="n">
        <v>34801</v>
      </c>
      <c r="B4863" s="29" t="n">
        <v>3</v>
      </c>
      <c r="C4863" s="16" t="n">
        <f t="normal" ca="1">A4949</f>
        <v>0</v>
      </c>
    </row>
    <row r="4864" spans="1:9">
      <c r="A4864" t="s">
        <v>4</v>
      </c>
      <c r="B4864" s="4" t="s">
        <v>5</v>
      </c>
      <c r="C4864" s="4" t="s">
        <v>13</v>
      </c>
      <c r="D4864" s="4" t="s">
        <v>13</v>
      </c>
      <c r="E4864" s="4" t="s">
        <v>13</v>
      </c>
      <c r="F4864" s="4" t="s">
        <v>9</v>
      </c>
      <c r="G4864" s="4" t="s">
        <v>13</v>
      </c>
      <c r="H4864" s="4" t="s">
        <v>13</v>
      </c>
      <c r="I4864" s="4" t="s">
        <v>84</v>
      </c>
    </row>
    <row r="4865" spans="1:9">
      <c r="A4865" t="n">
        <v>34806</v>
      </c>
      <c r="B4865" s="15" t="n">
        <v>5</v>
      </c>
      <c r="C4865" s="7" t="n">
        <v>35</v>
      </c>
      <c r="D4865" s="7" t="n">
        <v>2</v>
      </c>
      <c r="E4865" s="7" t="n">
        <v>0</v>
      </c>
      <c r="F4865" s="7" t="n">
        <v>3</v>
      </c>
      <c r="G4865" s="7" t="n">
        <v>2</v>
      </c>
      <c r="H4865" s="7" t="n">
        <v>1</v>
      </c>
      <c r="I4865" s="16" t="n">
        <f t="normal" ca="1">A4873</f>
        <v>0</v>
      </c>
    </row>
    <row r="4866" spans="1:9">
      <c r="A4866" t="s">
        <v>4</v>
      </c>
      <c r="B4866" s="4" t="s">
        <v>5</v>
      </c>
      <c r="C4866" s="4" t="s">
        <v>10</v>
      </c>
    </row>
    <row r="4867" spans="1:9">
      <c r="A4867" t="n">
        <v>34820</v>
      </c>
      <c r="B4867" s="9" t="n">
        <v>12</v>
      </c>
      <c r="C4867" s="7" t="n">
        <v>10817</v>
      </c>
    </row>
    <row r="4868" spans="1:9">
      <c r="A4868" t="s">
        <v>4</v>
      </c>
      <c r="B4868" s="4" t="s">
        <v>5</v>
      </c>
      <c r="C4868" s="4" t="s">
        <v>10</v>
      </c>
    </row>
    <row r="4869" spans="1:9">
      <c r="A4869" t="n">
        <v>34823</v>
      </c>
      <c r="B4869" s="9" t="n">
        <v>12</v>
      </c>
      <c r="C4869" s="7" t="n">
        <v>6578</v>
      </c>
    </row>
    <row r="4870" spans="1:9">
      <c r="A4870" t="s">
        <v>4</v>
      </c>
      <c r="B4870" s="4" t="s">
        <v>5</v>
      </c>
      <c r="C4870" s="4" t="s">
        <v>84</v>
      </c>
    </row>
    <row r="4871" spans="1:9">
      <c r="A4871" t="n">
        <v>34826</v>
      </c>
      <c r="B4871" s="29" t="n">
        <v>3</v>
      </c>
      <c r="C4871" s="16" t="n">
        <f t="normal" ca="1">A4949</f>
        <v>0</v>
      </c>
    </row>
    <row r="4872" spans="1:9">
      <c r="A4872" t="s">
        <v>4</v>
      </c>
      <c r="B4872" s="4" t="s">
        <v>5</v>
      </c>
      <c r="C4872" s="4" t="s">
        <v>13</v>
      </c>
      <c r="D4872" s="4" t="s">
        <v>13</v>
      </c>
      <c r="E4872" s="4" t="s">
        <v>13</v>
      </c>
      <c r="F4872" s="4" t="s">
        <v>9</v>
      </c>
      <c r="G4872" s="4" t="s">
        <v>13</v>
      </c>
      <c r="H4872" s="4" t="s">
        <v>13</v>
      </c>
      <c r="I4872" s="4" t="s">
        <v>84</v>
      </c>
    </row>
    <row r="4873" spans="1:9">
      <c r="A4873" t="n">
        <v>34831</v>
      </c>
      <c r="B4873" s="15" t="n">
        <v>5</v>
      </c>
      <c r="C4873" s="7" t="n">
        <v>35</v>
      </c>
      <c r="D4873" s="7" t="n">
        <v>2</v>
      </c>
      <c r="E4873" s="7" t="n">
        <v>0</v>
      </c>
      <c r="F4873" s="7" t="n">
        <v>4</v>
      </c>
      <c r="G4873" s="7" t="n">
        <v>2</v>
      </c>
      <c r="H4873" s="7" t="n">
        <v>1</v>
      </c>
      <c r="I4873" s="16" t="n">
        <f t="normal" ca="1">A4881</f>
        <v>0</v>
      </c>
    </row>
    <row r="4874" spans="1:9">
      <c r="A4874" t="s">
        <v>4</v>
      </c>
      <c r="B4874" s="4" t="s">
        <v>5</v>
      </c>
      <c r="C4874" s="4" t="s">
        <v>10</v>
      </c>
    </row>
    <row r="4875" spans="1:9">
      <c r="A4875" t="n">
        <v>34845</v>
      </c>
      <c r="B4875" s="9" t="n">
        <v>12</v>
      </c>
      <c r="C4875" s="7" t="n">
        <v>10823</v>
      </c>
    </row>
    <row r="4876" spans="1:9">
      <c r="A4876" t="s">
        <v>4</v>
      </c>
      <c r="B4876" s="4" t="s">
        <v>5</v>
      </c>
      <c r="C4876" s="4" t="s">
        <v>10</v>
      </c>
    </row>
    <row r="4877" spans="1:9">
      <c r="A4877" t="n">
        <v>34848</v>
      </c>
      <c r="B4877" s="9" t="n">
        <v>12</v>
      </c>
      <c r="C4877" s="7" t="n">
        <v>6579</v>
      </c>
    </row>
    <row r="4878" spans="1:9">
      <c r="A4878" t="s">
        <v>4</v>
      </c>
      <c r="B4878" s="4" t="s">
        <v>5</v>
      </c>
      <c r="C4878" s="4" t="s">
        <v>84</v>
      </c>
    </row>
    <row r="4879" spans="1:9">
      <c r="A4879" t="n">
        <v>34851</v>
      </c>
      <c r="B4879" s="29" t="n">
        <v>3</v>
      </c>
      <c r="C4879" s="16" t="n">
        <f t="normal" ca="1">A4949</f>
        <v>0</v>
      </c>
    </row>
    <row r="4880" spans="1:9">
      <c r="A4880" t="s">
        <v>4</v>
      </c>
      <c r="B4880" s="4" t="s">
        <v>5</v>
      </c>
      <c r="C4880" s="4" t="s">
        <v>13</v>
      </c>
      <c r="D4880" s="4" t="s">
        <v>13</v>
      </c>
      <c r="E4880" s="4" t="s">
        <v>13</v>
      </c>
      <c r="F4880" s="4" t="s">
        <v>9</v>
      </c>
      <c r="G4880" s="4" t="s">
        <v>13</v>
      </c>
      <c r="H4880" s="4" t="s">
        <v>13</v>
      </c>
      <c r="I4880" s="4" t="s">
        <v>84</v>
      </c>
    </row>
    <row r="4881" spans="1:9">
      <c r="A4881" t="n">
        <v>34856</v>
      </c>
      <c r="B4881" s="15" t="n">
        <v>5</v>
      </c>
      <c r="C4881" s="7" t="n">
        <v>35</v>
      </c>
      <c r="D4881" s="7" t="n">
        <v>2</v>
      </c>
      <c r="E4881" s="7" t="n">
        <v>0</v>
      </c>
      <c r="F4881" s="7" t="n">
        <v>5</v>
      </c>
      <c r="G4881" s="7" t="n">
        <v>2</v>
      </c>
      <c r="H4881" s="7" t="n">
        <v>1</v>
      </c>
      <c r="I4881" s="16" t="n">
        <f t="normal" ca="1">A4889</f>
        <v>0</v>
      </c>
    </row>
    <row r="4882" spans="1:9">
      <c r="A4882" t="s">
        <v>4</v>
      </c>
      <c r="B4882" s="4" t="s">
        <v>5</v>
      </c>
      <c r="C4882" s="4" t="s">
        <v>10</v>
      </c>
    </row>
    <row r="4883" spans="1:9">
      <c r="A4883" t="n">
        <v>34870</v>
      </c>
      <c r="B4883" s="9" t="n">
        <v>12</v>
      </c>
      <c r="C4883" s="7" t="n">
        <v>10829</v>
      </c>
    </row>
    <row r="4884" spans="1:9">
      <c r="A4884" t="s">
        <v>4</v>
      </c>
      <c r="B4884" s="4" t="s">
        <v>5</v>
      </c>
      <c r="C4884" s="4" t="s">
        <v>10</v>
      </c>
    </row>
    <row r="4885" spans="1:9">
      <c r="A4885" t="n">
        <v>34873</v>
      </c>
      <c r="B4885" s="9" t="n">
        <v>12</v>
      </c>
      <c r="C4885" s="7" t="n">
        <v>6580</v>
      </c>
    </row>
    <row r="4886" spans="1:9">
      <c r="A4886" t="s">
        <v>4</v>
      </c>
      <c r="B4886" s="4" t="s">
        <v>5</v>
      </c>
      <c r="C4886" s="4" t="s">
        <v>84</v>
      </c>
    </row>
    <row r="4887" spans="1:9">
      <c r="A4887" t="n">
        <v>34876</v>
      </c>
      <c r="B4887" s="29" t="n">
        <v>3</v>
      </c>
      <c r="C4887" s="16" t="n">
        <f t="normal" ca="1">A4949</f>
        <v>0</v>
      </c>
    </row>
    <row r="4888" spans="1:9">
      <c r="A4888" t="s">
        <v>4</v>
      </c>
      <c r="B4888" s="4" t="s">
        <v>5</v>
      </c>
      <c r="C4888" s="4" t="s">
        <v>13</v>
      </c>
      <c r="D4888" s="4" t="s">
        <v>13</v>
      </c>
      <c r="E4888" s="4" t="s">
        <v>13</v>
      </c>
      <c r="F4888" s="4" t="s">
        <v>9</v>
      </c>
      <c r="G4888" s="4" t="s">
        <v>13</v>
      </c>
      <c r="H4888" s="4" t="s">
        <v>13</v>
      </c>
      <c r="I4888" s="4" t="s">
        <v>84</v>
      </c>
    </row>
    <row r="4889" spans="1:9">
      <c r="A4889" t="n">
        <v>34881</v>
      </c>
      <c r="B4889" s="15" t="n">
        <v>5</v>
      </c>
      <c r="C4889" s="7" t="n">
        <v>35</v>
      </c>
      <c r="D4889" s="7" t="n">
        <v>2</v>
      </c>
      <c r="E4889" s="7" t="n">
        <v>0</v>
      </c>
      <c r="F4889" s="7" t="n">
        <v>6</v>
      </c>
      <c r="G4889" s="7" t="n">
        <v>2</v>
      </c>
      <c r="H4889" s="7" t="n">
        <v>1</v>
      </c>
      <c r="I4889" s="16" t="n">
        <f t="normal" ca="1">A4897</f>
        <v>0</v>
      </c>
    </row>
    <row r="4890" spans="1:9">
      <c r="A4890" t="s">
        <v>4</v>
      </c>
      <c r="B4890" s="4" t="s">
        <v>5</v>
      </c>
      <c r="C4890" s="4" t="s">
        <v>10</v>
      </c>
    </row>
    <row r="4891" spans="1:9">
      <c r="A4891" t="n">
        <v>34895</v>
      </c>
      <c r="B4891" s="9" t="n">
        <v>12</v>
      </c>
      <c r="C4891" s="7" t="n">
        <v>10835</v>
      </c>
    </row>
    <row r="4892" spans="1:9">
      <c r="A4892" t="s">
        <v>4</v>
      </c>
      <c r="B4892" s="4" t="s">
        <v>5</v>
      </c>
      <c r="C4892" s="4" t="s">
        <v>10</v>
      </c>
    </row>
    <row r="4893" spans="1:9">
      <c r="A4893" t="n">
        <v>34898</v>
      </c>
      <c r="B4893" s="9" t="n">
        <v>12</v>
      </c>
      <c r="C4893" s="7" t="n">
        <v>6581</v>
      </c>
    </row>
    <row r="4894" spans="1:9">
      <c r="A4894" t="s">
        <v>4</v>
      </c>
      <c r="B4894" s="4" t="s">
        <v>5</v>
      </c>
      <c r="C4894" s="4" t="s">
        <v>84</v>
      </c>
    </row>
    <row r="4895" spans="1:9">
      <c r="A4895" t="n">
        <v>34901</v>
      </c>
      <c r="B4895" s="29" t="n">
        <v>3</v>
      </c>
      <c r="C4895" s="16" t="n">
        <f t="normal" ca="1">A4949</f>
        <v>0</v>
      </c>
    </row>
    <row r="4896" spans="1:9">
      <c r="A4896" t="s">
        <v>4</v>
      </c>
      <c r="B4896" s="4" t="s">
        <v>5</v>
      </c>
      <c r="C4896" s="4" t="s">
        <v>13</v>
      </c>
      <c r="D4896" s="4" t="s">
        <v>13</v>
      </c>
      <c r="E4896" s="4" t="s">
        <v>13</v>
      </c>
      <c r="F4896" s="4" t="s">
        <v>9</v>
      </c>
      <c r="G4896" s="4" t="s">
        <v>13</v>
      </c>
      <c r="H4896" s="4" t="s">
        <v>13</v>
      </c>
      <c r="I4896" s="4" t="s">
        <v>84</v>
      </c>
    </row>
    <row r="4897" spans="1:9">
      <c r="A4897" t="n">
        <v>34906</v>
      </c>
      <c r="B4897" s="15" t="n">
        <v>5</v>
      </c>
      <c r="C4897" s="7" t="n">
        <v>35</v>
      </c>
      <c r="D4897" s="7" t="n">
        <v>2</v>
      </c>
      <c r="E4897" s="7" t="n">
        <v>0</v>
      </c>
      <c r="F4897" s="7" t="n">
        <v>7</v>
      </c>
      <c r="G4897" s="7" t="n">
        <v>2</v>
      </c>
      <c r="H4897" s="7" t="n">
        <v>1</v>
      </c>
      <c r="I4897" s="16" t="n">
        <f t="normal" ca="1">A4905</f>
        <v>0</v>
      </c>
    </row>
    <row r="4898" spans="1:9">
      <c r="A4898" t="s">
        <v>4</v>
      </c>
      <c r="B4898" s="4" t="s">
        <v>5</v>
      </c>
      <c r="C4898" s="4" t="s">
        <v>10</v>
      </c>
    </row>
    <row r="4899" spans="1:9">
      <c r="A4899" t="n">
        <v>34920</v>
      </c>
      <c r="B4899" s="9" t="n">
        <v>12</v>
      </c>
      <c r="C4899" s="7" t="n">
        <v>10841</v>
      </c>
    </row>
    <row r="4900" spans="1:9">
      <c r="A4900" t="s">
        <v>4</v>
      </c>
      <c r="B4900" s="4" t="s">
        <v>5</v>
      </c>
      <c r="C4900" s="4" t="s">
        <v>10</v>
      </c>
    </row>
    <row r="4901" spans="1:9">
      <c r="A4901" t="n">
        <v>34923</v>
      </c>
      <c r="B4901" s="9" t="n">
        <v>12</v>
      </c>
      <c r="C4901" s="7" t="n">
        <v>6582</v>
      </c>
    </row>
    <row r="4902" spans="1:9">
      <c r="A4902" t="s">
        <v>4</v>
      </c>
      <c r="B4902" s="4" t="s">
        <v>5</v>
      </c>
      <c r="C4902" s="4" t="s">
        <v>84</v>
      </c>
    </row>
    <row r="4903" spans="1:9">
      <c r="A4903" t="n">
        <v>34926</v>
      </c>
      <c r="B4903" s="29" t="n">
        <v>3</v>
      </c>
      <c r="C4903" s="16" t="n">
        <f t="normal" ca="1">A4949</f>
        <v>0</v>
      </c>
    </row>
    <row r="4904" spans="1:9">
      <c r="A4904" t="s">
        <v>4</v>
      </c>
      <c r="B4904" s="4" t="s">
        <v>5</v>
      </c>
      <c r="C4904" s="4" t="s">
        <v>13</v>
      </c>
      <c r="D4904" s="4" t="s">
        <v>13</v>
      </c>
      <c r="E4904" s="4" t="s">
        <v>13</v>
      </c>
      <c r="F4904" s="4" t="s">
        <v>9</v>
      </c>
      <c r="G4904" s="4" t="s">
        <v>13</v>
      </c>
      <c r="H4904" s="4" t="s">
        <v>13</v>
      </c>
      <c r="I4904" s="4" t="s">
        <v>84</v>
      </c>
    </row>
    <row r="4905" spans="1:9">
      <c r="A4905" t="n">
        <v>34931</v>
      </c>
      <c r="B4905" s="15" t="n">
        <v>5</v>
      </c>
      <c r="C4905" s="7" t="n">
        <v>35</v>
      </c>
      <c r="D4905" s="7" t="n">
        <v>2</v>
      </c>
      <c r="E4905" s="7" t="n">
        <v>0</v>
      </c>
      <c r="F4905" s="7" t="n">
        <v>8</v>
      </c>
      <c r="G4905" s="7" t="n">
        <v>2</v>
      </c>
      <c r="H4905" s="7" t="n">
        <v>1</v>
      </c>
      <c r="I4905" s="16" t="n">
        <f t="normal" ca="1">A4913</f>
        <v>0</v>
      </c>
    </row>
    <row r="4906" spans="1:9">
      <c r="A4906" t="s">
        <v>4</v>
      </c>
      <c r="B4906" s="4" t="s">
        <v>5</v>
      </c>
      <c r="C4906" s="4" t="s">
        <v>10</v>
      </c>
    </row>
    <row r="4907" spans="1:9">
      <c r="A4907" t="n">
        <v>34945</v>
      </c>
      <c r="B4907" s="9" t="n">
        <v>12</v>
      </c>
      <c r="C4907" s="7" t="n">
        <v>10847</v>
      </c>
    </row>
    <row r="4908" spans="1:9">
      <c r="A4908" t="s">
        <v>4</v>
      </c>
      <c r="B4908" s="4" t="s">
        <v>5</v>
      </c>
      <c r="C4908" s="4" t="s">
        <v>10</v>
      </c>
    </row>
    <row r="4909" spans="1:9">
      <c r="A4909" t="n">
        <v>34948</v>
      </c>
      <c r="B4909" s="9" t="n">
        <v>12</v>
      </c>
      <c r="C4909" s="7" t="n">
        <v>6583</v>
      </c>
    </row>
    <row r="4910" spans="1:9">
      <c r="A4910" t="s">
        <v>4</v>
      </c>
      <c r="B4910" s="4" t="s">
        <v>5</v>
      </c>
      <c r="C4910" s="4" t="s">
        <v>84</v>
      </c>
    </row>
    <row r="4911" spans="1:9">
      <c r="A4911" t="n">
        <v>34951</v>
      </c>
      <c r="B4911" s="29" t="n">
        <v>3</v>
      </c>
      <c r="C4911" s="16" t="n">
        <f t="normal" ca="1">A4949</f>
        <v>0</v>
      </c>
    </row>
    <row r="4912" spans="1:9">
      <c r="A4912" t="s">
        <v>4</v>
      </c>
      <c r="B4912" s="4" t="s">
        <v>5</v>
      </c>
      <c r="C4912" s="4" t="s">
        <v>13</v>
      </c>
      <c r="D4912" s="4" t="s">
        <v>13</v>
      </c>
      <c r="E4912" s="4" t="s">
        <v>13</v>
      </c>
      <c r="F4912" s="4" t="s">
        <v>9</v>
      </c>
      <c r="G4912" s="4" t="s">
        <v>13</v>
      </c>
      <c r="H4912" s="4" t="s">
        <v>13</v>
      </c>
      <c r="I4912" s="4" t="s">
        <v>84</v>
      </c>
    </row>
    <row r="4913" spans="1:9">
      <c r="A4913" t="n">
        <v>34956</v>
      </c>
      <c r="B4913" s="15" t="n">
        <v>5</v>
      </c>
      <c r="C4913" s="7" t="n">
        <v>35</v>
      </c>
      <c r="D4913" s="7" t="n">
        <v>2</v>
      </c>
      <c r="E4913" s="7" t="n">
        <v>0</v>
      </c>
      <c r="F4913" s="7" t="n">
        <v>9</v>
      </c>
      <c r="G4913" s="7" t="n">
        <v>2</v>
      </c>
      <c r="H4913" s="7" t="n">
        <v>1</v>
      </c>
      <c r="I4913" s="16" t="n">
        <f t="normal" ca="1">A4921</f>
        <v>0</v>
      </c>
    </row>
    <row r="4914" spans="1:9">
      <c r="A4914" t="s">
        <v>4</v>
      </c>
      <c r="B4914" s="4" t="s">
        <v>5</v>
      </c>
      <c r="C4914" s="4" t="s">
        <v>10</v>
      </c>
    </row>
    <row r="4915" spans="1:9">
      <c r="A4915" t="n">
        <v>34970</v>
      </c>
      <c r="B4915" s="9" t="n">
        <v>12</v>
      </c>
      <c r="C4915" s="7" t="n">
        <v>10853</v>
      </c>
    </row>
    <row r="4916" spans="1:9">
      <c r="A4916" t="s">
        <v>4</v>
      </c>
      <c r="B4916" s="4" t="s">
        <v>5</v>
      </c>
      <c r="C4916" s="4" t="s">
        <v>10</v>
      </c>
    </row>
    <row r="4917" spans="1:9">
      <c r="A4917" t="n">
        <v>34973</v>
      </c>
      <c r="B4917" s="9" t="n">
        <v>12</v>
      </c>
      <c r="C4917" s="7" t="n">
        <v>6584</v>
      </c>
    </row>
    <row r="4918" spans="1:9">
      <c r="A4918" t="s">
        <v>4</v>
      </c>
      <c r="B4918" s="4" t="s">
        <v>5</v>
      </c>
      <c r="C4918" s="4" t="s">
        <v>84</v>
      </c>
    </row>
    <row r="4919" spans="1:9">
      <c r="A4919" t="n">
        <v>34976</v>
      </c>
      <c r="B4919" s="29" t="n">
        <v>3</v>
      </c>
      <c r="C4919" s="16" t="n">
        <f t="normal" ca="1">A4949</f>
        <v>0</v>
      </c>
    </row>
    <row r="4920" spans="1:9">
      <c r="A4920" t="s">
        <v>4</v>
      </c>
      <c r="B4920" s="4" t="s">
        <v>5</v>
      </c>
      <c r="C4920" s="4" t="s">
        <v>13</v>
      </c>
      <c r="D4920" s="4" t="s">
        <v>13</v>
      </c>
      <c r="E4920" s="4" t="s">
        <v>13</v>
      </c>
      <c r="F4920" s="4" t="s">
        <v>9</v>
      </c>
      <c r="G4920" s="4" t="s">
        <v>13</v>
      </c>
      <c r="H4920" s="4" t="s">
        <v>13</v>
      </c>
      <c r="I4920" s="4" t="s">
        <v>84</v>
      </c>
    </row>
    <row r="4921" spans="1:9">
      <c r="A4921" t="n">
        <v>34981</v>
      </c>
      <c r="B4921" s="15" t="n">
        <v>5</v>
      </c>
      <c r="C4921" s="7" t="n">
        <v>35</v>
      </c>
      <c r="D4921" s="7" t="n">
        <v>2</v>
      </c>
      <c r="E4921" s="7" t="n">
        <v>0</v>
      </c>
      <c r="F4921" s="7" t="n">
        <v>11</v>
      </c>
      <c r="G4921" s="7" t="n">
        <v>2</v>
      </c>
      <c r="H4921" s="7" t="n">
        <v>1</v>
      </c>
      <c r="I4921" s="16" t="n">
        <f t="normal" ca="1">A4929</f>
        <v>0</v>
      </c>
    </row>
    <row r="4922" spans="1:9">
      <c r="A4922" t="s">
        <v>4</v>
      </c>
      <c r="B4922" s="4" t="s">
        <v>5</v>
      </c>
      <c r="C4922" s="4" t="s">
        <v>10</v>
      </c>
    </row>
    <row r="4923" spans="1:9">
      <c r="A4923" t="n">
        <v>34995</v>
      </c>
      <c r="B4923" s="9" t="n">
        <v>12</v>
      </c>
      <c r="C4923" s="7" t="n">
        <v>10859</v>
      </c>
    </row>
    <row r="4924" spans="1:9">
      <c r="A4924" t="s">
        <v>4</v>
      </c>
      <c r="B4924" s="4" t="s">
        <v>5</v>
      </c>
      <c r="C4924" s="4" t="s">
        <v>10</v>
      </c>
    </row>
    <row r="4925" spans="1:9">
      <c r="A4925" t="n">
        <v>34998</v>
      </c>
      <c r="B4925" s="9" t="n">
        <v>12</v>
      </c>
      <c r="C4925" s="7" t="n">
        <v>6585</v>
      </c>
    </row>
    <row r="4926" spans="1:9">
      <c r="A4926" t="s">
        <v>4</v>
      </c>
      <c r="B4926" s="4" t="s">
        <v>5</v>
      </c>
      <c r="C4926" s="4" t="s">
        <v>84</v>
      </c>
    </row>
    <row r="4927" spans="1:9">
      <c r="A4927" t="n">
        <v>35001</v>
      </c>
      <c r="B4927" s="29" t="n">
        <v>3</v>
      </c>
      <c r="C4927" s="16" t="n">
        <f t="normal" ca="1">A4949</f>
        <v>0</v>
      </c>
    </row>
    <row r="4928" spans="1:9">
      <c r="A4928" t="s">
        <v>4</v>
      </c>
      <c r="B4928" s="4" t="s">
        <v>5</v>
      </c>
      <c r="C4928" s="4" t="s">
        <v>13</v>
      </c>
      <c r="D4928" s="4" t="s">
        <v>13</v>
      </c>
      <c r="E4928" s="4" t="s">
        <v>13</v>
      </c>
      <c r="F4928" s="4" t="s">
        <v>9</v>
      </c>
      <c r="G4928" s="4" t="s">
        <v>13</v>
      </c>
      <c r="H4928" s="4" t="s">
        <v>13</v>
      </c>
      <c r="I4928" s="4" t="s">
        <v>84</v>
      </c>
    </row>
    <row r="4929" spans="1:9">
      <c r="A4929" t="n">
        <v>35006</v>
      </c>
      <c r="B4929" s="15" t="n">
        <v>5</v>
      </c>
      <c r="C4929" s="7" t="n">
        <v>35</v>
      </c>
      <c r="D4929" s="7" t="n">
        <v>2</v>
      </c>
      <c r="E4929" s="7" t="n">
        <v>0</v>
      </c>
      <c r="F4929" s="7" t="n">
        <v>13</v>
      </c>
      <c r="G4929" s="7" t="n">
        <v>2</v>
      </c>
      <c r="H4929" s="7" t="n">
        <v>1</v>
      </c>
      <c r="I4929" s="16" t="n">
        <f t="normal" ca="1">A4937</f>
        <v>0</v>
      </c>
    </row>
    <row r="4930" spans="1:9">
      <c r="A4930" t="s">
        <v>4</v>
      </c>
      <c r="B4930" s="4" t="s">
        <v>5</v>
      </c>
      <c r="C4930" s="4" t="s">
        <v>10</v>
      </c>
    </row>
    <row r="4931" spans="1:9">
      <c r="A4931" t="n">
        <v>35020</v>
      </c>
      <c r="B4931" s="9" t="n">
        <v>12</v>
      </c>
      <c r="C4931" s="7" t="n">
        <v>10863</v>
      </c>
    </row>
    <row r="4932" spans="1:9">
      <c r="A4932" t="s">
        <v>4</v>
      </c>
      <c r="B4932" s="4" t="s">
        <v>5</v>
      </c>
      <c r="C4932" s="4" t="s">
        <v>10</v>
      </c>
    </row>
    <row r="4933" spans="1:9">
      <c r="A4933" t="n">
        <v>35023</v>
      </c>
      <c r="B4933" s="9" t="n">
        <v>12</v>
      </c>
      <c r="C4933" s="7" t="n">
        <v>6586</v>
      </c>
    </row>
    <row r="4934" spans="1:9">
      <c r="A4934" t="s">
        <v>4</v>
      </c>
      <c r="B4934" s="4" t="s">
        <v>5</v>
      </c>
      <c r="C4934" s="4" t="s">
        <v>84</v>
      </c>
    </row>
    <row r="4935" spans="1:9">
      <c r="A4935" t="n">
        <v>35026</v>
      </c>
      <c r="B4935" s="29" t="n">
        <v>3</v>
      </c>
      <c r="C4935" s="16" t="n">
        <f t="normal" ca="1">A4949</f>
        <v>0</v>
      </c>
    </row>
    <row r="4936" spans="1:9">
      <c r="A4936" t="s">
        <v>4</v>
      </c>
      <c r="B4936" s="4" t="s">
        <v>5</v>
      </c>
      <c r="C4936" s="4" t="s">
        <v>13</v>
      </c>
      <c r="D4936" s="4" t="s">
        <v>13</v>
      </c>
      <c r="E4936" s="4" t="s">
        <v>13</v>
      </c>
      <c r="F4936" s="4" t="s">
        <v>9</v>
      </c>
      <c r="G4936" s="4" t="s">
        <v>13</v>
      </c>
      <c r="H4936" s="4" t="s">
        <v>13</v>
      </c>
      <c r="I4936" s="4" t="s">
        <v>84</v>
      </c>
    </row>
    <row r="4937" spans="1:9">
      <c r="A4937" t="n">
        <v>35031</v>
      </c>
      <c r="B4937" s="15" t="n">
        <v>5</v>
      </c>
      <c r="C4937" s="7" t="n">
        <v>35</v>
      </c>
      <c r="D4937" s="7" t="n">
        <v>2</v>
      </c>
      <c r="E4937" s="7" t="n">
        <v>0</v>
      </c>
      <c r="F4937" s="7" t="n">
        <v>18</v>
      </c>
      <c r="G4937" s="7" t="n">
        <v>2</v>
      </c>
      <c r="H4937" s="7" t="n">
        <v>1</v>
      </c>
      <c r="I4937" s="16" t="n">
        <f t="normal" ca="1">A4945</f>
        <v>0</v>
      </c>
    </row>
    <row r="4938" spans="1:9">
      <c r="A4938" t="s">
        <v>4</v>
      </c>
      <c r="B4938" s="4" t="s">
        <v>5</v>
      </c>
      <c r="C4938" s="4" t="s">
        <v>10</v>
      </c>
    </row>
    <row r="4939" spans="1:9">
      <c r="A4939" t="n">
        <v>35045</v>
      </c>
      <c r="B4939" s="9" t="n">
        <v>12</v>
      </c>
      <c r="C4939" s="7" t="n">
        <v>10867</v>
      </c>
    </row>
    <row r="4940" spans="1:9">
      <c r="A4940" t="s">
        <v>4</v>
      </c>
      <c r="B4940" s="4" t="s">
        <v>5</v>
      </c>
      <c r="C4940" s="4" t="s">
        <v>10</v>
      </c>
    </row>
    <row r="4941" spans="1:9">
      <c r="A4941" t="n">
        <v>35048</v>
      </c>
      <c r="B4941" s="9" t="n">
        <v>12</v>
      </c>
      <c r="C4941" s="7" t="n">
        <v>6587</v>
      </c>
    </row>
    <row r="4942" spans="1:9">
      <c r="A4942" t="s">
        <v>4</v>
      </c>
      <c r="B4942" s="4" t="s">
        <v>5</v>
      </c>
      <c r="C4942" s="4" t="s">
        <v>84</v>
      </c>
    </row>
    <row r="4943" spans="1:9">
      <c r="A4943" t="n">
        <v>35051</v>
      </c>
      <c r="B4943" s="29" t="n">
        <v>3</v>
      </c>
      <c r="C4943" s="16" t="n">
        <f t="normal" ca="1">A4949</f>
        <v>0</v>
      </c>
    </row>
    <row r="4944" spans="1:9">
      <c r="A4944" t="s">
        <v>4</v>
      </c>
      <c r="B4944" s="4" t="s">
        <v>5</v>
      </c>
      <c r="C4944" s="4" t="s">
        <v>13</v>
      </c>
      <c r="D4944" s="4" t="s">
        <v>13</v>
      </c>
      <c r="E4944" s="4" t="s">
        <v>13</v>
      </c>
      <c r="F4944" s="4" t="s">
        <v>9</v>
      </c>
      <c r="G4944" s="4" t="s">
        <v>13</v>
      </c>
      <c r="H4944" s="4" t="s">
        <v>13</v>
      </c>
      <c r="I4944" s="4" t="s">
        <v>84</v>
      </c>
    </row>
    <row r="4945" spans="1:9">
      <c r="A4945" t="n">
        <v>35056</v>
      </c>
      <c r="B4945" s="15" t="n">
        <v>5</v>
      </c>
      <c r="C4945" s="7" t="n">
        <v>35</v>
      </c>
      <c r="D4945" s="7" t="n">
        <v>2</v>
      </c>
      <c r="E4945" s="7" t="n">
        <v>0</v>
      </c>
      <c r="F4945" s="7" t="n">
        <v>0</v>
      </c>
      <c r="G4945" s="7" t="n">
        <v>2</v>
      </c>
      <c r="H4945" s="7" t="n">
        <v>1</v>
      </c>
      <c r="I4945" s="16" t="n">
        <f t="normal" ca="1">A4949</f>
        <v>0</v>
      </c>
    </row>
    <row r="4946" spans="1:9">
      <c r="A4946" t="s">
        <v>4</v>
      </c>
      <c r="B4946" s="4" t="s">
        <v>5</v>
      </c>
      <c r="C4946" s="4" t="s">
        <v>10</v>
      </c>
    </row>
    <row r="4947" spans="1:9">
      <c r="A4947" t="n">
        <v>35070</v>
      </c>
      <c r="B4947" s="9" t="n">
        <v>12</v>
      </c>
      <c r="C4947" s="7" t="n">
        <v>10875</v>
      </c>
    </row>
    <row r="4948" spans="1:9">
      <c r="A4948" t="s">
        <v>4</v>
      </c>
      <c r="B4948" s="4" t="s">
        <v>5</v>
      </c>
    </row>
    <row r="4949" spans="1:9">
      <c r="A4949" t="n">
        <v>35073</v>
      </c>
      <c r="B4949" s="5" t="n">
        <v>1</v>
      </c>
    </row>
    <row r="4950" spans="1:9" s="3" customFormat="1" customHeight="0">
      <c r="A4950" s="3" t="s">
        <v>2</v>
      </c>
      <c r="B4950" s="3" t="s">
        <v>450</v>
      </c>
    </row>
    <row r="4951" spans="1:9">
      <c r="A4951" t="s">
        <v>4</v>
      </c>
      <c r="B4951" s="4" t="s">
        <v>5</v>
      </c>
      <c r="C4951" s="4" t="s">
        <v>13</v>
      </c>
      <c r="D4951" s="4" t="s">
        <v>9</v>
      </c>
      <c r="E4951" s="4" t="s">
        <v>13</v>
      </c>
      <c r="F4951" s="4" t="s">
        <v>84</v>
      </c>
    </row>
    <row r="4952" spans="1:9">
      <c r="A4952" t="n">
        <v>35076</v>
      </c>
      <c r="B4952" s="15" t="n">
        <v>5</v>
      </c>
      <c r="C4952" s="7" t="n">
        <v>0</v>
      </c>
      <c r="D4952" s="7" t="n">
        <v>1</v>
      </c>
      <c r="E4952" s="7" t="n">
        <v>1</v>
      </c>
      <c r="F4952" s="16" t="n">
        <f t="normal" ca="1">A5178</f>
        <v>0</v>
      </c>
    </row>
    <row r="4953" spans="1:9">
      <c r="A4953" t="s">
        <v>4</v>
      </c>
      <c r="B4953" s="4" t="s">
        <v>5</v>
      </c>
      <c r="C4953" s="4" t="s">
        <v>13</v>
      </c>
      <c r="D4953" s="4" t="s">
        <v>13</v>
      </c>
      <c r="E4953" s="4" t="s">
        <v>9</v>
      </c>
      <c r="F4953" s="4" t="s">
        <v>13</v>
      </c>
      <c r="G4953" s="4" t="s">
        <v>13</v>
      </c>
    </row>
    <row r="4954" spans="1:9">
      <c r="A4954" t="n">
        <v>35087</v>
      </c>
      <c r="B4954" s="25" t="n">
        <v>18</v>
      </c>
      <c r="C4954" s="7" t="n">
        <v>1</v>
      </c>
      <c r="D4954" s="7" t="n">
        <v>0</v>
      </c>
      <c r="E4954" s="7" t="n">
        <v>0</v>
      </c>
      <c r="F4954" s="7" t="n">
        <v>19</v>
      </c>
      <c r="G4954" s="7" t="n">
        <v>1</v>
      </c>
    </row>
    <row r="4955" spans="1:9">
      <c r="A4955" t="s">
        <v>4</v>
      </c>
      <c r="B4955" s="4" t="s">
        <v>5</v>
      </c>
      <c r="C4955" s="4" t="s">
        <v>13</v>
      </c>
      <c r="D4955" s="4" t="s">
        <v>13</v>
      </c>
      <c r="E4955" s="4" t="s">
        <v>10</v>
      </c>
      <c r="F4955" s="4" t="s">
        <v>9</v>
      </c>
    </row>
    <row r="4956" spans="1:9">
      <c r="A4956" t="n">
        <v>35096</v>
      </c>
      <c r="B4956" s="26" t="n">
        <v>31</v>
      </c>
      <c r="C4956" s="7" t="n">
        <v>0</v>
      </c>
      <c r="D4956" s="7" t="n">
        <v>1</v>
      </c>
      <c r="E4956" s="7" t="n">
        <v>0</v>
      </c>
      <c r="F4956" s="7" t="n">
        <v>1107296256</v>
      </c>
    </row>
    <row r="4957" spans="1:9">
      <c r="A4957" t="s">
        <v>4</v>
      </c>
      <c r="B4957" s="4" t="s">
        <v>5</v>
      </c>
      <c r="C4957" s="4" t="s">
        <v>13</v>
      </c>
      <c r="D4957" s="4" t="s">
        <v>10</v>
      </c>
      <c r="E4957" s="4" t="s">
        <v>13</v>
      </c>
      <c r="F4957" s="4" t="s">
        <v>84</v>
      </c>
    </row>
    <row r="4958" spans="1:9">
      <c r="A4958" t="n">
        <v>35105</v>
      </c>
      <c r="B4958" s="15" t="n">
        <v>5</v>
      </c>
      <c r="C4958" s="7" t="n">
        <v>30</v>
      </c>
      <c r="D4958" s="7" t="n">
        <v>10805</v>
      </c>
      <c r="E4958" s="7" t="n">
        <v>1</v>
      </c>
      <c r="F4958" s="16" t="n">
        <f t="normal" ca="1">A4964</f>
        <v>0</v>
      </c>
    </row>
    <row r="4959" spans="1:9">
      <c r="A4959" t="s">
        <v>4</v>
      </c>
      <c r="B4959" s="4" t="s">
        <v>5</v>
      </c>
      <c r="C4959" s="4" t="s">
        <v>13</v>
      </c>
      <c r="D4959" s="4" t="s">
        <v>13</v>
      </c>
      <c r="E4959" s="4" t="s">
        <v>6</v>
      </c>
      <c r="F4959" s="4" t="s">
        <v>10</v>
      </c>
    </row>
    <row r="4960" spans="1:9">
      <c r="A4960" t="n">
        <v>35114</v>
      </c>
      <c r="B4960" s="26" t="n">
        <v>31</v>
      </c>
      <c r="C4960" s="7" t="n">
        <v>1</v>
      </c>
      <c r="D4960" s="7" t="n">
        <v>1</v>
      </c>
      <c r="E4960" s="7" t="s">
        <v>451</v>
      </c>
      <c r="F4960" s="7" t="n">
        <v>1</v>
      </c>
    </row>
    <row r="4961" spans="1:9">
      <c r="A4961" t="s">
        <v>4</v>
      </c>
      <c r="B4961" s="4" t="s">
        <v>5</v>
      </c>
      <c r="C4961" s="4" t="s">
        <v>84</v>
      </c>
    </row>
    <row r="4962" spans="1:9">
      <c r="A4962" t="n">
        <v>35150</v>
      </c>
      <c r="B4962" s="29" t="n">
        <v>3</v>
      </c>
      <c r="C4962" s="16" t="n">
        <f t="normal" ca="1">A4966</f>
        <v>0</v>
      </c>
    </row>
    <row r="4963" spans="1:9">
      <c r="A4963" t="s">
        <v>4</v>
      </c>
      <c r="B4963" s="4" t="s">
        <v>5</v>
      </c>
      <c r="C4963" s="4" t="s">
        <v>13</v>
      </c>
      <c r="D4963" s="4" t="s">
        <v>13</v>
      </c>
      <c r="E4963" s="4" t="s">
        <v>6</v>
      </c>
      <c r="F4963" s="4" t="s">
        <v>10</v>
      </c>
    </row>
    <row r="4964" spans="1:9">
      <c r="A4964" t="n">
        <v>35155</v>
      </c>
      <c r="B4964" s="26" t="n">
        <v>31</v>
      </c>
      <c r="C4964" s="7" t="n">
        <v>1</v>
      </c>
      <c r="D4964" s="7" t="n">
        <v>1</v>
      </c>
      <c r="E4964" s="7" t="s">
        <v>452</v>
      </c>
      <c r="F4964" s="7" t="n">
        <v>1</v>
      </c>
    </row>
    <row r="4965" spans="1:9">
      <c r="A4965" t="s">
        <v>4</v>
      </c>
      <c r="B4965" s="4" t="s">
        <v>5</v>
      </c>
      <c r="C4965" s="4" t="s">
        <v>13</v>
      </c>
      <c r="D4965" s="4" t="s">
        <v>10</v>
      </c>
      <c r="E4965" s="4" t="s">
        <v>13</v>
      </c>
      <c r="F4965" s="4" t="s">
        <v>84</v>
      </c>
    </row>
    <row r="4966" spans="1:9">
      <c r="A4966" t="n">
        <v>35191</v>
      </c>
      <c r="B4966" s="15" t="n">
        <v>5</v>
      </c>
      <c r="C4966" s="7" t="n">
        <v>30</v>
      </c>
      <c r="D4966" s="7" t="n">
        <v>10811</v>
      </c>
      <c r="E4966" s="7" t="n">
        <v>1</v>
      </c>
      <c r="F4966" s="16" t="n">
        <f t="normal" ca="1">A4972</f>
        <v>0</v>
      </c>
    </row>
    <row r="4967" spans="1:9">
      <c r="A4967" t="s">
        <v>4</v>
      </c>
      <c r="B4967" s="4" t="s">
        <v>5</v>
      </c>
      <c r="C4967" s="4" t="s">
        <v>13</v>
      </c>
      <c r="D4967" s="4" t="s">
        <v>13</v>
      </c>
      <c r="E4967" s="4" t="s">
        <v>6</v>
      </c>
      <c r="F4967" s="4" t="s">
        <v>10</v>
      </c>
    </row>
    <row r="4968" spans="1:9">
      <c r="A4968" t="n">
        <v>35200</v>
      </c>
      <c r="B4968" s="26" t="n">
        <v>31</v>
      </c>
      <c r="C4968" s="7" t="n">
        <v>1</v>
      </c>
      <c r="D4968" s="7" t="n">
        <v>1</v>
      </c>
      <c r="E4968" s="7" t="s">
        <v>453</v>
      </c>
      <c r="F4968" s="7" t="n">
        <v>2</v>
      </c>
    </row>
    <row r="4969" spans="1:9">
      <c r="A4969" t="s">
        <v>4</v>
      </c>
      <c r="B4969" s="4" t="s">
        <v>5</v>
      </c>
      <c r="C4969" s="4" t="s">
        <v>84</v>
      </c>
    </row>
    <row r="4970" spans="1:9">
      <c r="A4970" t="n">
        <v>35237</v>
      </c>
      <c r="B4970" s="29" t="n">
        <v>3</v>
      </c>
      <c r="C4970" s="16" t="n">
        <f t="normal" ca="1">A4974</f>
        <v>0</v>
      </c>
    </row>
    <row r="4971" spans="1:9">
      <c r="A4971" t="s">
        <v>4</v>
      </c>
      <c r="B4971" s="4" t="s">
        <v>5</v>
      </c>
      <c r="C4971" s="4" t="s">
        <v>13</v>
      </c>
      <c r="D4971" s="4" t="s">
        <v>13</v>
      </c>
      <c r="E4971" s="4" t="s">
        <v>6</v>
      </c>
      <c r="F4971" s="4" t="s">
        <v>10</v>
      </c>
    </row>
    <row r="4972" spans="1:9">
      <c r="A4972" t="n">
        <v>35242</v>
      </c>
      <c r="B4972" s="26" t="n">
        <v>31</v>
      </c>
      <c r="C4972" s="7" t="n">
        <v>1</v>
      </c>
      <c r="D4972" s="7" t="n">
        <v>1</v>
      </c>
      <c r="E4972" s="7" t="s">
        <v>454</v>
      </c>
      <c r="F4972" s="7" t="n">
        <v>2</v>
      </c>
    </row>
    <row r="4973" spans="1:9">
      <c r="A4973" t="s">
        <v>4</v>
      </c>
      <c r="B4973" s="4" t="s">
        <v>5</v>
      </c>
      <c r="C4973" s="4" t="s">
        <v>13</v>
      </c>
      <c r="D4973" s="4" t="s">
        <v>10</v>
      </c>
      <c r="E4973" s="4" t="s">
        <v>13</v>
      </c>
      <c r="F4973" s="4" t="s">
        <v>84</v>
      </c>
    </row>
    <row r="4974" spans="1:9">
      <c r="A4974" t="n">
        <v>35279</v>
      </c>
      <c r="B4974" s="15" t="n">
        <v>5</v>
      </c>
      <c r="C4974" s="7" t="n">
        <v>30</v>
      </c>
      <c r="D4974" s="7" t="n">
        <v>10817</v>
      </c>
      <c r="E4974" s="7" t="n">
        <v>1</v>
      </c>
      <c r="F4974" s="16" t="n">
        <f t="normal" ca="1">A4980</f>
        <v>0</v>
      </c>
    </row>
    <row r="4975" spans="1:9">
      <c r="A4975" t="s">
        <v>4</v>
      </c>
      <c r="B4975" s="4" t="s">
        <v>5</v>
      </c>
      <c r="C4975" s="4" t="s">
        <v>13</v>
      </c>
      <c r="D4975" s="4" t="s">
        <v>13</v>
      </c>
      <c r="E4975" s="4" t="s">
        <v>6</v>
      </c>
      <c r="F4975" s="4" t="s">
        <v>10</v>
      </c>
    </row>
    <row r="4976" spans="1:9">
      <c r="A4976" t="n">
        <v>35288</v>
      </c>
      <c r="B4976" s="26" t="n">
        <v>31</v>
      </c>
      <c r="C4976" s="7" t="n">
        <v>1</v>
      </c>
      <c r="D4976" s="7" t="n">
        <v>1</v>
      </c>
      <c r="E4976" s="7" t="s">
        <v>455</v>
      </c>
      <c r="F4976" s="7" t="n">
        <v>3</v>
      </c>
    </row>
    <row r="4977" spans="1:6">
      <c r="A4977" t="s">
        <v>4</v>
      </c>
      <c r="B4977" s="4" t="s">
        <v>5</v>
      </c>
      <c r="C4977" s="4" t="s">
        <v>84</v>
      </c>
    </row>
    <row r="4978" spans="1:6">
      <c r="A4978" t="n">
        <v>35324</v>
      </c>
      <c r="B4978" s="29" t="n">
        <v>3</v>
      </c>
      <c r="C4978" s="16" t="n">
        <f t="normal" ca="1">A4982</f>
        <v>0</v>
      </c>
    </row>
    <row r="4979" spans="1:6">
      <c r="A4979" t="s">
        <v>4</v>
      </c>
      <c r="B4979" s="4" t="s">
        <v>5</v>
      </c>
      <c r="C4979" s="4" t="s">
        <v>13</v>
      </c>
      <c r="D4979" s="4" t="s">
        <v>13</v>
      </c>
      <c r="E4979" s="4" t="s">
        <v>6</v>
      </c>
      <c r="F4979" s="4" t="s">
        <v>10</v>
      </c>
    </row>
    <row r="4980" spans="1:6">
      <c r="A4980" t="n">
        <v>35329</v>
      </c>
      <c r="B4980" s="26" t="n">
        <v>31</v>
      </c>
      <c r="C4980" s="7" t="n">
        <v>1</v>
      </c>
      <c r="D4980" s="7" t="n">
        <v>1</v>
      </c>
      <c r="E4980" s="7" t="s">
        <v>456</v>
      </c>
      <c r="F4980" s="7" t="n">
        <v>3</v>
      </c>
    </row>
    <row r="4981" spans="1:6">
      <c r="A4981" t="s">
        <v>4</v>
      </c>
      <c r="B4981" s="4" t="s">
        <v>5</v>
      </c>
      <c r="C4981" s="4" t="s">
        <v>13</v>
      </c>
      <c r="D4981" s="4" t="s">
        <v>10</v>
      </c>
      <c r="E4981" s="4" t="s">
        <v>13</v>
      </c>
      <c r="F4981" s="4" t="s">
        <v>84</v>
      </c>
    </row>
    <row r="4982" spans="1:6">
      <c r="A4982" t="n">
        <v>35365</v>
      </c>
      <c r="B4982" s="15" t="n">
        <v>5</v>
      </c>
      <c r="C4982" s="7" t="n">
        <v>30</v>
      </c>
      <c r="D4982" s="7" t="n">
        <v>10823</v>
      </c>
      <c r="E4982" s="7" t="n">
        <v>1</v>
      </c>
      <c r="F4982" s="16" t="n">
        <f t="normal" ca="1">A4988</f>
        <v>0</v>
      </c>
    </row>
    <row r="4983" spans="1:6">
      <c r="A4983" t="s">
        <v>4</v>
      </c>
      <c r="B4983" s="4" t="s">
        <v>5</v>
      </c>
      <c r="C4983" s="4" t="s">
        <v>13</v>
      </c>
      <c r="D4983" s="4" t="s">
        <v>13</v>
      </c>
      <c r="E4983" s="4" t="s">
        <v>6</v>
      </c>
      <c r="F4983" s="4" t="s">
        <v>10</v>
      </c>
    </row>
    <row r="4984" spans="1:6">
      <c r="A4984" t="n">
        <v>35374</v>
      </c>
      <c r="B4984" s="26" t="n">
        <v>31</v>
      </c>
      <c r="C4984" s="7" t="n">
        <v>1</v>
      </c>
      <c r="D4984" s="7" t="n">
        <v>1</v>
      </c>
      <c r="E4984" s="7" t="s">
        <v>457</v>
      </c>
      <c r="F4984" s="7" t="n">
        <v>4</v>
      </c>
    </row>
    <row r="4985" spans="1:6">
      <c r="A4985" t="s">
        <v>4</v>
      </c>
      <c r="B4985" s="4" t="s">
        <v>5</v>
      </c>
      <c r="C4985" s="4" t="s">
        <v>84</v>
      </c>
    </row>
    <row r="4986" spans="1:6">
      <c r="A4986" t="n">
        <v>35412</v>
      </c>
      <c r="B4986" s="29" t="n">
        <v>3</v>
      </c>
      <c r="C4986" s="16" t="n">
        <f t="normal" ca="1">A4990</f>
        <v>0</v>
      </c>
    </row>
    <row r="4987" spans="1:6">
      <c r="A4987" t="s">
        <v>4</v>
      </c>
      <c r="B4987" s="4" t="s">
        <v>5</v>
      </c>
      <c r="C4987" s="4" t="s">
        <v>13</v>
      </c>
      <c r="D4987" s="4" t="s">
        <v>13</v>
      </c>
      <c r="E4987" s="4" t="s">
        <v>6</v>
      </c>
      <c r="F4987" s="4" t="s">
        <v>10</v>
      </c>
    </row>
    <row r="4988" spans="1:6">
      <c r="A4988" t="n">
        <v>35417</v>
      </c>
      <c r="B4988" s="26" t="n">
        <v>31</v>
      </c>
      <c r="C4988" s="7" t="n">
        <v>1</v>
      </c>
      <c r="D4988" s="7" t="n">
        <v>1</v>
      </c>
      <c r="E4988" s="7" t="s">
        <v>458</v>
      </c>
      <c r="F4988" s="7" t="n">
        <v>4</v>
      </c>
    </row>
    <row r="4989" spans="1:6">
      <c r="A4989" t="s">
        <v>4</v>
      </c>
      <c r="B4989" s="4" t="s">
        <v>5</v>
      </c>
      <c r="C4989" s="4" t="s">
        <v>13</v>
      </c>
      <c r="D4989" s="4" t="s">
        <v>10</v>
      </c>
      <c r="E4989" s="4" t="s">
        <v>13</v>
      </c>
      <c r="F4989" s="4" t="s">
        <v>84</v>
      </c>
    </row>
    <row r="4990" spans="1:6">
      <c r="A4990" t="n">
        <v>35455</v>
      </c>
      <c r="B4990" s="15" t="n">
        <v>5</v>
      </c>
      <c r="C4990" s="7" t="n">
        <v>30</v>
      </c>
      <c r="D4990" s="7" t="n">
        <v>10829</v>
      </c>
      <c r="E4990" s="7" t="n">
        <v>1</v>
      </c>
      <c r="F4990" s="16" t="n">
        <f t="normal" ca="1">A4996</f>
        <v>0</v>
      </c>
    </row>
    <row r="4991" spans="1:6">
      <c r="A4991" t="s">
        <v>4</v>
      </c>
      <c r="B4991" s="4" t="s">
        <v>5</v>
      </c>
      <c r="C4991" s="4" t="s">
        <v>13</v>
      </c>
      <c r="D4991" s="4" t="s">
        <v>13</v>
      </c>
      <c r="E4991" s="4" t="s">
        <v>6</v>
      </c>
      <c r="F4991" s="4" t="s">
        <v>10</v>
      </c>
    </row>
    <row r="4992" spans="1:6">
      <c r="A4992" t="n">
        <v>35464</v>
      </c>
      <c r="B4992" s="26" t="n">
        <v>31</v>
      </c>
      <c r="C4992" s="7" t="n">
        <v>1</v>
      </c>
      <c r="D4992" s="7" t="n">
        <v>1</v>
      </c>
      <c r="E4992" s="7" t="s">
        <v>459</v>
      </c>
      <c r="F4992" s="7" t="n">
        <v>5</v>
      </c>
    </row>
    <row r="4993" spans="1:6">
      <c r="A4993" t="s">
        <v>4</v>
      </c>
      <c r="B4993" s="4" t="s">
        <v>5</v>
      </c>
      <c r="C4993" s="4" t="s">
        <v>84</v>
      </c>
    </row>
    <row r="4994" spans="1:6">
      <c r="A4994" t="n">
        <v>35499</v>
      </c>
      <c r="B4994" s="29" t="n">
        <v>3</v>
      </c>
      <c r="C4994" s="16" t="n">
        <f t="normal" ca="1">A4998</f>
        <v>0</v>
      </c>
    </row>
    <row r="4995" spans="1:6">
      <c r="A4995" t="s">
        <v>4</v>
      </c>
      <c r="B4995" s="4" t="s">
        <v>5</v>
      </c>
      <c r="C4995" s="4" t="s">
        <v>13</v>
      </c>
      <c r="D4995" s="4" t="s">
        <v>13</v>
      </c>
      <c r="E4995" s="4" t="s">
        <v>6</v>
      </c>
      <c r="F4995" s="4" t="s">
        <v>10</v>
      </c>
    </row>
    <row r="4996" spans="1:6">
      <c r="A4996" t="n">
        <v>35504</v>
      </c>
      <c r="B4996" s="26" t="n">
        <v>31</v>
      </c>
      <c r="C4996" s="7" t="n">
        <v>1</v>
      </c>
      <c r="D4996" s="7" t="n">
        <v>1</v>
      </c>
      <c r="E4996" s="7" t="s">
        <v>460</v>
      </c>
      <c r="F4996" s="7" t="n">
        <v>5</v>
      </c>
    </row>
    <row r="4997" spans="1:6">
      <c r="A4997" t="s">
        <v>4</v>
      </c>
      <c r="B4997" s="4" t="s">
        <v>5</v>
      </c>
      <c r="C4997" s="4" t="s">
        <v>13</v>
      </c>
      <c r="D4997" s="4" t="s">
        <v>10</v>
      </c>
      <c r="E4997" s="4" t="s">
        <v>13</v>
      </c>
      <c r="F4997" s="4" t="s">
        <v>84</v>
      </c>
    </row>
    <row r="4998" spans="1:6">
      <c r="A4998" t="n">
        <v>35539</v>
      </c>
      <c r="B4998" s="15" t="n">
        <v>5</v>
      </c>
      <c r="C4998" s="7" t="n">
        <v>30</v>
      </c>
      <c r="D4998" s="7" t="n">
        <v>10835</v>
      </c>
      <c r="E4998" s="7" t="n">
        <v>1</v>
      </c>
      <c r="F4998" s="16" t="n">
        <f t="normal" ca="1">A5004</f>
        <v>0</v>
      </c>
    </row>
    <row r="4999" spans="1:6">
      <c r="A4999" t="s">
        <v>4</v>
      </c>
      <c r="B4999" s="4" t="s">
        <v>5</v>
      </c>
      <c r="C4999" s="4" t="s">
        <v>13</v>
      </c>
      <c r="D4999" s="4" t="s">
        <v>13</v>
      </c>
      <c r="E4999" s="4" t="s">
        <v>6</v>
      </c>
      <c r="F4999" s="4" t="s">
        <v>10</v>
      </c>
    </row>
    <row r="5000" spans="1:6">
      <c r="A5000" t="n">
        <v>35548</v>
      </c>
      <c r="B5000" s="26" t="n">
        <v>31</v>
      </c>
      <c r="C5000" s="7" t="n">
        <v>1</v>
      </c>
      <c r="D5000" s="7" t="n">
        <v>1</v>
      </c>
      <c r="E5000" s="7" t="s">
        <v>461</v>
      </c>
      <c r="F5000" s="7" t="n">
        <v>6</v>
      </c>
    </row>
    <row r="5001" spans="1:6">
      <c r="A5001" t="s">
        <v>4</v>
      </c>
      <c r="B5001" s="4" t="s">
        <v>5</v>
      </c>
      <c r="C5001" s="4" t="s">
        <v>84</v>
      </c>
    </row>
    <row r="5002" spans="1:6">
      <c r="A5002" t="n">
        <v>35584</v>
      </c>
      <c r="B5002" s="29" t="n">
        <v>3</v>
      </c>
      <c r="C5002" s="16" t="n">
        <f t="normal" ca="1">A5006</f>
        <v>0</v>
      </c>
    </row>
    <row r="5003" spans="1:6">
      <c r="A5003" t="s">
        <v>4</v>
      </c>
      <c r="B5003" s="4" t="s">
        <v>5</v>
      </c>
      <c r="C5003" s="4" t="s">
        <v>13</v>
      </c>
      <c r="D5003" s="4" t="s">
        <v>13</v>
      </c>
      <c r="E5003" s="4" t="s">
        <v>6</v>
      </c>
      <c r="F5003" s="4" t="s">
        <v>10</v>
      </c>
    </row>
    <row r="5004" spans="1:6">
      <c r="A5004" t="n">
        <v>35589</v>
      </c>
      <c r="B5004" s="26" t="n">
        <v>31</v>
      </c>
      <c r="C5004" s="7" t="n">
        <v>1</v>
      </c>
      <c r="D5004" s="7" t="n">
        <v>1</v>
      </c>
      <c r="E5004" s="7" t="s">
        <v>462</v>
      </c>
      <c r="F5004" s="7" t="n">
        <v>6</v>
      </c>
    </row>
    <row r="5005" spans="1:6">
      <c r="A5005" t="s">
        <v>4</v>
      </c>
      <c r="B5005" s="4" t="s">
        <v>5</v>
      </c>
      <c r="C5005" s="4" t="s">
        <v>13</v>
      </c>
      <c r="D5005" s="4" t="s">
        <v>10</v>
      </c>
      <c r="E5005" s="4" t="s">
        <v>13</v>
      </c>
      <c r="F5005" s="4" t="s">
        <v>84</v>
      </c>
    </row>
    <row r="5006" spans="1:6">
      <c r="A5006" t="n">
        <v>35625</v>
      </c>
      <c r="B5006" s="15" t="n">
        <v>5</v>
      </c>
      <c r="C5006" s="7" t="n">
        <v>30</v>
      </c>
      <c r="D5006" s="7" t="n">
        <v>10841</v>
      </c>
      <c r="E5006" s="7" t="n">
        <v>1</v>
      </c>
      <c r="F5006" s="16" t="n">
        <f t="normal" ca="1">A5012</f>
        <v>0</v>
      </c>
    </row>
    <row r="5007" spans="1:6">
      <c r="A5007" t="s">
        <v>4</v>
      </c>
      <c r="B5007" s="4" t="s">
        <v>5</v>
      </c>
      <c r="C5007" s="4" t="s">
        <v>13</v>
      </c>
      <c r="D5007" s="4" t="s">
        <v>13</v>
      </c>
      <c r="E5007" s="4" t="s">
        <v>6</v>
      </c>
      <c r="F5007" s="4" t="s">
        <v>10</v>
      </c>
    </row>
    <row r="5008" spans="1:6">
      <c r="A5008" t="n">
        <v>35634</v>
      </c>
      <c r="B5008" s="26" t="n">
        <v>31</v>
      </c>
      <c r="C5008" s="7" t="n">
        <v>1</v>
      </c>
      <c r="D5008" s="7" t="n">
        <v>1</v>
      </c>
      <c r="E5008" s="7" t="s">
        <v>463</v>
      </c>
      <c r="F5008" s="7" t="n">
        <v>7</v>
      </c>
    </row>
    <row r="5009" spans="1:6">
      <c r="A5009" t="s">
        <v>4</v>
      </c>
      <c r="B5009" s="4" t="s">
        <v>5</v>
      </c>
      <c r="C5009" s="4" t="s">
        <v>84</v>
      </c>
    </row>
    <row r="5010" spans="1:6">
      <c r="A5010" t="n">
        <v>35668</v>
      </c>
      <c r="B5010" s="29" t="n">
        <v>3</v>
      </c>
      <c r="C5010" s="16" t="n">
        <f t="normal" ca="1">A5014</f>
        <v>0</v>
      </c>
    </row>
    <row r="5011" spans="1:6">
      <c r="A5011" t="s">
        <v>4</v>
      </c>
      <c r="B5011" s="4" t="s">
        <v>5</v>
      </c>
      <c r="C5011" s="4" t="s">
        <v>13</v>
      </c>
      <c r="D5011" s="4" t="s">
        <v>13</v>
      </c>
      <c r="E5011" s="4" t="s">
        <v>6</v>
      </c>
      <c r="F5011" s="4" t="s">
        <v>10</v>
      </c>
    </row>
    <row r="5012" spans="1:6">
      <c r="A5012" t="n">
        <v>35673</v>
      </c>
      <c r="B5012" s="26" t="n">
        <v>31</v>
      </c>
      <c r="C5012" s="7" t="n">
        <v>1</v>
      </c>
      <c r="D5012" s="7" t="n">
        <v>1</v>
      </c>
      <c r="E5012" s="7" t="s">
        <v>464</v>
      </c>
      <c r="F5012" s="7" t="n">
        <v>7</v>
      </c>
    </row>
    <row r="5013" spans="1:6">
      <c r="A5013" t="s">
        <v>4</v>
      </c>
      <c r="B5013" s="4" t="s">
        <v>5</v>
      </c>
      <c r="C5013" s="4" t="s">
        <v>13</v>
      </c>
      <c r="D5013" s="4" t="s">
        <v>10</v>
      </c>
      <c r="E5013" s="4" t="s">
        <v>13</v>
      </c>
      <c r="F5013" s="4" t="s">
        <v>84</v>
      </c>
    </row>
    <row r="5014" spans="1:6">
      <c r="A5014" t="n">
        <v>35707</v>
      </c>
      <c r="B5014" s="15" t="n">
        <v>5</v>
      </c>
      <c r="C5014" s="7" t="n">
        <v>30</v>
      </c>
      <c r="D5014" s="7" t="n">
        <v>10847</v>
      </c>
      <c r="E5014" s="7" t="n">
        <v>1</v>
      </c>
      <c r="F5014" s="16" t="n">
        <f t="normal" ca="1">A5020</f>
        <v>0</v>
      </c>
    </row>
    <row r="5015" spans="1:6">
      <c r="A5015" t="s">
        <v>4</v>
      </c>
      <c r="B5015" s="4" t="s">
        <v>5</v>
      </c>
      <c r="C5015" s="4" t="s">
        <v>13</v>
      </c>
      <c r="D5015" s="4" t="s">
        <v>13</v>
      </c>
      <c r="E5015" s="4" t="s">
        <v>6</v>
      </c>
      <c r="F5015" s="4" t="s">
        <v>10</v>
      </c>
    </row>
    <row r="5016" spans="1:6">
      <c r="A5016" t="n">
        <v>35716</v>
      </c>
      <c r="B5016" s="26" t="n">
        <v>31</v>
      </c>
      <c r="C5016" s="7" t="n">
        <v>1</v>
      </c>
      <c r="D5016" s="7" t="n">
        <v>1</v>
      </c>
      <c r="E5016" s="7" t="s">
        <v>465</v>
      </c>
      <c r="F5016" s="7" t="n">
        <v>8</v>
      </c>
    </row>
    <row r="5017" spans="1:6">
      <c r="A5017" t="s">
        <v>4</v>
      </c>
      <c r="B5017" s="4" t="s">
        <v>5</v>
      </c>
      <c r="C5017" s="4" t="s">
        <v>84</v>
      </c>
    </row>
    <row r="5018" spans="1:6">
      <c r="A5018" t="n">
        <v>35752</v>
      </c>
      <c r="B5018" s="29" t="n">
        <v>3</v>
      </c>
      <c r="C5018" s="16" t="n">
        <f t="normal" ca="1">A5022</f>
        <v>0</v>
      </c>
    </row>
    <row r="5019" spans="1:6">
      <c r="A5019" t="s">
        <v>4</v>
      </c>
      <c r="B5019" s="4" t="s">
        <v>5</v>
      </c>
      <c r="C5019" s="4" t="s">
        <v>13</v>
      </c>
      <c r="D5019" s="4" t="s">
        <v>13</v>
      </c>
      <c r="E5019" s="4" t="s">
        <v>6</v>
      </c>
      <c r="F5019" s="4" t="s">
        <v>10</v>
      </c>
    </row>
    <row r="5020" spans="1:6">
      <c r="A5020" t="n">
        <v>35757</v>
      </c>
      <c r="B5020" s="26" t="n">
        <v>31</v>
      </c>
      <c r="C5020" s="7" t="n">
        <v>1</v>
      </c>
      <c r="D5020" s="7" t="n">
        <v>1</v>
      </c>
      <c r="E5020" s="7" t="s">
        <v>466</v>
      </c>
      <c r="F5020" s="7" t="n">
        <v>8</v>
      </c>
    </row>
    <row r="5021" spans="1:6">
      <c r="A5021" t="s">
        <v>4</v>
      </c>
      <c r="B5021" s="4" t="s">
        <v>5</v>
      </c>
      <c r="C5021" s="4" t="s">
        <v>13</v>
      </c>
      <c r="D5021" s="4" t="s">
        <v>10</v>
      </c>
      <c r="E5021" s="4" t="s">
        <v>13</v>
      </c>
      <c r="F5021" s="4" t="s">
        <v>84</v>
      </c>
    </row>
    <row r="5022" spans="1:6">
      <c r="A5022" t="n">
        <v>35793</v>
      </c>
      <c r="B5022" s="15" t="n">
        <v>5</v>
      </c>
      <c r="C5022" s="7" t="n">
        <v>30</v>
      </c>
      <c r="D5022" s="7" t="n">
        <v>10853</v>
      </c>
      <c r="E5022" s="7" t="n">
        <v>1</v>
      </c>
      <c r="F5022" s="16" t="n">
        <f t="normal" ca="1">A5028</f>
        <v>0</v>
      </c>
    </row>
    <row r="5023" spans="1:6">
      <c r="A5023" t="s">
        <v>4</v>
      </c>
      <c r="B5023" s="4" t="s">
        <v>5</v>
      </c>
      <c r="C5023" s="4" t="s">
        <v>13</v>
      </c>
      <c r="D5023" s="4" t="s">
        <v>13</v>
      </c>
      <c r="E5023" s="4" t="s">
        <v>6</v>
      </c>
      <c r="F5023" s="4" t="s">
        <v>10</v>
      </c>
    </row>
    <row r="5024" spans="1:6">
      <c r="A5024" t="n">
        <v>35802</v>
      </c>
      <c r="B5024" s="26" t="n">
        <v>31</v>
      </c>
      <c r="C5024" s="7" t="n">
        <v>1</v>
      </c>
      <c r="D5024" s="7" t="n">
        <v>1</v>
      </c>
      <c r="E5024" s="7" t="s">
        <v>467</v>
      </c>
      <c r="F5024" s="7" t="n">
        <v>9</v>
      </c>
    </row>
    <row r="5025" spans="1:6">
      <c r="A5025" t="s">
        <v>4</v>
      </c>
      <c r="B5025" s="4" t="s">
        <v>5</v>
      </c>
      <c r="C5025" s="4" t="s">
        <v>84</v>
      </c>
    </row>
    <row r="5026" spans="1:6">
      <c r="A5026" t="n">
        <v>35840</v>
      </c>
      <c r="B5026" s="29" t="n">
        <v>3</v>
      </c>
      <c r="C5026" s="16" t="n">
        <f t="normal" ca="1">A5030</f>
        <v>0</v>
      </c>
    </row>
    <row r="5027" spans="1:6">
      <c r="A5027" t="s">
        <v>4</v>
      </c>
      <c r="B5027" s="4" t="s">
        <v>5</v>
      </c>
      <c r="C5027" s="4" t="s">
        <v>13</v>
      </c>
      <c r="D5027" s="4" t="s">
        <v>13</v>
      </c>
      <c r="E5027" s="4" t="s">
        <v>6</v>
      </c>
      <c r="F5027" s="4" t="s">
        <v>10</v>
      </c>
    </row>
    <row r="5028" spans="1:6">
      <c r="A5028" t="n">
        <v>35845</v>
      </c>
      <c r="B5028" s="26" t="n">
        <v>31</v>
      </c>
      <c r="C5028" s="7" t="n">
        <v>1</v>
      </c>
      <c r="D5028" s="7" t="n">
        <v>1</v>
      </c>
      <c r="E5028" s="7" t="s">
        <v>468</v>
      </c>
      <c r="F5028" s="7" t="n">
        <v>9</v>
      </c>
    </row>
    <row r="5029" spans="1:6">
      <c r="A5029" t="s">
        <v>4</v>
      </c>
      <c r="B5029" s="4" t="s">
        <v>5</v>
      </c>
      <c r="C5029" s="4" t="s">
        <v>13</v>
      </c>
      <c r="D5029" s="4" t="s">
        <v>10</v>
      </c>
      <c r="E5029" s="4" t="s">
        <v>13</v>
      </c>
      <c r="F5029" s="4" t="s">
        <v>84</v>
      </c>
    </row>
    <row r="5030" spans="1:6">
      <c r="A5030" t="n">
        <v>35883</v>
      </c>
      <c r="B5030" s="15" t="n">
        <v>5</v>
      </c>
      <c r="C5030" s="7" t="n">
        <v>30</v>
      </c>
      <c r="D5030" s="7" t="n">
        <v>10859</v>
      </c>
      <c r="E5030" s="7" t="n">
        <v>1</v>
      </c>
      <c r="F5030" s="16" t="n">
        <f t="normal" ca="1">A5036</f>
        <v>0</v>
      </c>
    </row>
    <row r="5031" spans="1:6">
      <c r="A5031" t="s">
        <v>4</v>
      </c>
      <c r="B5031" s="4" t="s">
        <v>5</v>
      </c>
      <c r="C5031" s="4" t="s">
        <v>13</v>
      </c>
      <c r="D5031" s="4" t="s">
        <v>13</v>
      </c>
      <c r="E5031" s="4" t="s">
        <v>6</v>
      </c>
      <c r="F5031" s="4" t="s">
        <v>10</v>
      </c>
    </row>
    <row r="5032" spans="1:6">
      <c r="A5032" t="n">
        <v>35892</v>
      </c>
      <c r="B5032" s="26" t="n">
        <v>31</v>
      </c>
      <c r="C5032" s="7" t="n">
        <v>1</v>
      </c>
      <c r="D5032" s="7" t="n">
        <v>1</v>
      </c>
      <c r="E5032" s="7" t="s">
        <v>469</v>
      </c>
      <c r="F5032" s="7" t="n">
        <v>11</v>
      </c>
    </row>
    <row r="5033" spans="1:6">
      <c r="A5033" t="s">
        <v>4</v>
      </c>
      <c r="B5033" s="4" t="s">
        <v>5</v>
      </c>
      <c r="C5033" s="4" t="s">
        <v>84</v>
      </c>
    </row>
    <row r="5034" spans="1:6">
      <c r="A5034" t="n">
        <v>35927</v>
      </c>
      <c r="B5034" s="29" t="n">
        <v>3</v>
      </c>
      <c r="C5034" s="16" t="n">
        <f t="normal" ca="1">A5038</f>
        <v>0</v>
      </c>
    </row>
    <row r="5035" spans="1:6">
      <c r="A5035" t="s">
        <v>4</v>
      </c>
      <c r="B5035" s="4" t="s">
        <v>5</v>
      </c>
      <c r="C5035" s="4" t="s">
        <v>13</v>
      </c>
      <c r="D5035" s="4" t="s">
        <v>13</v>
      </c>
      <c r="E5035" s="4" t="s">
        <v>6</v>
      </c>
      <c r="F5035" s="4" t="s">
        <v>10</v>
      </c>
    </row>
    <row r="5036" spans="1:6">
      <c r="A5036" t="n">
        <v>35932</v>
      </c>
      <c r="B5036" s="26" t="n">
        <v>31</v>
      </c>
      <c r="C5036" s="7" t="n">
        <v>1</v>
      </c>
      <c r="D5036" s="7" t="n">
        <v>1</v>
      </c>
      <c r="E5036" s="7" t="s">
        <v>470</v>
      </c>
      <c r="F5036" s="7" t="n">
        <v>11</v>
      </c>
    </row>
    <row r="5037" spans="1:6">
      <c r="A5037" t="s">
        <v>4</v>
      </c>
      <c r="B5037" s="4" t="s">
        <v>5</v>
      </c>
      <c r="C5037" s="4" t="s">
        <v>13</v>
      </c>
      <c r="D5037" s="4" t="s">
        <v>10</v>
      </c>
      <c r="E5037" s="4" t="s">
        <v>13</v>
      </c>
      <c r="F5037" s="4" t="s">
        <v>84</v>
      </c>
    </row>
    <row r="5038" spans="1:6">
      <c r="A5038" t="n">
        <v>35967</v>
      </c>
      <c r="B5038" s="15" t="n">
        <v>5</v>
      </c>
      <c r="C5038" s="7" t="n">
        <v>30</v>
      </c>
      <c r="D5038" s="7" t="n">
        <v>10863</v>
      </c>
      <c r="E5038" s="7" t="n">
        <v>1</v>
      </c>
      <c r="F5038" s="16" t="n">
        <f t="normal" ca="1">A5044</f>
        <v>0</v>
      </c>
    </row>
    <row r="5039" spans="1:6">
      <c r="A5039" t="s">
        <v>4</v>
      </c>
      <c r="B5039" s="4" t="s">
        <v>5</v>
      </c>
      <c r="C5039" s="4" t="s">
        <v>13</v>
      </c>
      <c r="D5039" s="4" t="s">
        <v>13</v>
      </c>
      <c r="E5039" s="4" t="s">
        <v>6</v>
      </c>
      <c r="F5039" s="4" t="s">
        <v>10</v>
      </c>
    </row>
    <row r="5040" spans="1:6">
      <c r="A5040" t="n">
        <v>35976</v>
      </c>
      <c r="B5040" s="26" t="n">
        <v>31</v>
      </c>
      <c r="C5040" s="7" t="n">
        <v>1</v>
      </c>
      <c r="D5040" s="7" t="n">
        <v>1</v>
      </c>
      <c r="E5040" s="7" t="s">
        <v>471</v>
      </c>
      <c r="F5040" s="7" t="n">
        <v>13</v>
      </c>
    </row>
    <row r="5041" spans="1:6">
      <c r="A5041" t="s">
        <v>4</v>
      </c>
      <c r="B5041" s="4" t="s">
        <v>5</v>
      </c>
      <c r="C5041" s="4" t="s">
        <v>84</v>
      </c>
    </row>
    <row r="5042" spans="1:6">
      <c r="A5042" t="n">
        <v>36011</v>
      </c>
      <c r="B5042" s="29" t="n">
        <v>3</v>
      </c>
      <c r="C5042" s="16" t="n">
        <f t="normal" ca="1">A5046</f>
        <v>0</v>
      </c>
    </row>
    <row r="5043" spans="1:6">
      <c r="A5043" t="s">
        <v>4</v>
      </c>
      <c r="B5043" s="4" t="s">
        <v>5</v>
      </c>
      <c r="C5043" s="4" t="s">
        <v>13</v>
      </c>
      <c r="D5043" s="4" t="s">
        <v>13</v>
      </c>
      <c r="E5043" s="4" t="s">
        <v>6</v>
      </c>
      <c r="F5043" s="4" t="s">
        <v>10</v>
      </c>
    </row>
    <row r="5044" spans="1:6">
      <c r="A5044" t="n">
        <v>36016</v>
      </c>
      <c r="B5044" s="26" t="n">
        <v>31</v>
      </c>
      <c r="C5044" s="7" t="n">
        <v>1</v>
      </c>
      <c r="D5044" s="7" t="n">
        <v>1</v>
      </c>
      <c r="E5044" s="7" t="s">
        <v>472</v>
      </c>
      <c r="F5044" s="7" t="n">
        <v>13</v>
      </c>
    </row>
    <row r="5045" spans="1:6">
      <c r="A5045" t="s">
        <v>4</v>
      </c>
      <c r="B5045" s="4" t="s">
        <v>5</v>
      </c>
      <c r="C5045" s="4" t="s">
        <v>13</v>
      </c>
      <c r="D5045" s="4" t="s">
        <v>10</v>
      </c>
      <c r="E5045" s="4" t="s">
        <v>13</v>
      </c>
      <c r="F5045" s="4" t="s">
        <v>84</v>
      </c>
    </row>
    <row r="5046" spans="1:6">
      <c r="A5046" t="n">
        <v>36051</v>
      </c>
      <c r="B5046" s="15" t="n">
        <v>5</v>
      </c>
      <c r="C5046" s="7" t="n">
        <v>30</v>
      </c>
      <c r="D5046" s="7" t="n">
        <v>10867</v>
      </c>
      <c r="E5046" s="7" t="n">
        <v>1</v>
      </c>
      <c r="F5046" s="16" t="n">
        <f t="normal" ca="1">A5052</f>
        <v>0</v>
      </c>
    </row>
    <row r="5047" spans="1:6">
      <c r="A5047" t="s">
        <v>4</v>
      </c>
      <c r="B5047" s="4" t="s">
        <v>5</v>
      </c>
      <c r="C5047" s="4" t="s">
        <v>13</v>
      </c>
      <c r="D5047" s="4" t="s">
        <v>13</v>
      </c>
      <c r="E5047" s="4" t="s">
        <v>6</v>
      </c>
      <c r="F5047" s="4" t="s">
        <v>10</v>
      </c>
    </row>
    <row r="5048" spans="1:6">
      <c r="A5048" t="n">
        <v>36060</v>
      </c>
      <c r="B5048" s="26" t="n">
        <v>31</v>
      </c>
      <c r="C5048" s="7" t="n">
        <v>1</v>
      </c>
      <c r="D5048" s="7" t="n">
        <v>1</v>
      </c>
      <c r="E5048" s="7" t="s">
        <v>473</v>
      </c>
      <c r="F5048" s="7" t="n">
        <v>18</v>
      </c>
    </row>
    <row r="5049" spans="1:6">
      <c r="A5049" t="s">
        <v>4</v>
      </c>
      <c r="B5049" s="4" t="s">
        <v>5</v>
      </c>
      <c r="C5049" s="4" t="s">
        <v>84</v>
      </c>
    </row>
    <row r="5050" spans="1:6">
      <c r="A5050" t="n">
        <v>36096</v>
      </c>
      <c r="B5050" s="29" t="n">
        <v>3</v>
      </c>
      <c r="C5050" s="16" t="n">
        <f t="normal" ca="1">A5054</f>
        <v>0</v>
      </c>
    </row>
    <row r="5051" spans="1:6">
      <c r="A5051" t="s">
        <v>4</v>
      </c>
      <c r="B5051" s="4" t="s">
        <v>5</v>
      </c>
      <c r="C5051" s="4" t="s">
        <v>13</v>
      </c>
      <c r="D5051" s="4" t="s">
        <v>13</v>
      </c>
      <c r="E5051" s="4" t="s">
        <v>6</v>
      </c>
      <c r="F5051" s="4" t="s">
        <v>10</v>
      </c>
    </row>
    <row r="5052" spans="1:6">
      <c r="A5052" t="n">
        <v>36101</v>
      </c>
      <c r="B5052" s="26" t="n">
        <v>31</v>
      </c>
      <c r="C5052" s="7" t="n">
        <v>1</v>
      </c>
      <c r="D5052" s="7" t="n">
        <v>1</v>
      </c>
      <c r="E5052" s="7" t="s">
        <v>474</v>
      </c>
      <c r="F5052" s="7" t="n">
        <v>18</v>
      </c>
    </row>
    <row r="5053" spans="1:6">
      <c r="A5053" t="s">
        <v>4</v>
      </c>
      <c r="B5053" s="4" t="s">
        <v>5</v>
      </c>
      <c r="C5053" s="4" t="s">
        <v>13</v>
      </c>
      <c r="D5053" s="4" t="s">
        <v>10</v>
      </c>
      <c r="E5053" s="4" t="s">
        <v>13</v>
      </c>
      <c r="F5053" s="4" t="s">
        <v>84</v>
      </c>
    </row>
    <row r="5054" spans="1:6">
      <c r="A5054" t="n">
        <v>36137</v>
      </c>
      <c r="B5054" s="15" t="n">
        <v>5</v>
      </c>
      <c r="C5054" s="7" t="n">
        <v>30</v>
      </c>
      <c r="D5054" s="7" t="n">
        <v>10875</v>
      </c>
      <c r="E5054" s="7" t="n">
        <v>1</v>
      </c>
      <c r="F5054" s="16" t="n">
        <f t="normal" ca="1">A5060</f>
        <v>0</v>
      </c>
    </row>
    <row r="5055" spans="1:6">
      <c r="A5055" t="s">
        <v>4</v>
      </c>
      <c r="B5055" s="4" t="s">
        <v>5</v>
      </c>
      <c r="C5055" s="4" t="s">
        <v>13</v>
      </c>
      <c r="D5055" s="4" t="s">
        <v>13</v>
      </c>
      <c r="E5055" s="4" t="s">
        <v>6</v>
      </c>
      <c r="F5055" s="4" t="s">
        <v>10</v>
      </c>
    </row>
    <row r="5056" spans="1:6">
      <c r="A5056" t="n">
        <v>36146</v>
      </c>
      <c r="B5056" s="26" t="n">
        <v>31</v>
      </c>
      <c r="C5056" s="7" t="n">
        <v>1</v>
      </c>
      <c r="D5056" s="7" t="n">
        <v>1</v>
      </c>
      <c r="E5056" s="7" t="s">
        <v>475</v>
      </c>
      <c r="F5056" s="7" t="n">
        <v>0</v>
      </c>
    </row>
    <row r="5057" spans="1:6">
      <c r="A5057" t="s">
        <v>4</v>
      </c>
      <c r="B5057" s="4" t="s">
        <v>5</v>
      </c>
      <c r="C5057" s="4" t="s">
        <v>84</v>
      </c>
    </row>
    <row r="5058" spans="1:6">
      <c r="A5058" t="n">
        <v>36181</v>
      </c>
      <c r="B5058" s="29" t="n">
        <v>3</v>
      </c>
      <c r="C5058" s="16" t="n">
        <f t="normal" ca="1">A5062</f>
        <v>0</v>
      </c>
    </row>
    <row r="5059" spans="1:6">
      <c r="A5059" t="s">
        <v>4</v>
      </c>
      <c r="B5059" s="4" t="s">
        <v>5</v>
      </c>
      <c r="C5059" s="4" t="s">
        <v>13</v>
      </c>
      <c r="D5059" s="4" t="s">
        <v>13</v>
      </c>
      <c r="E5059" s="4" t="s">
        <v>6</v>
      </c>
      <c r="F5059" s="4" t="s">
        <v>10</v>
      </c>
    </row>
    <row r="5060" spans="1:6">
      <c r="A5060" t="n">
        <v>36186</v>
      </c>
      <c r="B5060" s="26" t="n">
        <v>31</v>
      </c>
      <c r="C5060" s="7" t="n">
        <v>1</v>
      </c>
      <c r="D5060" s="7" t="n">
        <v>1</v>
      </c>
      <c r="E5060" s="7" t="s">
        <v>476</v>
      </c>
      <c r="F5060" s="7" t="n">
        <v>0</v>
      </c>
    </row>
    <row r="5061" spans="1:6">
      <c r="A5061" t="s">
        <v>4</v>
      </c>
      <c r="B5061" s="4" t="s">
        <v>5</v>
      </c>
      <c r="C5061" s="4" t="s">
        <v>13</v>
      </c>
      <c r="D5061" s="4" t="s">
        <v>13</v>
      </c>
      <c r="E5061" s="4" t="s">
        <v>13</v>
      </c>
      <c r="F5061" s="4" t="s">
        <v>10</v>
      </c>
      <c r="G5061" s="4" t="s">
        <v>10</v>
      </c>
      <c r="H5061" s="4" t="s">
        <v>13</v>
      </c>
    </row>
    <row r="5062" spans="1:6">
      <c r="A5062" t="n">
        <v>36221</v>
      </c>
      <c r="B5062" s="26" t="n">
        <v>31</v>
      </c>
      <c r="C5062" s="7" t="n">
        <v>2</v>
      </c>
      <c r="D5062" s="7" t="n">
        <v>1</v>
      </c>
      <c r="E5062" s="7" t="n">
        <v>1</v>
      </c>
      <c r="F5062" s="7" t="n">
        <v>400</v>
      </c>
      <c r="G5062" s="7" t="n">
        <v>100</v>
      </c>
      <c r="H5062" s="7" t="n">
        <v>0</v>
      </c>
    </row>
    <row r="5063" spans="1:6">
      <c r="A5063" t="s">
        <v>4</v>
      </c>
      <c r="B5063" s="4" t="s">
        <v>5</v>
      </c>
      <c r="C5063" s="4" t="s">
        <v>13</v>
      </c>
      <c r="D5063" s="4" t="s">
        <v>13</v>
      </c>
      <c r="E5063" s="4" t="s">
        <v>13</v>
      </c>
    </row>
    <row r="5064" spans="1:6">
      <c r="A5064" t="n">
        <v>36230</v>
      </c>
      <c r="B5064" s="26" t="n">
        <v>31</v>
      </c>
      <c r="C5064" s="7" t="n">
        <v>4</v>
      </c>
      <c r="D5064" s="7" t="n">
        <v>1</v>
      </c>
      <c r="E5064" s="7" t="n">
        <v>1</v>
      </c>
    </row>
    <row r="5065" spans="1:6">
      <c r="A5065" t="s">
        <v>4</v>
      </c>
      <c r="B5065" s="4" t="s">
        <v>5</v>
      </c>
      <c r="C5065" s="4" t="s">
        <v>13</v>
      </c>
      <c r="D5065" s="4" t="s">
        <v>13</v>
      </c>
    </row>
    <row r="5066" spans="1:6">
      <c r="A5066" t="n">
        <v>36234</v>
      </c>
      <c r="B5066" s="26" t="n">
        <v>31</v>
      </c>
      <c r="C5066" s="7" t="n">
        <v>3</v>
      </c>
      <c r="D5066" s="7" t="n">
        <v>1</v>
      </c>
    </row>
    <row r="5067" spans="1:6">
      <c r="A5067" t="s">
        <v>4</v>
      </c>
      <c r="B5067" s="4" t="s">
        <v>5</v>
      </c>
      <c r="C5067" s="4" t="s">
        <v>13</v>
      </c>
      <c r="D5067" s="4" t="s">
        <v>13</v>
      </c>
      <c r="E5067" s="4" t="s">
        <v>13</v>
      </c>
      <c r="F5067" s="4" t="s">
        <v>9</v>
      </c>
      <c r="G5067" s="4" t="s">
        <v>13</v>
      </c>
      <c r="H5067" s="4" t="s">
        <v>13</v>
      </c>
      <c r="I5067" s="4" t="s">
        <v>84</v>
      </c>
    </row>
    <row r="5068" spans="1:6">
      <c r="A5068" t="n">
        <v>36237</v>
      </c>
      <c r="B5068" s="15" t="n">
        <v>5</v>
      </c>
      <c r="C5068" s="7" t="n">
        <v>35</v>
      </c>
      <c r="D5068" s="7" t="n">
        <v>1</v>
      </c>
      <c r="E5068" s="7" t="n">
        <v>0</v>
      </c>
      <c r="F5068" s="7" t="n">
        <v>-2</v>
      </c>
      <c r="G5068" s="7" t="n">
        <v>2</v>
      </c>
      <c r="H5068" s="7" t="n">
        <v>1</v>
      </c>
      <c r="I5068" s="16" t="n">
        <f t="normal" ca="1">A5074</f>
        <v>0</v>
      </c>
    </row>
    <row r="5069" spans="1:6">
      <c r="A5069" t="s">
        <v>4</v>
      </c>
      <c r="B5069" s="4" t="s">
        <v>5</v>
      </c>
      <c r="C5069" s="4" t="s">
        <v>84</v>
      </c>
    </row>
    <row r="5070" spans="1:6">
      <c r="A5070" t="n">
        <v>36251</v>
      </c>
      <c r="B5070" s="29" t="n">
        <v>3</v>
      </c>
      <c r="C5070" s="16" t="n">
        <f t="normal" ca="1">A5178</f>
        <v>0</v>
      </c>
    </row>
    <row r="5071" spans="1:6">
      <c r="A5071" t="s">
        <v>4</v>
      </c>
      <c r="B5071" s="4" t="s">
        <v>5</v>
      </c>
      <c r="C5071" s="4" t="s">
        <v>84</v>
      </c>
    </row>
    <row r="5072" spans="1:6">
      <c r="A5072" t="n">
        <v>36256</v>
      </c>
      <c r="B5072" s="29" t="n">
        <v>3</v>
      </c>
      <c r="C5072" s="16" t="n">
        <f t="normal" ca="1">A5176</f>
        <v>0</v>
      </c>
    </row>
    <row r="5073" spans="1:9">
      <c r="A5073" t="s">
        <v>4</v>
      </c>
      <c r="B5073" s="4" t="s">
        <v>5</v>
      </c>
      <c r="C5073" s="4" t="s">
        <v>10</v>
      </c>
    </row>
    <row r="5074" spans="1:9">
      <c r="A5074" t="n">
        <v>36261</v>
      </c>
      <c r="B5074" s="17" t="n">
        <v>13</v>
      </c>
      <c r="C5074" s="7" t="n">
        <v>10805</v>
      </c>
    </row>
    <row r="5075" spans="1:9">
      <c r="A5075" t="s">
        <v>4</v>
      </c>
      <c r="B5075" s="4" t="s">
        <v>5</v>
      </c>
      <c r="C5075" s="4" t="s">
        <v>10</v>
      </c>
    </row>
    <row r="5076" spans="1:9">
      <c r="A5076" t="n">
        <v>36264</v>
      </c>
      <c r="B5076" s="17" t="n">
        <v>13</v>
      </c>
      <c r="C5076" s="7" t="n">
        <v>10811</v>
      </c>
    </row>
    <row r="5077" spans="1:9">
      <c r="A5077" t="s">
        <v>4</v>
      </c>
      <c r="B5077" s="4" t="s">
        <v>5</v>
      </c>
      <c r="C5077" s="4" t="s">
        <v>10</v>
      </c>
    </row>
    <row r="5078" spans="1:9">
      <c r="A5078" t="n">
        <v>36267</v>
      </c>
      <c r="B5078" s="17" t="n">
        <v>13</v>
      </c>
      <c r="C5078" s="7" t="n">
        <v>10817</v>
      </c>
    </row>
    <row r="5079" spans="1:9">
      <c r="A5079" t="s">
        <v>4</v>
      </c>
      <c r="B5079" s="4" t="s">
        <v>5</v>
      </c>
      <c r="C5079" s="4" t="s">
        <v>10</v>
      </c>
    </row>
    <row r="5080" spans="1:9">
      <c r="A5080" t="n">
        <v>36270</v>
      </c>
      <c r="B5080" s="17" t="n">
        <v>13</v>
      </c>
      <c r="C5080" s="7" t="n">
        <v>10823</v>
      </c>
    </row>
    <row r="5081" spans="1:9">
      <c r="A5081" t="s">
        <v>4</v>
      </c>
      <c r="B5081" s="4" t="s">
        <v>5</v>
      </c>
      <c r="C5081" s="4" t="s">
        <v>10</v>
      </c>
    </row>
    <row r="5082" spans="1:9">
      <c r="A5082" t="n">
        <v>36273</v>
      </c>
      <c r="B5082" s="17" t="n">
        <v>13</v>
      </c>
      <c r="C5082" s="7" t="n">
        <v>10829</v>
      </c>
    </row>
    <row r="5083" spans="1:9">
      <c r="A5083" t="s">
        <v>4</v>
      </c>
      <c r="B5083" s="4" t="s">
        <v>5</v>
      </c>
      <c r="C5083" s="4" t="s">
        <v>10</v>
      </c>
    </row>
    <row r="5084" spans="1:9">
      <c r="A5084" t="n">
        <v>36276</v>
      </c>
      <c r="B5084" s="17" t="n">
        <v>13</v>
      </c>
      <c r="C5084" s="7" t="n">
        <v>10835</v>
      </c>
    </row>
    <row r="5085" spans="1:9">
      <c r="A5085" t="s">
        <v>4</v>
      </c>
      <c r="B5085" s="4" t="s">
        <v>5</v>
      </c>
      <c r="C5085" s="4" t="s">
        <v>10</v>
      </c>
    </row>
    <row r="5086" spans="1:9">
      <c r="A5086" t="n">
        <v>36279</v>
      </c>
      <c r="B5086" s="17" t="n">
        <v>13</v>
      </c>
      <c r="C5086" s="7" t="n">
        <v>10841</v>
      </c>
    </row>
    <row r="5087" spans="1:9">
      <c r="A5087" t="s">
        <v>4</v>
      </c>
      <c r="B5087" s="4" t="s">
        <v>5</v>
      </c>
      <c r="C5087" s="4" t="s">
        <v>10</v>
      </c>
    </row>
    <row r="5088" spans="1:9">
      <c r="A5088" t="n">
        <v>36282</v>
      </c>
      <c r="B5088" s="17" t="n">
        <v>13</v>
      </c>
      <c r="C5088" s="7" t="n">
        <v>10847</v>
      </c>
    </row>
    <row r="5089" spans="1:3">
      <c r="A5089" t="s">
        <v>4</v>
      </c>
      <c r="B5089" s="4" t="s">
        <v>5</v>
      </c>
      <c r="C5089" s="4" t="s">
        <v>10</v>
      </c>
    </row>
    <row r="5090" spans="1:3">
      <c r="A5090" t="n">
        <v>36285</v>
      </c>
      <c r="B5090" s="17" t="n">
        <v>13</v>
      </c>
      <c r="C5090" s="7" t="n">
        <v>10853</v>
      </c>
    </row>
    <row r="5091" spans="1:3">
      <c r="A5091" t="s">
        <v>4</v>
      </c>
      <c r="B5091" s="4" t="s">
        <v>5</v>
      </c>
      <c r="C5091" s="4" t="s">
        <v>10</v>
      </c>
    </row>
    <row r="5092" spans="1:3">
      <c r="A5092" t="n">
        <v>36288</v>
      </c>
      <c r="B5092" s="17" t="n">
        <v>13</v>
      </c>
      <c r="C5092" s="7" t="n">
        <v>10859</v>
      </c>
    </row>
    <row r="5093" spans="1:3">
      <c r="A5093" t="s">
        <v>4</v>
      </c>
      <c r="B5093" s="4" t="s">
        <v>5</v>
      </c>
      <c r="C5093" s="4" t="s">
        <v>10</v>
      </c>
    </row>
    <row r="5094" spans="1:3">
      <c r="A5094" t="n">
        <v>36291</v>
      </c>
      <c r="B5094" s="17" t="n">
        <v>13</v>
      </c>
      <c r="C5094" s="7" t="n">
        <v>10863</v>
      </c>
    </row>
    <row r="5095" spans="1:3">
      <c r="A5095" t="s">
        <v>4</v>
      </c>
      <c r="B5095" s="4" t="s">
        <v>5</v>
      </c>
      <c r="C5095" s="4" t="s">
        <v>10</v>
      </c>
    </row>
    <row r="5096" spans="1:3">
      <c r="A5096" t="n">
        <v>36294</v>
      </c>
      <c r="B5096" s="17" t="n">
        <v>13</v>
      </c>
      <c r="C5096" s="7" t="n">
        <v>10867</v>
      </c>
    </row>
    <row r="5097" spans="1:3">
      <c r="A5097" t="s">
        <v>4</v>
      </c>
      <c r="B5097" s="4" t="s">
        <v>5</v>
      </c>
      <c r="C5097" s="4" t="s">
        <v>10</v>
      </c>
    </row>
    <row r="5098" spans="1:3">
      <c r="A5098" t="n">
        <v>36297</v>
      </c>
      <c r="B5098" s="17" t="n">
        <v>13</v>
      </c>
      <c r="C5098" s="7" t="n">
        <v>10875</v>
      </c>
    </row>
    <row r="5099" spans="1:3">
      <c r="A5099" t="s">
        <v>4</v>
      </c>
      <c r="B5099" s="4" t="s">
        <v>5</v>
      </c>
      <c r="C5099" s="4" t="s">
        <v>13</v>
      </c>
      <c r="D5099" s="4" t="s">
        <v>13</v>
      </c>
      <c r="E5099" s="4" t="s">
        <v>13</v>
      </c>
      <c r="F5099" s="4" t="s">
        <v>9</v>
      </c>
      <c r="G5099" s="4" t="s">
        <v>13</v>
      </c>
      <c r="H5099" s="4" t="s">
        <v>13</v>
      </c>
      <c r="I5099" s="4" t="s">
        <v>84</v>
      </c>
    </row>
    <row r="5100" spans="1:3">
      <c r="A5100" t="n">
        <v>36300</v>
      </c>
      <c r="B5100" s="15" t="n">
        <v>5</v>
      </c>
      <c r="C5100" s="7" t="n">
        <v>35</v>
      </c>
      <c r="D5100" s="7" t="n">
        <v>1</v>
      </c>
      <c r="E5100" s="7" t="n">
        <v>0</v>
      </c>
      <c r="F5100" s="7" t="n">
        <v>1</v>
      </c>
      <c r="G5100" s="7" t="n">
        <v>2</v>
      </c>
      <c r="H5100" s="7" t="n">
        <v>1</v>
      </c>
      <c r="I5100" s="16" t="n">
        <f t="normal" ca="1">A5106</f>
        <v>0</v>
      </c>
    </row>
    <row r="5101" spans="1:3">
      <c r="A5101" t="s">
        <v>4</v>
      </c>
      <c r="B5101" s="4" t="s">
        <v>5</v>
      </c>
      <c r="C5101" s="4" t="s">
        <v>10</v>
      </c>
    </row>
    <row r="5102" spans="1:3">
      <c r="A5102" t="n">
        <v>36314</v>
      </c>
      <c r="B5102" s="9" t="n">
        <v>12</v>
      </c>
      <c r="C5102" s="7" t="n">
        <v>10805</v>
      </c>
    </row>
    <row r="5103" spans="1:3">
      <c r="A5103" t="s">
        <v>4</v>
      </c>
      <c r="B5103" s="4" t="s">
        <v>5</v>
      </c>
      <c r="C5103" s="4" t="s">
        <v>84</v>
      </c>
    </row>
    <row r="5104" spans="1:3">
      <c r="A5104" t="n">
        <v>36317</v>
      </c>
      <c r="B5104" s="29" t="n">
        <v>3</v>
      </c>
      <c r="C5104" s="16" t="n">
        <f t="normal" ca="1">A5176</f>
        <v>0</v>
      </c>
    </row>
    <row r="5105" spans="1:9">
      <c r="A5105" t="s">
        <v>4</v>
      </c>
      <c r="B5105" s="4" t="s">
        <v>5</v>
      </c>
      <c r="C5105" s="4" t="s">
        <v>13</v>
      </c>
      <c r="D5105" s="4" t="s">
        <v>13</v>
      </c>
      <c r="E5105" s="4" t="s">
        <v>13</v>
      </c>
      <c r="F5105" s="4" t="s">
        <v>9</v>
      </c>
      <c r="G5105" s="4" t="s">
        <v>13</v>
      </c>
      <c r="H5105" s="4" t="s">
        <v>13</v>
      </c>
      <c r="I5105" s="4" t="s">
        <v>84</v>
      </c>
    </row>
    <row r="5106" spans="1:9">
      <c r="A5106" t="n">
        <v>36322</v>
      </c>
      <c r="B5106" s="15" t="n">
        <v>5</v>
      </c>
      <c r="C5106" s="7" t="n">
        <v>35</v>
      </c>
      <c r="D5106" s="7" t="n">
        <v>1</v>
      </c>
      <c r="E5106" s="7" t="n">
        <v>0</v>
      </c>
      <c r="F5106" s="7" t="n">
        <v>2</v>
      </c>
      <c r="G5106" s="7" t="n">
        <v>2</v>
      </c>
      <c r="H5106" s="7" t="n">
        <v>1</v>
      </c>
      <c r="I5106" s="16" t="n">
        <f t="normal" ca="1">A5112</f>
        <v>0</v>
      </c>
    </row>
    <row r="5107" spans="1:9">
      <c r="A5107" t="s">
        <v>4</v>
      </c>
      <c r="B5107" s="4" t="s">
        <v>5</v>
      </c>
      <c r="C5107" s="4" t="s">
        <v>10</v>
      </c>
    </row>
    <row r="5108" spans="1:9">
      <c r="A5108" t="n">
        <v>36336</v>
      </c>
      <c r="B5108" s="9" t="n">
        <v>12</v>
      </c>
      <c r="C5108" s="7" t="n">
        <v>10811</v>
      </c>
    </row>
    <row r="5109" spans="1:9">
      <c r="A5109" t="s">
        <v>4</v>
      </c>
      <c r="B5109" s="4" t="s">
        <v>5</v>
      </c>
      <c r="C5109" s="4" t="s">
        <v>84</v>
      </c>
    </row>
    <row r="5110" spans="1:9">
      <c r="A5110" t="n">
        <v>36339</v>
      </c>
      <c r="B5110" s="29" t="n">
        <v>3</v>
      </c>
      <c r="C5110" s="16" t="n">
        <f t="normal" ca="1">A5176</f>
        <v>0</v>
      </c>
    </row>
    <row r="5111" spans="1:9">
      <c r="A5111" t="s">
        <v>4</v>
      </c>
      <c r="B5111" s="4" t="s">
        <v>5</v>
      </c>
      <c r="C5111" s="4" t="s">
        <v>13</v>
      </c>
      <c r="D5111" s="4" t="s">
        <v>13</v>
      </c>
      <c r="E5111" s="4" t="s">
        <v>13</v>
      </c>
      <c r="F5111" s="4" t="s">
        <v>9</v>
      </c>
      <c r="G5111" s="4" t="s">
        <v>13</v>
      </c>
      <c r="H5111" s="4" t="s">
        <v>13</v>
      </c>
      <c r="I5111" s="4" t="s">
        <v>84</v>
      </c>
    </row>
    <row r="5112" spans="1:9">
      <c r="A5112" t="n">
        <v>36344</v>
      </c>
      <c r="B5112" s="15" t="n">
        <v>5</v>
      </c>
      <c r="C5112" s="7" t="n">
        <v>35</v>
      </c>
      <c r="D5112" s="7" t="n">
        <v>1</v>
      </c>
      <c r="E5112" s="7" t="n">
        <v>0</v>
      </c>
      <c r="F5112" s="7" t="n">
        <v>3</v>
      </c>
      <c r="G5112" s="7" t="n">
        <v>2</v>
      </c>
      <c r="H5112" s="7" t="n">
        <v>1</v>
      </c>
      <c r="I5112" s="16" t="n">
        <f t="normal" ca="1">A5118</f>
        <v>0</v>
      </c>
    </row>
    <row r="5113" spans="1:9">
      <c r="A5113" t="s">
        <v>4</v>
      </c>
      <c r="B5113" s="4" t="s">
        <v>5</v>
      </c>
      <c r="C5113" s="4" t="s">
        <v>10</v>
      </c>
    </row>
    <row r="5114" spans="1:9">
      <c r="A5114" t="n">
        <v>36358</v>
      </c>
      <c r="B5114" s="9" t="n">
        <v>12</v>
      </c>
      <c r="C5114" s="7" t="n">
        <v>10817</v>
      </c>
    </row>
    <row r="5115" spans="1:9">
      <c r="A5115" t="s">
        <v>4</v>
      </c>
      <c r="B5115" s="4" t="s">
        <v>5</v>
      </c>
      <c r="C5115" s="4" t="s">
        <v>84</v>
      </c>
    </row>
    <row r="5116" spans="1:9">
      <c r="A5116" t="n">
        <v>36361</v>
      </c>
      <c r="B5116" s="29" t="n">
        <v>3</v>
      </c>
      <c r="C5116" s="16" t="n">
        <f t="normal" ca="1">A5176</f>
        <v>0</v>
      </c>
    </row>
    <row r="5117" spans="1:9">
      <c r="A5117" t="s">
        <v>4</v>
      </c>
      <c r="B5117" s="4" t="s">
        <v>5</v>
      </c>
      <c r="C5117" s="4" t="s">
        <v>13</v>
      </c>
      <c r="D5117" s="4" t="s">
        <v>13</v>
      </c>
      <c r="E5117" s="4" t="s">
        <v>13</v>
      </c>
      <c r="F5117" s="4" t="s">
        <v>9</v>
      </c>
      <c r="G5117" s="4" t="s">
        <v>13</v>
      </c>
      <c r="H5117" s="4" t="s">
        <v>13</v>
      </c>
      <c r="I5117" s="4" t="s">
        <v>84</v>
      </c>
    </row>
    <row r="5118" spans="1:9">
      <c r="A5118" t="n">
        <v>36366</v>
      </c>
      <c r="B5118" s="15" t="n">
        <v>5</v>
      </c>
      <c r="C5118" s="7" t="n">
        <v>35</v>
      </c>
      <c r="D5118" s="7" t="n">
        <v>1</v>
      </c>
      <c r="E5118" s="7" t="n">
        <v>0</v>
      </c>
      <c r="F5118" s="7" t="n">
        <v>4</v>
      </c>
      <c r="G5118" s="7" t="n">
        <v>2</v>
      </c>
      <c r="H5118" s="7" t="n">
        <v>1</v>
      </c>
      <c r="I5118" s="16" t="n">
        <f t="normal" ca="1">A5124</f>
        <v>0</v>
      </c>
    </row>
    <row r="5119" spans="1:9">
      <c r="A5119" t="s">
        <v>4</v>
      </c>
      <c r="B5119" s="4" t="s">
        <v>5</v>
      </c>
      <c r="C5119" s="4" t="s">
        <v>10</v>
      </c>
    </row>
    <row r="5120" spans="1:9">
      <c r="A5120" t="n">
        <v>36380</v>
      </c>
      <c r="B5120" s="9" t="n">
        <v>12</v>
      </c>
      <c r="C5120" s="7" t="n">
        <v>10823</v>
      </c>
    </row>
    <row r="5121" spans="1:9">
      <c r="A5121" t="s">
        <v>4</v>
      </c>
      <c r="B5121" s="4" t="s">
        <v>5</v>
      </c>
      <c r="C5121" s="4" t="s">
        <v>84</v>
      </c>
    </row>
    <row r="5122" spans="1:9">
      <c r="A5122" t="n">
        <v>36383</v>
      </c>
      <c r="B5122" s="29" t="n">
        <v>3</v>
      </c>
      <c r="C5122" s="16" t="n">
        <f t="normal" ca="1">A5176</f>
        <v>0</v>
      </c>
    </row>
    <row r="5123" spans="1:9">
      <c r="A5123" t="s">
        <v>4</v>
      </c>
      <c r="B5123" s="4" t="s">
        <v>5</v>
      </c>
      <c r="C5123" s="4" t="s">
        <v>13</v>
      </c>
      <c r="D5123" s="4" t="s">
        <v>13</v>
      </c>
      <c r="E5123" s="4" t="s">
        <v>13</v>
      </c>
      <c r="F5123" s="4" t="s">
        <v>9</v>
      </c>
      <c r="G5123" s="4" t="s">
        <v>13</v>
      </c>
      <c r="H5123" s="4" t="s">
        <v>13</v>
      </c>
      <c r="I5123" s="4" t="s">
        <v>84</v>
      </c>
    </row>
    <row r="5124" spans="1:9">
      <c r="A5124" t="n">
        <v>36388</v>
      </c>
      <c r="B5124" s="15" t="n">
        <v>5</v>
      </c>
      <c r="C5124" s="7" t="n">
        <v>35</v>
      </c>
      <c r="D5124" s="7" t="n">
        <v>1</v>
      </c>
      <c r="E5124" s="7" t="n">
        <v>0</v>
      </c>
      <c r="F5124" s="7" t="n">
        <v>5</v>
      </c>
      <c r="G5124" s="7" t="n">
        <v>2</v>
      </c>
      <c r="H5124" s="7" t="n">
        <v>1</v>
      </c>
      <c r="I5124" s="16" t="n">
        <f t="normal" ca="1">A5130</f>
        <v>0</v>
      </c>
    </row>
    <row r="5125" spans="1:9">
      <c r="A5125" t="s">
        <v>4</v>
      </c>
      <c r="B5125" s="4" t="s">
        <v>5</v>
      </c>
      <c r="C5125" s="4" t="s">
        <v>10</v>
      </c>
    </row>
    <row r="5126" spans="1:9">
      <c r="A5126" t="n">
        <v>36402</v>
      </c>
      <c r="B5126" s="9" t="n">
        <v>12</v>
      </c>
      <c r="C5126" s="7" t="n">
        <v>10829</v>
      </c>
    </row>
    <row r="5127" spans="1:9">
      <c r="A5127" t="s">
        <v>4</v>
      </c>
      <c r="B5127" s="4" t="s">
        <v>5</v>
      </c>
      <c r="C5127" s="4" t="s">
        <v>84</v>
      </c>
    </row>
    <row r="5128" spans="1:9">
      <c r="A5128" t="n">
        <v>36405</v>
      </c>
      <c r="B5128" s="29" t="n">
        <v>3</v>
      </c>
      <c r="C5128" s="16" t="n">
        <f t="normal" ca="1">A5176</f>
        <v>0</v>
      </c>
    </row>
    <row r="5129" spans="1:9">
      <c r="A5129" t="s">
        <v>4</v>
      </c>
      <c r="B5129" s="4" t="s">
        <v>5</v>
      </c>
      <c r="C5129" s="4" t="s">
        <v>13</v>
      </c>
      <c r="D5129" s="4" t="s">
        <v>13</v>
      </c>
      <c r="E5129" s="4" t="s">
        <v>13</v>
      </c>
      <c r="F5129" s="4" t="s">
        <v>9</v>
      </c>
      <c r="G5129" s="4" t="s">
        <v>13</v>
      </c>
      <c r="H5129" s="4" t="s">
        <v>13</v>
      </c>
      <c r="I5129" s="4" t="s">
        <v>84</v>
      </c>
    </row>
    <row r="5130" spans="1:9">
      <c r="A5130" t="n">
        <v>36410</v>
      </c>
      <c r="B5130" s="15" t="n">
        <v>5</v>
      </c>
      <c r="C5130" s="7" t="n">
        <v>35</v>
      </c>
      <c r="D5130" s="7" t="n">
        <v>1</v>
      </c>
      <c r="E5130" s="7" t="n">
        <v>0</v>
      </c>
      <c r="F5130" s="7" t="n">
        <v>6</v>
      </c>
      <c r="G5130" s="7" t="n">
        <v>2</v>
      </c>
      <c r="H5130" s="7" t="n">
        <v>1</v>
      </c>
      <c r="I5130" s="16" t="n">
        <f t="normal" ca="1">A5136</f>
        <v>0</v>
      </c>
    </row>
    <row r="5131" spans="1:9">
      <c r="A5131" t="s">
        <v>4</v>
      </c>
      <c r="B5131" s="4" t="s">
        <v>5</v>
      </c>
      <c r="C5131" s="4" t="s">
        <v>10</v>
      </c>
    </row>
    <row r="5132" spans="1:9">
      <c r="A5132" t="n">
        <v>36424</v>
      </c>
      <c r="B5132" s="9" t="n">
        <v>12</v>
      </c>
      <c r="C5132" s="7" t="n">
        <v>10835</v>
      </c>
    </row>
    <row r="5133" spans="1:9">
      <c r="A5133" t="s">
        <v>4</v>
      </c>
      <c r="B5133" s="4" t="s">
        <v>5</v>
      </c>
      <c r="C5133" s="4" t="s">
        <v>84</v>
      </c>
    </row>
    <row r="5134" spans="1:9">
      <c r="A5134" t="n">
        <v>36427</v>
      </c>
      <c r="B5134" s="29" t="n">
        <v>3</v>
      </c>
      <c r="C5134" s="16" t="n">
        <f t="normal" ca="1">A5176</f>
        <v>0</v>
      </c>
    </row>
    <row r="5135" spans="1:9">
      <c r="A5135" t="s">
        <v>4</v>
      </c>
      <c r="B5135" s="4" t="s">
        <v>5</v>
      </c>
      <c r="C5135" s="4" t="s">
        <v>13</v>
      </c>
      <c r="D5135" s="4" t="s">
        <v>13</v>
      </c>
      <c r="E5135" s="4" t="s">
        <v>13</v>
      </c>
      <c r="F5135" s="4" t="s">
        <v>9</v>
      </c>
      <c r="G5135" s="4" t="s">
        <v>13</v>
      </c>
      <c r="H5135" s="4" t="s">
        <v>13</v>
      </c>
      <c r="I5135" s="4" t="s">
        <v>84</v>
      </c>
    </row>
    <row r="5136" spans="1:9">
      <c r="A5136" t="n">
        <v>36432</v>
      </c>
      <c r="B5136" s="15" t="n">
        <v>5</v>
      </c>
      <c r="C5136" s="7" t="n">
        <v>35</v>
      </c>
      <c r="D5136" s="7" t="n">
        <v>1</v>
      </c>
      <c r="E5136" s="7" t="n">
        <v>0</v>
      </c>
      <c r="F5136" s="7" t="n">
        <v>7</v>
      </c>
      <c r="G5136" s="7" t="n">
        <v>2</v>
      </c>
      <c r="H5136" s="7" t="n">
        <v>1</v>
      </c>
      <c r="I5136" s="16" t="n">
        <f t="normal" ca="1">A5142</f>
        <v>0</v>
      </c>
    </row>
    <row r="5137" spans="1:9">
      <c r="A5137" t="s">
        <v>4</v>
      </c>
      <c r="B5137" s="4" t="s">
        <v>5</v>
      </c>
      <c r="C5137" s="4" t="s">
        <v>10</v>
      </c>
    </row>
    <row r="5138" spans="1:9">
      <c r="A5138" t="n">
        <v>36446</v>
      </c>
      <c r="B5138" s="9" t="n">
        <v>12</v>
      </c>
      <c r="C5138" s="7" t="n">
        <v>10841</v>
      </c>
    </row>
    <row r="5139" spans="1:9">
      <c r="A5139" t="s">
        <v>4</v>
      </c>
      <c r="B5139" s="4" t="s">
        <v>5</v>
      </c>
      <c r="C5139" s="4" t="s">
        <v>84</v>
      </c>
    </row>
    <row r="5140" spans="1:9">
      <c r="A5140" t="n">
        <v>36449</v>
      </c>
      <c r="B5140" s="29" t="n">
        <v>3</v>
      </c>
      <c r="C5140" s="16" t="n">
        <f t="normal" ca="1">A5176</f>
        <v>0</v>
      </c>
    </row>
    <row r="5141" spans="1:9">
      <c r="A5141" t="s">
        <v>4</v>
      </c>
      <c r="B5141" s="4" t="s">
        <v>5</v>
      </c>
      <c r="C5141" s="4" t="s">
        <v>13</v>
      </c>
      <c r="D5141" s="4" t="s">
        <v>13</v>
      </c>
      <c r="E5141" s="4" t="s">
        <v>13</v>
      </c>
      <c r="F5141" s="4" t="s">
        <v>9</v>
      </c>
      <c r="G5141" s="4" t="s">
        <v>13</v>
      </c>
      <c r="H5141" s="4" t="s">
        <v>13</v>
      </c>
      <c r="I5141" s="4" t="s">
        <v>84</v>
      </c>
    </row>
    <row r="5142" spans="1:9">
      <c r="A5142" t="n">
        <v>36454</v>
      </c>
      <c r="B5142" s="15" t="n">
        <v>5</v>
      </c>
      <c r="C5142" s="7" t="n">
        <v>35</v>
      </c>
      <c r="D5142" s="7" t="n">
        <v>1</v>
      </c>
      <c r="E5142" s="7" t="n">
        <v>0</v>
      </c>
      <c r="F5142" s="7" t="n">
        <v>8</v>
      </c>
      <c r="G5142" s="7" t="n">
        <v>2</v>
      </c>
      <c r="H5142" s="7" t="n">
        <v>1</v>
      </c>
      <c r="I5142" s="16" t="n">
        <f t="normal" ca="1">A5148</f>
        <v>0</v>
      </c>
    </row>
    <row r="5143" spans="1:9">
      <c r="A5143" t="s">
        <v>4</v>
      </c>
      <c r="B5143" s="4" t="s">
        <v>5</v>
      </c>
      <c r="C5143" s="4" t="s">
        <v>10</v>
      </c>
    </row>
    <row r="5144" spans="1:9">
      <c r="A5144" t="n">
        <v>36468</v>
      </c>
      <c r="B5144" s="9" t="n">
        <v>12</v>
      </c>
      <c r="C5144" s="7" t="n">
        <v>10847</v>
      </c>
    </row>
    <row r="5145" spans="1:9">
      <c r="A5145" t="s">
        <v>4</v>
      </c>
      <c r="B5145" s="4" t="s">
        <v>5</v>
      </c>
      <c r="C5145" s="4" t="s">
        <v>84</v>
      </c>
    </row>
    <row r="5146" spans="1:9">
      <c r="A5146" t="n">
        <v>36471</v>
      </c>
      <c r="B5146" s="29" t="n">
        <v>3</v>
      </c>
      <c r="C5146" s="16" t="n">
        <f t="normal" ca="1">A5176</f>
        <v>0</v>
      </c>
    </row>
    <row r="5147" spans="1:9">
      <c r="A5147" t="s">
        <v>4</v>
      </c>
      <c r="B5147" s="4" t="s">
        <v>5</v>
      </c>
      <c r="C5147" s="4" t="s">
        <v>13</v>
      </c>
      <c r="D5147" s="4" t="s">
        <v>13</v>
      </c>
      <c r="E5147" s="4" t="s">
        <v>13</v>
      </c>
      <c r="F5147" s="4" t="s">
        <v>9</v>
      </c>
      <c r="G5147" s="4" t="s">
        <v>13</v>
      </c>
      <c r="H5147" s="4" t="s">
        <v>13</v>
      </c>
      <c r="I5147" s="4" t="s">
        <v>84</v>
      </c>
    </row>
    <row r="5148" spans="1:9">
      <c r="A5148" t="n">
        <v>36476</v>
      </c>
      <c r="B5148" s="15" t="n">
        <v>5</v>
      </c>
      <c r="C5148" s="7" t="n">
        <v>35</v>
      </c>
      <c r="D5148" s="7" t="n">
        <v>1</v>
      </c>
      <c r="E5148" s="7" t="n">
        <v>0</v>
      </c>
      <c r="F5148" s="7" t="n">
        <v>9</v>
      </c>
      <c r="G5148" s="7" t="n">
        <v>2</v>
      </c>
      <c r="H5148" s="7" t="n">
        <v>1</v>
      </c>
      <c r="I5148" s="16" t="n">
        <f t="normal" ca="1">A5154</f>
        <v>0</v>
      </c>
    </row>
    <row r="5149" spans="1:9">
      <c r="A5149" t="s">
        <v>4</v>
      </c>
      <c r="B5149" s="4" t="s">
        <v>5</v>
      </c>
      <c r="C5149" s="4" t="s">
        <v>10</v>
      </c>
    </row>
    <row r="5150" spans="1:9">
      <c r="A5150" t="n">
        <v>36490</v>
      </c>
      <c r="B5150" s="9" t="n">
        <v>12</v>
      </c>
      <c r="C5150" s="7" t="n">
        <v>10853</v>
      </c>
    </row>
    <row r="5151" spans="1:9">
      <c r="A5151" t="s">
        <v>4</v>
      </c>
      <c r="B5151" s="4" t="s">
        <v>5</v>
      </c>
      <c r="C5151" s="4" t="s">
        <v>84</v>
      </c>
    </row>
    <row r="5152" spans="1:9">
      <c r="A5152" t="n">
        <v>36493</v>
      </c>
      <c r="B5152" s="29" t="n">
        <v>3</v>
      </c>
      <c r="C5152" s="16" t="n">
        <f t="normal" ca="1">A5176</f>
        <v>0</v>
      </c>
    </row>
    <row r="5153" spans="1:9">
      <c r="A5153" t="s">
        <v>4</v>
      </c>
      <c r="B5153" s="4" t="s">
        <v>5</v>
      </c>
      <c r="C5153" s="4" t="s">
        <v>13</v>
      </c>
      <c r="D5153" s="4" t="s">
        <v>13</v>
      </c>
      <c r="E5153" s="4" t="s">
        <v>13</v>
      </c>
      <c r="F5153" s="4" t="s">
        <v>9</v>
      </c>
      <c r="G5153" s="4" t="s">
        <v>13</v>
      </c>
      <c r="H5153" s="4" t="s">
        <v>13</v>
      </c>
      <c r="I5153" s="4" t="s">
        <v>84</v>
      </c>
    </row>
    <row r="5154" spans="1:9">
      <c r="A5154" t="n">
        <v>36498</v>
      </c>
      <c r="B5154" s="15" t="n">
        <v>5</v>
      </c>
      <c r="C5154" s="7" t="n">
        <v>35</v>
      </c>
      <c r="D5154" s="7" t="n">
        <v>1</v>
      </c>
      <c r="E5154" s="7" t="n">
        <v>0</v>
      </c>
      <c r="F5154" s="7" t="n">
        <v>11</v>
      </c>
      <c r="G5154" s="7" t="n">
        <v>2</v>
      </c>
      <c r="H5154" s="7" t="n">
        <v>1</v>
      </c>
      <c r="I5154" s="16" t="n">
        <f t="normal" ca="1">A5160</f>
        <v>0</v>
      </c>
    </row>
    <row r="5155" spans="1:9">
      <c r="A5155" t="s">
        <v>4</v>
      </c>
      <c r="B5155" s="4" t="s">
        <v>5</v>
      </c>
      <c r="C5155" s="4" t="s">
        <v>10</v>
      </c>
    </row>
    <row r="5156" spans="1:9">
      <c r="A5156" t="n">
        <v>36512</v>
      </c>
      <c r="B5156" s="9" t="n">
        <v>12</v>
      </c>
      <c r="C5156" s="7" t="n">
        <v>10859</v>
      </c>
    </row>
    <row r="5157" spans="1:9">
      <c r="A5157" t="s">
        <v>4</v>
      </c>
      <c r="B5157" s="4" t="s">
        <v>5</v>
      </c>
      <c r="C5157" s="4" t="s">
        <v>84</v>
      </c>
    </row>
    <row r="5158" spans="1:9">
      <c r="A5158" t="n">
        <v>36515</v>
      </c>
      <c r="B5158" s="29" t="n">
        <v>3</v>
      </c>
      <c r="C5158" s="16" t="n">
        <f t="normal" ca="1">A5176</f>
        <v>0</v>
      </c>
    </row>
    <row r="5159" spans="1:9">
      <c r="A5159" t="s">
        <v>4</v>
      </c>
      <c r="B5159" s="4" t="s">
        <v>5</v>
      </c>
      <c r="C5159" s="4" t="s">
        <v>13</v>
      </c>
      <c r="D5159" s="4" t="s">
        <v>13</v>
      </c>
      <c r="E5159" s="4" t="s">
        <v>13</v>
      </c>
      <c r="F5159" s="4" t="s">
        <v>9</v>
      </c>
      <c r="G5159" s="4" t="s">
        <v>13</v>
      </c>
      <c r="H5159" s="4" t="s">
        <v>13</v>
      </c>
      <c r="I5159" s="4" t="s">
        <v>84</v>
      </c>
    </row>
    <row r="5160" spans="1:9">
      <c r="A5160" t="n">
        <v>36520</v>
      </c>
      <c r="B5160" s="15" t="n">
        <v>5</v>
      </c>
      <c r="C5160" s="7" t="n">
        <v>35</v>
      </c>
      <c r="D5160" s="7" t="n">
        <v>1</v>
      </c>
      <c r="E5160" s="7" t="n">
        <v>0</v>
      </c>
      <c r="F5160" s="7" t="n">
        <v>13</v>
      </c>
      <c r="G5160" s="7" t="n">
        <v>2</v>
      </c>
      <c r="H5160" s="7" t="n">
        <v>1</v>
      </c>
      <c r="I5160" s="16" t="n">
        <f t="normal" ca="1">A5166</f>
        <v>0</v>
      </c>
    </row>
    <row r="5161" spans="1:9">
      <c r="A5161" t="s">
        <v>4</v>
      </c>
      <c r="B5161" s="4" t="s">
        <v>5</v>
      </c>
      <c r="C5161" s="4" t="s">
        <v>10</v>
      </c>
    </row>
    <row r="5162" spans="1:9">
      <c r="A5162" t="n">
        <v>36534</v>
      </c>
      <c r="B5162" s="9" t="n">
        <v>12</v>
      </c>
      <c r="C5162" s="7" t="n">
        <v>10863</v>
      </c>
    </row>
    <row r="5163" spans="1:9">
      <c r="A5163" t="s">
        <v>4</v>
      </c>
      <c r="B5163" s="4" t="s">
        <v>5</v>
      </c>
      <c r="C5163" s="4" t="s">
        <v>84</v>
      </c>
    </row>
    <row r="5164" spans="1:9">
      <c r="A5164" t="n">
        <v>36537</v>
      </c>
      <c r="B5164" s="29" t="n">
        <v>3</v>
      </c>
      <c r="C5164" s="16" t="n">
        <f t="normal" ca="1">A5176</f>
        <v>0</v>
      </c>
    </row>
    <row r="5165" spans="1:9">
      <c r="A5165" t="s">
        <v>4</v>
      </c>
      <c r="B5165" s="4" t="s">
        <v>5</v>
      </c>
      <c r="C5165" s="4" t="s">
        <v>13</v>
      </c>
      <c r="D5165" s="4" t="s">
        <v>13</v>
      </c>
      <c r="E5165" s="4" t="s">
        <v>13</v>
      </c>
      <c r="F5165" s="4" t="s">
        <v>9</v>
      </c>
      <c r="G5165" s="4" t="s">
        <v>13</v>
      </c>
      <c r="H5165" s="4" t="s">
        <v>13</v>
      </c>
      <c r="I5165" s="4" t="s">
        <v>84</v>
      </c>
    </row>
    <row r="5166" spans="1:9">
      <c r="A5166" t="n">
        <v>36542</v>
      </c>
      <c r="B5166" s="15" t="n">
        <v>5</v>
      </c>
      <c r="C5166" s="7" t="n">
        <v>35</v>
      </c>
      <c r="D5166" s="7" t="n">
        <v>1</v>
      </c>
      <c r="E5166" s="7" t="n">
        <v>0</v>
      </c>
      <c r="F5166" s="7" t="n">
        <v>18</v>
      </c>
      <c r="G5166" s="7" t="n">
        <v>2</v>
      </c>
      <c r="H5166" s="7" t="n">
        <v>1</v>
      </c>
      <c r="I5166" s="16" t="n">
        <f t="normal" ca="1">A5172</f>
        <v>0</v>
      </c>
    </row>
    <row r="5167" spans="1:9">
      <c r="A5167" t="s">
        <v>4</v>
      </c>
      <c r="B5167" s="4" t="s">
        <v>5</v>
      </c>
      <c r="C5167" s="4" t="s">
        <v>10</v>
      </c>
    </row>
    <row r="5168" spans="1:9">
      <c r="A5168" t="n">
        <v>36556</v>
      </c>
      <c r="B5168" s="9" t="n">
        <v>12</v>
      </c>
      <c r="C5168" s="7" t="n">
        <v>10867</v>
      </c>
    </row>
    <row r="5169" spans="1:9">
      <c r="A5169" t="s">
        <v>4</v>
      </c>
      <c r="B5169" s="4" t="s">
        <v>5</v>
      </c>
      <c r="C5169" s="4" t="s">
        <v>84</v>
      </c>
    </row>
    <row r="5170" spans="1:9">
      <c r="A5170" t="n">
        <v>36559</v>
      </c>
      <c r="B5170" s="29" t="n">
        <v>3</v>
      </c>
      <c r="C5170" s="16" t="n">
        <f t="normal" ca="1">A5176</f>
        <v>0</v>
      </c>
    </row>
    <row r="5171" spans="1:9">
      <c r="A5171" t="s">
        <v>4</v>
      </c>
      <c r="B5171" s="4" t="s">
        <v>5</v>
      </c>
      <c r="C5171" s="4" t="s">
        <v>13</v>
      </c>
      <c r="D5171" s="4" t="s">
        <v>13</v>
      </c>
      <c r="E5171" s="4" t="s">
        <v>13</v>
      </c>
      <c r="F5171" s="4" t="s">
        <v>9</v>
      </c>
      <c r="G5171" s="4" t="s">
        <v>13</v>
      </c>
      <c r="H5171" s="4" t="s">
        <v>13</v>
      </c>
      <c r="I5171" s="4" t="s">
        <v>84</v>
      </c>
    </row>
    <row r="5172" spans="1:9">
      <c r="A5172" t="n">
        <v>36564</v>
      </c>
      <c r="B5172" s="15" t="n">
        <v>5</v>
      </c>
      <c r="C5172" s="7" t="n">
        <v>35</v>
      </c>
      <c r="D5172" s="7" t="n">
        <v>1</v>
      </c>
      <c r="E5172" s="7" t="n">
        <v>0</v>
      </c>
      <c r="F5172" s="7" t="n">
        <v>0</v>
      </c>
      <c r="G5172" s="7" t="n">
        <v>2</v>
      </c>
      <c r="H5172" s="7" t="n">
        <v>1</v>
      </c>
      <c r="I5172" s="16" t="n">
        <f t="normal" ca="1">A5176</f>
        <v>0</v>
      </c>
    </row>
    <row r="5173" spans="1:9">
      <c r="A5173" t="s">
        <v>4</v>
      </c>
      <c r="B5173" s="4" t="s">
        <v>5</v>
      </c>
      <c r="C5173" s="4" t="s">
        <v>10</v>
      </c>
    </row>
    <row r="5174" spans="1:9">
      <c r="A5174" t="n">
        <v>36578</v>
      </c>
      <c r="B5174" s="9" t="n">
        <v>12</v>
      </c>
      <c r="C5174" s="7" t="n">
        <v>10875</v>
      </c>
    </row>
    <row r="5175" spans="1:9">
      <c r="A5175" t="s">
        <v>4</v>
      </c>
      <c r="B5175" s="4" t="s">
        <v>5</v>
      </c>
      <c r="C5175" s="4" t="s">
        <v>84</v>
      </c>
    </row>
    <row r="5176" spans="1:9">
      <c r="A5176" t="n">
        <v>36581</v>
      </c>
      <c r="B5176" s="29" t="n">
        <v>3</v>
      </c>
      <c r="C5176" s="16" t="n">
        <f t="normal" ca="1">A4952</f>
        <v>0</v>
      </c>
    </row>
    <row r="5177" spans="1:9">
      <c r="A5177" t="s">
        <v>4</v>
      </c>
      <c r="B5177" s="4" t="s">
        <v>5</v>
      </c>
    </row>
    <row r="5178" spans="1:9">
      <c r="A5178" t="n">
        <v>36586</v>
      </c>
      <c r="B5178" s="5" t="n">
        <v>1</v>
      </c>
    </row>
    <row r="5179" spans="1:9" s="3" customFormat="1" customHeight="0">
      <c r="A5179" s="3" t="s">
        <v>2</v>
      </c>
      <c r="B5179" s="3" t="s">
        <v>477</v>
      </c>
    </row>
    <row r="5180" spans="1:9">
      <c r="A5180" t="s">
        <v>4</v>
      </c>
      <c r="B5180" s="4" t="s">
        <v>5</v>
      </c>
      <c r="C5180" s="4" t="s">
        <v>13</v>
      </c>
      <c r="D5180" s="4" t="s">
        <v>9</v>
      </c>
      <c r="E5180" s="4" t="s">
        <v>13</v>
      </c>
      <c r="F5180" s="4" t="s">
        <v>84</v>
      </c>
    </row>
    <row r="5181" spans="1:9">
      <c r="A5181" t="n">
        <v>36588</v>
      </c>
      <c r="B5181" s="15" t="n">
        <v>5</v>
      </c>
      <c r="C5181" s="7" t="n">
        <v>0</v>
      </c>
      <c r="D5181" s="7" t="n">
        <v>1</v>
      </c>
      <c r="E5181" s="7" t="n">
        <v>1</v>
      </c>
      <c r="F5181" s="16" t="n">
        <f t="normal" ca="1">A5623</f>
        <v>0</v>
      </c>
    </row>
    <row r="5182" spans="1:9">
      <c r="A5182" t="s">
        <v>4</v>
      </c>
      <c r="B5182" s="4" t="s">
        <v>5</v>
      </c>
      <c r="C5182" s="4" t="s">
        <v>13</v>
      </c>
      <c r="D5182" s="4" t="s">
        <v>13</v>
      </c>
      <c r="E5182" s="4" t="s">
        <v>9</v>
      </c>
      <c r="F5182" s="4" t="s">
        <v>13</v>
      </c>
      <c r="G5182" s="4" t="s">
        <v>13</v>
      </c>
    </row>
    <row r="5183" spans="1:9">
      <c r="A5183" t="n">
        <v>36599</v>
      </c>
      <c r="B5183" s="25" t="n">
        <v>18</v>
      </c>
      <c r="C5183" s="7" t="n">
        <v>1</v>
      </c>
      <c r="D5183" s="7" t="n">
        <v>0</v>
      </c>
      <c r="E5183" s="7" t="n">
        <v>0</v>
      </c>
      <c r="F5183" s="7" t="n">
        <v>19</v>
      </c>
      <c r="G5183" s="7" t="n">
        <v>1</v>
      </c>
    </row>
    <row r="5184" spans="1:9">
      <c r="A5184" t="s">
        <v>4</v>
      </c>
      <c r="B5184" s="4" t="s">
        <v>5</v>
      </c>
      <c r="C5184" s="4" t="s">
        <v>13</v>
      </c>
      <c r="D5184" s="4" t="s">
        <v>13</v>
      </c>
      <c r="E5184" s="4" t="s">
        <v>10</v>
      </c>
      <c r="F5184" s="4" t="s">
        <v>9</v>
      </c>
    </row>
    <row r="5185" spans="1:9">
      <c r="A5185" t="n">
        <v>36608</v>
      </c>
      <c r="B5185" s="26" t="n">
        <v>31</v>
      </c>
      <c r="C5185" s="7" t="n">
        <v>0</v>
      </c>
      <c r="D5185" s="7" t="n">
        <v>1</v>
      </c>
      <c r="E5185" s="7" t="n">
        <v>0</v>
      </c>
      <c r="F5185" s="7" t="n">
        <v>1107296256</v>
      </c>
    </row>
    <row r="5186" spans="1:9">
      <c r="A5186" t="s">
        <v>4</v>
      </c>
      <c r="B5186" s="4" t="s">
        <v>5</v>
      </c>
      <c r="C5186" s="4" t="s">
        <v>13</v>
      </c>
      <c r="D5186" s="4" t="s">
        <v>13</v>
      </c>
      <c r="E5186" s="4" t="s">
        <v>6</v>
      </c>
      <c r="F5186" s="4" t="s">
        <v>10</v>
      </c>
    </row>
    <row r="5187" spans="1:9">
      <c r="A5187" t="n">
        <v>36617</v>
      </c>
      <c r="B5187" s="26" t="n">
        <v>31</v>
      </c>
      <c r="C5187" s="7" t="n">
        <v>1</v>
      </c>
      <c r="D5187" s="7" t="n">
        <v>1</v>
      </c>
      <c r="E5187" s="7" t="s">
        <v>478</v>
      </c>
      <c r="F5187" s="7" t="n">
        <v>102</v>
      </c>
    </row>
    <row r="5188" spans="1:9">
      <c r="A5188" t="s">
        <v>4</v>
      </c>
      <c r="B5188" s="4" t="s">
        <v>5</v>
      </c>
      <c r="C5188" s="4" t="s">
        <v>13</v>
      </c>
      <c r="D5188" s="4" t="s">
        <v>13</v>
      </c>
      <c r="E5188" s="4" t="s">
        <v>6</v>
      </c>
      <c r="F5188" s="4" t="s">
        <v>10</v>
      </c>
    </row>
    <row r="5189" spans="1:9">
      <c r="A5189" t="n">
        <v>36654</v>
      </c>
      <c r="B5189" s="26" t="n">
        <v>31</v>
      </c>
      <c r="C5189" s="7" t="n">
        <v>1</v>
      </c>
      <c r="D5189" s="7" t="n">
        <v>1</v>
      </c>
      <c r="E5189" s="7" t="s">
        <v>479</v>
      </c>
      <c r="F5189" s="7" t="n">
        <v>101</v>
      </c>
    </row>
    <row r="5190" spans="1:9">
      <c r="A5190" t="s">
        <v>4</v>
      </c>
      <c r="B5190" s="4" t="s">
        <v>5</v>
      </c>
      <c r="C5190" s="4" t="s">
        <v>13</v>
      </c>
      <c r="D5190" s="4" t="s">
        <v>10</v>
      </c>
      <c r="E5190" s="4" t="s">
        <v>13</v>
      </c>
      <c r="F5190" s="4" t="s">
        <v>84</v>
      </c>
    </row>
    <row r="5191" spans="1:9">
      <c r="A5191" t="n">
        <v>36692</v>
      </c>
      <c r="B5191" s="15" t="n">
        <v>5</v>
      </c>
      <c r="C5191" s="7" t="n">
        <v>30</v>
      </c>
      <c r="D5191" s="7" t="n">
        <v>4160</v>
      </c>
      <c r="E5191" s="7" t="n">
        <v>1</v>
      </c>
      <c r="F5191" s="16" t="n">
        <f t="normal" ca="1">A5203</f>
        <v>0</v>
      </c>
    </row>
    <row r="5192" spans="1:9">
      <c r="A5192" t="s">
        <v>4</v>
      </c>
      <c r="B5192" s="4" t="s">
        <v>5</v>
      </c>
      <c r="C5192" s="4" t="s">
        <v>13</v>
      </c>
      <c r="D5192" s="4" t="s">
        <v>10</v>
      </c>
      <c r="E5192" s="4" t="s">
        <v>13</v>
      </c>
      <c r="F5192" s="4" t="s">
        <v>84</v>
      </c>
    </row>
    <row r="5193" spans="1:9">
      <c r="A5193" t="n">
        <v>36701</v>
      </c>
      <c r="B5193" s="15" t="n">
        <v>5</v>
      </c>
      <c r="C5193" s="7" t="n">
        <v>30</v>
      </c>
      <c r="D5193" s="7" t="n">
        <v>6657</v>
      </c>
      <c r="E5193" s="7" t="n">
        <v>1</v>
      </c>
      <c r="F5193" s="16" t="n">
        <f t="normal" ca="1">A5199</f>
        <v>0</v>
      </c>
    </row>
    <row r="5194" spans="1:9">
      <c r="A5194" t="s">
        <v>4</v>
      </c>
      <c r="B5194" s="4" t="s">
        <v>5</v>
      </c>
      <c r="C5194" s="4" t="s">
        <v>13</v>
      </c>
      <c r="D5194" s="4" t="s">
        <v>13</v>
      </c>
      <c r="E5194" s="4" t="s">
        <v>6</v>
      </c>
      <c r="F5194" s="4" t="s">
        <v>10</v>
      </c>
    </row>
    <row r="5195" spans="1:9">
      <c r="A5195" t="n">
        <v>36710</v>
      </c>
      <c r="B5195" s="26" t="n">
        <v>31</v>
      </c>
      <c r="C5195" s="7" t="n">
        <v>1</v>
      </c>
      <c r="D5195" s="7" t="n">
        <v>1</v>
      </c>
      <c r="E5195" s="7" t="s">
        <v>480</v>
      </c>
      <c r="F5195" s="7" t="n">
        <v>1</v>
      </c>
    </row>
    <row r="5196" spans="1:9">
      <c r="A5196" t="s">
        <v>4</v>
      </c>
      <c r="B5196" s="4" t="s">
        <v>5</v>
      </c>
      <c r="C5196" s="4" t="s">
        <v>84</v>
      </c>
    </row>
    <row r="5197" spans="1:9">
      <c r="A5197" t="n">
        <v>36750</v>
      </c>
      <c r="B5197" s="29" t="n">
        <v>3</v>
      </c>
      <c r="C5197" s="16" t="n">
        <f t="normal" ca="1">A5201</f>
        <v>0</v>
      </c>
    </row>
    <row r="5198" spans="1:9">
      <c r="A5198" t="s">
        <v>4</v>
      </c>
      <c r="B5198" s="4" t="s">
        <v>5</v>
      </c>
      <c r="C5198" s="4" t="s">
        <v>13</v>
      </c>
      <c r="D5198" s="4" t="s">
        <v>13</v>
      </c>
      <c r="E5198" s="4" t="s">
        <v>6</v>
      </c>
      <c r="F5198" s="4" t="s">
        <v>10</v>
      </c>
    </row>
    <row r="5199" spans="1:9">
      <c r="A5199" t="n">
        <v>36755</v>
      </c>
      <c r="B5199" s="26" t="n">
        <v>31</v>
      </c>
      <c r="C5199" s="7" t="n">
        <v>1</v>
      </c>
      <c r="D5199" s="7" t="n">
        <v>1</v>
      </c>
      <c r="E5199" s="7" t="s">
        <v>481</v>
      </c>
      <c r="F5199" s="7" t="n">
        <v>1</v>
      </c>
    </row>
    <row r="5200" spans="1:9">
      <c r="A5200" t="s">
        <v>4</v>
      </c>
      <c r="B5200" s="4" t="s">
        <v>5</v>
      </c>
      <c r="C5200" s="4" t="s">
        <v>84</v>
      </c>
    </row>
    <row r="5201" spans="1:6">
      <c r="A5201" t="n">
        <v>36795</v>
      </c>
      <c r="B5201" s="29" t="n">
        <v>3</v>
      </c>
      <c r="C5201" s="16" t="n">
        <f t="normal" ca="1">A5211</f>
        <v>0</v>
      </c>
    </row>
    <row r="5202" spans="1:6">
      <c r="A5202" t="s">
        <v>4</v>
      </c>
      <c r="B5202" s="4" t="s">
        <v>5</v>
      </c>
      <c r="C5202" s="4" t="s">
        <v>13</v>
      </c>
      <c r="D5202" s="4" t="s">
        <v>10</v>
      </c>
      <c r="E5202" s="4" t="s">
        <v>13</v>
      </c>
      <c r="F5202" s="4" t="s">
        <v>84</v>
      </c>
    </row>
    <row r="5203" spans="1:6">
      <c r="A5203" t="n">
        <v>36800</v>
      </c>
      <c r="B5203" s="15" t="n">
        <v>5</v>
      </c>
      <c r="C5203" s="7" t="n">
        <v>30</v>
      </c>
      <c r="D5203" s="7" t="n">
        <v>6657</v>
      </c>
      <c r="E5203" s="7" t="n">
        <v>1</v>
      </c>
      <c r="F5203" s="16" t="n">
        <f t="normal" ca="1">A5209</f>
        <v>0</v>
      </c>
    </row>
    <row r="5204" spans="1:6">
      <c r="A5204" t="s">
        <v>4</v>
      </c>
      <c r="B5204" s="4" t="s">
        <v>5</v>
      </c>
      <c r="C5204" s="4" t="s">
        <v>13</v>
      </c>
      <c r="D5204" s="4" t="s">
        <v>13</v>
      </c>
      <c r="E5204" s="4" t="s">
        <v>6</v>
      </c>
      <c r="F5204" s="4" t="s">
        <v>10</v>
      </c>
    </row>
    <row r="5205" spans="1:6">
      <c r="A5205" t="n">
        <v>36809</v>
      </c>
      <c r="B5205" s="26" t="n">
        <v>31</v>
      </c>
      <c r="C5205" s="7" t="n">
        <v>1</v>
      </c>
      <c r="D5205" s="7" t="n">
        <v>1</v>
      </c>
      <c r="E5205" s="7" t="s">
        <v>482</v>
      </c>
      <c r="F5205" s="7" t="n">
        <v>1</v>
      </c>
    </row>
    <row r="5206" spans="1:6">
      <c r="A5206" t="s">
        <v>4</v>
      </c>
      <c r="B5206" s="4" t="s">
        <v>5</v>
      </c>
      <c r="C5206" s="4" t="s">
        <v>84</v>
      </c>
    </row>
    <row r="5207" spans="1:6">
      <c r="A5207" t="n">
        <v>36849</v>
      </c>
      <c r="B5207" s="29" t="n">
        <v>3</v>
      </c>
      <c r="C5207" s="16" t="n">
        <f t="normal" ca="1">A5211</f>
        <v>0</v>
      </c>
    </row>
    <row r="5208" spans="1:6">
      <c r="A5208" t="s">
        <v>4</v>
      </c>
      <c r="B5208" s="4" t="s">
        <v>5</v>
      </c>
      <c r="C5208" s="4" t="s">
        <v>13</v>
      </c>
      <c r="D5208" s="4" t="s">
        <v>13</v>
      </c>
      <c r="E5208" s="4" t="s">
        <v>6</v>
      </c>
      <c r="F5208" s="4" t="s">
        <v>10</v>
      </c>
    </row>
    <row r="5209" spans="1:6">
      <c r="A5209" t="n">
        <v>36854</v>
      </c>
      <c r="B5209" s="26" t="n">
        <v>31</v>
      </c>
      <c r="C5209" s="7" t="n">
        <v>1</v>
      </c>
      <c r="D5209" s="7" t="n">
        <v>1</v>
      </c>
      <c r="E5209" s="7" t="s">
        <v>483</v>
      </c>
      <c r="F5209" s="7" t="n">
        <v>1</v>
      </c>
    </row>
    <row r="5210" spans="1:6">
      <c r="A5210" t="s">
        <v>4</v>
      </c>
      <c r="B5210" s="4" t="s">
        <v>5</v>
      </c>
      <c r="C5210" s="4" t="s">
        <v>13</v>
      </c>
      <c r="D5210" s="4" t="s">
        <v>10</v>
      </c>
      <c r="E5210" s="4" t="s">
        <v>13</v>
      </c>
      <c r="F5210" s="4" t="s">
        <v>84</v>
      </c>
    </row>
    <row r="5211" spans="1:6">
      <c r="A5211" t="n">
        <v>36894</v>
      </c>
      <c r="B5211" s="15" t="n">
        <v>5</v>
      </c>
      <c r="C5211" s="7" t="n">
        <v>30</v>
      </c>
      <c r="D5211" s="7" t="n">
        <v>4165</v>
      </c>
      <c r="E5211" s="7" t="n">
        <v>1</v>
      </c>
      <c r="F5211" s="16" t="n">
        <f t="normal" ca="1">A5223</f>
        <v>0</v>
      </c>
    </row>
    <row r="5212" spans="1:6">
      <c r="A5212" t="s">
        <v>4</v>
      </c>
      <c r="B5212" s="4" t="s">
        <v>5</v>
      </c>
      <c r="C5212" s="4" t="s">
        <v>13</v>
      </c>
      <c r="D5212" s="4" t="s">
        <v>10</v>
      </c>
      <c r="E5212" s="4" t="s">
        <v>13</v>
      </c>
      <c r="F5212" s="4" t="s">
        <v>84</v>
      </c>
    </row>
    <row r="5213" spans="1:6">
      <c r="A5213" t="n">
        <v>36903</v>
      </c>
      <c r="B5213" s="15" t="n">
        <v>5</v>
      </c>
      <c r="C5213" s="7" t="n">
        <v>30</v>
      </c>
      <c r="D5213" s="7" t="n">
        <v>6658</v>
      </c>
      <c r="E5213" s="7" t="n">
        <v>1</v>
      </c>
      <c r="F5213" s="16" t="n">
        <f t="normal" ca="1">A5219</f>
        <v>0</v>
      </c>
    </row>
    <row r="5214" spans="1:6">
      <c r="A5214" t="s">
        <v>4</v>
      </c>
      <c r="B5214" s="4" t="s">
        <v>5</v>
      </c>
      <c r="C5214" s="4" t="s">
        <v>13</v>
      </c>
      <c r="D5214" s="4" t="s">
        <v>13</v>
      </c>
      <c r="E5214" s="4" t="s">
        <v>6</v>
      </c>
      <c r="F5214" s="4" t="s">
        <v>10</v>
      </c>
    </row>
    <row r="5215" spans="1:6">
      <c r="A5215" t="n">
        <v>36912</v>
      </c>
      <c r="B5215" s="26" t="n">
        <v>31</v>
      </c>
      <c r="C5215" s="7" t="n">
        <v>1</v>
      </c>
      <c r="D5215" s="7" t="n">
        <v>1</v>
      </c>
      <c r="E5215" s="7" t="s">
        <v>484</v>
      </c>
      <c r="F5215" s="7" t="n">
        <v>2</v>
      </c>
    </row>
    <row r="5216" spans="1:6">
      <c r="A5216" t="s">
        <v>4</v>
      </c>
      <c r="B5216" s="4" t="s">
        <v>5</v>
      </c>
      <c r="C5216" s="4" t="s">
        <v>84</v>
      </c>
    </row>
    <row r="5217" spans="1:6">
      <c r="A5217" t="n">
        <v>36947</v>
      </c>
      <c r="B5217" s="29" t="n">
        <v>3</v>
      </c>
      <c r="C5217" s="16" t="n">
        <f t="normal" ca="1">A5221</f>
        <v>0</v>
      </c>
    </row>
    <row r="5218" spans="1:6">
      <c r="A5218" t="s">
        <v>4</v>
      </c>
      <c r="B5218" s="4" t="s">
        <v>5</v>
      </c>
      <c r="C5218" s="4" t="s">
        <v>13</v>
      </c>
      <c r="D5218" s="4" t="s">
        <v>13</v>
      </c>
      <c r="E5218" s="4" t="s">
        <v>6</v>
      </c>
      <c r="F5218" s="4" t="s">
        <v>10</v>
      </c>
    </row>
    <row r="5219" spans="1:6">
      <c r="A5219" t="n">
        <v>36952</v>
      </c>
      <c r="B5219" s="26" t="n">
        <v>31</v>
      </c>
      <c r="C5219" s="7" t="n">
        <v>1</v>
      </c>
      <c r="D5219" s="7" t="n">
        <v>1</v>
      </c>
      <c r="E5219" s="7" t="s">
        <v>485</v>
      </c>
      <c r="F5219" s="7" t="n">
        <v>2</v>
      </c>
    </row>
    <row r="5220" spans="1:6">
      <c r="A5220" t="s">
        <v>4</v>
      </c>
      <c r="B5220" s="4" t="s">
        <v>5</v>
      </c>
      <c r="C5220" s="4" t="s">
        <v>84</v>
      </c>
    </row>
    <row r="5221" spans="1:6">
      <c r="A5221" t="n">
        <v>36987</v>
      </c>
      <c r="B5221" s="29" t="n">
        <v>3</v>
      </c>
      <c r="C5221" s="16" t="n">
        <f t="normal" ca="1">A5231</f>
        <v>0</v>
      </c>
    </row>
    <row r="5222" spans="1:6">
      <c r="A5222" t="s">
        <v>4</v>
      </c>
      <c r="B5222" s="4" t="s">
        <v>5</v>
      </c>
      <c r="C5222" s="4" t="s">
        <v>13</v>
      </c>
      <c r="D5222" s="4" t="s">
        <v>10</v>
      </c>
      <c r="E5222" s="4" t="s">
        <v>13</v>
      </c>
      <c r="F5222" s="4" t="s">
        <v>84</v>
      </c>
    </row>
    <row r="5223" spans="1:6">
      <c r="A5223" t="n">
        <v>36992</v>
      </c>
      <c r="B5223" s="15" t="n">
        <v>5</v>
      </c>
      <c r="C5223" s="7" t="n">
        <v>30</v>
      </c>
      <c r="D5223" s="7" t="n">
        <v>6658</v>
      </c>
      <c r="E5223" s="7" t="n">
        <v>1</v>
      </c>
      <c r="F5223" s="16" t="n">
        <f t="normal" ca="1">A5229</f>
        <v>0</v>
      </c>
    </row>
    <row r="5224" spans="1:6">
      <c r="A5224" t="s">
        <v>4</v>
      </c>
      <c r="B5224" s="4" t="s">
        <v>5</v>
      </c>
      <c r="C5224" s="4" t="s">
        <v>13</v>
      </c>
      <c r="D5224" s="4" t="s">
        <v>13</v>
      </c>
      <c r="E5224" s="4" t="s">
        <v>6</v>
      </c>
      <c r="F5224" s="4" t="s">
        <v>10</v>
      </c>
    </row>
    <row r="5225" spans="1:6">
      <c r="A5225" t="n">
        <v>37001</v>
      </c>
      <c r="B5225" s="26" t="n">
        <v>31</v>
      </c>
      <c r="C5225" s="7" t="n">
        <v>1</v>
      </c>
      <c r="D5225" s="7" t="n">
        <v>1</v>
      </c>
      <c r="E5225" s="7" t="s">
        <v>486</v>
      </c>
      <c r="F5225" s="7" t="n">
        <v>2</v>
      </c>
    </row>
    <row r="5226" spans="1:6">
      <c r="A5226" t="s">
        <v>4</v>
      </c>
      <c r="B5226" s="4" t="s">
        <v>5</v>
      </c>
      <c r="C5226" s="4" t="s">
        <v>84</v>
      </c>
    </row>
    <row r="5227" spans="1:6">
      <c r="A5227" t="n">
        <v>37036</v>
      </c>
      <c r="B5227" s="29" t="n">
        <v>3</v>
      </c>
      <c r="C5227" s="16" t="n">
        <f t="normal" ca="1">A5231</f>
        <v>0</v>
      </c>
    </row>
    <row r="5228" spans="1:6">
      <c r="A5228" t="s">
        <v>4</v>
      </c>
      <c r="B5228" s="4" t="s">
        <v>5</v>
      </c>
      <c r="C5228" s="4" t="s">
        <v>13</v>
      </c>
      <c r="D5228" s="4" t="s">
        <v>13</v>
      </c>
      <c r="E5228" s="4" t="s">
        <v>6</v>
      </c>
      <c r="F5228" s="4" t="s">
        <v>10</v>
      </c>
    </row>
    <row r="5229" spans="1:6">
      <c r="A5229" t="n">
        <v>37041</v>
      </c>
      <c r="B5229" s="26" t="n">
        <v>31</v>
      </c>
      <c r="C5229" s="7" t="n">
        <v>1</v>
      </c>
      <c r="D5229" s="7" t="n">
        <v>1</v>
      </c>
      <c r="E5229" s="7" t="s">
        <v>487</v>
      </c>
      <c r="F5229" s="7" t="n">
        <v>2</v>
      </c>
    </row>
    <row r="5230" spans="1:6">
      <c r="A5230" t="s">
        <v>4</v>
      </c>
      <c r="B5230" s="4" t="s">
        <v>5</v>
      </c>
      <c r="C5230" s="4" t="s">
        <v>13</v>
      </c>
      <c r="D5230" s="4" t="s">
        <v>10</v>
      </c>
      <c r="E5230" s="4" t="s">
        <v>13</v>
      </c>
      <c r="F5230" s="4" t="s">
        <v>84</v>
      </c>
    </row>
    <row r="5231" spans="1:6">
      <c r="A5231" t="n">
        <v>37076</v>
      </c>
      <c r="B5231" s="15" t="n">
        <v>5</v>
      </c>
      <c r="C5231" s="7" t="n">
        <v>30</v>
      </c>
      <c r="D5231" s="7" t="n">
        <v>4161</v>
      </c>
      <c r="E5231" s="7" t="n">
        <v>1</v>
      </c>
      <c r="F5231" s="16" t="n">
        <f t="normal" ca="1">A5243</f>
        <v>0</v>
      </c>
    </row>
    <row r="5232" spans="1:6">
      <c r="A5232" t="s">
        <v>4</v>
      </c>
      <c r="B5232" s="4" t="s">
        <v>5</v>
      </c>
      <c r="C5232" s="4" t="s">
        <v>13</v>
      </c>
      <c r="D5232" s="4" t="s">
        <v>10</v>
      </c>
      <c r="E5232" s="4" t="s">
        <v>13</v>
      </c>
      <c r="F5232" s="4" t="s">
        <v>84</v>
      </c>
    </row>
    <row r="5233" spans="1:6">
      <c r="A5233" t="n">
        <v>37085</v>
      </c>
      <c r="B5233" s="15" t="n">
        <v>5</v>
      </c>
      <c r="C5233" s="7" t="n">
        <v>30</v>
      </c>
      <c r="D5233" s="7" t="n">
        <v>6659</v>
      </c>
      <c r="E5233" s="7" t="n">
        <v>1</v>
      </c>
      <c r="F5233" s="16" t="n">
        <f t="normal" ca="1">A5239</f>
        <v>0</v>
      </c>
    </row>
    <row r="5234" spans="1:6">
      <c r="A5234" t="s">
        <v>4</v>
      </c>
      <c r="B5234" s="4" t="s">
        <v>5</v>
      </c>
      <c r="C5234" s="4" t="s">
        <v>13</v>
      </c>
      <c r="D5234" s="4" t="s">
        <v>13</v>
      </c>
      <c r="E5234" s="4" t="s">
        <v>6</v>
      </c>
      <c r="F5234" s="4" t="s">
        <v>10</v>
      </c>
    </row>
    <row r="5235" spans="1:6">
      <c r="A5235" t="n">
        <v>37094</v>
      </c>
      <c r="B5235" s="26" t="n">
        <v>31</v>
      </c>
      <c r="C5235" s="7" t="n">
        <v>1</v>
      </c>
      <c r="D5235" s="7" t="n">
        <v>1</v>
      </c>
      <c r="E5235" s="7" t="s">
        <v>488</v>
      </c>
      <c r="F5235" s="7" t="n">
        <v>3</v>
      </c>
    </row>
    <row r="5236" spans="1:6">
      <c r="A5236" t="s">
        <v>4</v>
      </c>
      <c r="B5236" s="4" t="s">
        <v>5</v>
      </c>
      <c r="C5236" s="4" t="s">
        <v>84</v>
      </c>
    </row>
    <row r="5237" spans="1:6">
      <c r="A5237" t="n">
        <v>37134</v>
      </c>
      <c r="B5237" s="29" t="n">
        <v>3</v>
      </c>
      <c r="C5237" s="16" t="n">
        <f t="normal" ca="1">A5241</f>
        <v>0</v>
      </c>
    </row>
    <row r="5238" spans="1:6">
      <c r="A5238" t="s">
        <v>4</v>
      </c>
      <c r="B5238" s="4" t="s">
        <v>5</v>
      </c>
      <c r="C5238" s="4" t="s">
        <v>13</v>
      </c>
      <c r="D5238" s="4" t="s">
        <v>13</v>
      </c>
      <c r="E5238" s="4" t="s">
        <v>6</v>
      </c>
      <c r="F5238" s="4" t="s">
        <v>10</v>
      </c>
    </row>
    <row r="5239" spans="1:6">
      <c r="A5239" t="n">
        <v>37139</v>
      </c>
      <c r="B5239" s="26" t="n">
        <v>31</v>
      </c>
      <c r="C5239" s="7" t="n">
        <v>1</v>
      </c>
      <c r="D5239" s="7" t="n">
        <v>1</v>
      </c>
      <c r="E5239" s="7" t="s">
        <v>489</v>
      </c>
      <c r="F5239" s="7" t="n">
        <v>3</v>
      </c>
    </row>
    <row r="5240" spans="1:6">
      <c r="A5240" t="s">
        <v>4</v>
      </c>
      <c r="B5240" s="4" t="s">
        <v>5</v>
      </c>
      <c r="C5240" s="4" t="s">
        <v>84</v>
      </c>
    </row>
    <row r="5241" spans="1:6">
      <c r="A5241" t="n">
        <v>37179</v>
      </c>
      <c r="B5241" s="29" t="n">
        <v>3</v>
      </c>
      <c r="C5241" s="16" t="n">
        <f t="normal" ca="1">A5251</f>
        <v>0</v>
      </c>
    </row>
    <row r="5242" spans="1:6">
      <c r="A5242" t="s">
        <v>4</v>
      </c>
      <c r="B5242" s="4" t="s">
        <v>5</v>
      </c>
      <c r="C5242" s="4" t="s">
        <v>13</v>
      </c>
      <c r="D5242" s="4" t="s">
        <v>10</v>
      </c>
      <c r="E5242" s="4" t="s">
        <v>13</v>
      </c>
      <c r="F5242" s="4" t="s">
        <v>84</v>
      </c>
    </row>
    <row r="5243" spans="1:6">
      <c r="A5243" t="n">
        <v>37184</v>
      </c>
      <c r="B5243" s="15" t="n">
        <v>5</v>
      </c>
      <c r="C5243" s="7" t="n">
        <v>30</v>
      </c>
      <c r="D5243" s="7" t="n">
        <v>6659</v>
      </c>
      <c r="E5243" s="7" t="n">
        <v>1</v>
      </c>
      <c r="F5243" s="16" t="n">
        <f t="normal" ca="1">A5249</f>
        <v>0</v>
      </c>
    </row>
    <row r="5244" spans="1:6">
      <c r="A5244" t="s">
        <v>4</v>
      </c>
      <c r="B5244" s="4" t="s">
        <v>5</v>
      </c>
      <c r="C5244" s="4" t="s">
        <v>13</v>
      </c>
      <c r="D5244" s="4" t="s">
        <v>13</v>
      </c>
      <c r="E5244" s="4" t="s">
        <v>6</v>
      </c>
      <c r="F5244" s="4" t="s">
        <v>10</v>
      </c>
    </row>
    <row r="5245" spans="1:6">
      <c r="A5245" t="n">
        <v>37193</v>
      </c>
      <c r="B5245" s="26" t="n">
        <v>31</v>
      </c>
      <c r="C5245" s="7" t="n">
        <v>1</v>
      </c>
      <c r="D5245" s="7" t="n">
        <v>1</v>
      </c>
      <c r="E5245" s="7" t="s">
        <v>490</v>
      </c>
      <c r="F5245" s="7" t="n">
        <v>3</v>
      </c>
    </row>
    <row r="5246" spans="1:6">
      <c r="A5246" t="s">
        <v>4</v>
      </c>
      <c r="B5246" s="4" t="s">
        <v>5</v>
      </c>
      <c r="C5246" s="4" t="s">
        <v>84</v>
      </c>
    </row>
    <row r="5247" spans="1:6">
      <c r="A5247" t="n">
        <v>37233</v>
      </c>
      <c r="B5247" s="29" t="n">
        <v>3</v>
      </c>
      <c r="C5247" s="16" t="n">
        <f t="normal" ca="1">A5251</f>
        <v>0</v>
      </c>
    </row>
    <row r="5248" spans="1:6">
      <c r="A5248" t="s">
        <v>4</v>
      </c>
      <c r="B5248" s="4" t="s">
        <v>5</v>
      </c>
      <c r="C5248" s="4" t="s">
        <v>13</v>
      </c>
      <c r="D5248" s="4" t="s">
        <v>13</v>
      </c>
      <c r="E5248" s="4" t="s">
        <v>6</v>
      </c>
      <c r="F5248" s="4" t="s">
        <v>10</v>
      </c>
    </row>
    <row r="5249" spans="1:6">
      <c r="A5249" t="n">
        <v>37238</v>
      </c>
      <c r="B5249" s="26" t="n">
        <v>31</v>
      </c>
      <c r="C5249" s="7" t="n">
        <v>1</v>
      </c>
      <c r="D5249" s="7" t="n">
        <v>1</v>
      </c>
      <c r="E5249" s="7" t="s">
        <v>491</v>
      </c>
      <c r="F5249" s="7" t="n">
        <v>3</v>
      </c>
    </row>
    <row r="5250" spans="1:6">
      <c r="A5250" t="s">
        <v>4</v>
      </c>
      <c r="B5250" s="4" t="s">
        <v>5</v>
      </c>
      <c r="C5250" s="4" t="s">
        <v>13</v>
      </c>
      <c r="D5250" s="4" t="s">
        <v>10</v>
      </c>
      <c r="E5250" s="4" t="s">
        <v>13</v>
      </c>
      <c r="F5250" s="4" t="s">
        <v>84</v>
      </c>
    </row>
    <row r="5251" spans="1:6">
      <c r="A5251" t="n">
        <v>37278</v>
      </c>
      <c r="B5251" s="15" t="n">
        <v>5</v>
      </c>
      <c r="C5251" s="7" t="n">
        <v>30</v>
      </c>
      <c r="D5251" s="7" t="n">
        <v>4167</v>
      </c>
      <c r="E5251" s="7" t="n">
        <v>1</v>
      </c>
      <c r="F5251" s="16" t="n">
        <f t="normal" ca="1">A5263</f>
        <v>0</v>
      </c>
    </row>
    <row r="5252" spans="1:6">
      <c r="A5252" t="s">
        <v>4</v>
      </c>
      <c r="B5252" s="4" t="s">
        <v>5</v>
      </c>
      <c r="C5252" s="4" t="s">
        <v>13</v>
      </c>
      <c r="D5252" s="4" t="s">
        <v>10</v>
      </c>
      <c r="E5252" s="4" t="s">
        <v>13</v>
      </c>
      <c r="F5252" s="4" t="s">
        <v>84</v>
      </c>
    </row>
    <row r="5253" spans="1:6">
      <c r="A5253" t="n">
        <v>37287</v>
      </c>
      <c r="B5253" s="15" t="n">
        <v>5</v>
      </c>
      <c r="C5253" s="7" t="n">
        <v>30</v>
      </c>
      <c r="D5253" s="7" t="n">
        <v>6660</v>
      </c>
      <c r="E5253" s="7" t="n">
        <v>1</v>
      </c>
      <c r="F5253" s="16" t="n">
        <f t="normal" ca="1">A5259</f>
        <v>0</v>
      </c>
    </row>
    <row r="5254" spans="1:6">
      <c r="A5254" t="s">
        <v>4</v>
      </c>
      <c r="B5254" s="4" t="s">
        <v>5</v>
      </c>
      <c r="C5254" s="4" t="s">
        <v>13</v>
      </c>
      <c r="D5254" s="4" t="s">
        <v>13</v>
      </c>
      <c r="E5254" s="4" t="s">
        <v>6</v>
      </c>
      <c r="F5254" s="4" t="s">
        <v>10</v>
      </c>
    </row>
    <row r="5255" spans="1:6">
      <c r="A5255" t="n">
        <v>37296</v>
      </c>
      <c r="B5255" s="26" t="n">
        <v>31</v>
      </c>
      <c r="C5255" s="7" t="n">
        <v>1</v>
      </c>
      <c r="D5255" s="7" t="n">
        <v>1</v>
      </c>
      <c r="E5255" s="7" t="s">
        <v>492</v>
      </c>
      <c r="F5255" s="7" t="n">
        <v>4</v>
      </c>
    </row>
    <row r="5256" spans="1:6">
      <c r="A5256" t="s">
        <v>4</v>
      </c>
      <c r="B5256" s="4" t="s">
        <v>5</v>
      </c>
      <c r="C5256" s="4" t="s">
        <v>84</v>
      </c>
    </row>
    <row r="5257" spans="1:6">
      <c r="A5257" t="n">
        <v>37335</v>
      </c>
      <c r="B5257" s="29" t="n">
        <v>3</v>
      </c>
      <c r="C5257" s="16" t="n">
        <f t="normal" ca="1">A5261</f>
        <v>0</v>
      </c>
    </row>
    <row r="5258" spans="1:6">
      <c r="A5258" t="s">
        <v>4</v>
      </c>
      <c r="B5258" s="4" t="s">
        <v>5</v>
      </c>
      <c r="C5258" s="4" t="s">
        <v>13</v>
      </c>
      <c r="D5258" s="4" t="s">
        <v>13</v>
      </c>
      <c r="E5258" s="4" t="s">
        <v>6</v>
      </c>
      <c r="F5258" s="4" t="s">
        <v>10</v>
      </c>
    </row>
    <row r="5259" spans="1:6">
      <c r="A5259" t="n">
        <v>37340</v>
      </c>
      <c r="B5259" s="26" t="n">
        <v>31</v>
      </c>
      <c r="C5259" s="7" t="n">
        <v>1</v>
      </c>
      <c r="D5259" s="7" t="n">
        <v>1</v>
      </c>
      <c r="E5259" s="7" t="s">
        <v>493</v>
      </c>
      <c r="F5259" s="7" t="n">
        <v>4</v>
      </c>
    </row>
    <row r="5260" spans="1:6">
      <c r="A5260" t="s">
        <v>4</v>
      </c>
      <c r="B5260" s="4" t="s">
        <v>5</v>
      </c>
      <c r="C5260" s="4" t="s">
        <v>84</v>
      </c>
    </row>
    <row r="5261" spans="1:6">
      <c r="A5261" t="n">
        <v>37379</v>
      </c>
      <c r="B5261" s="29" t="n">
        <v>3</v>
      </c>
      <c r="C5261" s="16" t="n">
        <f t="normal" ca="1">A5271</f>
        <v>0</v>
      </c>
    </row>
    <row r="5262" spans="1:6">
      <c r="A5262" t="s">
        <v>4</v>
      </c>
      <c r="B5262" s="4" t="s">
        <v>5</v>
      </c>
      <c r="C5262" s="4" t="s">
        <v>13</v>
      </c>
      <c r="D5262" s="4" t="s">
        <v>10</v>
      </c>
      <c r="E5262" s="4" t="s">
        <v>13</v>
      </c>
      <c r="F5262" s="4" t="s">
        <v>84</v>
      </c>
    </row>
    <row r="5263" spans="1:6">
      <c r="A5263" t="n">
        <v>37384</v>
      </c>
      <c r="B5263" s="15" t="n">
        <v>5</v>
      </c>
      <c r="C5263" s="7" t="n">
        <v>30</v>
      </c>
      <c r="D5263" s="7" t="n">
        <v>6660</v>
      </c>
      <c r="E5263" s="7" t="n">
        <v>1</v>
      </c>
      <c r="F5263" s="16" t="n">
        <f t="normal" ca="1">A5269</f>
        <v>0</v>
      </c>
    </row>
    <row r="5264" spans="1:6">
      <c r="A5264" t="s">
        <v>4</v>
      </c>
      <c r="B5264" s="4" t="s">
        <v>5</v>
      </c>
      <c r="C5264" s="4" t="s">
        <v>13</v>
      </c>
      <c r="D5264" s="4" t="s">
        <v>13</v>
      </c>
      <c r="E5264" s="4" t="s">
        <v>6</v>
      </c>
      <c r="F5264" s="4" t="s">
        <v>10</v>
      </c>
    </row>
    <row r="5265" spans="1:6">
      <c r="A5265" t="n">
        <v>37393</v>
      </c>
      <c r="B5265" s="26" t="n">
        <v>31</v>
      </c>
      <c r="C5265" s="7" t="n">
        <v>1</v>
      </c>
      <c r="D5265" s="7" t="n">
        <v>1</v>
      </c>
      <c r="E5265" s="7" t="s">
        <v>494</v>
      </c>
      <c r="F5265" s="7" t="n">
        <v>4</v>
      </c>
    </row>
    <row r="5266" spans="1:6">
      <c r="A5266" t="s">
        <v>4</v>
      </c>
      <c r="B5266" s="4" t="s">
        <v>5</v>
      </c>
      <c r="C5266" s="4" t="s">
        <v>84</v>
      </c>
    </row>
    <row r="5267" spans="1:6">
      <c r="A5267" t="n">
        <v>37432</v>
      </c>
      <c r="B5267" s="29" t="n">
        <v>3</v>
      </c>
      <c r="C5267" s="16" t="n">
        <f t="normal" ca="1">A5271</f>
        <v>0</v>
      </c>
    </row>
    <row r="5268" spans="1:6">
      <c r="A5268" t="s">
        <v>4</v>
      </c>
      <c r="B5268" s="4" t="s">
        <v>5</v>
      </c>
      <c r="C5268" s="4" t="s">
        <v>13</v>
      </c>
      <c r="D5268" s="4" t="s">
        <v>13</v>
      </c>
      <c r="E5268" s="4" t="s">
        <v>6</v>
      </c>
      <c r="F5268" s="4" t="s">
        <v>10</v>
      </c>
    </row>
    <row r="5269" spans="1:6">
      <c r="A5269" t="n">
        <v>37437</v>
      </c>
      <c r="B5269" s="26" t="n">
        <v>31</v>
      </c>
      <c r="C5269" s="7" t="n">
        <v>1</v>
      </c>
      <c r="D5269" s="7" t="n">
        <v>1</v>
      </c>
      <c r="E5269" s="7" t="s">
        <v>495</v>
      </c>
      <c r="F5269" s="7" t="n">
        <v>4</v>
      </c>
    </row>
    <row r="5270" spans="1:6">
      <c r="A5270" t="s">
        <v>4</v>
      </c>
      <c r="B5270" s="4" t="s">
        <v>5</v>
      </c>
      <c r="C5270" s="4" t="s">
        <v>13</v>
      </c>
      <c r="D5270" s="4" t="s">
        <v>10</v>
      </c>
      <c r="E5270" s="4" t="s">
        <v>13</v>
      </c>
      <c r="F5270" s="4" t="s">
        <v>84</v>
      </c>
    </row>
    <row r="5271" spans="1:6">
      <c r="A5271" t="n">
        <v>37476</v>
      </c>
      <c r="B5271" s="15" t="n">
        <v>5</v>
      </c>
      <c r="C5271" s="7" t="n">
        <v>30</v>
      </c>
      <c r="D5271" s="7" t="n">
        <v>4162</v>
      </c>
      <c r="E5271" s="7" t="n">
        <v>1</v>
      </c>
      <c r="F5271" s="16" t="n">
        <f t="normal" ca="1">A5283</f>
        <v>0</v>
      </c>
    </row>
    <row r="5272" spans="1:6">
      <c r="A5272" t="s">
        <v>4</v>
      </c>
      <c r="B5272" s="4" t="s">
        <v>5</v>
      </c>
      <c r="C5272" s="4" t="s">
        <v>13</v>
      </c>
      <c r="D5272" s="4" t="s">
        <v>10</v>
      </c>
      <c r="E5272" s="4" t="s">
        <v>13</v>
      </c>
      <c r="F5272" s="4" t="s">
        <v>84</v>
      </c>
    </row>
    <row r="5273" spans="1:6">
      <c r="A5273" t="n">
        <v>37485</v>
      </c>
      <c r="B5273" s="15" t="n">
        <v>5</v>
      </c>
      <c r="C5273" s="7" t="n">
        <v>30</v>
      </c>
      <c r="D5273" s="7" t="n">
        <v>6661</v>
      </c>
      <c r="E5273" s="7" t="n">
        <v>1</v>
      </c>
      <c r="F5273" s="16" t="n">
        <f t="normal" ca="1">A5279</f>
        <v>0</v>
      </c>
    </row>
    <row r="5274" spans="1:6">
      <c r="A5274" t="s">
        <v>4</v>
      </c>
      <c r="B5274" s="4" t="s">
        <v>5</v>
      </c>
      <c r="C5274" s="4" t="s">
        <v>13</v>
      </c>
      <c r="D5274" s="4" t="s">
        <v>13</v>
      </c>
      <c r="E5274" s="4" t="s">
        <v>6</v>
      </c>
      <c r="F5274" s="4" t="s">
        <v>10</v>
      </c>
    </row>
    <row r="5275" spans="1:6">
      <c r="A5275" t="n">
        <v>37494</v>
      </c>
      <c r="B5275" s="26" t="n">
        <v>31</v>
      </c>
      <c r="C5275" s="7" t="n">
        <v>1</v>
      </c>
      <c r="D5275" s="7" t="n">
        <v>1</v>
      </c>
      <c r="E5275" s="7" t="s">
        <v>496</v>
      </c>
      <c r="F5275" s="7" t="n">
        <v>5</v>
      </c>
    </row>
    <row r="5276" spans="1:6">
      <c r="A5276" t="s">
        <v>4</v>
      </c>
      <c r="B5276" s="4" t="s">
        <v>5</v>
      </c>
      <c r="C5276" s="4" t="s">
        <v>84</v>
      </c>
    </row>
    <row r="5277" spans="1:6">
      <c r="A5277" t="n">
        <v>37536</v>
      </c>
      <c r="B5277" s="29" t="n">
        <v>3</v>
      </c>
      <c r="C5277" s="16" t="n">
        <f t="normal" ca="1">A5281</f>
        <v>0</v>
      </c>
    </row>
    <row r="5278" spans="1:6">
      <c r="A5278" t="s">
        <v>4</v>
      </c>
      <c r="B5278" s="4" t="s">
        <v>5</v>
      </c>
      <c r="C5278" s="4" t="s">
        <v>13</v>
      </c>
      <c r="D5278" s="4" t="s">
        <v>13</v>
      </c>
      <c r="E5278" s="4" t="s">
        <v>6</v>
      </c>
      <c r="F5278" s="4" t="s">
        <v>10</v>
      </c>
    </row>
    <row r="5279" spans="1:6">
      <c r="A5279" t="n">
        <v>37541</v>
      </c>
      <c r="B5279" s="26" t="n">
        <v>31</v>
      </c>
      <c r="C5279" s="7" t="n">
        <v>1</v>
      </c>
      <c r="D5279" s="7" t="n">
        <v>1</v>
      </c>
      <c r="E5279" s="7" t="s">
        <v>497</v>
      </c>
      <c r="F5279" s="7" t="n">
        <v>5</v>
      </c>
    </row>
    <row r="5280" spans="1:6">
      <c r="A5280" t="s">
        <v>4</v>
      </c>
      <c r="B5280" s="4" t="s">
        <v>5</v>
      </c>
      <c r="C5280" s="4" t="s">
        <v>84</v>
      </c>
    </row>
    <row r="5281" spans="1:6">
      <c r="A5281" t="n">
        <v>37583</v>
      </c>
      <c r="B5281" s="29" t="n">
        <v>3</v>
      </c>
      <c r="C5281" s="16" t="n">
        <f t="normal" ca="1">A5291</f>
        <v>0</v>
      </c>
    </row>
    <row r="5282" spans="1:6">
      <c r="A5282" t="s">
        <v>4</v>
      </c>
      <c r="B5282" s="4" t="s">
        <v>5</v>
      </c>
      <c r="C5282" s="4" t="s">
        <v>13</v>
      </c>
      <c r="D5282" s="4" t="s">
        <v>10</v>
      </c>
      <c r="E5282" s="4" t="s">
        <v>13</v>
      </c>
      <c r="F5282" s="4" t="s">
        <v>84</v>
      </c>
    </row>
    <row r="5283" spans="1:6">
      <c r="A5283" t="n">
        <v>37588</v>
      </c>
      <c r="B5283" s="15" t="n">
        <v>5</v>
      </c>
      <c r="C5283" s="7" t="n">
        <v>30</v>
      </c>
      <c r="D5283" s="7" t="n">
        <v>6661</v>
      </c>
      <c r="E5283" s="7" t="n">
        <v>1</v>
      </c>
      <c r="F5283" s="16" t="n">
        <f t="normal" ca="1">A5289</f>
        <v>0</v>
      </c>
    </row>
    <row r="5284" spans="1:6">
      <c r="A5284" t="s">
        <v>4</v>
      </c>
      <c r="B5284" s="4" t="s">
        <v>5</v>
      </c>
      <c r="C5284" s="4" t="s">
        <v>13</v>
      </c>
      <c r="D5284" s="4" t="s">
        <v>13</v>
      </c>
      <c r="E5284" s="4" t="s">
        <v>6</v>
      </c>
      <c r="F5284" s="4" t="s">
        <v>10</v>
      </c>
    </row>
    <row r="5285" spans="1:6">
      <c r="A5285" t="n">
        <v>37597</v>
      </c>
      <c r="B5285" s="26" t="n">
        <v>31</v>
      </c>
      <c r="C5285" s="7" t="n">
        <v>1</v>
      </c>
      <c r="D5285" s="7" t="n">
        <v>1</v>
      </c>
      <c r="E5285" s="7" t="s">
        <v>498</v>
      </c>
      <c r="F5285" s="7" t="n">
        <v>5</v>
      </c>
    </row>
    <row r="5286" spans="1:6">
      <c r="A5286" t="s">
        <v>4</v>
      </c>
      <c r="B5286" s="4" t="s">
        <v>5</v>
      </c>
      <c r="C5286" s="4" t="s">
        <v>84</v>
      </c>
    </row>
    <row r="5287" spans="1:6">
      <c r="A5287" t="n">
        <v>37639</v>
      </c>
      <c r="B5287" s="29" t="n">
        <v>3</v>
      </c>
      <c r="C5287" s="16" t="n">
        <f t="normal" ca="1">A5291</f>
        <v>0</v>
      </c>
    </row>
    <row r="5288" spans="1:6">
      <c r="A5288" t="s">
        <v>4</v>
      </c>
      <c r="B5288" s="4" t="s">
        <v>5</v>
      </c>
      <c r="C5288" s="4" t="s">
        <v>13</v>
      </c>
      <c r="D5288" s="4" t="s">
        <v>13</v>
      </c>
      <c r="E5288" s="4" t="s">
        <v>6</v>
      </c>
      <c r="F5288" s="4" t="s">
        <v>10</v>
      </c>
    </row>
    <row r="5289" spans="1:6">
      <c r="A5289" t="n">
        <v>37644</v>
      </c>
      <c r="B5289" s="26" t="n">
        <v>31</v>
      </c>
      <c r="C5289" s="7" t="n">
        <v>1</v>
      </c>
      <c r="D5289" s="7" t="n">
        <v>1</v>
      </c>
      <c r="E5289" s="7" t="s">
        <v>499</v>
      </c>
      <c r="F5289" s="7" t="n">
        <v>5</v>
      </c>
    </row>
    <row r="5290" spans="1:6">
      <c r="A5290" t="s">
        <v>4</v>
      </c>
      <c r="B5290" s="4" t="s">
        <v>5</v>
      </c>
      <c r="C5290" s="4" t="s">
        <v>13</v>
      </c>
      <c r="D5290" s="4" t="s">
        <v>10</v>
      </c>
      <c r="E5290" s="4" t="s">
        <v>13</v>
      </c>
      <c r="F5290" s="4" t="s">
        <v>84</v>
      </c>
    </row>
    <row r="5291" spans="1:6">
      <c r="A5291" t="n">
        <v>37686</v>
      </c>
      <c r="B5291" s="15" t="n">
        <v>5</v>
      </c>
      <c r="C5291" s="7" t="n">
        <v>30</v>
      </c>
      <c r="D5291" s="7" t="n">
        <v>4168</v>
      </c>
      <c r="E5291" s="7" t="n">
        <v>1</v>
      </c>
      <c r="F5291" s="16" t="n">
        <f t="normal" ca="1">A5303</f>
        <v>0</v>
      </c>
    </row>
    <row r="5292" spans="1:6">
      <c r="A5292" t="s">
        <v>4</v>
      </c>
      <c r="B5292" s="4" t="s">
        <v>5</v>
      </c>
      <c r="C5292" s="4" t="s">
        <v>13</v>
      </c>
      <c r="D5292" s="4" t="s">
        <v>10</v>
      </c>
      <c r="E5292" s="4" t="s">
        <v>13</v>
      </c>
      <c r="F5292" s="4" t="s">
        <v>84</v>
      </c>
    </row>
    <row r="5293" spans="1:6">
      <c r="A5293" t="n">
        <v>37695</v>
      </c>
      <c r="B5293" s="15" t="n">
        <v>5</v>
      </c>
      <c r="C5293" s="7" t="n">
        <v>30</v>
      </c>
      <c r="D5293" s="7" t="n">
        <v>6662</v>
      </c>
      <c r="E5293" s="7" t="n">
        <v>1</v>
      </c>
      <c r="F5293" s="16" t="n">
        <f t="normal" ca="1">A5299</f>
        <v>0</v>
      </c>
    </row>
    <row r="5294" spans="1:6">
      <c r="A5294" t="s">
        <v>4</v>
      </c>
      <c r="B5294" s="4" t="s">
        <v>5</v>
      </c>
      <c r="C5294" s="4" t="s">
        <v>13</v>
      </c>
      <c r="D5294" s="4" t="s">
        <v>13</v>
      </c>
      <c r="E5294" s="4" t="s">
        <v>6</v>
      </c>
      <c r="F5294" s="4" t="s">
        <v>10</v>
      </c>
    </row>
    <row r="5295" spans="1:6">
      <c r="A5295" t="n">
        <v>37704</v>
      </c>
      <c r="B5295" s="26" t="n">
        <v>31</v>
      </c>
      <c r="C5295" s="7" t="n">
        <v>1</v>
      </c>
      <c r="D5295" s="7" t="n">
        <v>1</v>
      </c>
      <c r="E5295" s="7" t="s">
        <v>500</v>
      </c>
      <c r="F5295" s="7" t="n">
        <v>6</v>
      </c>
    </row>
    <row r="5296" spans="1:6">
      <c r="A5296" t="s">
        <v>4</v>
      </c>
      <c r="B5296" s="4" t="s">
        <v>5</v>
      </c>
      <c r="C5296" s="4" t="s">
        <v>84</v>
      </c>
    </row>
    <row r="5297" spans="1:6">
      <c r="A5297" t="n">
        <v>37741</v>
      </c>
      <c r="B5297" s="29" t="n">
        <v>3</v>
      </c>
      <c r="C5297" s="16" t="n">
        <f t="normal" ca="1">A5301</f>
        <v>0</v>
      </c>
    </row>
    <row r="5298" spans="1:6">
      <c r="A5298" t="s">
        <v>4</v>
      </c>
      <c r="B5298" s="4" t="s">
        <v>5</v>
      </c>
      <c r="C5298" s="4" t="s">
        <v>13</v>
      </c>
      <c r="D5298" s="4" t="s">
        <v>13</v>
      </c>
      <c r="E5298" s="4" t="s">
        <v>6</v>
      </c>
      <c r="F5298" s="4" t="s">
        <v>10</v>
      </c>
    </row>
    <row r="5299" spans="1:6">
      <c r="A5299" t="n">
        <v>37746</v>
      </c>
      <c r="B5299" s="26" t="n">
        <v>31</v>
      </c>
      <c r="C5299" s="7" t="n">
        <v>1</v>
      </c>
      <c r="D5299" s="7" t="n">
        <v>1</v>
      </c>
      <c r="E5299" s="7" t="s">
        <v>501</v>
      </c>
      <c r="F5299" s="7" t="n">
        <v>6</v>
      </c>
    </row>
    <row r="5300" spans="1:6">
      <c r="A5300" t="s">
        <v>4</v>
      </c>
      <c r="B5300" s="4" t="s">
        <v>5</v>
      </c>
      <c r="C5300" s="4" t="s">
        <v>84</v>
      </c>
    </row>
    <row r="5301" spans="1:6">
      <c r="A5301" t="n">
        <v>37783</v>
      </c>
      <c r="B5301" s="29" t="n">
        <v>3</v>
      </c>
      <c r="C5301" s="16" t="n">
        <f t="normal" ca="1">A5311</f>
        <v>0</v>
      </c>
    </row>
    <row r="5302" spans="1:6">
      <c r="A5302" t="s">
        <v>4</v>
      </c>
      <c r="B5302" s="4" t="s">
        <v>5</v>
      </c>
      <c r="C5302" s="4" t="s">
        <v>13</v>
      </c>
      <c r="D5302" s="4" t="s">
        <v>10</v>
      </c>
      <c r="E5302" s="4" t="s">
        <v>13</v>
      </c>
      <c r="F5302" s="4" t="s">
        <v>84</v>
      </c>
    </row>
    <row r="5303" spans="1:6">
      <c r="A5303" t="n">
        <v>37788</v>
      </c>
      <c r="B5303" s="15" t="n">
        <v>5</v>
      </c>
      <c r="C5303" s="7" t="n">
        <v>30</v>
      </c>
      <c r="D5303" s="7" t="n">
        <v>6662</v>
      </c>
      <c r="E5303" s="7" t="n">
        <v>1</v>
      </c>
      <c r="F5303" s="16" t="n">
        <f t="normal" ca="1">A5309</f>
        <v>0</v>
      </c>
    </row>
    <row r="5304" spans="1:6">
      <c r="A5304" t="s">
        <v>4</v>
      </c>
      <c r="B5304" s="4" t="s">
        <v>5</v>
      </c>
      <c r="C5304" s="4" t="s">
        <v>13</v>
      </c>
      <c r="D5304" s="4" t="s">
        <v>13</v>
      </c>
      <c r="E5304" s="4" t="s">
        <v>6</v>
      </c>
      <c r="F5304" s="4" t="s">
        <v>10</v>
      </c>
    </row>
    <row r="5305" spans="1:6">
      <c r="A5305" t="n">
        <v>37797</v>
      </c>
      <c r="B5305" s="26" t="n">
        <v>31</v>
      </c>
      <c r="C5305" s="7" t="n">
        <v>1</v>
      </c>
      <c r="D5305" s="7" t="n">
        <v>1</v>
      </c>
      <c r="E5305" s="7" t="s">
        <v>502</v>
      </c>
      <c r="F5305" s="7" t="n">
        <v>6</v>
      </c>
    </row>
    <row r="5306" spans="1:6">
      <c r="A5306" t="s">
        <v>4</v>
      </c>
      <c r="B5306" s="4" t="s">
        <v>5</v>
      </c>
      <c r="C5306" s="4" t="s">
        <v>84</v>
      </c>
    </row>
    <row r="5307" spans="1:6">
      <c r="A5307" t="n">
        <v>37834</v>
      </c>
      <c r="B5307" s="29" t="n">
        <v>3</v>
      </c>
      <c r="C5307" s="16" t="n">
        <f t="normal" ca="1">A5311</f>
        <v>0</v>
      </c>
    </row>
    <row r="5308" spans="1:6">
      <c r="A5308" t="s">
        <v>4</v>
      </c>
      <c r="B5308" s="4" t="s">
        <v>5</v>
      </c>
      <c r="C5308" s="4" t="s">
        <v>13</v>
      </c>
      <c r="D5308" s="4" t="s">
        <v>13</v>
      </c>
      <c r="E5308" s="4" t="s">
        <v>6</v>
      </c>
      <c r="F5308" s="4" t="s">
        <v>10</v>
      </c>
    </row>
    <row r="5309" spans="1:6">
      <c r="A5309" t="n">
        <v>37839</v>
      </c>
      <c r="B5309" s="26" t="n">
        <v>31</v>
      </c>
      <c r="C5309" s="7" t="n">
        <v>1</v>
      </c>
      <c r="D5309" s="7" t="n">
        <v>1</v>
      </c>
      <c r="E5309" s="7" t="s">
        <v>503</v>
      </c>
      <c r="F5309" s="7" t="n">
        <v>6</v>
      </c>
    </row>
    <row r="5310" spans="1:6">
      <c r="A5310" t="s">
        <v>4</v>
      </c>
      <c r="B5310" s="4" t="s">
        <v>5</v>
      </c>
      <c r="C5310" s="4" t="s">
        <v>13</v>
      </c>
      <c r="D5310" s="4" t="s">
        <v>10</v>
      </c>
      <c r="E5310" s="4" t="s">
        <v>13</v>
      </c>
      <c r="F5310" s="4" t="s">
        <v>84</v>
      </c>
    </row>
    <row r="5311" spans="1:6">
      <c r="A5311" t="n">
        <v>37876</v>
      </c>
      <c r="B5311" s="15" t="n">
        <v>5</v>
      </c>
      <c r="C5311" s="7" t="n">
        <v>30</v>
      </c>
      <c r="D5311" s="7" t="n">
        <v>4163</v>
      </c>
      <c r="E5311" s="7" t="n">
        <v>1</v>
      </c>
      <c r="F5311" s="16" t="n">
        <f t="normal" ca="1">A5323</f>
        <v>0</v>
      </c>
    </row>
    <row r="5312" spans="1:6">
      <c r="A5312" t="s">
        <v>4</v>
      </c>
      <c r="B5312" s="4" t="s">
        <v>5</v>
      </c>
      <c r="C5312" s="4" t="s">
        <v>13</v>
      </c>
      <c r="D5312" s="4" t="s">
        <v>10</v>
      </c>
      <c r="E5312" s="4" t="s">
        <v>13</v>
      </c>
      <c r="F5312" s="4" t="s">
        <v>84</v>
      </c>
    </row>
    <row r="5313" spans="1:6">
      <c r="A5313" t="n">
        <v>37885</v>
      </c>
      <c r="B5313" s="15" t="n">
        <v>5</v>
      </c>
      <c r="C5313" s="7" t="n">
        <v>30</v>
      </c>
      <c r="D5313" s="7" t="n">
        <v>6663</v>
      </c>
      <c r="E5313" s="7" t="n">
        <v>1</v>
      </c>
      <c r="F5313" s="16" t="n">
        <f t="normal" ca="1">A5319</f>
        <v>0</v>
      </c>
    </row>
    <row r="5314" spans="1:6">
      <c r="A5314" t="s">
        <v>4</v>
      </c>
      <c r="B5314" s="4" t="s">
        <v>5</v>
      </c>
      <c r="C5314" s="4" t="s">
        <v>13</v>
      </c>
      <c r="D5314" s="4" t="s">
        <v>13</v>
      </c>
      <c r="E5314" s="4" t="s">
        <v>6</v>
      </c>
      <c r="F5314" s="4" t="s">
        <v>10</v>
      </c>
    </row>
    <row r="5315" spans="1:6">
      <c r="A5315" t="n">
        <v>37894</v>
      </c>
      <c r="B5315" s="26" t="n">
        <v>31</v>
      </c>
      <c r="C5315" s="7" t="n">
        <v>1</v>
      </c>
      <c r="D5315" s="7" t="n">
        <v>1</v>
      </c>
      <c r="E5315" s="7" t="s">
        <v>504</v>
      </c>
      <c r="F5315" s="7" t="n">
        <v>7</v>
      </c>
    </row>
    <row r="5316" spans="1:6">
      <c r="A5316" t="s">
        <v>4</v>
      </c>
      <c r="B5316" s="4" t="s">
        <v>5</v>
      </c>
      <c r="C5316" s="4" t="s">
        <v>84</v>
      </c>
    </row>
    <row r="5317" spans="1:6">
      <c r="A5317" t="n">
        <v>37932</v>
      </c>
      <c r="B5317" s="29" t="n">
        <v>3</v>
      </c>
      <c r="C5317" s="16" t="n">
        <f t="normal" ca="1">A5321</f>
        <v>0</v>
      </c>
    </row>
    <row r="5318" spans="1:6">
      <c r="A5318" t="s">
        <v>4</v>
      </c>
      <c r="B5318" s="4" t="s">
        <v>5</v>
      </c>
      <c r="C5318" s="4" t="s">
        <v>13</v>
      </c>
      <c r="D5318" s="4" t="s">
        <v>13</v>
      </c>
      <c r="E5318" s="4" t="s">
        <v>6</v>
      </c>
      <c r="F5318" s="4" t="s">
        <v>10</v>
      </c>
    </row>
    <row r="5319" spans="1:6">
      <c r="A5319" t="n">
        <v>37937</v>
      </c>
      <c r="B5319" s="26" t="n">
        <v>31</v>
      </c>
      <c r="C5319" s="7" t="n">
        <v>1</v>
      </c>
      <c r="D5319" s="7" t="n">
        <v>1</v>
      </c>
      <c r="E5319" s="7" t="s">
        <v>505</v>
      </c>
      <c r="F5319" s="7" t="n">
        <v>7</v>
      </c>
    </row>
    <row r="5320" spans="1:6">
      <c r="A5320" t="s">
        <v>4</v>
      </c>
      <c r="B5320" s="4" t="s">
        <v>5</v>
      </c>
      <c r="C5320" s="4" t="s">
        <v>84</v>
      </c>
    </row>
    <row r="5321" spans="1:6">
      <c r="A5321" t="n">
        <v>37975</v>
      </c>
      <c r="B5321" s="29" t="n">
        <v>3</v>
      </c>
      <c r="C5321" s="16" t="n">
        <f t="normal" ca="1">A5331</f>
        <v>0</v>
      </c>
    </row>
    <row r="5322" spans="1:6">
      <c r="A5322" t="s">
        <v>4</v>
      </c>
      <c r="B5322" s="4" t="s">
        <v>5</v>
      </c>
      <c r="C5322" s="4" t="s">
        <v>13</v>
      </c>
      <c r="D5322" s="4" t="s">
        <v>10</v>
      </c>
      <c r="E5322" s="4" t="s">
        <v>13</v>
      </c>
      <c r="F5322" s="4" t="s">
        <v>84</v>
      </c>
    </row>
    <row r="5323" spans="1:6">
      <c r="A5323" t="n">
        <v>37980</v>
      </c>
      <c r="B5323" s="15" t="n">
        <v>5</v>
      </c>
      <c r="C5323" s="7" t="n">
        <v>30</v>
      </c>
      <c r="D5323" s="7" t="n">
        <v>6663</v>
      </c>
      <c r="E5323" s="7" t="n">
        <v>1</v>
      </c>
      <c r="F5323" s="16" t="n">
        <f t="normal" ca="1">A5329</f>
        <v>0</v>
      </c>
    </row>
    <row r="5324" spans="1:6">
      <c r="A5324" t="s">
        <v>4</v>
      </c>
      <c r="B5324" s="4" t="s">
        <v>5</v>
      </c>
      <c r="C5324" s="4" t="s">
        <v>13</v>
      </c>
      <c r="D5324" s="4" t="s">
        <v>13</v>
      </c>
      <c r="E5324" s="4" t="s">
        <v>6</v>
      </c>
      <c r="F5324" s="4" t="s">
        <v>10</v>
      </c>
    </row>
    <row r="5325" spans="1:6">
      <c r="A5325" t="n">
        <v>37989</v>
      </c>
      <c r="B5325" s="26" t="n">
        <v>31</v>
      </c>
      <c r="C5325" s="7" t="n">
        <v>1</v>
      </c>
      <c r="D5325" s="7" t="n">
        <v>1</v>
      </c>
      <c r="E5325" s="7" t="s">
        <v>506</v>
      </c>
      <c r="F5325" s="7" t="n">
        <v>7</v>
      </c>
    </row>
    <row r="5326" spans="1:6">
      <c r="A5326" t="s">
        <v>4</v>
      </c>
      <c r="B5326" s="4" t="s">
        <v>5</v>
      </c>
      <c r="C5326" s="4" t="s">
        <v>84</v>
      </c>
    </row>
    <row r="5327" spans="1:6">
      <c r="A5327" t="n">
        <v>38027</v>
      </c>
      <c r="B5327" s="29" t="n">
        <v>3</v>
      </c>
      <c r="C5327" s="16" t="n">
        <f t="normal" ca="1">A5331</f>
        <v>0</v>
      </c>
    </row>
    <row r="5328" spans="1:6">
      <c r="A5328" t="s">
        <v>4</v>
      </c>
      <c r="B5328" s="4" t="s">
        <v>5</v>
      </c>
      <c r="C5328" s="4" t="s">
        <v>13</v>
      </c>
      <c r="D5328" s="4" t="s">
        <v>13</v>
      </c>
      <c r="E5328" s="4" t="s">
        <v>6</v>
      </c>
      <c r="F5328" s="4" t="s">
        <v>10</v>
      </c>
    </row>
    <row r="5329" spans="1:6">
      <c r="A5329" t="n">
        <v>38032</v>
      </c>
      <c r="B5329" s="26" t="n">
        <v>31</v>
      </c>
      <c r="C5329" s="7" t="n">
        <v>1</v>
      </c>
      <c r="D5329" s="7" t="n">
        <v>1</v>
      </c>
      <c r="E5329" s="7" t="s">
        <v>507</v>
      </c>
      <c r="F5329" s="7" t="n">
        <v>7</v>
      </c>
    </row>
    <row r="5330" spans="1:6">
      <c r="A5330" t="s">
        <v>4</v>
      </c>
      <c r="B5330" s="4" t="s">
        <v>5</v>
      </c>
      <c r="C5330" s="4" t="s">
        <v>13</v>
      </c>
      <c r="D5330" s="4" t="s">
        <v>10</v>
      </c>
      <c r="E5330" s="4" t="s">
        <v>13</v>
      </c>
      <c r="F5330" s="4" t="s">
        <v>84</v>
      </c>
    </row>
    <row r="5331" spans="1:6">
      <c r="A5331" t="n">
        <v>38070</v>
      </c>
      <c r="B5331" s="15" t="n">
        <v>5</v>
      </c>
      <c r="C5331" s="7" t="n">
        <v>30</v>
      </c>
      <c r="D5331" s="7" t="n">
        <v>4166</v>
      </c>
      <c r="E5331" s="7" t="n">
        <v>1</v>
      </c>
      <c r="F5331" s="16" t="n">
        <f t="normal" ca="1">A5343</f>
        <v>0</v>
      </c>
    </row>
    <row r="5332" spans="1:6">
      <c r="A5332" t="s">
        <v>4</v>
      </c>
      <c r="B5332" s="4" t="s">
        <v>5</v>
      </c>
      <c r="C5332" s="4" t="s">
        <v>13</v>
      </c>
      <c r="D5332" s="4" t="s">
        <v>10</v>
      </c>
      <c r="E5332" s="4" t="s">
        <v>13</v>
      </c>
      <c r="F5332" s="4" t="s">
        <v>84</v>
      </c>
    </row>
    <row r="5333" spans="1:6">
      <c r="A5333" t="n">
        <v>38079</v>
      </c>
      <c r="B5333" s="15" t="n">
        <v>5</v>
      </c>
      <c r="C5333" s="7" t="n">
        <v>30</v>
      </c>
      <c r="D5333" s="7" t="n">
        <v>6664</v>
      </c>
      <c r="E5333" s="7" t="n">
        <v>1</v>
      </c>
      <c r="F5333" s="16" t="n">
        <f t="normal" ca="1">A5339</f>
        <v>0</v>
      </c>
    </row>
    <row r="5334" spans="1:6">
      <c r="A5334" t="s">
        <v>4</v>
      </c>
      <c r="B5334" s="4" t="s">
        <v>5</v>
      </c>
      <c r="C5334" s="4" t="s">
        <v>13</v>
      </c>
      <c r="D5334" s="4" t="s">
        <v>13</v>
      </c>
      <c r="E5334" s="4" t="s">
        <v>6</v>
      </c>
      <c r="F5334" s="4" t="s">
        <v>10</v>
      </c>
    </row>
    <row r="5335" spans="1:6">
      <c r="A5335" t="n">
        <v>38088</v>
      </c>
      <c r="B5335" s="26" t="n">
        <v>31</v>
      </c>
      <c r="C5335" s="7" t="n">
        <v>1</v>
      </c>
      <c r="D5335" s="7" t="n">
        <v>1</v>
      </c>
      <c r="E5335" s="7" t="s">
        <v>508</v>
      </c>
      <c r="F5335" s="7" t="n">
        <v>8</v>
      </c>
    </row>
    <row r="5336" spans="1:6">
      <c r="A5336" t="s">
        <v>4</v>
      </c>
      <c r="B5336" s="4" t="s">
        <v>5</v>
      </c>
      <c r="C5336" s="4" t="s">
        <v>84</v>
      </c>
    </row>
    <row r="5337" spans="1:6">
      <c r="A5337" t="n">
        <v>38125</v>
      </c>
      <c r="B5337" s="29" t="n">
        <v>3</v>
      </c>
      <c r="C5337" s="16" t="n">
        <f t="normal" ca="1">A5341</f>
        <v>0</v>
      </c>
    </row>
    <row r="5338" spans="1:6">
      <c r="A5338" t="s">
        <v>4</v>
      </c>
      <c r="B5338" s="4" t="s">
        <v>5</v>
      </c>
      <c r="C5338" s="4" t="s">
        <v>13</v>
      </c>
      <c r="D5338" s="4" t="s">
        <v>13</v>
      </c>
      <c r="E5338" s="4" t="s">
        <v>6</v>
      </c>
      <c r="F5338" s="4" t="s">
        <v>10</v>
      </c>
    </row>
    <row r="5339" spans="1:6">
      <c r="A5339" t="n">
        <v>38130</v>
      </c>
      <c r="B5339" s="26" t="n">
        <v>31</v>
      </c>
      <c r="C5339" s="7" t="n">
        <v>1</v>
      </c>
      <c r="D5339" s="7" t="n">
        <v>1</v>
      </c>
      <c r="E5339" s="7" t="s">
        <v>509</v>
      </c>
      <c r="F5339" s="7" t="n">
        <v>8</v>
      </c>
    </row>
    <row r="5340" spans="1:6">
      <c r="A5340" t="s">
        <v>4</v>
      </c>
      <c r="B5340" s="4" t="s">
        <v>5</v>
      </c>
      <c r="C5340" s="4" t="s">
        <v>84</v>
      </c>
    </row>
    <row r="5341" spans="1:6">
      <c r="A5341" t="n">
        <v>38167</v>
      </c>
      <c r="B5341" s="29" t="n">
        <v>3</v>
      </c>
      <c r="C5341" s="16" t="n">
        <f t="normal" ca="1">A5351</f>
        <v>0</v>
      </c>
    </row>
    <row r="5342" spans="1:6">
      <c r="A5342" t="s">
        <v>4</v>
      </c>
      <c r="B5342" s="4" t="s">
        <v>5</v>
      </c>
      <c r="C5342" s="4" t="s">
        <v>13</v>
      </c>
      <c r="D5342" s="4" t="s">
        <v>10</v>
      </c>
      <c r="E5342" s="4" t="s">
        <v>13</v>
      </c>
      <c r="F5342" s="4" t="s">
        <v>84</v>
      </c>
    </row>
    <row r="5343" spans="1:6">
      <c r="A5343" t="n">
        <v>38172</v>
      </c>
      <c r="B5343" s="15" t="n">
        <v>5</v>
      </c>
      <c r="C5343" s="7" t="n">
        <v>30</v>
      </c>
      <c r="D5343" s="7" t="n">
        <v>6664</v>
      </c>
      <c r="E5343" s="7" t="n">
        <v>1</v>
      </c>
      <c r="F5343" s="16" t="n">
        <f t="normal" ca="1">A5349</f>
        <v>0</v>
      </c>
    </row>
    <row r="5344" spans="1:6">
      <c r="A5344" t="s">
        <v>4</v>
      </c>
      <c r="B5344" s="4" t="s">
        <v>5</v>
      </c>
      <c r="C5344" s="4" t="s">
        <v>13</v>
      </c>
      <c r="D5344" s="4" t="s">
        <v>13</v>
      </c>
      <c r="E5344" s="4" t="s">
        <v>6</v>
      </c>
      <c r="F5344" s="4" t="s">
        <v>10</v>
      </c>
    </row>
    <row r="5345" spans="1:6">
      <c r="A5345" t="n">
        <v>38181</v>
      </c>
      <c r="B5345" s="26" t="n">
        <v>31</v>
      </c>
      <c r="C5345" s="7" t="n">
        <v>1</v>
      </c>
      <c r="D5345" s="7" t="n">
        <v>1</v>
      </c>
      <c r="E5345" s="7" t="s">
        <v>510</v>
      </c>
      <c r="F5345" s="7" t="n">
        <v>8</v>
      </c>
    </row>
    <row r="5346" spans="1:6">
      <c r="A5346" t="s">
        <v>4</v>
      </c>
      <c r="B5346" s="4" t="s">
        <v>5</v>
      </c>
      <c r="C5346" s="4" t="s">
        <v>84</v>
      </c>
    </row>
    <row r="5347" spans="1:6">
      <c r="A5347" t="n">
        <v>38218</v>
      </c>
      <c r="B5347" s="29" t="n">
        <v>3</v>
      </c>
      <c r="C5347" s="16" t="n">
        <f t="normal" ca="1">A5351</f>
        <v>0</v>
      </c>
    </row>
    <row r="5348" spans="1:6">
      <c r="A5348" t="s">
        <v>4</v>
      </c>
      <c r="B5348" s="4" t="s">
        <v>5</v>
      </c>
      <c r="C5348" s="4" t="s">
        <v>13</v>
      </c>
      <c r="D5348" s="4" t="s">
        <v>13</v>
      </c>
      <c r="E5348" s="4" t="s">
        <v>6</v>
      </c>
      <c r="F5348" s="4" t="s">
        <v>10</v>
      </c>
    </row>
    <row r="5349" spans="1:6">
      <c r="A5349" t="n">
        <v>38223</v>
      </c>
      <c r="B5349" s="26" t="n">
        <v>31</v>
      </c>
      <c r="C5349" s="7" t="n">
        <v>1</v>
      </c>
      <c r="D5349" s="7" t="n">
        <v>1</v>
      </c>
      <c r="E5349" s="7" t="s">
        <v>511</v>
      </c>
      <c r="F5349" s="7" t="n">
        <v>8</v>
      </c>
    </row>
    <row r="5350" spans="1:6">
      <c r="A5350" t="s">
        <v>4</v>
      </c>
      <c r="B5350" s="4" t="s">
        <v>5</v>
      </c>
      <c r="C5350" s="4" t="s">
        <v>13</v>
      </c>
      <c r="D5350" s="4" t="s">
        <v>10</v>
      </c>
      <c r="E5350" s="4" t="s">
        <v>13</v>
      </c>
      <c r="F5350" s="4" t="s">
        <v>84</v>
      </c>
    </row>
    <row r="5351" spans="1:6">
      <c r="A5351" t="n">
        <v>38260</v>
      </c>
      <c r="B5351" s="15" t="n">
        <v>5</v>
      </c>
      <c r="C5351" s="7" t="n">
        <v>30</v>
      </c>
      <c r="D5351" s="7" t="n">
        <v>4164</v>
      </c>
      <c r="E5351" s="7" t="n">
        <v>1</v>
      </c>
      <c r="F5351" s="16" t="n">
        <f t="normal" ca="1">A5363</f>
        <v>0</v>
      </c>
    </row>
    <row r="5352" spans="1:6">
      <c r="A5352" t="s">
        <v>4</v>
      </c>
      <c r="B5352" s="4" t="s">
        <v>5</v>
      </c>
      <c r="C5352" s="4" t="s">
        <v>13</v>
      </c>
      <c r="D5352" s="4" t="s">
        <v>10</v>
      </c>
      <c r="E5352" s="4" t="s">
        <v>13</v>
      </c>
      <c r="F5352" s="4" t="s">
        <v>84</v>
      </c>
    </row>
    <row r="5353" spans="1:6">
      <c r="A5353" t="n">
        <v>38269</v>
      </c>
      <c r="B5353" s="15" t="n">
        <v>5</v>
      </c>
      <c r="C5353" s="7" t="n">
        <v>30</v>
      </c>
      <c r="D5353" s="7" t="n">
        <v>6665</v>
      </c>
      <c r="E5353" s="7" t="n">
        <v>1</v>
      </c>
      <c r="F5353" s="16" t="n">
        <f t="normal" ca="1">A5359</f>
        <v>0</v>
      </c>
    </row>
    <row r="5354" spans="1:6">
      <c r="A5354" t="s">
        <v>4</v>
      </c>
      <c r="B5354" s="4" t="s">
        <v>5</v>
      </c>
      <c r="C5354" s="4" t="s">
        <v>13</v>
      </c>
      <c r="D5354" s="4" t="s">
        <v>13</v>
      </c>
      <c r="E5354" s="4" t="s">
        <v>6</v>
      </c>
      <c r="F5354" s="4" t="s">
        <v>10</v>
      </c>
    </row>
    <row r="5355" spans="1:6">
      <c r="A5355" t="n">
        <v>38278</v>
      </c>
      <c r="B5355" s="26" t="n">
        <v>31</v>
      </c>
      <c r="C5355" s="7" t="n">
        <v>1</v>
      </c>
      <c r="D5355" s="7" t="n">
        <v>1</v>
      </c>
      <c r="E5355" s="7" t="s">
        <v>512</v>
      </c>
      <c r="F5355" s="7" t="n">
        <v>9</v>
      </c>
    </row>
    <row r="5356" spans="1:6">
      <c r="A5356" t="s">
        <v>4</v>
      </c>
      <c r="B5356" s="4" t="s">
        <v>5</v>
      </c>
      <c r="C5356" s="4" t="s">
        <v>84</v>
      </c>
    </row>
    <row r="5357" spans="1:6">
      <c r="A5357" t="n">
        <v>38317</v>
      </c>
      <c r="B5357" s="29" t="n">
        <v>3</v>
      </c>
      <c r="C5357" s="16" t="n">
        <f t="normal" ca="1">A5361</f>
        <v>0</v>
      </c>
    </row>
    <row r="5358" spans="1:6">
      <c r="A5358" t="s">
        <v>4</v>
      </c>
      <c r="B5358" s="4" t="s">
        <v>5</v>
      </c>
      <c r="C5358" s="4" t="s">
        <v>13</v>
      </c>
      <c r="D5358" s="4" t="s">
        <v>13</v>
      </c>
      <c r="E5358" s="4" t="s">
        <v>6</v>
      </c>
      <c r="F5358" s="4" t="s">
        <v>10</v>
      </c>
    </row>
    <row r="5359" spans="1:6">
      <c r="A5359" t="n">
        <v>38322</v>
      </c>
      <c r="B5359" s="26" t="n">
        <v>31</v>
      </c>
      <c r="C5359" s="7" t="n">
        <v>1</v>
      </c>
      <c r="D5359" s="7" t="n">
        <v>1</v>
      </c>
      <c r="E5359" s="7" t="s">
        <v>513</v>
      </c>
      <c r="F5359" s="7" t="n">
        <v>9</v>
      </c>
    </row>
    <row r="5360" spans="1:6">
      <c r="A5360" t="s">
        <v>4</v>
      </c>
      <c r="B5360" s="4" t="s">
        <v>5</v>
      </c>
      <c r="C5360" s="4" t="s">
        <v>84</v>
      </c>
    </row>
    <row r="5361" spans="1:6">
      <c r="A5361" t="n">
        <v>38361</v>
      </c>
      <c r="B5361" s="29" t="n">
        <v>3</v>
      </c>
      <c r="C5361" s="16" t="n">
        <f t="normal" ca="1">A5371</f>
        <v>0</v>
      </c>
    </row>
    <row r="5362" spans="1:6">
      <c r="A5362" t="s">
        <v>4</v>
      </c>
      <c r="B5362" s="4" t="s">
        <v>5</v>
      </c>
      <c r="C5362" s="4" t="s">
        <v>13</v>
      </c>
      <c r="D5362" s="4" t="s">
        <v>10</v>
      </c>
      <c r="E5362" s="4" t="s">
        <v>13</v>
      </c>
      <c r="F5362" s="4" t="s">
        <v>84</v>
      </c>
    </row>
    <row r="5363" spans="1:6">
      <c r="A5363" t="n">
        <v>38366</v>
      </c>
      <c r="B5363" s="15" t="n">
        <v>5</v>
      </c>
      <c r="C5363" s="7" t="n">
        <v>30</v>
      </c>
      <c r="D5363" s="7" t="n">
        <v>6665</v>
      </c>
      <c r="E5363" s="7" t="n">
        <v>1</v>
      </c>
      <c r="F5363" s="16" t="n">
        <f t="normal" ca="1">A5369</f>
        <v>0</v>
      </c>
    </row>
    <row r="5364" spans="1:6">
      <c r="A5364" t="s">
        <v>4</v>
      </c>
      <c r="B5364" s="4" t="s">
        <v>5</v>
      </c>
      <c r="C5364" s="4" t="s">
        <v>13</v>
      </c>
      <c r="D5364" s="4" t="s">
        <v>13</v>
      </c>
      <c r="E5364" s="4" t="s">
        <v>6</v>
      </c>
      <c r="F5364" s="4" t="s">
        <v>10</v>
      </c>
    </row>
    <row r="5365" spans="1:6">
      <c r="A5365" t="n">
        <v>38375</v>
      </c>
      <c r="B5365" s="26" t="n">
        <v>31</v>
      </c>
      <c r="C5365" s="7" t="n">
        <v>1</v>
      </c>
      <c r="D5365" s="7" t="n">
        <v>1</v>
      </c>
      <c r="E5365" s="7" t="s">
        <v>514</v>
      </c>
      <c r="F5365" s="7" t="n">
        <v>9</v>
      </c>
    </row>
    <row r="5366" spans="1:6">
      <c r="A5366" t="s">
        <v>4</v>
      </c>
      <c r="B5366" s="4" t="s">
        <v>5</v>
      </c>
      <c r="C5366" s="4" t="s">
        <v>84</v>
      </c>
    </row>
    <row r="5367" spans="1:6">
      <c r="A5367" t="n">
        <v>38414</v>
      </c>
      <c r="B5367" s="29" t="n">
        <v>3</v>
      </c>
      <c r="C5367" s="16" t="n">
        <f t="normal" ca="1">A5371</f>
        <v>0</v>
      </c>
    </row>
    <row r="5368" spans="1:6">
      <c r="A5368" t="s">
        <v>4</v>
      </c>
      <c r="B5368" s="4" t="s">
        <v>5</v>
      </c>
      <c r="C5368" s="4" t="s">
        <v>13</v>
      </c>
      <c r="D5368" s="4" t="s">
        <v>13</v>
      </c>
      <c r="E5368" s="4" t="s">
        <v>6</v>
      </c>
      <c r="F5368" s="4" t="s">
        <v>10</v>
      </c>
    </row>
    <row r="5369" spans="1:6">
      <c r="A5369" t="n">
        <v>38419</v>
      </c>
      <c r="B5369" s="26" t="n">
        <v>31</v>
      </c>
      <c r="C5369" s="7" t="n">
        <v>1</v>
      </c>
      <c r="D5369" s="7" t="n">
        <v>1</v>
      </c>
      <c r="E5369" s="7" t="s">
        <v>515</v>
      </c>
      <c r="F5369" s="7" t="n">
        <v>9</v>
      </c>
    </row>
    <row r="5370" spans="1:6">
      <c r="A5370" t="s">
        <v>4</v>
      </c>
      <c r="B5370" s="4" t="s">
        <v>5</v>
      </c>
      <c r="C5370" s="4" t="s">
        <v>13</v>
      </c>
      <c r="D5370" s="4" t="s">
        <v>10</v>
      </c>
      <c r="E5370" s="4" t="s">
        <v>13</v>
      </c>
      <c r="F5370" s="4" t="s">
        <v>84</v>
      </c>
    </row>
    <row r="5371" spans="1:6">
      <c r="A5371" t="n">
        <v>38458</v>
      </c>
      <c r="B5371" s="15" t="n">
        <v>5</v>
      </c>
      <c r="C5371" s="7" t="n">
        <v>30</v>
      </c>
      <c r="D5371" s="7" t="n">
        <v>4169</v>
      </c>
      <c r="E5371" s="7" t="n">
        <v>1</v>
      </c>
      <c r="F5371" s="16" t="n">
        <f t="normal" ca="1">A5383</f>
        <v>0</v>
      </c>
    </row>
    <row r="5372" spans="1:6">
      <c r="A5372" t="s">
        <v>4</v>
      </c>
      <c r="B5372" s="4" t="s">
        <v>5</v>
      </c>
      <c r="C5372" s="4" t="s">
        <v>13</v>
      </c>
      <c r="D5372" s="4" t="s">
        <v>10</v>
      </c>
      <c r="E5372" s="4" t="s">
        <v>13</v>
      </c>
      <c r="F5372" s="4" t="s">
        <v>84</v>
      </c>
    </row>
    <row r="5373" spans="1:6">
      <c r="A5373" t="n">
        <v>38467</v>
      </c>
      <c r="B5373" s="15" t="n">
        <v>5</v>
      </c>
      <c r="C5373" s="7" t="n">
        <v>30</v>
      </c>
      <c r="D5373" s="7" t="n">
        <v>6666</v>
      </c>
      <c r="E5373" s="7" t="n">
        <v>1</v>
      </c>
      <c r="F5373" s="16" t="n">
        <f t="normal" ca="1">A5379</f>
        <v>0</v>
      </c>
    </row>
    <row r="5374" spans="1:6">
      <c r="A5374" t="s">
        <v>4</v>
      </c>
      <c r="B5374" s="4" t="s">
        <v>5</v>
      </c>
      <c r="C5374" s="4" t="s">
        <v>13</v>
      </c>
      <c r="D5374" s="4" t="s">
        <v>13</v>
      </c>
      <c r="E5374" s="4" t="s">
        <v>6</v>
      </c>
      <c r="F5374" s="4" t="s">
        <v>10</v>
      </c>
    </row>
    <row r="5375" spans="1:6">
      <c r="A5375" t="n">
        <v>38476</v>
      </c>
      <c r="B5375" s="26" t="n">
        <v>31</v>
      </c>
      <c r="C5375" s="7" t="n">
        <v>1</v>
      </c>
      <c r="D5375" s="7" t="n">
        <v>1</v>
      </c>
      <c r="E5375" s="7" t="s">
        <v>516</v>
      </c>
      <c r="F5375" s="7" t="n">
        <v>10</v>
      </c>
    </row>
    <row r="5376" spans="1:6">
      <c r="A5376" t="s">
        <v>4</v>
      </c>
      <c r="B5376" s="4" t="s">
        <v>5</v>
      </c>
      <c r="C5376" s="4" t="s">
        <v>84</v>
      </c>
    </row>
    <row r="5377" spans="1:6">
      <c r="A5377" t="n">
        <v>38515</v>
      </c>
      <c r="B5377" s="29" t="n">
        <v>3</v>
      </c>
      <c r="C5377" s="16" t="n">
        <f t="normal" ca="1">A5381</f>
        <v>0</v>
      </c>
    </row>
    <row r="5378" spans="1:6">
      <c r="A5378" t="s">
        <v>4</v>
      </c>
      <c r="B5378" s="4" t="s">
        <v>5</v>
      </c>
      <c r="C5378" s="4" t="s">
        <v>13</v>
      </c>
      <c r="D5378" s="4" t="s">
        <v>13</v>
      </c>
      <c r="E5378" s="4" t="s">
        <v>6</v>
      </c>
      <c r="F5378" s="4" t="s">
        <v>10</v>
      </c>
    </row>
    <row r="5379" spans="1:6">
      <c r="A5379" t="n">
        <v>38520</v>
      </c>
      <c r="B5379" s="26" t="n">
        <v>31</v>
      </c>
      <c r="C5379" s="7" t="n">
        <v>1</v>
      </c>
      <c r="D5379" s="7" t="n">
        <v>1</v>
      </c>
      <c r="E5379" s="7" t="s">
        <v>517</v>
      </c>
      <c r="F5379" s="7" t="n">
        <v>10</v>
      </c>
    </row>
    <row r="5380" spans="1:6">
      <c r="A5380" t="s">
        <v>4</v>
      </c>
      <c r="B5380" s="4" t="s">
        <v>5</v>
      </c>
      <c r="C5380" s="4" t="s">
        <v>84</v>
      </c>
    </row>
    <row r="5381" spans="1:6">
      <c r="A5381" t="n">
        <v>38559</v>
      </c>
      <c r="B5381" s="29" t="n">
        <v>3</v>
      </c>
      <c r="C5381" s="16" t="n">
        <f t="normal" ca="1">A5391</f>
        <v>0</v>
      </c>
    </row>
    <row r="5382" spans="1:6">
      <c r="A5382" t="s">
        <v>4</v>
      </c>
      <c r="B5382" s="4" t="s">
        <v>5</v>
      </c>
      <c r="C5382" s="4" t="s">
        <v>13</v>
      </c>
      <c r="D5382" s="4" t="s">
        <v>10</v>
      </c>
      <c r="E5382" s="4" t="s">
        <v>13</v>
      </c>
      <c r="F5382" s="4" t="s">
        <v>84</v>
      </c>
    </row>
    <row r="5383" spans="1:6">
      <c r="A5383" t="n">
        <v>38564</v>
      </c>
      <c r="B5383" s="15" t="n">
        <v>5</v>
      </c>
      <c r="C5383" s="7" t="n">
        <v>30</v>
      </c>
      <c r="D5383" s="7" t="n">
        <v>6666</v>
      </c>
      <c r="E5383" s="7" t="n">
        <v>1</v>
      </c>
      <c r="F5383" s="16" t="n">
        <f t="normal" ca="1">A5389</f>
        <v>0</v>
      </c>
    </row>
    <row r="5384" spans="1:6">
      <c r="A5384" t="s">
        <v>4</v>
      </c>
      <c r="B5384" s="4" t="s">
        <v>5</v>
      </c>
      <c r="C5384" s="4" t="s">
        <v>13</v>
      </c>
      <c r="D5384" s="4" t="s">
        <v>13</v>
      </c>
      <c r="E5384" s="4" t="s">
        <v>6</v>
      </c>
      <c r="F5384" s="4" t="s">
        <v>10</v>
      </c>
    </row>
    <row r="5385" spans="1:6">
      <c r="A5385" t="n">
        <v>38573</v>
      </c>
      <c r="B5385" s="26" t="n">
        <v>31</v>
      </c>
      <c r="C5385" s="7" t="n">
        <v>1</v>
      </c>
      <c r="D5385" s="7" t="n">
        <v>1</v>
      </c>
      <c r="E5385" s="7" t="s">
        <v>518</v>
      </c>
      <c r="F5385" s="7" t="n">
        <v>10</v>
      </c>
    </row>
    <row r="5386" spans="1:6">
      <c r="A5386" t="s">
        <v>4</v>
      </c>
      <c r="B5386" s="4" t="s">
        <v>5</v>
      </c>
      <c r="C5386" s="4" t="s">
        <v>84</v>
      </c>
    </row>
    <row r="5387" spans="1:6">
      <c r="A5387" t="n">
        <v>38612</v>
      </c>
      <c r="B5387" s="29" t="n">
        <v>3</v>
      </c>
      <c r="C5387" s="16" t="n">
        <f t="normal" ca="1">A5391</f>
        <v>0</v>
      </c>
    </row>
    <row r="5388" spans="1:6">
      <c r="A5388" t="s">
        <v>4</v>
      </c>
      <c r="B5388" s="4" t="s">
        <v>5</v>
      </c>
      <c r="C5388" s="4" t="s">
        <v>13</v>
      </c>
      <c r="D5388" s="4" t="s">
        <v>13</v>
      </c>
      <c r="E5388" s="4" t="s">
        <v>6</v>
      </c>
      <c r="F5388" s="4" t="s">
        <v>10</v>
      </c>
    </row>
    <row r="5389" spans="1:6">
      <c r="A5389" t="n">
        <v>38617</v>
      </c>
      <c r="B5389" s="26" t="n">
        <v>31</v>
      </c>
      <c r="C5389" s="7" t="n">
        <v>1</v>
      </c>
      <c r="D5389" s="7" t="n">
        <v>1</v>
      </c>
      <c r="E5389" s="7" t="s">
        <v>519</v>
      </c>
      <c r="F5389" s="7" t="n">
        <v>10</v>
      </c>
    </row>
    <row r="5390" spans="1:6">
      <c r="A5390" t="s">
        <v>4</v>
      </c>
      <c r="B5390" s="4" t="s">
        <v>5</v>
      </c>
      <c r="C5390" s="4" t="s">
        <v>13</v>
      </c>
      <c r="D5390" s="4" t="s">
        <v>10</v>
      </c>
      <c r="E5390" s="4" t="s">
        <v>13</v>
      </c>
      <c r="F5390" s="4" t="s">
        <v>84</v>
      </c>
    </row>
    <row r="5391" spans="1:6">
      <c r="A5391" t="n">
        <v>38656</v>
      </c>
      <c r="B5391" s="15" t="n">
        <v>5</v>
      </c>
      <c r="C5391" s="7" t="n">
        <v>30</v>
      </c>
      <c r="D5391" s="7" t="n">
        <v>4170</v>
      </c>
      <c r="E5391" s="7" t="n">
        <v>1</v>
      </c>
      <c r="F5391" s="16" t="n">
        <f t="normal" ca="1">A5403</f>
        <v>0</v>
      </c>
    </row>
    <row r="5392" spans="1:6">
      <c r="A5392" t="s">
        <v>4</v>
      </c>
      <c r="B5392" s="4" t="s">
        <v>5</v>
      </c>
      <c r="C5392" s="4" t="s">
        <v>13</v>
      </c>
      <c r="D5392" s="4" t="s">
        <v>10</v>
      </c>
      <c r="E5392" s="4" t="s">
        <v>13</v>
      </c>
      <c r="F5392" s="4" t="s">
        <v>84</v>
      </c>
    </row>
    <row r="5393" spans="1:6">
      <c r="A5393" t="n">
        <v>38665</v>
      </c>
      <c r="B5393" s="15" t="n">
        <v>5</v>
      </c>
      <c r="C5393" s="7" t="n">
        <v>30</v>
      </c>
      <c r="D5393" s="7" t="n">
        <v>6667</v>
      </c>
      <c r="E5393" s="7" t="n">
        <v>1</v>
      </c>
      <c r="F5393" s="16" t="n">
        <f t="normal" ca="1">A5399</f>
        <v>0</v>
      </c>
    </row>
    <row r="5394" spans="1:6">
      <c r="A5394" t="s">
        <v>4</v>
      </c>
      <c r="B5394" s="4" t="s">
        <v>5</v>
      </c>
      <c r="C5394" s="4" t="s">
        <v>13</v>
      </c>
      <c r="D5394" s="4" t="s">
        <v>13</v>
      </c>
      <c r="E5394" s="4" t="s">
        <v>6</v>
      </c>
      <c r="F5394" s="4" t="s">
        <v>10</v>
      </c>
    </row>
    <row r="5395" spans="1:6">
      <c r="A5395" t="n">
        <v>38674</v>
      </c>
      <c r="B5395" s="26" t="n">
        <v>31</v>
      </c>
      <c r="C5395" s="7" t="n">
        <v>1</v>
      </c>
      <c r="D5395" s="7" t="n">
        <v>1</v>
      </c>
      <c r="E5395" s="7" t="s">
        <v>520</v>
      </c>
      <c r="F5395" s="7" t="n">
        <v>11</v>
      </c>
    </row>
    <row r="5396" spans="1:6">
      <c r="A5396" t="s">
        <v>4</v>
      </c>
      <c r="B5396" s="4" t="s">
        <v>5</v>
      </c>
      <c r="C5396" s="4" t="s">
        <v>84</v>
      </c>
    </row>
    <row r="5397" spans="1:6">
      <c r="A5397" t="n">
        <v>38716</v>
      </c>
      <c r="B5397" s="29" t="n">
        <v>3</v>
      </c>
      <c r="C5397" s="16" t="n">
        <f t="normal" ca="1">A5401</f>
        <v>0</v>
      </c>
    </row>
    <row r="5398" spans="1:6">
      <c r="A5398" t="s">
        <v>4</v>
      </c>
      <c r="B5398" s="4" t="s">
        <v>5</v>
      </c>
      <c r="C5398" s="4" t="s">
        <v>13</v>
      </c>
      <c r="D5398" s="4" t="s">
        <v>13</v>
      </c>
      <c r="E5398" s="4" t="s">
        <v>6</v>
      </c>
      <c r="F5398" s="4" t="s">
        <v>10</v>
      </c>
    </row>
    <row r="5399" spans="1:6">
      <c r="A5399" t="n">
        <v>38721</v>
      </c>
      <c r="B5399" s="26" t="n">
        <v>31</v>
      </c>
      <c r="C5399" s="7" t="n">
        <v>1</v>
      </c>
      <c r="D5399" s="7" t="n">
        <v>1</v>
      </c>
      <c r="E5399" s="7" t="s">
        <v>521</v>
      </c>
      <c r="F5399" s="7" t="n">
        <v>11</v>
      </c>
    </row>
    <row r="5400" spans="1:6">
      <c r="A5400" t="s">
        <v>4</v>
      </c>
      <c r="B5400" s="4" t="s">
        <v>5</v>
      </c>
      <c r="C5400" s="4" t="s">
        <v>84</v>
      </c>
    </row>
    <row r="5401" spans="1:6">
      <c r="A5401" t="n">
        <v>38763</v>
      </c>
      <c r="B5401" s="29" t="n">
        <v>3</v>
      </c>
      <c r="C5401" s="16" t="n">
        <f t="normal" ca="1">A5411</f>
        <v>0</v>
      </c>
    </row>
    <row r="5402" spans="1:6">
      <c r="A5402" t="s">
        <v>4</v>
      </c>
      <c r="B5402" s="4" t="s">
        <v>5</v>
      </c>
      <c r="C5402" s="4" t="s">
        <v>13</v>
      </c>
      <c r="D5402" s="4" t="s">
        <v>10</v>
      </c>
      <c r="E5402" s="4" t="s">
        <v>13</v>
      </c>
      <c r="F5402" s="4" t="s">
        <v>84</v>
      </c>
    </row>
    <row r="5403" spans="1:6">
      <c r="A5403" t="n">
        <v>38768</v>
      </c>
      <c r="B5403" s="15" t="n">
        <v>5</v>
      </c>
      <c r="C5403" s="7" t="n">
        <v>30</v>
      </c>
      <c r="D5403" s="7" t="n">
        <v>6667</v>
      </c>
      <c r="E5403" s="7" t="n">
        <v>1</v>
      </c>
      <c r="F5403" s="16" t="n">
        <f t="normal" ca="1">A5409</f>
        <v>0</v>
      </c>
    </row>
    <row r="5404" spans="1:6">
      <c r="A5404" t="s">
        <v>4</v>
      </c>
      <c r="B5404" s="4" t="s">
        <v>5</v>
      </c>
      <c r="C5404" s="4" t="s">
        <v>13</v>
      </c>
      <c r="D5404" s="4" t="s">
        <v>13</v>
      </c>
      <c r="E5404" s="4" t="s">
        <v>6</v>
      </c>
      <c r="F5404" s="4" t="s">
        <v>10</v>
      </c>
    </row>
    <row r="5405" spans="1:6">
      <c r="A5405" t="n">
        <v>38777</v>
      </c>
      <c r="B5405" s="26" t="n">
        <v>31</v>
      </c>
      <c r="C5405" s="7" t="n">
        <v>1</v>
      </c>
      <c r="D5405" s="7" t="n">
        <v>1</v>
      </c>
      <c r="E5405" s="7" t="s">
        <v>522</v>
      </c>
      <c r="F5405" s="7" t="n">
        <v>11</v>
      </c>
    </row>
    <row r="5406" spans="1:6">
      <c r="A5406" t="s">
        <v>4</v>
      </c>
      <c r="B5406" s="4" t="s">
        <v>5</v>
      </c>
      <c r="C5406" s="4" t="s">
        <v>84</v>
      </c>
    </row>
    <row r="5407" spans="1:6">
      <c r="A5407" t="n">
        <v>38819</v>
      </c>
      <c r="B5407" s="29" t="n">
        <v>3</v>
      </c>
      <c r="C5407" s="16" t="n">
        <f t="normal" ca="1">A5411</f>
        <v>0</v>
      </c>
    </row>
    <row r="5408" spans="1:6">
      <c r="A5408" t="s">
        <v>4</v>
      </c>
      <c r="B5408" s="4" t="s">
        <v>5</v>
      </c>
      <c r="C5408" s="4" t="s">
        <v>13</v>
      </c>
      <c r="D5408" s="4" t="s">
        <v>13</v>
      </c>
      <c r="E5408" s="4" t="s">
        <v>6</v>
      </c>
      <c r="F5408" s="4" t="s">
        <v>10</v>
      </c>
    </row>
    <row r="5409" spans="1:6">
      <c r="A5409" t="n">
        <v>38824</v>
      </c>
      <c r="B5409" s="26" t="n">
        <v>31</v>
      </c>
      <c r="C5409" s="7" t="n">
        <v>1</v>
      </c>
      <c r="D5409" s="7" t="n">
        <v>1</v>
      </c>
      <c r="E5409" s="7" t="s">
        <v>523</v>
      </c>
      <c r="F5409" s="7" t="n">
        <v>11</v>
      </c>
    </row>
    <row r="5410" spans="1:6">
      <c r="A5410" t="s">
        <v>4</v>
      </c>
      <c r="B5410" s="4" t="s">
        <v>5</v>
      </c>
      <c r="C5410" s="4" t="s">
        <v>13</v>
      </c>
      <c r="D5410" s="4" t="s">
        <v>10</v>
      </c>
      <c r="E5410" s="4" t="s">
        <v>13</v>
      </c>
      <c r="F5410" s="4" t="s">
        <v>84</v>
      </c>
    </row>
    <row r="5411" spans="1:6">
      <c r="A5411" t="n">
        <v>38866</v>
      </c>
      <c r="B5411" s="15" t="n">
        <v>5</v>
      </c>
      <c r="C5411" s="7" t="n">
        <v>30</v>
      </c>
      <c r="D5411" s="7" t="n">
        <v>4171</v>
      </c>
      <c r="E5411" s="7" t="n">
        <v>1</v>
      </c>
      <c r="F5411" s="16" t="n">
        <f t="normal" ca="1">A5423</f>
        <v>0</v>
      </c>
    </row>
    <row r="5412" spans="1:6">
      <c r="A5412" t="s">
        <v>4</v>
      </c>
      <c r="B5412" s="4" t="s">
        <v>5</v>
      </c>
      <c r="C5412" s="4" t="s">
        <v>13</v>
      </c>
      <c r="D5412" s="4" t="s">
        <v>10</v>
      </c>
      <c r="E5412" s="4" t="s">
        <v>13</v>
      </c>
      <c r="F5412" s="4" t="s">
        <v>84</v>
      </c>
    </row>
    <row r="5413" spans="1:6">
      <c r="A5413" t="n">
        <v>38875</v>
      </c>
      <c r="B5413" s="15" t="n">
        <v>5</v>
      </c>
      <c r="C5413" s="7" t="n">
        <v>30</v>
      </c>
      <c r="D5413" s="7" t="n">
        <v>6668</v>
      </c>
      <c r="E5413" s="7" t="n">
        <v>1</v>
      </c>
      <c r="F5413" s="16" t="n">
        <f t="normal" ca="1">A5419</f>
        <v>0</v>
      </c>
    </row>
    <row r="5414" spans="1:6">
      <c r="A5414" t="s">
        <v>4</v>
      </c>
      <c r="B5414" s="4" t="s">
        <v>5</v>
      </c>
      <c r="C5414" s="4" t="s">
        <v>13</v>
      </c>
      <c r="D5414" s="4" t="s">
        <v>13</v>
      </c>
      <c r="E5414" s="4" t="s">
        <v>6</v>
      </c>
      <c r="F5414" s="4" t="s">
        <v>10</v>
      </c>
    </row>
    <row r="5415" spans="1:6">
      <c r="A5415" t="n">
        <v>38884</v>
      </c>
      <c r="B5415" s="26" t="n">
        <v>31</v>
      </c>
      <c r="C5415" s="7" t="n">
        <v>1</v>
      </c>
      <c r="D5415" s="7" t="n">
        <v>1</v>
      </c>
      <c r="E5415" s="7" t="s">
        <v>524</v>
      </c>
      <c r="F5415" s="7" t="n">
        <v>12</v>
      </c>
    </row>
    <row r="5416" spans="1:6">
      <c r="A5416" t="s">
        <v>4</v>
      </c>
      <c r="B5416" s="4" t="s">
        <v>5</v>
      </c>
      <c r="C5416" s="4" t="s">
        <v>84</v>
      </c>
    </row>
    <row r="5417" spans="1:6">
      <c r="A5417" t="n">
        <v>38926</v>
      </c>
      <c r="B5417" s="29" t="n">
        <v>3</v>
      </c>
      <c r="C5417" s="16" t="n">
        <f t="normal" ca="1">A5421</f>
        <v>0</v>
      </c>
    </row>
    <row r="5418" spans="1:6">
      <c r="A5418" t="s">
        <v>4</v>
      </c>
      <c r="B5418" s="4" t="s">
        <v>5</v>
      </c>
      <c r="C5418" s="4" t="s">
        <v>13</v>
      </c>
      <c r="D5418" s="4" t="s">
        <v>13</v>
      </c>
      <c r="E5418" s="4" t="s">
        <v>6</v>
      </c>
      <c r="F5418" s="4" t="s">
        <v>10</v>
      </c>
    </row>
    <row r="5419" spans="1:6">
      <c r="A5419" t="n">
        <v>38931</v>
      </c>
      <c r="B5419" s="26" t="n">
        <v>31</v>
      </c>
      <c r="C5419" s="7" t="n">
        <v>1</v>
      </c>
      <c r="D5419" s="7" t="n">
        <v>1</v>
      </c>
      <c r="E5419" s="7" t="s">
        <v>525</v>
      </c>
      <c r="F5419" s="7" t="n">
        <v>12</v>
      </c>
    </row>
    <row r="5420" spans="1:6">
      <c r="A5420" t="s">
        <v>4</v>
      </c>
      <c r="B5420" s="4" t="s">
        <v>5</v>
      </c>
      <c r="C5420" s="4" t="s">
        <v>84</v>
      </c>
    </row>
    <row r="5421" spans="1:6">
      <c r="A5421" t="n">
        <v>38973</v>
      </c>
      <c r="B5421" s="29" t="n">
        <v>3</v>
      </c>
      <c r="C5421" s="16" t="n">
        <f t="normal" ca="1">A5431</f>
        <v>0</v>
      </c>
    </row>
    <row r="5422" spans="1:6">
      <c r="A5422" t="s">
        <v>4</v>
      </c>
      <c r="B5422" s="4" t="s">
        <v>5</v>
      </c>
      <c r="C5422" s="4" t="s">
        <v>13</v>
      </c>
      <c r="D5422" s="4" t="s">
        <v>10</v>
      </c>
      <c r="E5422" s="4" t="s">
        <v>13</v>
      </c>
      <c r="F5422" s="4" t="s">
        <v>84</v>
      </c>
    </row>
    <row r="5423" spans="1:6">
      <c r="A5423" t="n">
        <v>38978</v>
      </c>
      <c r="B5423" s="15" t="n">
        <v>5</v>
      </c>
      <c r="C5423" s="7" t="n">
        <v>30</v>
      </c>
      <c r="D5423" s="7" t="n">
        <v>6668</v>
      </c>
      <c r="E5423" s="7" t="n">
        <v>1</v>
      </c>
      <c r="F5423" s="16" t="n">
        <f t="normal" ca="1">A5429</f>
        <v>0</v>
      </c>
    </row>
    <row r="5424" spans="1:6">
      <c r="A5424" t="s">
        <v>4</v>
      </c>
      <c r="B5424" s="4" t="s">
        <v>5</v>
      </c>
      <c r="C5424" s="4" t="s">
        <v>13</v>
      </c>
      <c r="D5424" s="4" t="s">
        <v>13</v>
      </c>
      <c r="E5424" s="4" t="s">
        <v>6</v>
      </c>
      <c r="F5424" s="4" t="s">
        <v>10</v>
      </c>
    </row>
    <row r="5425" spans="1:6">
      <c r="A5425" t="n">
        <v>38987</v>
      </c>
      <c r="B5425" s="26" t="n">
        <v>31</v>
      </c>
      <c r="C5425" s="7" t="n">
        <v>1</v>
      </c>
      <c r="D5425" s="7" t="n">
        <v>1</v>
      </c>
      <c r="E5425" s="7" t="s">
        <v>526</v>
      </c>
      <c r="F5425" s="7" t="n">
        <v>12</v>
      </c>
    </row>
    <row r="5426" spans="1:6">
      <c r="A5426" t="s">
        <v>4</v>
      </c>
      <c r="B5426" s="4" t="s">
        <v>5</v>
      </c>
      <c r="C5426" s="4" t="s">
        <v>84</v>
      </c>
    </row>
    <row r="5427" spans="1:6">
      <c r="A5427" t="n">
        <v>39029</v>
      </c>
      <c r="B5427" s="29" t="n">
        <v>3</v>
      </c>
      <c r="C5427" s="16" t="n">
        <f t="normal" ca="1">A5431</f>
        <v>0</v>
      </c>
    </row>
    <row r="5428" spans="1:6">
      <c r="A5428" t="s">
        <v>4</v>
      </c>
      <c r="B5428" s="4" t="s">
        <v>5</v>
      </c>
      <c r="C5428" s="4" t="s">
        <v>13</v>
      </c>
      <c r="D5428" s="4" t="s">
        <v>13</v>
      </c>
      <c r="E5428" s="4" t="s">
        <v>6</v>
      </c>
      <c r="F5428" s="4" t="s">
        <v>10</v>
      </c>
    </row>
    <row r="5429" spans="1:6">
      <c r="A5429" t="n">
        <v>39034</v>
      </c>
      <c r="B5429" s="26" t="n">
        <v>31</v>
      </c>
      <c r="C5429" s="7" t="n">
        <v>1</v>
      </c>
      <c r="D5429" s="7" t="n">
        <v>1</v>
      </c>
      <c r="E5429" s="7" t="s">
        <v>527</v>
      </c>
      <c r="F5429" s="7" t="n">
        <v>12</v>
      </c>
    </row>
    <row r="5430" spans="1:6">
      <c r="A5430" t="s">
        <v>4</v>
      </c>
      <c r="B5430" s="4" t="s">
        <v>5</v>
      </c>
      <c r="C5430" s="4" t="s">
        <v>13</v>
      </c>
      <c r="D5430" s="4" t="s">
        <v>13</v>
      </c>
      <c r="E5430" s="4" t="s">
        <v>13</v>
      </c>
      <c r="F5430" s="4" t="s">
        <v>10</v>
      </c>
      <c r="G5430" s="4" t="s">
        <v>10</v>
      </c>
      <c r="H5430" s="4" t="s">
        <v>13</v>
      </c>
    </row>
    <row r="5431" spans="1:6">
      <c r="A5431" t="n">
        <v>39076</v>
      </c>
      <c r="B5431" s="26" t="n">
        <v>31</v>
      </c>
      <c r="C5431" s="7" t="n">
        <v>2</v>
      </c>
      <c r="D5431" s="7" t="n">
        <v>1</v>
      </c>
      <c r="E5431" s="7" t="n">
        <v>1</v>
      </c>
      <c r="F5431" s="7" t="n">
        <v>400</v>
      </c>
      <c r="G5431" s="7" t="n">
        <v>100</v>
      </c>
      <c r="H5431" s="7" t="n">
        <v>0</v>
      </c>
    </row>
    <row r="5432" spans="1:6">
      <c r="A5432" t="s">
        <v>4</v>
      </c>
      <c r="B5432" s="4" t="s">
        <v>5</v>
      </c>
      <c r="C5432" s="4" t="s">
        <v>13</v>
      </c>
      <c r="D5432" s="4" t="s">
        <v>13</v>
      </c>
      <c r="E5432" s="4" t="s">
        <v>13</v>
      </c>
    </row>
    <row r="5433" spans="1:6">
      <c r="A5433" t="n">
        <v>39085</v>
      </c>
      <c r="B5433" s="26" t="n">
        <v>31</v>
      </c>
      <c r="C5433" s="7" t="n">
        <v>4</v>
      </c>
      <c r="D5433" s="7" t="n">
        <v>1</v>
      </c>
      <c r="E5433" s="7" t="n">
        <v>1</v>
      </c>
    </row>
    <row r="5434" spans="1:6">
      <c r="A5434" t="s">
        <v>4</v>
      </c>
      <c r="B5434" s="4" t="s">
        <v>5</v>
      </c>
      <c r="C5434" s="4" t="s">
        <v>13</v>
      </c>
      <c r="D5434" s="4" t="s">
        <v>13</v>
      </c>
    </row>
    <row r="5435" spans="1:6">
      <c r="A5435" t="n">
        <v>39089</v>
      </c>
      <c r="B5435" s="26" t="n">
        <v>31</v>
      </c>
      <c r="C5435" s="7" t="n">
        <v>3</v>
      </c>
      <c r="D5435" s="7" t="n">
        <v>1</v>
      </c>
    </row>
    <row r="5436" spans="1:6">
      <c r="A5436" t="s">
        <v>4</v>
      </c>
      <c r="B5436" s="4" t="s">
        <v>5</v>
      </c>
      <c r="C5436" s="4" t="s">
        <v>13</v>
      </c>
      <c r="D5436" s="4" t="s">
        <v>13</v>
      </c>
      <c r="E5436" s="4" t="s">
        <v>13</v>
      </c>
      <c r="F5436" s="4" t="s">
        <v>9</v>
      </c>
      <c r="G5436" s="4" t="s">
        <v>13</v>
      </c>
      <c r="H5436" s="4" t="s">
        <v>13</v>
      </c>
      <c r="I5436" s="4" t="s">
        <v>84</v>
      </c>
    </row>
    <row r="5437" spans="1:6">
      <c r="A5437" t="n">
        <v>39092</v>
      </c>
      <c r="B5437" s="15" t="n">
        <v>5</v>
      </c>
      <c r="C5437" s="7" t="n">
        <v>35</v>
      </c>
      <c r="D5437" s="7" t="n">
        <v>1</v>
      </c>
      <c r="E5437" s="7" t="n">
        <v>0</v>
      </c>
      <c r="F5437" s="7" t="n">
        <v>-2</v>
      </c>
      <c r="G5437" s="7" t="n">
        <v>2</v>
      </c>
      <c r="H5437" s="7" t="n">
        <v>1</v>
      </c>
      <c r="I5437" s="16" t="n">
        <f t="normal" ca="1">A5443</f>
        <v>0</v>
      </c>
    </row>
    <row r="5438" spans="1:6">
      <c r="A5438" t="s">
        <v>4</v>
      </c>
      <c r="B5438" s="4" t="s">
        <v>5</v>
      </c>
      <c r="C5438" s="4" t="s">
        <v>84</v>
      </c>
    </row>
    <row r="5439" spans="1:6">
      <c r="A5439" t="n">
        <v>39106</v>
      </c>
      <c r="B5439" s="29" t="n">
        <v>3</v>
      </c>
      <c r="C5439" s="16" t="n">
        <f t="normal" ca="1">A5623</f>
        <v>0</v>
      </c>
    </row>
    <row r="5440" spans="1:6">
      <c r="A5440" t="s">
        <v>4</v>
      </c>
      <c r="B5440" s="4" t="s">
        <v>5</v>
      </c>
      <c r="C5440" s="4" t="s">
        <v>84</v>
      </c>
    </row>
    <row r="5441" spans="1:9">
      <c r="A5441" t="n">
        <v>39111</v>
      </c>
      <c r="B5441" s="29" t="n">
        <v>3</v>
      </c>
      <c r="C5441" s="16" t="n">
        <f t="normal" ca="1">A5621</f>
        <v>0</v>
      </c>
    </row>
    <row r="5442" spans="1:9">
      <c r="A5442" t="s">
        <v>4</v>
      </c>
      <c r="B5442" s="4" t="s">
        <v>5</v>
      </c>
      <c r="C5442" s="4" t="s">
        <v>13</v>
      </c>
      <c r="D5442" s="4" t="s">
        <v>13</v>
      </c>
      <c r="E5442" s="4" t="s">
        <v>13</v>
      </c>
      <c r="F5442" s="4" t="s">
        <v>9</v>
      </c>
      <c r="G5442" s="4" t="s">
        <v>13</v>
      </c>
      <c r="H5442" s="4" t="s">
        <v>13</v>
      </c>
      <c r="I5442" s="4" t="s">
        <v>84</v>
      </c>
    </row>
    <row r="5443" spans="1:9">
      <c r="A5443" t="n">
        <v>39116</v>
      </c>
      <c r="B5443" s="15" t="n">
        <v>5</v>
      </c>
      <c r="C5443" s="7" t="n">
        <v>35</v>
      </c>
      <c r="D5443" s="7" t="n">
        <v>1</v>
      </c>
      <c r="E5443" s="7" t="n">
        <v>0</v>
      </c>
      <c r="F5443" s="7" t="n">
        <v>101</v>
      </c>
      <c r="G5443" s="7" t="n">
        <v>2</v>
      </c>
      <c r="H5443" s="7" t="n">
        <v>1</v>
      </c>
      <c r="I5443" s="16" t="n">
        <f t="normal" ca="1">A5471</f>
        <v>0</v>
      </c>
    </row>
    <row r="5444" spans="1:9">
      <c r="A5444" t="s">
        <v>4</v>
      </c>
      <c r="B5444" s="4" t="s">
        <v>5</v>
      </c>
      <c r="C5444" s="4" t="s">
        <v>10</v>
      </c>
    </row>
    <row r="5445" spans="1:9">
      <c r="A5445" t="n">
        <v>39130</v>
      </c>
      <c r="B5445" s="9" t="n">
        <v>12</v>
      </c>
      <c r="C5445" s="7" t="n">
        <v>6657</v>
      </c>
    </row>
    <row r="5446" spans="1:9">
      <c r="A5446" t="s">
        <v>4</v>
      </c>
      <c r="B5446" s="4" t="s">
        <v>5</v>
      </c>
      <c r="C5446" s="4" t="s">
        <v>10</v>
      </c>
    </row>
    <row r="5447" spans="1:9">
      <c r="A5447" t="n">
        <v>39133</v>
      </c>
      <c r="B5447" s="9" t="n">
        <v>12</v>
      </c>
      <c r="C5447" s="7" t="n">
        <v>6658</v>
      </c>
    </row>
    <row r="5448" spans="1:9">
      <c r="A5448" t="s">
        <v>4</v>
      </c>
      <c r="B5448" s="4" t="s">
        <v>5</v>
      </c>
      <c r="C5448" s="4" t="s">
        <v>10</v>
      </c>
    </row>
    <row r="5449" spans="1:9">
      <c r="A5449" t="n">
        <v>39136</v>
      </c>
      <c r="B5449" s="9" t="n">
        <v>12</v>
      </c>
      <c r="C5449" s="7" t="n">
        <v>6659</v>
      </c>
    </row>
    <row r="5450" spans="1:9">
      <c r="A5450" t="s">
        <v>4</v>
      </c>
      <c r="B5450" s="4" t="s">
        <v>5</v>
      </c>
      <c r="C5450" s="4" t="s">
        <v>10</v>
      </c>
    </row>
    <row r="5451" spans="1:9">
      <c r="A5451" t="n">
        <v>39139</v>
      </c>
      <c r="B5451" s="9" t="n">
        <v>12</v>
      </c>
      <c r="C5451" s="7" t="n">
        <v>6660</v>
      </c>
    </row>
    <row r="5452" spans="1:9">
      <c r="A5452" t="s">
        <v>4</v>
      </c>
      <c r="B5452" s="4" t="s">
        <v>5</v>
      </c>
      <c r="C5452" s="4" t="s">
        <v>10</v>
      </c>
    </row>
    <row r="5453" spans="1:9">
      <c r="A5453" t="n">
        <v>39142</v>
      </c>
      <c r="B5453" s="9" t="n">
        <v>12</v>
      </c>
      <c r="C5453" s="7" t="n">
        <v>6661</v>
      </c>
    </row>
    <row r="5454" spans="1:9">
      <c r="A5454" t="s">
        <v>4</v>
      </c>
      <c r="B5454" s="4" t="s">
        <v>5</v>
      </c>
      <c r="C5454" s="4" t="s">
        <v>10</v>
      </c>
    </row>
    <row r="5455" spans="1:9">
      <c r="A5455" t="n">
        <v>39145</v>
      </c>
      <c r="B5455" s="9" t="n">
        <v>12</v>
      </c>
      <c r="C5455" s="7" t="n">
        <v>6662</v>
      </c>
    </row>
    <row r="5456" spans="1:9">
      <c r="A5456" t="s">
        <v>4</v>
      </c>
      <c r="B5456" s="4" t="s">
        <v>5</v>
      </c>
      <c r="C5456" s="4" t="s">
        <v>10</v>
      </c>
    </row>
    <row r="5457" spans="1:9">
      <c r="A5457" t="n">
        <v>39148</v>
      </c>
      <c r="B5457" s="9" t="n">
        <v>12</v>
      </c>
      <c r="C5457" s="7" t="n">
        <v>6663</v>
      </c>
    </row>
    <row r="5458" spans="1:9">
      <c r="A5458" t="s">
        <v>4</v>
      </c>
      <c r="B5458" s="4" t="s">
        <v>5</v>
      </c>
      <c r="C5458" s="4" t="s">
        <v>10</v>
      </c>
    </row>
    <row r="5459" spans="1:9">
      <c r="A5459" t="n">
        <v>39151</v>
      </c>
      <c r="B5459" s="9" t="n">
        <v>12</v>
      </c>
      <c r="C5459" s="7" t="n">
        <v>6664</v>
      </c>
    </row>
    <row r="5460" spans="1:9">
      <c r="A5460" t="s">
        <v>4</v>
      </c>
      <c r="B5460" s="4" t="s">
        <v>5</v>
      </c>
      <c r="C5460" s="4" t="s">
        <v>10</v>
      </c>
    </row>
    <row r="5461" spans="1:9">
      <c r="A5461" t="n">
        <v>39154</v>
      </c>
      <c r="B5461" s="9" t="n">
        <v>12</v>
      </c>
      <c r="C5461" s="7" t="n">
        <v>6665</v>
      </c>
    </row>
    <row r="5462" spans="1:9">
      <c r="A5462" t="s">
        <v>4</v>
      </c>
      <c r="B5462" s="4" t="s">
        <v>5</v>
      </c>
      <c r="C5462" s="4" t="s">
        <v>10</v>
      </c>
    </row>
    <row r="5463" spans="1:9">
      <c r="A5463" t="n">
        <v>39157</v>
      </c>
      <c r="B5463" s="9" t="n">
        <v>12</v>
      </c>
      <c r="C5463" s="7" t="n">
        <v>6666</v>
      </c>
    </row>
    <row r="5464" spans="1:9">
      <c r="A5464" t="s">
        <v>4</v>
      </c>
      <c r="B5464" s="4" t="s">
        <v>5</v>
      </c>
      <c r="C5464" s="4" t="s">
        <v>10</v>
      </c>
    </row>
    <row r="5465" spans="1:9">
      <c r="A5465" t="n">
        <v>39160</v>
      </c>
      <c r="B5465" s="9" t="n">
        <v>12</v>
      </c>
      <c r="C5465" s="7" t="n">
        <v>6667</v>
      </c>
    </row>
    <row r="5466" spans="1:9">
      <c r="A5466" t="s">
        <v>4</v>
      </c>
      <c r="B5466" s="4" t="s">
        <v>5</v>
      </c>
      <c r="C5466" s="4" t="s">
        <v>10</v>
      </c>
    </row>
    <row r="5467" spans="1:9">
      <c r="A5467" t="n">
        <v>39163</v>
      </c>
      <c r="B5467" s="9" t="n">
        <v>12</v>
      </c>
      <c r="C5467" s="7" t="n">
        <v>6668</v>
      </c>
    </row>
    <row r="5468" spans="1:9">
      <c r="A5468" t="s">
        <v>4</v>
      </c>
      <c r="B5468" s="4" t="s">
        <v>5</v>
      </c>
      <c r="C5468" s="4" t="s">
        <v>84</v>
      </c>
    </row>
    <row r="5469" spans="1:9">
      <c r="A5469" t="n">
        <v>39166</v>
      </c>
      <c r="B5469" s="29" t="n">
        <v>3</v>
      </c>
      <c r="C5469" s="16" t="n">
        <f t="normal" ca="1">A5621</f>
        <v>0</v>
      </c>
    </row>
    <row r="5470" spans="1:9">
      <c r="A5470" t="s">
        <v>4</v>
      </c>
      <c r="B5470" s="4" t="s">
        <v>5</v>
      </c>
      <c r="C5470" s="4" t="s">
        <v>13</v>
      </c>
      <c r="D5470" s="4" t="s">
        <v>13</v>
      </c>
      <c r="E5470" s="4" t="s">
        <v>13</v>
      </c>
      <c r="F5470" s="4" t="s">
        <v>9</v>
      </c>
      <c r="G5470" s="4" t="s">
        <v>13</v>
      </c>
      <c r="H5470" s="4" t="s">
        <v>13</v>
      </c>
      <c r="I5470" s="4" t="s">
        <v>84</v>
      </c>
    </row>
    <row r="5471" spans="1:9">
      <c r="A5471" t="n">
        <v>39171</v>
      </c>
      <c r="B5471" s="15" t="n">
        <v>5</v>
      </c>
      <c r="C5471" s="7" t="n">
        <v>35</v>
      </c>
      <c r="D5471" s="7" t="n">
        <v>1</v>
      </c>
      <c r="E5471" s="7" t="n">
        <v>0</v>
      </c>
      <c r="F5471" s="7" t="n">
        <v>102</v>
      </c>
      <c r="G5471" s="7" t="n">
        <v>2</v>
      </c>
      <c r="H5471" s="7" t="n">
        <v>1</v>
      </c>
      <c r="I5471" s="16" t="n">
        <f t="normal" ca="1">A5523</f>
        <v>0</v>
      </c>
    </row>
    <row r="5472" spans="1:9">
      <c r="A5472" t="s">
        <v>4</v>
      </c>
      <c r="B5472" s="4" t="s">
        <v>5</v>
      </c>
      <c r="C5472" s="4" t="s">
        <v>10</v>
      </c>
    </row>
    <row r="5473" spans="1:9">
      <c r="A5473" t="n">
        <v>39185</v>
      </c>
      <c r="B5473" s="17" t="n">
        <v>13</v>
      </c>
      <c r="C5473" s="7" t="n">
        <v>4160</v>
      </c>
    </row>
    <row r="5474" spans="1:9">
      <c r="A5474" t="s">
        <v>4</v>
      </c>
      <c r="B5474" s="4" t="s">
        <v>5</v>
      </c>
      <c r="C5474" s="4" t="s">
        <v>10</v>
      </c>
    </row>
    <row r="5475" spans="1:9">
      <c r="A5475" t="n">
        <v>39188</v>
      </c>
      <c r="B5475" s="17" t="n">
        <v>13</v>
      </c>
      <c r="C5475" s="7" t="n">
        <v>4161</v>
      </c>
    </row>
    <row r="5476" spans="1:9">
      <c r="A5476" t="s">
        <v>4</v>
      </c>
      <c r="B5476" s="4" t="s">
        <v>5</v>
      </c>
      <c r="C5476" s="4" t="s">
        <v>10</v>
      </c>
    </row>
    <row r="5477" spans="1:9">
      <c r="A5477" t="n">
        <v>39191</v>
      </c>
      <c r="B5477" s="17" t="n">
        <v>13</v>
      </c>
      <c r="C5477" s="7" t="n">
        <v>4162</v>
      </c>
    </row>
    <row r="5478" spans="1:9">
      <c r="A5478" t="s">
        <v>4</v>
      </c>
      <c r="B5478" s="4" t="s">
        <v>5</v>
      </c>
      <c r="C5478" s="4" t="s">
        <v>10</v>
      </c>
    </row>
    <row r="5479" spans="1:9">
      <c r="A5479" t="n">
        <v>39194</v>
      </c>
      <c r="B5479" s="17" t="n">
        <v>13</v>
      </c>
      <c r="C5479" s="7" t="n">
        <v>4163</v>
      </c>
    </row>
    <row r="5480" spans="1:9">
      <c r="A5480" t="s">
        <v>4</v>
      </c>
      <c r="B5480" s="4" t="s">
        <v>5</v>
      </c>
      <c r="C5480" s="4" t="s">
        <v>10</v>
      </c>
    </row>
    <row r="5481" spans="1:9">
      <c r="A5481" t="n">
        <v>39197</v>
      </c>
      <c r="B5481" s="17" t="n">
        <v>13</v>
      </c>
      <c r="C5481" s="7" t="n">
        <v>4164</v>
      </c>
    </row>
    <row r="5482" spans="1:9">
      <c r="A5482" t="s">
        <v>4</v>
      </c>
      <c r="B5482" s="4" t="s">
        <v>5</v>
      </c>
      <c r="C5482" s="4" t="s">
        <v>10</v>
      </c>
    </row>
    <row r="5483" spans="1:9">
      <c r="A5483" t="n">
        <v>39200</v>
      </c>
      <c r="B5483" s="17" t="n">
        <v>13</v>
      </c>
      <c r="C5483" s="7" t="n">
        <v>4165</v>
      </c>
    </row>
    <row r="5484" spans="1:9">
      <c r="A5484" t="s">
        <v>4</v>
      </c>
      <c r="B5484" s="4" t="s">
        <v>5</v>
      </c>
      <c r="C5484" s="4" t="s">
        <v>10</v>
      </c>
    </row>
    <row r="5485" spans="1:9">
      <c r="A5485" t="n">
        <v>39203</v>
      </c>
      <c r="B5485" s="17" t="n">
        <v>13</v>
      </c>
      <c r="C5485" s="7" t="n">
        <v>4166</v>
      </c>
    </row>
    <row r="5486" spans="1:9">
      <c r="A5486" t="s">
        <v>4</v>
      </c>
      <c r="B5486" s="4" t="s">
        <v>5</v>
      </c>
      <c r="C5486" s="4" t="s">
        <v>10</v>
      </c>
    </row>
    <row r="5487" spans="1:9">
      <c r="A5487" t="n">
        <v>39206</v>
      </c>
      <c r="B5487" s="17" t="n">
        <v>13</v>
      </c>
      <c r="C5487" s="7" t="n">
        <v>4167</v>
      </c>
    </row>
    <row r="5488" spans="1:9">
      <c r="A5488" t="s">
        <v>4</v>
      </c>
      <c r="B5488" s="4" t="s">
        <v>5</v>
      </c>
      <c r="C5488" s="4" t="s">
        <v>10</v>
      </c>
    </row>
    <row r="5489" spans="1:3">
      <c r="A5489" t="n">
        <v>39209</v>
      </c>
      <c r="B5489" s="17" t="n">
        <v>13</v>
      </c>
      <c r="C5489" s="7" t="n">
        <v>4168</v>
      </c>
    </row>
    <row r="5490" spans="1:3">
      <c r="A5490" t="s">
        <v>4</v>
      </c>
      <c r="B5490" s="4" t="s">
        <v>5</v>
      </c>
      <c r="C5490" s="4" t="s">
        <v>10</v>
      </c>
    </row>
    <row r="5491" spans="1:3">
      <c r="A5491" t="n">
        <v>39212</v>
      </c>
      <c r="B5491" s="17" t="n">
        <v>13</v>
      </c>
      <c r="C5491" s="7" t="n">
        <v>4169</v>
      </c>
    </row>
    <row r="5492" spans="1:3">
      <c r="A5492" t="s">
        <v>4</v>
      </c>
      <c r="B5492" s="4" t="s">
        <v>5</v>
      </c>
      <c r="C5492" s="4" t="s">
        <v>10</v>
      </c>
    </row>
    <row r="5493" spans="1:3">
      <c r="A5493" t="n">
        <v>39215</v>
      </c>
      <c r="B5493" s="17" t="n">
        <v>13</v>
      </c>
      <c r="C5493" s="7" t="n">
        <v>4170</v>
      </c>
    </row>
    <row r="5494" spans="1:3">
      <c r="A5494" t="s">
        <v>4</v>
      </c>
      <c r="B5494" s="4" t="s">
        <v>5</v>
      </c>
      <c r="C5494" s="4" t="s">
        <v>10</v>
      </c>
    </row>
    <row r="5495" spans="1:3">
      <c r="A5495" t="n">
        <v>39218</v>
      </c>
      <c r="B5495" s="17" t="n">
        <v>13</v>
      </c>
      <c r="C5495" s="7" t="n">
        <v>4171</v>
      </c>
    </row>
    <row r="5496" spans="1:3">
      <c r="A5496" t="s">
        <v>4</v>
      </c>
      <c r="B5496" s="4" t="s">
        <v>5</v>
      </c>
      <c r="C5496" s="4" t="s">
        <v>10</v>
      </c>
    </row>
    <row r="5497" spans="1:3">
      <c r="A5497" t="n">
        <v>39221</v>
      </c>
      <c r="B5497" s="17" t="n">
        <v>13</v>
      </c>
      <c r="C5497" s="7" t="n">
        <v>6657</v>
      </c>
    </row>
    <row r="5498" spans="1:3">
      <c r="A5498" t="s">
        <v>4</v>
      </c>
      <c r="B5498" s="4" t="s">
        <v>5</v>
      </c>
      <c r="C5498" s="4" t="s">
        <v>10</v>
      </c>
    </row>
    <row r="5499" spans="1:3">
      <c r="A5499" t="n">
        <v>39224</v>
      </c>
      <c r="B5499" s="17" t="n">
        <v>13</v>
      </c>
      <c r="C5499" s="7" t="n">
        <v>6658</v>
      </c>
    </row>
    <row r="5500" spans="1:3">
      <c r="A5500" t="s">
        <v>4</v>
      </c>
      <c r="B5500" s="4" t="s">
        <v>5</v>
      </c>
      <c r="C5500" s="4" t="s">
        <v>10</v>
      </c>
    </row>
    <row r="5501" spans="1:3">
      <c r="A5501" t="n">
        <v>39227</v>
      </c>
      <c r="B5501" s="17" t="n">
        <v>13</v>
      </c>
      <c r="C5501" s="7" t="n">
        <v>6659</v>
      </c>
    </row>
    <row r="5502" spans="1:3">
      <c r="A5502" t="s">
        <v>4</v>
      </c>
      <c r="B5502" s="4" t="s">
        <v>5</v>
      </c>
      <c r="C5502" s="4" t="s">
        <v>10</v>
      </c>
    </row>
    <row r="5503" spans="1:3">
      <c r="A5503" t="n">
        <v>39230</v>
      </c>
      <c r="B5503" s="17" t="n">
        <v>13</v>
      </c>
      <c r="C5503" s="7" t="n">
        <v>6660</v>
      </c>
    </row>
    <row r="5504" spans="1:3">
      <c r="A5504" t="s">
        <v>4</v>
      </c>
      <c r="B5504" s="4" t="s">
        <v>5</v>
      </c>
      <c r="C5504" s="4" t="s">
        <v>10</v>
      </c>
    </row>
    <row r="5505" spans="1:3">
      <c r="A5505" t="n">
        <v>39233</v>
      </c>
      <c r="B5505" s="17" t="n">
        <v>13</v>
      </c>
      <c r="C5505" s="7" t="n">
        <v>6661</v>
      </c>
    </row>
    <row r="5506" spans="1:3">
      <c r="A5506" t="s">
        <v>4</v>
      </c>
      <c r="B5506" s="4" t="s">
        <v>5</v>
      </c>
      <c r="C5506" s="4" t="s">
        <v>10</v>
      </c>
    </row>
    <row r="5507" spans="1:3">
      <c r="A5507" t="n">
        <v>39236</v>
      </c>
      <c r="B5507" s="17" t="n">
        <v>13</v>
      </c>
      <c r="C5507" s="7" t="n">
        <v>6662</v>
      </c>
    </row>
    <row r="5508" spans="1:3">
      <c r="A5508" t="s">
        <v>4</v>
      </c>
      <c r="B5508" s="4" t="s">
        <v>5</v>
      </c>
      <c r="C5508" s="4" t="s">
        <v>10</v>
      </c>
    </row>
    <row r="5509" spans="1:3">
      <c r="A5509" t="n">
        <v>39239</v>
      </c>
      <c r="B5509" s="17" t="n">
        <v>13</v>
      </c>
      <c r="C5509" s="7" t="n">
        <v>6663</v>
      </c>
    </row>
    <row r="5510" spans="1:3">
      <c r="A5510" t="s">
        <v>4</v>
      </c>
      <c r="B5510" s="4" t="s">
        <v>5</v>
      </c>
      <c r="C5510" s="4" t="s">
        <v>10</v>
      </c>
    </row>
    <row r="5511" spans="1:3">
      <c r="A5511" t="n">
        <v>39242</v>
      </c>
      <c r="B5511" s="17" t="n">
        <v>13</v>
      </c>
      <c r="C5511" s="7" t="n">
        <v>6664</v>
      </c>
    </row>
    <row r="5512" spans="1:3">
      <c r="A5512" t="s">
        <v>4</v>
      </c>
      <c r="B5512" s="4" t="s">
        <v>5</v>
      </c>
      <c r="C5512" s="4" t="s">
        <v>10</v>
      </c>
    </row>
    <row r="5513" spans="1:3">
      <c r="A5513" t="n">
        <v>39245</v>
      </c>
      <c r="B5513" s="17" t="n">
        <v>13</v>
      </c>
      <c r="C5513" s="7" t="n">
        <v>6665</v>
      </c>
    </row>
    <row r="5514" spans="1:3">
      <c r="A5514" t="s">
        <v>4</v>
      </c>
      <c r="B5514" s="4" t="s">
        <v>5</v>
      </c>
      <c r="C5514" s="4" t="s">
        <v>10</v>
      </c>
    </row>
    <row r="5515" spans="1:3">
      <c r="A5515" t="n">
        <v>39248</v>
      </c>
      <c r="B5515" s="17" t="n">
        <v>13</v>
      </c>
      <c r="C5515" s="7" t="n">
        <v>6666</v>
      </c>
    </row>
    <row r="5516" spans="1:3">
      <c r="A5516" t="s">
        <v>4</v>
      </c>
      <c r="B5516" s="4" t="s">
        <v>5</v>
      </c>
      <c r="C5516" s="4" t="s">
        <v>10</v>
      </c>
    </row>
    <row r="5517" spans="1:3">
      <c r="A5517" t="n">
        <v>39251</v>
      </c>
      <c r="B5517" s="17" t="n">
        <v>13</v>
      </c>
      <c r="C5517" s="7" t="n">
        <v>6667</v>
      </c>
    </row>
    <row r="5518" spans="1:3">
      <c r="A5518" t="s">
        <v>4</v>
      </c>
      <c r="B5518" s="4" t="s">
        <v>5</v>
      </c>
      <c r="C5518" s="4" t="s">
        <v>10</v>
      </c>
    </row>
    <row r="5519" spans="1:3">
      <c r="A5519" t="n">
        <v>39254</v>
      </c>
      <c r="B5519" s="17" t="n">
        <v>13</v>
      </c>
      <c r="C5519" s="7" t="n">
        <v>6668</v>
      </c>
    </row>
    <row r="5520" spans="1:3">
      <c r="A5520" t="s">
        <v>4</v>
      </c>
      <c r="B5520" s="4" t="s">
        <v>5</v>
      </c>
      <c r="C5520" s="4" t="s">
        <v>84</v>
      </c>
    </row>
    <row r="5521" spans="1:3">
      <c r="A5521" t="n">
        <v>39257</v>
      </c>
      <c r="B5521" s="29" t="n">
        <v>3</v>
      </c>
      <c r="C5521" s="16" t="n">
        <f t="normal" ca="1">A5621</f>
        <v>0</v>
      </c>
    </row>
    <row r="5522" spans="1:3">
      <c r="A5522" t="s">
        <v>4</v>
      </c>
      <c r="B5522" s="4" t="s">
        <v>5</v>
      </c>
      <c r="C5522" s="4" t="s">
        <v>10</v>
      </c>
    </row>
    <row r="5523" spans="1:3">
      <c r="A5523" t="n">
        <v>39262</v>
      </c>
      <c r="B5523" s="17" t="n">
        <v>13</v>
      </c>
      <c r="C5523" s="7" t="n">
        <v>4160</v>
      </c>
    </row>
    <row r="5524" spans="1:3">
      <c r="A5524" t="s">
        <v>4</v>
      </c>
      <c r="B5524" s="4" t="s">
        <v>5</v>
      </c>
      <c r="C5524" s="4" t="s">
        <v>10</v>
      </c>
    </row>
    <row r="5525" spans="1:3">
      <c r="A5525" t="n">
        <v>39265</v>
      </c>
      <c r="B5525" s="17" t="n">
        <v>13</v>
      </c>
      <c r="C5525" s="7" t="n">
        <v>4161</v>
      </c>
    </row>
    <row r="5526" spans="1:3">
      <c r="A5526" t="s">
        <v>4</v>
      </c>
      <c r="B5526" s="4" t="s">
        <v>5</v>
      </c>
      <c r="C5526" s="4" t="s">
        <v>10</v>
      </c>
    </row>
    <row r="5527" spans="1:3">
      <c r="A5527" t="n">
        <v>39268</v>
      </c>
      <c r="B5527" s="17" t="n">
        <v>13</v>
      </c>
      <c r="C5527" s="7" t="n">
        <v>4162</v>
      </c>
    </row>
    <row r="5528" spans="1:3">
      <c r="A5528" t="s">
        <v>4</v>
      </c>
      <c r="B5528" s="4" t="s">
        <v>5</v>
      </c>
      <c r="C5528" s="4" t="s">
        <v>10</v>
      </c>
    </row>
    <row r="5529" spans="1:3">
      <c r="A5529" t="n">
        <v>39271</v>
      </c>
      <c r="B5529" s="17" t="n">
        <v>13</v>
      </c>
      <c r="C5529" s="7" t="n">
        <v>4163</v>
      </c>
    </row>
    <row r="5530" spans="1:3">
      <c r="A5530" t="s">
        <v>4</v>
      </c>
      <c r="B5530" s="4" t="s">
        <v>5</v>
      </c>
      <c r="C5530" s="4" t="s">
        <v>10</v>
      </c>
    </row>
    <row r="5531" spans="1:3">
      <c r="A5531" t="n">
        <v>39274</v>
      </c>
      <c r="B5531" s="17" t="n">
        <v>13</v>
      </c>
      <c r="C5531" s="7" t="n">
        <v>4164</v>
      </c>
    </row>
    <row r="5532" spans="1:3">
      <c r="A5532" t="s">
        <v>4</v>
      </c>
      <c r="B5532" s="4" t="s">
        <v>5</v>
      </c>
      <c r="C5532" s="4" t="s">
        <v>10</v>
      </c>
    </row>
    <row r="5533" spans="1:3">
      <c r="A5533" t="n">
        <v>39277</v>
      </c>
      <c r="B5533" s="17" t="n">
        <v>13</v>
      </c>
      <c r="C5533" s="7" t="n">
        <v>4165</v>
      </c>
    </row>
    <row r="5534" spans="1:3">
      <c r="A5534" t="s">
        <v>4</v>
      </c>
      <c r="B5534" s="4" t="s">
        <v>5</v>
      </c>
      <c r="C5534" s="4" t="s">
        <v>10</v>
      </c>
    </row>
    <row r="5535" spans="1:3">
      <c r="A5535" t="n">
        <v>39280</v>
      </c>
      <c r="B5535" s="17" t="n">
        <v>13</v>
      </c>
      <c r="C5535" s="7" t="n">
        <v>4166</v>
      </c>
    </row>
    <row r="5536" spans="1:3">
      <c r="A5536" t="s">
        <v>4</v>
      </c>
      <c r="B5536" s="4" t="s">
        <v>5</v>
      </c>
      <c r="C5536" s="4" t="s">
        <v>10</v>
      </c>
    </row>
    <row r="5537" spans="1:3">
      <c r="A5537" t="n">
        <v>39283</v>
      </c>
      <c r="B5537" s="17" t="n">
        <v>13</v>
      </c>
      <c r="C5537" s="7" t="n">
        <v>4167</v>
      </c>
    </row>
    <row r="5538" spans="1:3">
      <c r="A5538" t="s">
        <v>4</v>
      </c>
      <c r="B5538" s="4" t="s">
        <v>5</v>
      </c>
      <c r="C5538" s="4" t="s">
        <v>10</v>
      </c>
    </row>
    <row r="5539" spans="1:3">
      <c r="A5539" t="n">
        <v>39286</v>
      </c>
      <c r="B5539" s="17" t="n">
        <v>13</v>
      </c>
      <c r="C5539" s="7" t="n">
        <v>4168</v>
      </c>
    </row>
    <row r="5540" spans="1:3">
      <c r="A5540" t="s">
        <v>4</v>
      </c>
      <c r="B5540" s="4" t="s">
        <v>5</v>
      </c>
      <c r="C5540" s="4" t="s">
        <v>10</v>
      </c>
    </row>
    <row r="5541" spans="1:3">
      <c r="A5541" t="n">
        <v>39289</v>
      </c>
      <c r="B5541" s="17" t="n">
        <v>13</v>
      </c>
      <c r="C5541" s="7" t="n">
        <v>4169</v>
      </c>
    </row>
    <row r="5542" spans="1:3">
      <c r="A5542" t="s">
        <v>4</v>
      </c>
      <c r="B5542" s="4" t="s">
        <v>5</v>
      </c>
      <c r="C5542" s="4" t="s">
        <v>10</v>
      </c>
    </row>
    <row r="5543" spans="1:3">
      <c r="A5543" t="n">
        <v>39292</v>
      </c>
      <c r="B5543" s="17" t="n">
        <v>13</v>
      </c>
      <c r="C5543" s="7" t="n">
        <v>4170</v>
      </c>
    </row>
    <row r="5544" spans="1:3">
      <c r="A5544" t="s">
        <v>4</v>
      </c>
      <c r="B5544" s="4" t="s">
        <v>5</v>
      </c>
      <c r="C5544" s="4" t="s">
        <v>10</v>
      </c>
    </row>
    <row r="5545" spans="1:3">
      <c r="A5545" t="n">
        <v>39295</v>
      </c>
      <c r="B5545" s="17" t="n">
        <v>13</v>
      </c>
      <c r="C5545" s="7" t="n">
        <v>4171</v>
      </c>
    </row>
    <row r="5546" spans="1:3">
      <c r="A5546" t="s">
        <v>4</v>
      </c>
      <c r="B5546" s="4" t="s">
        <v>5</v>
      </c>
      <c r="C5546" s="4" t="s">
        <v>13</v>
      </c>
      <c r="D5546" s="4" t="s">
        <v>13</v>
      </c>
      <c r="E5546" s="4" t="s">
        <v>13</v>
      </c>
      <c r="F5546" s="4" t="s">
        <v>13</v>
      </c>
      <c r="G5546" s="4" t="s">
        <v>10</v>
      </c>
      <c r="H5546" s="4" t="s">
        <v>84</v>
      </c>
      <c r="I5546" s="4" t="s">
        <v>10</v>
      </c>
      <c r="J5546" s="4" t="s">
        <v>84</v>
      </c>
      <c r="K5546" s="4" t="s">
        <v>10</v>
      </c>
      <c r="L5546" s="4" t="s">
        <v>84</v>
      </c>
      <c r="M5546" s="4" t="s">
        <v>10</v>
      </c>
      <c r="N5546" s="4" t="s">
        <v>84</v>
      </c>
      <c r="O5546" s="4" t="s">
        <v>10</v>
      </c>
      <c r="P5546" s="4" t="s">
        <v>84</v>
      </c>
      <c r="Q5546" s="4" t="s">
        <v>10</v>
      </c>
      <c r="R5546" s="4" t="s">
        <v>84</v>
      </c>
      <c r="S5546" s="4" t="s">
        <v>10</v>
      </c>
      <c r="T5546" s="4" t="s">
        <v>84</v>
      </c>
      <c r="U5546" s="4" t="s">
        <v>10</v>
      </c>
      <c r="V5546" s="4" t="s">
        <v>84</v>
      </c>
      <c r="W5546" s="4" t="s">
        <v>10</v>
      </c>
      <c r="X5546" s="4" t="s">
        <v>84</v>
      </c>
      <c r="Y5546" s="4" t="s">
        <v>10</v>
      </c>
      <c r="Z5546" s="4" t="s">
        <v>84</v>
      </c>
      <c r="AA5546" s="4" t="s">
        <v>10</v>
      </c>
      <c r="AB5546" s="4" t="s">
        <v>84</v>
      </c>
      <c r="AC5546" s="4" t="s">
        <v>10</v>
      </c>
      <c r="AD5546" s="4" t="s">
        <v>84</v>
      </c>
      <c r="AE5546" s="4" t="s">
        <v>84</v>
      </c>
    </row>
    <row r="5547" spans="1:3">
      <c r="A5547" t="n">
        <v>39298</v>
      </c>
      <c r="B5547" s="27" t="n">
        <v>6</v>
      </c>
      <c r="C5547" s="7" t="n">
        <v>35</v>
      </c>
      <c r="D5547" s="7" t="n">
        <v>1</v>
      </c>
      <c r="E5547" s="7" t="n">
        <v>1</v>
      </c>
      <c r="F5547" s="7" t="n">
        <v>12</v>
      </c>
      <c r="G5547" s="7" t="n">
        <v>1</v>
      </c>
      <c r="H5547" s="16" t="n">
        <f t="normal" ca="1">A5549</f>
        <v>0</v>
      </c>
      <c r="I5547" s="7" t="n">
        <v>2</v>
      </c>
      <c r="J5547" s="16" t="n">
        <f t="normal" ca="1">A5555</f>
        <v>0</v>
      </c>
      <c r="K5547" s="7" t="n">
        <v>3</v>
      </c>
      <c r="L5547" s="16" t="n">
        <f t="normal" ca="1">A5561</f>
        <v>0</v>
      </c>
      <c r="M5547" s="7" t="n">
        <v>4</v>
      </c>
      <c r="N5547" s="16" t="n">
        <f t="normal" ca="1">A5567</f>
        <v>0</v>
      </c>
      <c r="O5547" s="7" t="n">
        <v>5</v>
      </c>
      <c r="P5547" s="16" t="n">
        <f t="normal" ca="1">A5573</f>
        <v>0</v>
      </c>
      <c r="Q5547" s="7" t="n">
        <v>6</v>
      </c>
      <c r="R5547" s="16" t="n">
        <f t="normal" ca="1">A5579</f>
        <v>0</v>
      </c>
      <c r="S5547" s="7" t="n">
        <v>7</v>
      </c>
      <c r="T5547" s="16" t="n">
        <f t="normal" ca="1">A5585</f>
        <v>0</v>
      </c>
      <c r="U5547" s="7" t="n">
        <v>8</v>
      </c>
      <c r="V5547" s="16" t="n">
        <f t="normal" ca="1">A5591</f>
        <v>0</v>
      </c>
      <c r="W5547" s="7" t="n">
        <v>9</v>
      </c>
      <c r="X5547" s="16" t="n">
        <f t="normal" ca="1">A5597</f>
        <v>0</v>
      </c>
      <c r="Y5547" s="7" t="n">
        <v>10</v>
      </c>
      <c r="Z5547" s="16" t="n">
        <f t="normal" ca="1">A5603</f>
        <v>0</v>
      </c>
      <c r="AA5547" s="7" t="n">
        <v>11</v>
      </c>
      <c r="AB5547" s="16" t="n">
        <f t="normal" ca="1">A5609</f>
        <v>0</v>
      </c>
      <c r="AC5547" s="7" t="n">
        <v>12</v>
      </c>
      <c r="AD5547" s="16" t="n">
        <f t="normal" ca="1">A5615</f>
        <v>0</v>
      </c>
      <c r="AE5547" s="16" t="n">
        <f t="normal" ca="1">A5621</f>
        <v>0</v>
      </c>
    </row>
    <row r="5548" spans="1:3">
      <c r="A5548" t="s">
        <v>4</v>
      </c>
      <c r="B5548" s="4" t="s">
        <v>5</v>
      </c>
      <c r="C5548" s="4" t="s">
        <v>10</v>
      </c>
    </row>
    <row r="5549" spans="1:3">
      <c r="A5549" t="n">
        <v>39379</v>
      </c>
      <c r="B5549" s="9" t="n">
        <v>12</v>
      </c>
      <c r="C5549" s="7" t="n">
        <v>4160</v>
      </c>
    </row>
    <row r="5550" spans="1:3">
      <c r="A5550" t="s">
        <v>4</v>
      </c>
      <c r="B5550" s="4" t="s">
        <v>5</v>
      </c>
      <c r="C5550" s="4" t="s">
        <v>10</v>
      </c>
    </row>
    <row r="5551" spans="1:3">
      <c r="A5551" t="n">
        <v>39382</v>
      </c>
      <c r="B5551" s="9" t="n">
        <v>12</v>
      </c>
      <c r="C5551" s="7" t="n">
        <v>6657</v>
      </c>
    </row>
    <row r="5552" spans="1:3">
      <c r="A5552" t="s">
        <v>4</v>
      </c>
      <c r="B5552" s="4" t="s">
        <v>5</v>
      </c>
      <c r="C5552" s="4" t="s">
        <v>84</v>
      </c>
    </row>
    <row r="5553" spans="1:31">
      <c r="A5553" t="n">
        <v>39385</v>
      </c>
      <c r="B5553" s="29" t="n">
        <v>3</v>
      </c>
      <c r="C5553" s="16" t="n">
        <f t="normal" ca="1">A5621</f>
        <v>0</v>
      </c>
    </row>
    <row r="5554" spans="1:31">
      <c r="A5554" t="s">
        <v>4</v>
      </c>
      <c r="B5554" s="4" t="s">
        <v>5</v>
      </c>
      <c r="C5554" s="4" t="s">
        <v>10</v>
      </c>
    </row>
    <row r="5555" spans="1:31">
      <c r="A5555" t="n">
        <v>39390</v>
      </c>
      <c r="B5555" s="9" t="n">
        <v>12</v>
      </c>
      <c r="C5555" s="7" t="n">
        <v>4165</v>
      </c>
    </row>
    <row r="5556" spans="1:31">
      <c r="A5556" t="s">
        <v>4</v>
      </c>
      <c r="B5556" s="4" t="s">
        <v>5</v>
      </c>
      <c r="C5556" s="4" t="s">
        <v>10</v>
      </c>
    </row>
    <row r="5557" spans="1:31">
      <c r="A5557" t="n">
        <v>39393</v>
      </c>
      <c r="B5557" s="9" t="n">
        <v>12</v>
      </c>
      <c r="C5557" s="7" t="n">
        <v>6658</v>
      </c>
    </row>
    <row r="5558" spans="1:31">
      <c r="A5558" t="s">
        <v>4</v>
      </c>
      <c r="B5558" s="4" t="s">
        <v>5</v>
      </c>
      <c r="C5558" s="4" t="s">
        <v>84</v>
      </c>
    </row>
    <row r="5559" spans="1:31">
      <c r="A5559" t="n">
        <v>39396</v>
      </c>
      <c r="B5559" s="29" t="n">
        <v>3</v>
      </c>
      <c r="C5559" s="16" t="n">
        <f t="normal" ca="1">A5621</f>
        <v>0</v>
      </c>
    </row>
    <row r="5560" spans="1:31">
      <c r="A5560" t="s">
        <v>4</v>
      </c>
      <c r="B5560" s="4" t="s">
        <v>5</v>
      </c>
      <c r="C5560" s="4" t="s">
        <v>10</v>
      </c>
    </row>
    <row r="5561" spans="1:31">
      <c r="A5561" t="n">
        <v>39401</v>
      </c>
      <c r="B5561" s="9" t="n">
        <v>12</v>
      </c>
      <c r="C5561" s="7" t="n">
        <v>4161</v>
      </c>
    </row>
    <row r="5562" spans="1:31">
      <c r="A5562" t="s">
        <v>4</v>
      </c>
      <c r="B5562" s="4" t="s">
        <v>5</v>
      </c>
      <c r="C5562" s="4" t="s">
        <v>10</v>
      </c>
    </row>
    <row r="5563" spans="1:31">
      <c r="A5563" t="n">
        <v>39404</v>
      </c>
      <c r="B5563" s="9" t="n">
        <v>12</v>
      </c>
      <c r="C5563" s="7" t="n">
        <v>6659</v>
      </c>
    </row>
    <row r="5564" spans="1:31">
      <c r="A5564" t="s">
        <v>4</v>
      </c>
      <c r="B5564" s="4" t="s">
        <v>5</v>
      </c>
      <c r="C5564" s="4" t="s">
        <v>84</v>
      </c>
    </row>
    <row r="5565" spans="1:31">
      <c r="A5565" t="n">
        <v>39407</v>
      </c>
      <c r="B5565" s="29" t="n">
        <v>3</v>
      </c>
      <c r="C5565" s="16" t="n">
        <f t="normal" ca="1">A5621</f>
        <v>0</v>
      </c>
    </row>
    <row r="5566" spans="1:31">
      <c r="A5566" t="s">
        <v>4</v>
      </c>
      <c r="B5566" s="4" t="s">
        <v>5</v>
      </c>
      <c r="C5566" s="4" t="s">
        <v>10</v>
      </c>
    </row>
    <row r="5567" spans="1:31">
      <c r="A5567" t="n">
        <v>39412</v>
      </c>
      <c r="B5567" s="9" t="n">
        <v>12</v>
      </c>
      <c r="C5567" s="7" t="n">
        <v>4167</v>
      </c>
    </row>
    <row r="5568" spans="1:31">
      <c r="A5568" t="s">
        <v>4</v>
      </c>
      <c r="B5568" s="4" t="s">
        <v>5</v>
      </c>
      <c r="C5568" s="4" t="s">
        <v>10</v>
      </c>
    </row>
    <row r="5569" spans="1:3">
      <c r="A5569" t="n">
        <v>39415</v>
      </c>
      <c r="B5569" s="9" t="n">
        <v>12</v>
      </c>
      <c r="C5569" s="7" t="n">
        <v>6660</v>
      </c>
    </row>
    <row r="5570" spans="1:3">
      <c r="A5570" t="s">
        <v>4</v>
      </c>
      <c r="B5570" s="4" t="s">
        <v>5</v>
      </c>
      <c r="C5570" s="4" t="s">
        <v>84</v>
      </c>
    </row>
    <row r="5571" spans="1:3">
      <c r="A5571" t="n">
        <v>39418</v>
      </c>
      <c r="B5571" s="29" t="n">
        <v>3</v>
      </c>
      <c r="C5571" s="16" t="n">
        <f t="normal" ca="1">A5621</f>
        <v>0</v>
      </c>
    </row>
    <row r="5572" spans="1:3">
      <c r="A5572" t="s">
        <v>4</v>
      </c>
      <c r="B5572" s="4" t="s">
        <v>5</v>
      </c>
      <c r="C5572" s="4" t="s">
        <v>10</v>
      </c>
    </row>
    <row r="5573" spans="1:3">
      <c r="A5573" t="n">
        <v>39423</v>
      </c>
      <c r="B5573" s="9" t="n">
        <v>12</v>
      </c>
      <c r="C5573" s="7" t="n">
        <v>4162</v>
      </c>
    </row>
    <row r="5574" spans="1:3">
      <c r="A5574" t="s">
        <v>4</v>
      </c>
      <c r="B5574" s="4" t="s">
        <v>5</v>
      </c>
      <c r="C5574" s="4" t="s">
        <v>10</v>
      </c>
    </row>
    <row r="5575" spans="1:3">
      <c r="A5575" t="n">
        <v>39426</v>
      </c>
      <c r="B5575" s="9" t="n">
        <v>12</v>
      </c>
      <c r="C5575" s="7" t="n">
        <v>6661</v>
      </c>
    </row>
    <row r="5576" spans="1:3">
      <c r="A5576" t="s">
        <v>4</v>
      </c>
      <c r="B5576" s="4" t="s">
        <v>5</v>
      </c>
      <c r="C5576" s="4" t="s">
        <v>84</v>
      </c>
    </row>
    <row r="5577" spans="1:3">
      <c r="A5577" t="n">
        <v>39429</v>
      </c>
      <c r="B5577" s="29" t="n">
        <v>3</v>
      </c>
      <c r="C5577" s="16" t="n">
        <f t="normal" ca="1">A5621</f>
        <v>0</v>
      </c>
    </row>
    <row r="5578" spans="1:3">
      <c r="A5578" t="s">
        <v>4</v>
      </c>
      <c r="B5578" s="4" t="s">
        <v>5</v>
      </c>
      <c r="C5578" s="4" t="s">
        <v>10</v>
      </c>
    </row>
    <row r="5579" spans="1:3">
      <c r="A5579" t="n">
        <v>39434</v>
      </c>
      <c r="B5579" s="9" t="n">
        <v>12</v>
      </c>
      <c r="C5579" s="7" t="n">
        <v>4168</v>
      </c>
    </row>
    <row r="5580" spans="1:3">
      <c r="A5580" t="s">
        <v>4</v>
      </c>
      <c r="B5580" s="4" t="s">
        <v>5</v>
      </c>
      <c r="C5580" s="4" t="s">
        <v>10</v>
      </c>
    </row>
    <row r="5581" spans="1:3">
      <c r="A5581" t="n">
        <v>39437</v>
      </c>
      <c r="B5581" s="9" t="n">
        <v>12</v>
      </c>
      <c r="C5581" s="7" t="n">
        <v>6662</v>
      </c>
    </row>
    <row r="5582" spans="1:3">
      <c r="A5582" t="s">
        <v>4</v>
      </c>
      <c r="B5582" s="4" t="s">
        <v>5</v>
      </c>
      <c r="C5582" s="4" t="s">
        <v>84</v>
      </c>
    </row>
    <row r="5583" spans="1:3">
      <c r="A5583" t="n">
        <v>39440</v>
      </c>
      <c r="B5583" s="29" t="n">
        <v>3</v>
      </c>
      <c r="C5583" s="16" t="n">
        <f t="normal" ca="1">A5621</f>
        <v>0</v>
      </c>
    </row>
    <row r="5584" spans="1:3">
      <c r="A5584" t="s">
        <v>4</v>
      </c>
      <c r="B5584" s="4" t="s">
        <v>5</v>
      </c>
      <c r="C5584" s="4" t="s">
        <v>10</v>
      </c>
    </row>
    <row r="5585" spans="1:3">
      <c r="A5585" t="n">
        <v>39445</v>
      </c>
      <c r="B5585" s="9" t="n">
        <v>12</v>
      </c>
      <c r="C5585" s="7" t="n">
        <v>4163</v>
      </c>
    </row>
    <row r="5586" spans="1:3">
      <c r="A5586" t="s">
        <v>4</v>
      </c>
      <c r="B5586" s="4" t="s">
        <v>5</v>
      </c>
      <c r="C5586" s="4" t="s">
        <v>10</v>
      </c>
    </row>
    <row r="5587" spans="1:3">
      <c r="A5587" t="n">
        <v>39448</v>
      </c>
      <c r="B5587" s="9" t="n">
        <v>12</v>
      </c>
      <c r="C5587" s="7" t="n">
        <v>6663</v>
      </c>
    </row>
    <row r="5588" spans="1:3">
      <c r="A5588" t="s">
        <v>4</v>
      </c>
      <c r="B5588" s="4" t="s">
        <v>5</v>
      </c>
      <c r="C5588" s="4" t="s">
        <v>84</v>
      </c>
    </row>
    <row r="5589" spans="1:3">
      <c r="A5589" t="n">
        <v>39451</v>
      </c>
      <c r="B5589" s="29" t="n">
        <v>3</v>
      </c>
      <c r="C5589" s="16" t="n">
        <f t="normal" ca="1">A5621</f>
        <v>0</v>
      </c>
    </row>
    <row r="5590" spans="1:3">
      <c r="A5590" t="s">
        <v>4</v>
      </c>
      <c r="B5590" s="4" t="s">
        <v>5</v>
      </c>
      <c r="C5590" s="4" t="s">
        <v>10</v>
      </c>
    </row>
    <row r="5591" spans="1:3">
      <c r="A5591" t="n">
        <v>39456</v>
      </c>
      <c r="B5591" s="9" t="n">
        <v>12</v>
      </c>
      <c r="C5591" s="7" t="n">
        <v>4166</v>
      </c>
    </row>
    <row r="5592" spans="1:3">
      <c r="A5592" t="s">
        <v>4</v>
      </c>
      <c r="B5592" s="4" t="s">
        <v>5</v>
      </c>
      <c r="C5592" s="4" t="s">
        <v>10</v>
      </c>
    </row>
    <row r="5593" spans="1:3">
      <c r="A5593" t="n">
        <v>39459</v>
      </c>
      <c r="B5593" s="9" t="n">
        <v>12</v>
      </c>
      <c r="C5593" s="7" t="n">
        <v>6664</v>
      </c>
    </row>
    <row r="5594" spans="1:3">
      <c r="A5594" t="s">
        <v>4</v>
      </c>
      <c r="B5594" s="4" t="s">
        <v>5</v>
      </c>
      <c r="C5594" s="4" t="s">
        <v>84</v>
      </c>
    </row>
    <row r="5595" spans="1:3">
      <c r="A5595" t="n">
        <v>39462</v>
      </c>
      <c r="B5595" s="29" t="n">
        <v>3</v>
      </c>
      <c r="C5595" s="16" t="n">
        <f t="normal" ca="1">A5621</f>
        <v>0</v>
      </c>
    </row>
    <row r="5596" spans="1:3">
      <c r="A5596" t="s">
        <v>4</v>
      </c>
      <c r="B5596" s="4" t="s">
        <v>5</v>
      </c>
      <c r="C5596" s="4" t="s">
        <v>10</v>
      </c>
    </row>
    <row r="5597" spans="1:3">
      <c r="A5597" t="n">
        <v>39467</v>
      </c>
      <c r="B5597" s="9" t="n">
        <v>12</v>
      </c>
      <c r="C5597" s="7" t="n">
        <v>4164</v>
      </c>
    </row>
    <row r="5598" spans="1:3">
      <c r="A5598" t="s">
        <v>4</v>
      </c>
      <c r="B5598" s="4" t="s">
        <v>5</v>
      </c>
      <c r="C5598" s="4" t="s">
        <v>10</v>
      </c>
    </row>
    <row r="5599" spans="1:3">
      <c r="A5599" t="n">
        <v>39470</v>
      </c>
      <c r="B5599" s="9" t="n">
        <v>12</v>
      </c>
      <c r="C5599" s="7" t="n">
        <v>6665</v>
      </c>
    </row>
    <row r="5600" spans="1:3">
      <c r="A5600" t="s">
        <v>4</v>
      </c>
      <c r="B5600" s="4" t="s">
        <v>5</v>
      </c>
      <c r="C5600" s="4" t="s">
        <v>84</v>
      </c>
    </row>
    <row r="5601" spans="1:3">
      <c r="A5601" t="n">
        <v>39473</v>
      </c>
      <c r="B5601" s="29" t="n">
        <v>3</v>
      </c>
      <c r="C5601" s="16" t="n">
        <f t="normal" ca="1">A5621</f>
        <v>0</v>
      </c>
    </row>
    <row r="5602" spans="1:3">
      <c r="A5602" t="s">
        <v>4</v>
      </c>
      <c r="B5602" s="4" t="s">
        <v>5</v>
      </c>
      <c r="C5602" s="4" t="s">
        <v>10</v>
      </c>
    </row>
    <row r="5603" spans="1:3">
      <c r="A5603" t="n">
        <v>39478</v>
      </c>
      <c r="B5603" s="9" t="n">
        <v>12</v>
      </c>
      <c r="C5603" s="7" t="n">
        <v>4169</v>
      </c>
    </row>
    <row r="5604" spans="1:3">
      <c r="A5604" t="s">
        <v>4</v>
      </c>
      <c r="B5604" s="4" t="s">
        <v>5</v>
      </c>
      <c r="C5604" s="4" t="s">
        <v>10</v>
      </c>
    </row>
    <row r="5605" spans="1:3">
      <c r="A5605" t="n">
        <v>39481</v>
      </c>
      <c r="B5605" s="9" t="n">
        <v>12</v>
      </c>
      <c r="C5605" s="7" t="n">
        <v>6666</v>
      </c>
    </row>
    <row r="5606" spans="1:3">
      <c r="A5606" t="s">
        <v>4</v>
      </c>
      <c r="B5606" s="4" t="s">
        <v>5</v>
      </c>
      <c r="C5606" s="4" t="s">
        <v>84</v>
      </c>
    </row>
    <row r="5607" spans="1:3">
      <c r="A5607" t="n">
        <v>39484</v>
      </c>
      <c r="B5607" s="29" t="n">
        <v>3</v>
      </c>
      <c r="C5607" s="16" t="n">
        <f t="normal" ca="1">A5621</f>
        <v>0</v>
      </c>
    </row>
    <row r="5608" spans="1:3">
      <c r="A5608" t="s">
        <v>4</v>
      </c>
      <c r="B5608" s="4" t="s">
        <v>5</v>
      </c>
      <c r="C5608" s="4" t="s">
        <v>10</v>
      </c>
    </row>
    <row r="5609" spans="1:3">
      <c r="A5609" t="n">
        <v>39489</v>
      </c>
      <c r="B5609" s="9" t="n">
        <v>12</v>
      </c>
      <c r="C5609" s="7" t="n">
        <v>4170</v>
      </c>
    </row>
    <row r="5610" spans="1:3">
      <c r="A5610" t="s">
        <v>4</v>
      </c>
      <c r="B5610" s="4" t="s">
        <v>5</v>
      </c>
      <c r="C5610" s="4" t="s">
        <v>10</v>
      </c>
    </row>
    <row r="5611" spans="1:3">
      <c r="A5611" t="n">
        <v>39492</v>
      </c>
      <c r="B5611" s="9" t="n">
        <v>12</v>
      </c>
      <c r="C5611" s="7" t="n">
        <v>6667</v>
      </c>
    </row>
    <row r="5612" spans="1:3">
      <c r="A5612" t="s">
        <v>4</v>
      </c>
      <c r="B5612" s="4" t="s">
        <v>5</v>
      </c>
      <c r="C5612" s="4" t="s">
        <v>84</v>
      </c>
    </row>
    <row r="5613" spans="1:3">
      <c r="A5613" t="n">
        <v>39495</v>
      </c>
      <c r="B5613" s="29" t="n">
        <v>3</v>
      </c>
      <c r="C5613" s="16" t="n">
        <f t="normal" ca="1">A5621</f>
        <v>0</v>
      </c>
    </row>
    <row r="5614" spans="1:3">
      <c r="A5614" t="s">
        <v>4</v>
      </c>
      <c r="B5614" s="4" t="s">
        <v>5</v>
      </c>
      <c r="C5614" s="4" t="s">
        <v>10</v>
      </c>
    </row>
    <row r="5615" spans="1:3">
      <c r="A5615" t="n">
        <v>39500</v>
      </c>
      <c r="B5615" s="9" t="n">
        <v>12</v>
      </c>
      <c r="C5615" s="7" t="n">
        <v>4171</v>
      </c>
    </row>
    <row r="5616" spans="1:3">
      <c r="A5616" t="s">
        <v>4</v>
      </c>
      <c r="B5616" s="4" t="s">
        <v>5</v>
      </c>
      <c r="C5616" s="4" t="s">
        <v>10</v>
      </c>
    </row>
    <row r="5617" spans="1:3">
      <c r="A5617" t="n">
        <v>39503</v>
      </c>
      <c r="B5617" s="9" t="n">
        <v>12</v>
      </c>
      <c r="C5617" s="7" t="n">
        <v>6668</v>
      </c>
    </row>
    <row r="5618" spans="1:3">
      <c r="A5618" t="s">
        <v>4</v>
      </c>
      <c r="B5618" s="4" t="s">
        <v>5</v>
      </c>
      <c r="C5618" s="4" t="s">
        <v>84</v>
      </c>
    </row>
    <row r="5619" spans="1:3">
      <c r="A5619" t="n">
        <v>39506</v>
      </c>
      <c r="B5619" s="29" t="n">
        <v>3</v>
      </c>
      <c r="C5619" s="16" t="n">
        <f t="normal" ca="1">A5621</f>
        <v>0</v>
      </c>
    </row>
    <row r="5620" spans="1:3">
      <c r="A5620" t="s">
        <v>4</v>
      </c>
      <c r="B5620" s="4" t="s">
        <v>5</v>
      </c>
      <c r="C5620" s="4" t="s">
        <v>84</v>
      </c>
    </row>
    <row r="5621" spans="1:3">
      <c r="A5621" t="n">
        <v>39511</v>
      </c>
      <c r="B5621" s="29" t="n">
        <v>3</v>
      </c>
      <c r="C5621" s="16" t="n">
        <f t="normal" ca="1">A5181</f>
        <v>0</v>
      </c>
    </row>
    <row r="5622" spans="1:3">
      <c r="A5622" t="s">
        <v>4</v>
      </c>
      <c r="B5622" s="4" t="s">
        <v>5</v>
      </c>
    </row>
    <row r="5623" spans="1:3">
      <c r="A5623" t="n">
        <v>39516</v>
      </c>
      <c r="B5623" s="5" t="n">
        <v>1</v>
      </c>
    </row>
    <row r="5624" spans="1:3" s="3" customFormat="1" customHeight="0">
      <c r="A5624" s="3" t="s">
        <v>2</v>
      </c>
      <c r="B5624" s="3" t="s">
        <v>528</v>
      </c>
    </row>
    <row r="5625" spans="1:3">
      <c r="A5625" t="s">
        <v>4</v>
      </c>
      <c r="B5625" s="4" t="s">
        <v>5</v>
      </c>
      <c r="C5625" s="4" t="s">
        <v>13</v>
      </c>
      <c r="D5625" s="4" t="s">
        <v>13</v>
      </c>
      <c r="E5625" s="4" t="s">
        <v>9</v>
      </c>
      <c r="F5625" s="4" t="s">
        <v>13</v>
      </c>
      <c r="G5625" s="4" t="s">
        <v>13</v>
      </c>
    </row>
    <row r="5626" spans="1:3">
      <c r="A5626" t="n">
        <v>39520</v>
      </c>
      <c r="B5626" s="25" t="n">
        <v>18</v>
      </c>
      <c r="C5626" s="7" t="n">
        <v>1</v>
      </c>
      <c r="D5626" s="7" t="n">
        <v>0</v>
      </c>
      <c r="E5626" s="7" t="n">
        <v>0</v>
      </c>
      <c r="F5626" s="7" t="n">
        <v>19</v>
      </c>
      <c r="G5626" s="7" t="n">
        <v>1</v>
      </c>
    </row>
    <row r="5627" spans="1:3">
      <c r="A5627" t="s">
        <v>4</v>
      </c>
      <c r="B5627" s="4" t="s">
        <v>5</v>
      </c>
      <c r="C5627" s="4" t="s">
        <v>13</v>
      </c>
      <c r="D5627" s="4" t="s">
        <v>13</v>
      </c>
      <c r="E5627" s="4" t="s">
        <v>10</v>
      </c>
      <c r="F5627" s="4" t="s">
        <v>9</v>
      </c>
    </row>
    <row r="5628" spans="1:3">
      <c r="A5628" t="n">
        <v>39529</v>
      </c>
      <c r="B5628" s="26" t="n">
        <v>31</v>
      </c>
      <c r="C5628" s="7" t="n">
        <v>0</v>
      </c>
      <c r="D5628" s="7" t="n">
        <v>1</v>
      </c>
      <c r="E5628" s="7" t="n">
        <v>0</v>
      </c>
      <c r="F5628" s="7" t="n">
        <v>1107296256</v>
      </c>
    </row>
    <row r="5629" spans="1:3">
      <c r="A5629" t="s">
        <v>4</v>
      </c>
      <c r="B5629" s="4" t="s">
        <v>5</v>
      </c>
      <c r="C5629" s="4" t="s">
        <v>13</v>
      </c>
      <c r="D5629" s="4" t="s">
        <v>13</v>
      </c>
      <c r="E5629" s="4" t="s">
        <v>6</v>
      </c>
      <c r="F5629" s="4" t="s">
        <v>10</v>
      </c>
    </row>
    <row r="5630" spans="1:3">
      <c r="A5630" t="n">
        <v>39538</v>
      </c>
      <c r="B5630" s="26" t="n">
        <v>31</v>
      </c>
      <c r="C5630" s="7" t="n">
        <v>1</v>
      </c>
      <c r="D5630" s="7" t="n">
        <v>1</v>
      </c>
      <c r="E5630" s="7" t="s">
        <v>529</v>
      </c>
      <c r="F5630" s="7" t="n">
        <v>1</v>
      </c>
    </row>
    <row r="5631" spans="1:3">
      <c r="A5631" t="s">
        <v>4</v>
      </c>
      <c r="B5631" s="4" t="s">
        <v>5</v>
      </c>
      <c r="C5631" s="4" t="s">
        <v>13</v>
      </c>
      <c r="D5631" s="4" t="s">
        <v>13</v>
      </c>
      <c r="E5631" s="4" t="s">
        <v>6</v>
      </c>
      <c r="F5631" s="4" t="s">
        <v>10</v>
      </c>
    </row>
    <row r="5632" spans="1:3">
      <c r="A5632" t="n">
        <v>39580</v>
      </c>
      <c r="B5632" s="26" t="n">
        <v>31</v>
      </c>
      <c r="C5632" s="7" t="n">
        <v>1</v>
      </c>
      <c r="D5632" s="7" t="n">
        <v>1</v>
      </c>
      <c r="E5632" s="7" t="s">
        <v>530</v>
      </c>
      <c r="F5632" s="7" t="n">
        <v>2</v>
      </c>
    </row>
    <row r="5633" spans="1:7">
      <c r="A5633" t="s">
        <v>4</v>
      </c>
      <c r="B5633" s="4" t="s">
        <v>5</v>
      </c>
      <c r="C5633" s="4" t="s">
        <v>13</v>
      </c>
      <c r="D5633" s="4" t="s">
        <v>13</v>
      </c>
      <c r="E5633" s="4" t="s">
        <v>6</v>
      </c>
      <c r="F5633" s="4" t="s">
        <v>10</v>
      </c>
    </row>
    <row r="5634" spans="1:7">
      <c r="A5634" t="n">
        <v>39618</v>
      </c>
      <c r="B5634" s="26" t="n">
        <v>31</v>
      </c>
      <c r="C5634" s="7" t="n">
        <v>1</v>
      </c>
      <c r="D5634" s="7" t="n">
        <v>1</v>
      </c>
      <c r="E5634" s="7" t="s">
        <v>531</v>
      </c>
      <c r="F5634" s="7" t="n">
        <v>3</v>
      </c>
    </row>
    <row r="5635" spans="1:7">
      <c r="A5635" t="s">
        <v>4</v>
      </c>
      <c r="B5635" s="4" t="s">
        <v>5</v>
      </c>
      <c r="C5635" s="4" t="s">
        <v>13</v>
      </c>
      <c r="D5635" s="4" t="s">
        <v>13</v>
      </c>
      <c r="E5635" s="4" t="s">
        <v>6</v>
      </c>
      <c r="F5635" s="4" t="s">
        <v>10</v>
      </c>
    </row>
    <row r="5636" spans="1:7">
      <c r="A5636" t="n">
        <v>39657</v>
      </c>
      <c r="B5636" s="26" t="n">
        <v>31</v>
      </c>
      <c r="C5636" s="7" t="n">
        <v>1</v>
      </c>
      <c r="D5636" s="7" t="n">
        <v>1</v>
      </c>
      <c r="E5636" s="7" t="s">
        <v>532</v>
      </c>
      <c r="F5636" s="7" t="n">
        <v>4</v>
      </c>
    </row>
    <row r="5637" spans="1:7">
      <c r="A5637" t="s">
        <v>4</v>
      </c>
      <c r="B5637" s="4" t="s">
        <v>5</v>
      </c>
      <c r="C5637" s="4" t="s">
        <v>13</v>
      </c>
      <c r="D5637" s="4" t="s">
        <v>13</v>
      </c>
      <c r="E5637" s="4" t="s">
        <v>6</v>
      </c>
      <c r="F5637" s="4" t="s">
        <v>10</v>
      </c>
    </row>
    <row r="5638" spans="1:7">
      <c r="A5638" t="n">
        <v>39711</v>
      </c>
      <c r="B5638" s="26" t="n">
        <v>31</v>
      </c>
      <c r="C5638" s="7" t="n">
        <v>1</v>
      </c>
      <c r="D5638" s="7" t="n">
        <v>1</v>
      </c>
      <c r="E5638" s="7" t="s">
        <v>533</v>
      </c>
      <c r="F5638" s="7" t="n">
        <v>5</v>
      </c>
    </row>
    <row r="5639" spans="1:7">
      <c r="A5639" t="s">
        <v>4</v>
      </c>
      <c r="B5639" s="4" t="s">
        <v>5</v>
      </c>
      <c r="C5639" s="4" t="s">
        <v>13</v>
      </c>
      <c r="D5639" s="4" t="s">
        <v>13</v>
      </c>
      <c r="E5639" s="4" t="s">
        <v>6</v>
      </c>
      <c r="F5639" s="4" t="s">
        <v>10</v>
      </c>
    </row>
    <row r="5640" spans="1:7">
      <c r="A5640" t="n">
        <v>39759</v>
      </c>
      <c r="B5640" s="26" t="n">
        <v>31</v>
      </c>
      <c r="C5640" s="7" t="n">
        <v>1</v>
      </c>
      <c r="D5640" s="7" t="n">
        <v>1</v>
      </c>
      <c r="E5640" s="7" t="s">
        <v>534</v>
      </c>
      <c r="F5640" s="7" t="n">
        <v>6</v>
      </c>
    </row>
    <row r="5641" spans="1:7">
      <c r="A5641" t="s">
        <v>4</v>
      </c>
      <c r="B5641" s="4" t="s">
        <v>5</v>
      </c>
      <c r="C5641" s="4" t="s">
        <v>13</v>
      </c>
      <c r="D5641" s="4" t="s">
        <v>13</v>
      </c>
      <c r="E5641" s="4" t="s">
        <v>13</v>
      </c>
      <c r="F5641" s="4" t="s">
        <v>10</v>
      </c>
      <c r="G5641" s="4" t="s">
        <v>10</v>
      </c>
      <c r="H5641" s="4" t="s">
        <v>13</v>
      </c>
    </row>
    <row r="5642" spans="1:7">
      <c r="A5642" t="n">
        <v>39803</v>
      </c>
      <c r="B5642" s="26" t="n">
        <v>31</v>
      </c>
      <c r="C5642" s="7" t="n">
        <v>2</v>
      </c>
      <c r="D5642" s="7" t="n">
        <v>1</v>
      </c>
      <c r="E5642" s="7" t="n">
        <v>1</v>
      </c>
      <c r="F5642" s="7" t="n">
        <v>400</v>
      </c>
      <c r="G5642" s="7" t="n">
        <v>100</v>
      </c>
      <c r="H5642" s="7" t="n">
        <v>0</v>
      </c>
    </row>
    <row r="5643" spans="1:7">
      <c r="A5643" t="s">
        <v>4</v>
      </c>
      <c r="B5643" s="4" t="s">
        <v>5</v>
      </c>
      <c r="C5643" s="4" t="s">
        <v>13</v>
      </c>
      <c r="D5643" s="4" t="s">
        <v>13</v>
      </c>
      <c r="E5643" s="4" t="s">
        <v>13</v>
      </c>
    </row>
    <row r="5644" spans="1:7">
      <c r="A5644" t="n">
        <v>39812</v>
      </c>
      <c r="B5644" s="26" t="n">
        <v>31</v>
      </c>
      <c r="C5644" s="7" t="n">
        <v>4</v>
      </c>
      <c r="D5644" s="7" t="n">
        <v>1</v>
      </c>
      <c r="E5644" s="7" t="n">
        <v>1</v>
      </c>
    </row>
    <row r="5645" spans="1:7">
      <c r="A5645" t="s">
        <v>4</v>
      </c>
      <c r="B5645" s="4" t="s">
        <v>5</v>
      </c>
      <c r="C5645" s="4" t="s">
        <v>13</v>
      </c>
      <c r="D5645" s="4" t="s">
        <v>13</v>
      </c>
    </row>
    <row r="5646" spans="1:7">
      <c r="A5646" t="n">
        <v>39816</v>
      </c>
      <c r="B5646" s="26" t="n">
        <v>31</v>
      </c>
      <c r="C5646" s="7" t="n">
        <v>3</v>
      </c>
      <c r="D5646" s="7" t="n">
        <v>1</v>
      </c>
    </row>
    <row r="5647" spans="1:7">
      <c r="A5647" t="s">
        <v>4</v>
      </c>
      <c r="B5647" s="4" t="s">
        <v>5</v>
      </c>
      <c r="C5647" s="4" t="s">
        <v>13</v>
      </c>
      <c r="D5647" s="4" t="s">
        <v>13</v>
      </c>
      <c r="E5647" s="4" t="s">
        <v>13</v>
      </c>
      <c r="F5647" s="4" t="s">
        <v>9</v>
      </c>
      <c r="G5647" s="4" t="s">
        <v>13</v>
      </c>
      <c r="H5647" s="4" t="s">
        <v>13</v>
      </c>
      <c r="I5647" s="4" t="s">
        <v>84</v>
      </c>
    </row>
    <row r="5648" spans="1:7">
      <c r="A5648" t="n">
        <v>39819</v>
      </c>
      <c r="B5648" s="15" t="n">
        <v>5</v>
      </c>
      <c r="C5648" s="7" t="n">
        <v>35</v>
      </c>
      <c r="D5648" s="7" t="n">
        <v>1</v>
      </c>
      <c r="E5648" s="7" t="n">
        <v>0</v>
      </c>
      <c r="F5648" s="7" t="n">
        <v>-2</v>
      </c>
      <c r="G5648" s="7" t="n">
        <v>3</v>
      </c>
      <c r="H5648" s="7" t="n">
        <v>1</v>
      </c>
      <c r="I5648" s="16" t="n">
        <f t="normal" ca="1">A5652</f>
        <v>0</v>
      </c>
    </row>
    <row r="5649" spans="1:9">
      <c r="A5649" t="s">
        <v>4</v>
      </c>
      <c r="B5649" s="4" t="s">
        <v>5</v>
      </c>
      <c r="C5649" s="4" t="s">
        <v>13</v>
      </c>
      <c r="D5649" s="4" t="s">
        <v>6</v>
      </c>
    </row>
    <row r="5650" spans="1:9">
      <c r="A5650" t="n">
        <v>39833</v>
      </c>
      <c r="B5650" s="30" t="n">
        <v>2</v>
      </c>
      <c r="C5650" s="7" t="n">
        <v>0</v>
      </c>
      <c r="D5650" s="7" t="s">
        <v>535</v>
      </c>
    </row>
    <row r="5651" spans="1:9">
      <c r="A5651" t="s">
        <v>4</v>
      </c>
      <c r="B5651" s="4" t="s">
        <v>5</v>
      </c>
    </row>
    <row r="5652" spans="1:9">
      <c r="A5652" t="n">
        <v>39848</v>
      </c>
      <c r="B5652" s="5" t="n">
        <v>1</v>
      </c>
    </row>
    <row r="5653" spans="1:9" s="3" customFormat="1" customHeight="0">
      <c r="A5653" s="3" t="s">
        <v>2</v>
      </c>
      <c r="B5653" s="3" t="s">
        <v>536</v>
      </c>
    </row>
    <row r="5654" spans="1:9">
      <c r="A5654" t="s">
        <v>4</v>
      </c>
      <c r="B5654" s="4" t="s">
        <v>5</v>
      </c>
      <c r="C5654" s="4" t="s">
        <v>13</v>
      </c>
      <c r="D5654" s="4" t="s">
        <v>13</v>
      </c>
      <c r="E5654" s="4" t="s">
        <v>9</v>
      </c>
      <c r="F5654" s="4" t="s">
        <v>13</v>
      </c>
      <c r="G5654" s="4" t="s">
        <v>13</v>
      </c>
    </row>
    <row r="5655" spans="1:9">
      <c r="A5655" t="n">
        <v>39852</v>
      </c>
      <c r="B5655" s="25" t="n">
        <v>18</v>
      </c>
      <c r="C5655" s="7" t="n">
        <v>1</v>
      </c>
      <c r="D5655" s="7" t="n">
        <v>0</v>
      </c>
      <c r="E5655" s="7" t="n">
        <v>0</v>
      </c>
      <c r="F5655" s="7" t="n">
        <v>19</v>
      </c>
      <c r="G5655" s="7" t="n">
        <v>1</v>
      </c>
    </row>
    <row r="5656" spans="1:9">
      <c r="A5656" t="s">
        <v>4</v>
      </c>
      <c r="B5656" s="4" t="s">
        <v>5</v>
      </c>
      <c r="C5656" s="4" t="s">
        <v>13</v>
      </c>
      <c r="D5656" s="4" t="s">
        <v>13</v>
      </c>
      <c r="E5656" s="4" t="s">
        <v>10</v>
      </c>
      <c r="F5656" s="4" t="s">
        <v>9</v>
      </c>
    </row>
    <row r="5657" spans="1:9">
      <c r="A5657" t="n">
        <v>39861</v>
      </c>
      <c r="B5657" s="26" t="n">
        <v>31</v>
      </c>
      <c r="C5657" s="7" t="n">
        <v>0</v>
      </c>
      <c r="D5657" s="7" t="n">
        <v>1</v>
      </c>
      <c r="E5657" s="7" t="n">
        <v>0</v>
      </c>
      <c r="F5657" s="7" t="n">
        <v>1107296256</v>
      </c>
    </row>
    <row r="5658" spans="1:9">
      <c r="A5658" t="s">
        <v>4</v>
      </c>
      <c r="B5658" s="4" t="s">
        <v>5</v>
      </c>
      <c r="C5658" s="4" t="s">
        <v>13</v>
      </c>
      <c r="D5658" s="4" t="s">
        <v>13</v>
      </c>
      <c r="E5658" s="4" t="s">
        <v>6</v>
      </c>
      <c r="F5658" s="4" t="s">
        <v>10</v>
      </c>
    </row>
    <row r="5659" spans="1:9">
      <c r="A5659" t="n">
        <v>39870</v>
      </c>
      <c r="B5659" s="26" t="n">
        <v>31</v>
      </c>
      <c r="C5659" s="7" t="n">
        <v>1</v>
      </c>
      <c r="D5659" s="7" t="n">
        <v>1</v>
      </c>
      <c r="E5659" s="7" t="s">
        <v>537</v>
      </c>
      <c r="F5659" s="7" t="n">
        <v>7</v>
      </c>
    </row>
    <row r="5660" spans="1:9">
      <c r="A5660" t="s">
        <v>4</v>
      </c>
      <c r="B5660" s="4" t="s">
        <v>5</v>
      </c>
      <c r="C5660" s="4" t="s">
        <v>13</v>
      </c>
      <c r="D5660" s="4" t="s">
        <v>13</v>
      </c>
      <c r="E5660" s="4" t="s">
        <v>6</v>
      </c>
      <c r="F5660" s="4" t="s">
        <v>10</v>
      </c>
    </row>
    <row r="5661" spans="1:9">
      <c r="A5661" t="n">
        <v>39917</v>
      </c>
      <c r="B5661" s="26" t="n">
        <v>31</v>
      </c>
      <c r="C5661" s="7" t="n">
        <v>1</v>
      </c>
      <c r="D5661" s="7" t="n">
        <v>1</v>
      </c>
      <c r="E5661" s="7" t="s">
        <v>538</v>
      </c>
      <c r="F5661" s="7" t="n">
        <v>8</v>
      </c>
    </row>
    <row r="5662" spans="1:9">
      <c r="A5662" t="s">
        <v>4</v>
      </c>
      <c r="B5662" s="4" t="s">
        <v>5</v>
      </c>
      <c r="C5662" s="4" t="s">
        <v>13</v>
      </c>
      <c r="D5662" s="4" t="s">
        <v>13</v>
      </c>
      <c r="E5662" s="4" t="s">
        <v>6</v>
      </c>
      <c r="F5662" s="4" t="s">
        <v>10</v>
      </c>
    </row>
    <row r="5663" spans="1:9">
      <c r="A5663" t="n">
        <v>39957</v>
      </c>
      <c r="B5663" s="26" t="n">
        <v>31</v>
      </c>
      <c r="C5663" s="7" t="n">
        <v>1</v>
      </c>
      <c r="D5663" s="7" t="n">
        <v>1</v>
      </c>
      <c r="E5663" s="7" t="s">
        <v>539</v>
      </c>
      <c r="F5663" s="7" t="n">
        <v>9</v>
      </c>
    </row>
    <row r="5664" spans="1:9">
      <c r="A5664" t="s">
        <v>4</v>
      </c>
      <c r="B5664" s="4" t="s">
        <v>5</v>
      </c>
      <c r="C5664" s="4" t="s">
        <v>13</v>
      </c>
      <c r="D5664" s="4" t="s">
        <v>13</v>
      </c>
      <c r="E5664" s="4" t="s">
        <v>6</v>
      </c>
      <c r="F5664" s="4" t="s">
        <v>10</v>
      </c>
    </row>
    <row r="5665" spans="1:7">
      <c r="A5665" t="n">
        <v>40017</v>
      </c>
      <c r="B5665" s="26" t="n">
        <v>31</v>
      </c>
      <c r="C5665" s="7" t="n">
        <v>1</v>
      </c>
      <c r="D5665" s="7" t="n">
        <v>1</v>
      </c>
      <c r="E5665" s="7" t="s">
        <v>540</v>
      </c>
      <c r="F5665" s="7" t="n">
        <v>10</v>
      </c>
    </row>
    <row r="5666" spans="1:7">
      <c r="A5666" t="s">
        <v>4</v>
      </c>
      <c r="B5666" s="4" t="s">
        <v>5</v>
      </c>
      <c r="C5666" s="4" t="s">
        <v>13</v>
      </c>
      <c r="D5666" s="4" t="s">
        <v>13</v>
      </c>
      <c r="E5666" s="4" t="s">
        <v>6</v>
      </c>
      <c r="F5666" s="4" t="s">
        <v>10</v>
      </c>
    </row>
    <row r="5667" spans="1:7">
      <c r="A5667" t="n">
        <v>40063</v>
      </c>
      <c r="B5667" s="26" t="n">
        <v>31</v>
      </c>
      <c r="C5667" s="7" t="n">
        <v>1</v>
      </c>
      <c r="D5667" s="7" t="n">
        <v>1</v>
      </c>
      <c r="E5667" s="7" t="s">
        <v>541</v>
      </c>
      <c r="F5667" s="7" t="n">
        <v>11</v>
      </c>
    </row>
    <row r="5668" spans="1:7">
      <c r="A5668" t="s">
        <v>4</v>
      </c>
      <c r="B5668" s="4" t="s">
        <v>5</v>
      </c>
      <c r="C5668" s="4" t="s">
        <v>13</v>
      </c>
      <c r="D5668" s="4" t="s">
        <v>13</v>
      </c>
      <c r="E5668" s="4" t="s">
        <v>6</v>
      </c>
      <c r="F5668" s="4" t="s">
        <v>10</v>
      </c>
    </row>
    <row r="5669" spans="1:7">
      <c r="A5669" t="n">
        <v>40108</v>
      </c>
      <c r="B5669" s="26" t="n">
        <v>31</v>
      </c>
      <c r="C5669" s="7" t="n">
        <v>1</v>
      </c>
      <c r="D5669" s="7" t="n">
        <v>1</v>
      </c>
      <c r="E5669" s="7" t="s">
        <v>542</v>
      </c>
      <c r="F5669" s="7" t="n">
        <v>12</v>
      </c>
    </row>
    <row r="5670" spans="1:7">
      <c r="A5670" t="s">
        <v>4</v>
      </c>
      <c r="B5670" s="4" t="s">
        <v>5</v>
      </c>
      <c r="C5670" s="4" t="s">
        <v>13</v>
      </c>
      <c r="D5670" s="4" t="s">
        <v>13</v>
      </c>
      <c r="E5670" s="4" t="s">
        <v>6</v>
      </c>
      <c r="F5670" s="4" t="s">
        <v>10</v>
      </c>
    </row>
    <row r="5671" spans="1:7">
      <c r="A5671" t="n">
        <v>40155</v>
      </c>
      <c r="B5671" s="26" t="n">
        <v>31</v>
      </c>
      <c r="C5671" s="7" t="n">
        <v>1</v>
      </c>
      <c r="D5671" s="7" t="n">
        <v>1</v>
      </c>
      <c r="E5671" s="7" t="s">
        <v>543</v>
      </c>
      <c r="F5671" s="7" t="n">
        <v>13</v>
      </c>
    </row>
    <row r="5672" spans="1:7">
      <c r="A5672" t="s">
        <v>4</v>
      </c>
      <c r="B5672" s="4" t="s">
        <v>5</v>
      </c>
      <c r="C5672" s="4" t="s">
        <v>13</v>
      </c>
      <c r="D5672" s="4" t="s">
        <v>13</v>
      </c>
      <c r="E5672" s="4" t="s">
        <v>6</v>
      </c>
      <c r="F5672" s="4" t="s">
        <v>10</v>
      </c>
    </row>
    <row r="5673" spans="1:7">
      <c r="A5673" t="n">
        <v>40200</v>
      </c>
      <c r="B5673" s="26" t="n">
        <v>31</v>
      </c>
      <c r="C5673" s="7" t="n">
        <v>1</v>
      </c>
      <c r="D5673" s="7" t="n">
        <v>1</v>
      </c>
      <c r="E5673" s="7" t="s">
        <v>544</v>
      </c>
      <c r="F5673" s="7" t="n">
        <v>14</v>
      </c>
    </row>
    <row r="5674" spans="1:7">
      <c r="A5674" t="s">
        <v>4</v>
      </c>
      <c r="B5674" s="4" t="s">
        <v>5</v>
      </c>
      <c r="C5674" s="4" t="s">
        <v>13</v>
      </c>
      <c r="D5674" s="4" t="s">
        <v>13</v>
      </c>
      <c r="E5674" s="4" t="s">
        <v>6</v>
      </c>
      <c r="F5674" s="4" t="s">
        <v>10</v>
      </c>
    </row>
    <row r="5675" spans="1:7">
      <c r="A5675" t="n">
        <v>40236</v>
      </c>
      <c r="B5675" s="26" t="n">
        <v>31</v>
      </c>
      <c r="C5675" s="7" t="n">
        <v>1</v>
      </c>
      <c r="D5675" s="7" t="n">
        <v>1</v>
      </c>
      <c r="E5675" s="7" t="s">
        <v>545</v>
      </c>
      <c r="F5675" s="7" t="n">
        <v>15</v>
      </c>
    </row>
    <row r="5676" spans="1:7">
      <c r="A5676" t="s">
        <v>4</v>
      </c>
      <c r="B5676" s="4" t="s">
        <v>5</v>
      </c>
      <c r="C5676" s="4" t="s">
        <v>13</v>
      </c>
      <c r="D5676" s="4" t="s">
        <v>13</v>
      </c>
      <c r="E5676" s="4" t="s">
        <v>6</v>
      </c>
      <c r="F5676" s="4" t="s">
        <v>10</v>
      </c>
    </row>
    <row r="5677" spans="1:7">
      <c r="A5677" t="n">
        <v>40274</v>
      </c>
      <c r="B5677" s="26" t="n">
        <v>31</v>
      </c>
      <c r="C5677" s="7" t="n">
        <v>1</v>
      </c>
      <c r="D5677" s="7" t="n">
        <v>1</v>
      </c>
      <c r="E5677" s="7" t="s">
        <v>546</v>
      </c>
      <c r="F5677" s="7" t="n">
        <v>16</v>
      </c>
    </row>
    <row r="5678" spans="1:7">
      <c r="A5678" t="s">
        <v>4</v>
      </c>
      <c r="B5678" s="4" t="s">
        <v>5</v>
      </c>
      <c r="C5678" s="4" t="s">
        <v>13</v>
      </c>
      <c r="D5678" s="4" t="s">
        <v>13</v>
      </c>
      <c r="E5678" s="4" t="s">
        <v>6</v>
      </c>
      <c r="F5678" s="4" t="s">
        <v>10</v>
      </c>
    </row>
    <row r="5679" spans="1:7">
      <c r="A5679" t="n">
        <v>40310</v>
      </c>
      <c r="B5679" s="26" t="n">
        <v>31</v>
      </c>
      <c r="C5679" s="7" t="n">
        <v>1</v>
      </c>
      <c r="D5679" s="7" t="n">
        <v>1</v>
      </c>
      <c r="E5679" s="7" t="s">
        <v>547</v>
      </c>
      <c r="F5679" s="7" t="n">
        <v>18</v>
      </c>
    </row>
    <row r="5680" spans="1:7">
      <c r="A5680" t="s">
        <v>4</v>
      </c>
      <c r="B5680" s="4" t="s">
        <v>5</v>
      </c>
      <c r="C5680" s="4" t="s">
        <v>13</v>
      </c>
      <c r="D5680" s="4" t="s">
        <v>13</v>
      </c>
      <c r="E5680" s="4" t="s">
        <v>6</v>
      </c>
      <c r="F5680" s="4" t="s">
        <v>10</v>
      </c>
    </row>
    <row r="5681" spans="1:6">
      <c r="A5681" t="n">
        <v>40348</v>
      </c>
      <c r="B5681" s="26" t="n">
        <v>31</v>
      </c>
      <c r="C5681" s="7" t="n">
        <v>1</v>
      </c>
      <c r="D5681" s="7" t="n">
        <v>1</v>
      </c>
      <c r="E5681" s="7" t="s">
        <v>548</v>
      </c>
      <c r="F5681" s="7" t="n">
        <v>19</v>
      </c>
    </row>
    <row r="5682" spans="1:6">
      <c r="A5682" t="s">
        <v>4</v>
      </c>
      <c r="B5682" s="4" t="s">
        <v>5</v>
      </c>
      <c r="C5682" s="4" t="s">
        <v>13</v>
      </c>
      <c r="D5682" s="4" t="s">
        <v>13</v>
      </c>
      <c r="E5682" s="4" t="s">
        <v>6</v>
      </c>
      <c r="F5682" s="4" t="s">
        <v>10</v>
      </c>
    </row>
    <row r="5683" spans="1:6">
      <c r="A5683" t="n">
        <v>40403</v>
      </c>
      <c r="B5683" s="26" t="n">
        <v>31</v>
      </c>
      <c r="C5683" s="7" t="n">
        <v>1</v>
      </c>
      <c r="D5683" s="7" t="n">
        <v>1</v>
      </c>
      <c r="E5683" s="7" t="s">
        <v>549</v>
      </c>
      <c r="F5683" s="7" t="n">
        <v>20</v>
      </c>
    </row>
    <row r="5684" spans="1:6">
      <c r="A5684" t="s">
        <v>4</v>
      </c>
      <c r="B5684" s="4" t="s">
        <v>5</v>
      </c>
      <c r="C5684" s="4" t="s">
        <v>13</v>
      </c>
      <c r="D5684" s="4" t="s">
        <v>13</v>
      </c>
      <c r="E5684" s="4" t="s">
        <v>6</v>
      </c>
      <c r="F5684" s="4" t="s">
        <v>10</v>
      </c>
    </row>
    <row r="5685" spans="1:6">
      <c r="A5685" t="n">
        <v>40451</v>
      </c>
      <c r="B5685" s="26" t="n">
        <v>31</v>
      </c>
      <c r="C5685" s="7" t="n">
        <v>1</v>
      </c>
      <c r="D5685" s="7" t="n">
        <v>1</v>
      </c>
      <c r="E5685" s="7" t="s">
        <v>550</v>
      </c>
      <c r="F5685" s="7" t="n">
        <v>21</v>
      </c>
    </row>
    <row r="5686" spans="1:6">
      <c r="A5686" t="s">
        <v>4</v>
      </c>
      <c r="B5686" s="4" t="s">
        <v>5</v>
      </c>
      <c r="C5686" s="4" t="s">
        <v>13</v>
      </c>
      <c r="D5686" s="4" t="s">
        <v>13</v>
      </c>
      <c r="E5686" s="4" t="s">
        <v>6</v>
      </c>
      <c r="F5686" s="4" t="s">
        <v>10</v>
      </c>
    </row>
    <row r="5687" spans="1:6">
      <c r="A5687" t="n">
        <v>40497</v>
      </c>
      <c r="B5687" s="26" t="n">
        <v>31</v>
      </c>
      <c r="C5687" s="7" t="n">
        <v>1</v>
      </c>
      <c r="D5687" s="7" t="n">
        <v>1</v>
      </c>
      <c r="E5687" s="7" t="s">
        <v>551</v>
      </c>
      <c r="F5687" s="7" t="n">
        <v>22</v>
      </c>
    </row>
    <row r="5688" spans="1:6">
      <c r="A5688" t="s">
        <v>4</v>
      </c>
      <c r="B5688" s="4" t="s">
        <v>5</v>
      </c>
      <c r="C5688" s="4" t="s">
        <v>13</v>
      </c>
      <c r="D5688" s="4" t="s">
        <v>13</v>
      </c>
      <c r="E5688" s="4" t="s">
        <v>6</v>
      </c>
      <c r="F5688" s="4" t="s">
        <v>10</v>
      </c>
    </row>
    <row r="5689" spans="1:6">
      <c r="A5689" t="n">
        <v>40557</v>
      </c>
      <c r="B5689" s="26" t="n">
        <v>31</v>
      </c>
      <c r="C5689" s="7" t="n">
        <v>1</v>
      </c>
      <c r="D5689" s="7" t="n">
        <v>1</v>
      </c>
      <c r="E5689" s="7" t="s">
        <v>552</v>
      </c>
      <c r="F5689" s="7" t="n">
        <v>23</v>
      </c>
    </row>
    <row r="5690" spans="1:6">
      <c r="A5690" t="s">
        <v>4</v>
      </c>
      <c r="B5690" s="4" t="s">
        <v>5</v>
      </c>
      <c r="C5690" s="4" t="s">
        <v>13</v>
      </c>
      <c r="D5690" s="4" t="s">
        <v>13</v>
      </c>
      <c r="E5690" s="4" t="s">
        <v>6</v>
      </c>
      <c r="F5690" s="4" t="s">
        <v>10</v>
      </c>
    </row>
    <row r="5691" spans="1:6">
      <c r="A5691" t="n">
        <v>40591</v>
      </c>
      <c r="B5691" s="26" t="n">
        <v>31</v>
      </c>
      <c r="C5691" s="7" t="n">
        <v>1</v>
      </c>
      <c r="D5691" s="7" t="n">
        <v>1</v>
      </c>
      <c r="E5691" s="7" t="s">
        <v>553</v>
      </c>
      <c r="F5691" s="7" t="n">
        <v>24</v>
      </c>
    </row>
    <row r="5692" spans="1:6">
      <c r="A5692" t="s">
        <v>4</v>
      </c>
      <c r="B5692" s="4" t="s">
        <v>5</v>
      </c>
      <c r="C5692" s="4" t="s">
        <v>13</v>
      </c>
      <c r="D5692" s="4" t="s">
        <v>13</v>
      </c>
      <c r="E5692" s="4" t="s">
        <v>6</v>
      </c>
      <c r="F5692" s="4" t="s">
        <v>10</v>
      </c>
    </row>
    <row r="5693" spans="1:6">
      <c r="A5693" t="n">
        <v>40628</v>
      </c>
      <c r="B5693" s="26" t="n">
        <v>31</v>
      </c>
      <c r="C5693" s="7" t="n">
        <v>1</v>
      </c>
      <c r="D5693" s="7" t="n">
        <v>1</v>
      </c>
      <c r="E5693" s="7" t="s">
        <v>554</v>
      </c>
      <c r="F5693" s="7" t="n">
        <v>25</v>
      </c>
    </row>
    <row r="5694" spans="1:6">
      <c r="A5694" t="s">
        <v>4</v>
      </c>
      <c r="B5694" s="4" t="s">
        <v>5</v>
      </c>
      <c r="C5694" s="4" t="s">
        <v>13</v>
      </c>
      <c r="D5694" s="4" t="s">
        <v>13</v>
      </c>
      <c r="E5694" s="4" t="s">
        <v>6</v>
      </c>
      <c r="F5694" s="4" t="s">
        <v>10</v>
      </c>
    </row>
    <row r="5695" spans="1:6">
      <c r="A5695" t="n">
        <v>40673</v>
      </c>
      <c r="B5695" s="26" t="n">
        <v>31</v>
      </c>
      <c r="C5695" s="7" t="n">
        <v>1</v>
      </c>
      <c r="D5695" s="7" t="n">
        <v>1</v>
      </c>
      <c r="E5695" s="7" t="s">
        <v>555</v>
      </c>
      <c r="F5695" s="7" t="n">
        <v>26</v>
      </c>
    </row>
    <row r="5696" spans="1:6">
      <c r="A5696" t="s">
        <v>4</v>
      </c>
      <c r="B5696" s="4" t="s">
        <v>5</v>
      </c>
      <c r="C5696" s="4" t="s">
        <v>13</v>
      </c>
      <c r="D5696" s="4" t="s">
        <v>13</v>
      </c>
      <c r="E5696" s="4" t="s">
        <v>6</v>
      </c>
      <c r="F5696" s="4" t="s">
        <v>10</v>
      </c>
    </row>
    <row r="5697" spans="1:6">
      <c r="A5697" t="n">
        <v>40715</v>
      </c>
      <c r="B5697" s="26" t="n">
        <v>31</v>
      </c>
      <c r="C5697" s="7" t="n">
        <v>1</v>
      </c>
      <c r="D5697" s="7" t="n">
        <v>1</v>
      </c>
      <c r="E5697" s="7" t="s">
        <v>556</v>
      </c>
      <c r="F5697" s="7" t="n">
        <v>27</v>
      </c>
    </row>
    <row r="5698" spans="1:6">
      <c r="A5698" t="s">
        <v>4</v>
      </c>
      <c r="B5698" s="4" t="s">
        <v>5</v>
      </c>
      <c r="C5698" s="4" t="s">
        <v>13</v>
      </c>
      <c r="D5698" s="4" t="s">
        <v>13</v>
      </c>
      <c r="E5698" s="4" t="s">
        <v>6</v>
      </c>
      <c r="F5698" s="4" t="s">
        <v>10</v>
      </c>
    </row>
    <row r="5699" spans="1:6">
      <c r="A5699" t="n">
        <v>40752</v>
      </c>
      <c r="B5699" s="26" t="n">
        <v>31</v>
      </c>
      <c r="C5699" s="7" t="n">
        <v>1</v>
      </c>
      <c r="D5699" s="7" t="n">
        <v>1</v>
      </c>
      <c r="E5699" s="7" t="s">
        <v>557</v>
      </c>
      <c r="F5699" s="7" t="n">
        <v>28</v>
      </c>
    </row>
    <row r="5700" spans="1:6">
      <c r="A5700" t="s">
        <v>4</v>
      </c>
      <c r="B5700" s="4" t="s">
        <v>5</v>
      </c>
      <c r="C5700" s="4" t="s">
        <v>13</v>
      </c>
      <c r="D5700" s="4" t="s">
        <v>13</v>
      </c>
      <c r="E5700" s="4" t="s">
        <v>13</v>
      </c>
      <c r="F5700" s="4" t="s">
        <v>10</v>
      </c>
      <c r="G5700" s="4" t="s">
        <v>10</v>
      </c>
      <c r="H5700" s="4" t="s">
        <v>13</v>
      </c>
    </row>
    <row r="5701" spans="1:6">
      <c r="A5701" t="n">
        <v>40787</v>
      </c>
      <c r="B5701" s="26" t="n">
        <v>31</v>
      </c>
      <c r="C5701" s="7" t="n">
        <v>2</v>
      </c>
      <c r="D5701" s="7" t="n">
        <v>1</v>
      </c>
      <c r="E5701" s="7" t="n">
        <v>1</v>
      </c>
      <c r="F5701" s="7" t="n">
        <v>400</v>
      </c>
      <c r="G5701" s="7" t="n">
        <v>0</v>
      </c>
      <c r="H5701" s="7" t="n">
        <v>0</v>
      </c>
    </row>
    <row r="5702" spans="1:6">
      <c r="A5702" t="s">
        <v>4</v>
      </c>
      <c r="B5702" s="4" t="s">
        <v>5</v>
      </c>
      <c r="C5702" s="4" t="s">
        <v>13</v>
      </c>
      <c r="D5702" s="4" t="s">
        <v>13</v>
      </c>
      <c r="E5702" s="4" t="s">
        <v>13</v>
      </c>
    </row>
    <row r="5703" spans="1:6">
      <c r="A5703" t="n">
        <v>40796</v>
      </c>
      <c r="B5703" s="26" t="n">
        <v>31</v>
      </c>
      <c r="C5703" s="7" t="n">
        <v>4</v>
      </c>
      <c r="D5703" s="7" t="n">
        <v>1</v>
      </c>
      <c r="E5703" s="7" t="n">
        <v>1</v>
      </c>
    </row>
    <row r="5704" spans="1:6">
      <c r="A5704" t="s">
        <v>4</v>
      </c>
      <c r="B5704" s="4" t="s">
        <v>5</v>
      </c>
      <c r="C5704" s="4" t="s">
        <v>13</v>
      </c>
      <c r="D5704" s="4" t="s">
        <v>13</v>
      </c>
    </row>
    <row r="5705" spans="1:6">
      <c r="A5705" t="n">
        <v>40800</v>
      </c>
      <c r="B5705" s="26" t="n">
        <v>31</v>
      </c>
      <c r="C5705" s="7" t="n">
        <v>3</v>
      </c>
      <c r="D5705" s="7" t="n">
        <v>1</v>
      </c>
    </row>
    <row r="5706" spans="1:6">
      <c r="A5706" t="s">
        <v>4</v>
      </c>
      <c r="B5706" s="4" t="s">
        <v>5</v>
      </c>
      <c r="C5706" s="4" t="s">
        <v>13</v>
      </c>
      <c r="D5706" s="4" t="s">
        <v>13</v>
      </c>
      <c r="E5706" s="4" t="s">
        <v>13</v>
      </c>
      <c r="F5706" s="4" t="s">
        <v>9</v>
      </c>
      <c r="G5706" s="4" t="s">
        <v>13</v>
      </c>
      <c r="H5706" s="4" t="s">
        <v>13</v>
      </c>
      <c r="I5706" s="4" t="s">
        <v>84</v>
      </c>
    </row>
    <row r="5707" spans="1:6">
      <c r="A5707" t="n">
        <v>40803</v>
      </c>
      <c r="B5707" s="15" t="n">
        <v>5</v>
      </c>
      <c r="C5707" s="7" t="n">
        <v>35</v>
      </c>
      <c r="D5707" s="7" t="n">
        <v>1</v>
      </c>
      <c r="E5707" s="7" t="n">
        <v>0</v>
      </c>
      <c r="F5707" s="7" t="n">
        <v>-2</v>
      </c>
      <c r="G5707" s="7" t="n">
        <v>3</v>
      </c>
      <c r="H5707" s="7" t="n">
        <v>1</v>
      </c>
      <c r="I5707" s="16" t="n">
        <f t="normal" ca="1">A5711</f>
        <v>0</v>
      </c>
    </row>
    <row r="5708" spans="1:6">
      <c r="A5708" t="s">
        <v>4</v>
      </c>
      <c r="B5708" s="4" t="s">
        <v>5</v>
      </c>
      <c r="C5708" s="4" t="s">
        <v>13</v>
      </c>
      <c r="D5708" s="4" t="s">
        <v>6</v>
      </c>
    </row>
    <row r="5709" spans="1:6">
      <c r="A5709" t="n">
        <v>40817</v>
      </c>
      <c r="B5709" s="30" t="n">
        <v>2</v>
      </c>
      <c r="C5709" s="7" t="n">
        <v>0</v>
      </c>
      <c r="D5709" s="7" t="s">
        <v>535</v>
      </c>
    </row>
    <row r="5710" spans="1:6">
      <c r="A5710" t="s">
        <v>4</v>
      </c>
      <c r="B5710" s="4" t="s">
        <v>5</v>
      </c>
    </row>
    <row r="5711" spans="1:6">
      <c r="A5711" t="n">
        <v>40832</v>
      </c>
      <c r="B5711" s="5" t="n">
        <v>1</v>
      </c>
    </row>
    <row r="5712" spans="1:6" s="3" customFormat="1" customHeight="0">
      <c r="A5712" s="3" t="s">
        <v>2</v>
      </c>
      <c r="B5712" s="3" t="s">
        <v>558</v>
      </c>
    </row>
    <row r="5713" spans="1:9">
      <c r="A5713" t="s">
        <v>4</v>
      </c>
      <c r="B5713" s="4" t="s">
        <v>5</v>
      </c>
      <c r="C5713" s="4" t="s">
        <v>13</v>
      </c>
      <c r="D5713" s="4" t="s">
        <v>13</v>
      </c>
      <c r="E5713" s="4" t="s">
        <v>9</v>
      </c>
      <c r="F5713" s="4" t="s">
        <v>13</v>
      </c>
      <c r="G5713" s="4" t="s">
        <v>13</v>
      </c>
    </row>
    <row r="5714" spans="1:9">
      <c r="A5714" t="n">
        <v>40836</v>
      </c>
      <c r="B5714" s="25" t="n">
        <v>18</v>
      </c>
      <c r="C5714" s="7" t="n">
        <v>1</v>
      </c>
      <c r="D5714" s="7" t="n">
        <v>0</v>
      </c>
      <c r="E5714" s="7" t="n">
        <v>0</v>
      </c>
      <c r="F5714" s="7" t="n">
        <v>19</v>
      </c>
      <c r="G5714" s="7" t="n">
        <v>1</v>
      </c>
    </row>
    <row r="5715" spans="1:9">
      <c r="A5715" t="s">
        <v>4</v>
      </c>
      <c r="B5715" s="4" t="s">
        <v>5</v>
      </c>
      <c r="C5715" s="4" t="s">
        <v>13</v>
      </c>
      <c r="D5715" s="4" t="s">
        <v>13</v>
      </c>
      <c r="E5715" s="4" t="s">
        <v>10</v>
      </c>
      <c r="F5715" s="4" t="s">
        <v>9</v>
      </c>
    </row>
    <row r="5716" spans="1:9">
      <c r="A5716" t="n">
        <v>40845</v>
      </c>
      <c r="B5716" s="26" t="n">
        <v>31</v>
      </c>
      <c r="C5716" s="7" t="n">
        <v>0</v>
      </c>
      <c r="D5716" s="7" t="n">
        <v>1</v>
      </c>
      <c r="E5716" s="7" t="n">
        <v>0</v>
      </c>
      <c r="F5716" s="7" t="n">
        <v>1107296256</v>
      </c>
    </row>
    <row r="5717" spans="1:9">
      <c r="A5717" t="s">
        <v>4</v>
      </c>
      <c r="B5717" s="4" t="s">
        <v>5</v>
      </c>
      <c r="C5717" s="4" t="s">
        <v>13</v>
      </c>
      <c r="D5717" s="4" t="s">
        <v>13</v>
      </c>
      <c r="E5717" s="4" t="s">
        <v>6</v>
      </c>
      <c r="F5717" s="4" t="s">
        <v>10</v>
      </c>
    </row>
    <row r="5718" spans="1:9">
      <c r="A5718" t="n">
        <v>40854</v>
      </c>
      <c r="B5718" s="26" t="n">
        <v>31</v>
      </c>
      <c r="C5718" s="7" t="n">
        <v>1</v>
      </c>
      <c r="D5718" s="7" t="n">
        <v>1</v>
      </c>
      <c r="E5718" s="7" t="s">
        <v>559</v>
      </c>
      <c r="F5718" s="7" t="n">
        <v>29</v>
      </c>
    </row>
    <row r="5719" spans="1:9">
      <c r="A5719" t="s">
        <v>4</v>
      </c>
      <c r="B5719" s="4" t="s">
        <v>5</v>
      </c>
      <c r="C5719" s="4" t="s">
        <v>13</v>
      </c>
      <c r="D5719" s="4" t="s">
        <v>13</v>
      </c>
      <c r="E5719" s="4" t="s">
        <v>6</v>
      </c>
      <c r="F5719" s="4" t="s">
        <v>10</v>
      </c>
    </row>
    <row r="5720" spans="1:9">
      <c r="A5720" t="n">
        <v>40889</v>
      </c>
      <c r="B5720" s="26" t="n">
        <v>31</v>
      </c>
      <c r="C5720" s="7" t="n">
        <v>1</v>
      </c>
      <c r="D5720" s="7" t="n">
        <v>1</v>
      </c>
      <c r="E5720" s="7" t="s">
        <v>560</v>
      </c>
      <c r="F5720" s="7" t="n">
        <v>30</v>
      </c>
    </row>
    <row r="5721" spans="1:9">
      <c r="A5721" t="s">
        <v>4</v>
      </c>
      <c r="B5721" s="4" t="s">
        <v>5</v>
      </c>
      <c r="C5721" s="4" t="s">
        <v>13</v>
      </c>
      <c r="D5721" s="4" t="s">
        <v>13</v>
      </c>
      <c r="E5721" s="4" t="s">
        <v>13</v>
      </c>
      <c r="F5721" s="4" t="s">
        <v>10</v>
      </c>
      <c r="G5721" s="4" t="s">
        <v>10</v>
      </c>
      <c r="H5721" s="4" t="s">
        <v>13</v>
      </c>
    </row>
    <row r="5722" spans="1:9">
      <c r="A5722" t="n">
        <v>40925</v>
      </c>
      <c r="B5722" s="26" t="n">
        <v>31</v>
      </c>
      <c r="C5722" s="7" t="n">
        <v>2</v>
      </c>
      <c r="D5722" s="7" t="n">
        <v>1</v>
      </c>
      <c r="E5722" s="7" t="n">
        <v>1</v>
      </c>
      <c r="F5722" s="7" t="n">
        <v>400</v>
      </c>
      <c r="G5722" s="7" t="n">
        <v>100</v>
      </c>
      <c r="H5722" s="7" t="n">
        <v>0</v>
      </c>
    </row>
    <row r="5723" spans="1:9">
      <c r="A5723" t="s">
        <v>4</v>
      </c>
      <c r="B5723" s="4" t="s">
        <v>5</v>
      </c>
      <c r="C5723" s="4" t="s">
        <v>13</v>
      </c>
      <c r="D5723" s="4" t="s">
        <v>13</v>
      </c>
      <c r="E5723" s="4" t="s">
        <v>13</v>
      </c>
    </row>
    <row r="5724" spans="1:9">
      <c r="A5724" t="n">
        <v>40934</v>
      </c>
      <c r="B5724" s="26" t="n">
        <v>31</v>
      </c>
      <c r="C5724" s="7" t="n">
        <v>4</v>
      </c>
      <c r="D5724" s="7" t="n">
        <v>1</v>
      </c>
      <c r="E5724" s="7" t="n">
        <v>1</v>
      </c>
    </row>
    <row r="5725" spans="1:9">
      <c r="A5725" t="s">
        <v>4</v>
      </c>
      <c r="B5725" s="4" t="s">
        <v>5</v>
      </c>
      <c r="C5725" s="4" t="s">
        <v>13</v>
      </c>
      <c r="D5725" s="4" t="s">
        <v>13</v>
      </c>
    </row>
    <row r="5726" spans="1:9">
      <c r="A5726" t="n">
        <v>40938</v>
      </c>
      <c r="B5726" s="26" t="n">
        <v>31</v>
      </c>
      <c r="C5726" s="7" t="n">
        <v>3</v>
      </c>
      <c r="D5726" s="7" t="n">
        <v>1</v>
      </c>
    </row>
    <row r="5727" spans="1:9">
      <c r="A5727" t="s">
        <v>4</v>
      </c>
      <c r="B5727" s="4" t="s">
        <v>5</v>
      </c>
      <c r="C5727" s="4" t="s">
        <v>13</v>
      </c>
      <c r="D5727" s="4" t="s">
        <v>13</v>
      </c>
      <c r="E5727" s="4" t="s">
        <v>13</v>
      </c>
      <c r="F5727" s="4" t="s">
        <v>9</v>
      </c>
      <c r="G5727" s="4" t="s">
        <v>13</v>
      </c>
      <c r="H5727" s="4" t="s">
        <v>13</v>
      </c>
      <c r="I5727" s="4" t="s">
        <v>84</v>
      </c>
    </row>
    <row r="5728" spans="1:9">
      <c r="A5728" t="n">
        <v>40941</v>
      </c>
      <c r="B5728" s="15" t="n">
        <v>5</v>
      </c>
      <c r="C5728" s="7" t="n">
        <v>35</v>
      </c>
      <c r="D5728" s="7" t="n">
        <v>1</v>
      </c>
      <c r="E5728" s="7" t="n">
        <v>0</v>
      </c>
      <c r="F5728" s="7" t="n">
        <v>-2</v>
      </c>
      <c r="G5728" s="7" t="n">
        <v>3</v>
      </c>
      <c r="H5728" s="7" t="n">
        <v>1</v>
      </c>
      <c r="I5728" s="16" t="n">
        <f t="normal" ca="1">A5732</f>
        <v>0</v>
      </c>
    </row>
    <row r="5729" spans="1:9">
      <c r="A5729" t="s">
        <v>4</v>
      </c>
      <c r="B5729" s="4" t="s">
        <v>5</v>
      </c>
      <c r="C5729" s="4" t="s">
        <v>13</v>
      </c>
      <c r="D5729" s="4" t="s">
        <v>6</v>
      </c>
    </row>
    <row r="5730" spans="1:9">
      <c r="A5730" t="n">
        <v>40955</v>
      </c>
      <c r="B5730" s="30" t="n">
        <v>2</v>
      </c>
      <c r="C5730" s="7" t="n">
        <v>0</v>
      </c>
      <c r="D5730" s="7" t="s">
        <v>535</v>
      </c>
    </row>
    <row r="5731" spans="1:9">
      <c r="A5731" t="s">
        <v>4</v>
      </c>
      <c r="B5731" s="4" t="s">
        <v>5</v>
      </c>
    </row>
    <row r="5732" spans="1:9">
      <c r="A5732" t="n">
        <v>40970</v>
      </c>
      <c r="B5732" s="5" t="n">
        <v>1</v>
      </c>
    </row>
    <row r="5733" spans="1:9" s="3" customFormat="1" customHeight="0">
      <c r="A5733" s="3" t="s">
        <v>2</v>
      </c>
      <c r="B5733" s="3" t="s">
        <v>561</v>
      </c>
    </row>
    <row r="5734" spans="1:9">
      <c r="A5734" t="s">
        <v>4</v>
      </c>
      <c r="B5734" s="4" t="s">
        <v>5</v>
      </c>
      <c r="C5734" s="4" t="s">
        <v>13</v>
      </c>
      <c r="D5734" s="4" t="s">
        <v>10</v>
      </c>
      <c r="E5734" s="4" t="s">
        <v>10</v>
      </c>
      <c r="F5734" s="4" t="s">
        <v>10</v>
      </c>
    </row>
    <row r="5735" spans="1:9">
      <c r="A5735" t="n">
        <v>40972</v>
      </c>
      <c r="B5735" s="19" t="n">
        <v>63</v>
      </c>
      <c r="C5735" s="7" t="n">
        <v>0</v>
      </c>
      <c r="D5735" s="7" t="n">
        <v>0</v>
      </c>
      <c r="E5735" s="7" t="n">
        <v>0</v>
      </c>
      <c r="F5735" s="7" t="n">
        <v>40</v>
      </c>
    </row>
    <row r="5736" spans="1:9">
      <c r="A5736" t="s">
        <v>4</v>
      </c>
      <c r="B5736" s="4" t="s">
        <v>5</v>
      </c>
      <c r="C5736" s="4" t="s">
        <v>13</v>
      </c>
      <c r="D5736" s="4" t="s">
        <v>10</v>
      </c>
      <c r="E5736" s="4" t="s">
        <v>9</v>
      </c>
    </row>
    <row r="5737" spans="1:9">
      <c r="A5737" t="n">
        <v>40980</v>
      </c>
      <c r="B5737" s="21" t="n">
        <v>101</v>
      </c>
      <c r="C5737" s="7" t="n">
        <v>0</v>
      </c>
      <c r="D5737" s="7" t="n">
        <v>1200</v>
      </c>
      <c r="E5737" s="7" t="n">
        <v>1</v>
      </c>
    </row>
    <row r="5738" spans="1:9">
      <c r="A5738" t="s">
        <v>4</v>
      </c>
      <c r="B5738" s="4" t="s">
        <v>5</v>
      </c>
      <c r="C5738" s="4" t="s">
        <v>13</v>
      </c>
      <c r="D5738" s="4" t="s">
        <v>10</v>
      </c>
      <c r="E5738" s="4" t="s">
        <v>10</v>
      </c>
      <c r="F5738" s="4" t="s">
        <v>13</v>
      </c>
    </row>
    <row r="5739" spans="1:9">
      <c r="A5739" t="n">
        <v>40988</v>
      </c>
      <c r="B5739" s="22" t="n">
        <v>102</v>
      </c>
      <c r="C5739" s="7" t="n">
        <v>0</v>
      </c>
      <c r="D5739" s="7" t="n">
        <v>0</v>
      </c>
      <c r="E5739" s="7" t="n">
        <v>1200</v>
      </c>
      <c r="F5739" s="7" t="n">
        <v>255</v>
      </c>
    </row>
    <row r="5740" spans="1:9">
      <c r="A5740" t="s">
        <v>4</v>
      </c>
      <c r="B5740" s="4" t="s">
        <v>5</v>
      </c>
      <c r="C5740" s="4" t="s">
        <v>13</v>
      </c>
      <c r="D5740" s="4" t="s">
        <v>10</v>
      </c>
      <c r="E5740" s="4" t="s">
        <v>10</v>
      </c>
      <c r="F5740" s="4" t="s">
        <v>10</v>
      </c>
    </row>
    <row r="5741" spans="1:9">
      <c r="A5741" t="n">
        <v>40995</v>
      </c>
      <c r="B5741" s="19" t="n">
        <v>63</v>
      </c>
      <c r="C5741" s="7" t="n">
        <v>0</v>
      </c>
      <c r="D5741" s="7" t="n">
        <v>16</v>
      </c>
      <c r="E5741" s="7" t="n">
        <v>0</v>
      </c>
      <c r="F5741" s="7" t="n">
        <v>40</v>
      </c>
    </row>
    <row r="5742" spans="1:9">
      <c r="A5742" t="s">
        <v>4</v>
      </c>
      <c r="B5742" s="4" t="s">
        <v>5</v>
      </c>
      <c r="C5742" s="4" t="s">
        <v>13</v>
      </c>
      <c r="D5742" s="4" t="s">
        <v>10</v>
      </c>
      <c r="E5742" s="4" t="s">
        <v>9</v>
      </c>
    </row>
    <row r="5743" spans="1:9">
      <c r="A5743" t="n">
        <v>41003</v>
      </c>
      <c r="B5743" s="21" t="n">
        <v>101</v>
      </c>
      <c r="C5743" s="7" t="n">
        <v>0</v>
      </c>
      <c r="D5743" s="7" t="n">
        <v>2000</v>
      </c>
      <c r="E5743" s="7" t="n">
        <v>1</v>
      </c>
    </row>
    <row r="5744" spans="1:9">
      <c r="A5744" t="s">
        <v>4</v>
      </c>
      <c r="B5744" s="4" t="s">
        <v>5</v>
      </c>
      <c r="C5744" s="4" t="s">
        <v>13</v>
      </c>
      <c r="D5744" s="4" t="s">
        <v>10</v>
      </c>
      <c r="E5744" s="4" t="s">
        <v>10</v>
      </c>
      <c r="F5744" s="4" t="s">
        <v>13</v>
      </c>
    </row>
    <row r="5745" spans="1:6">
      <c r="A5745" t="n">
        <v>41011</v>
      </c>
      <c r="B5745" s="22" t="n">
        <v>102</v>
      </c>
      <c r="C5745" s="7" t="n">
        <v>0</v>
      </c>
      <c r="D5745" s="7" t="n">
        <v>16</v>
      </c>
      <c r="E5745" s="7" t="n">
        <v>2000</v>
      </c>
      <c r="F5745" s="7" t="n">
        <v>255</v>
      </c>
    </row>
    <row r="5746" spans="1:6">
      <c r="A5746" t="s">
        <v>4</v>
      </c>
      <c r="B5746" s="4" t="s">
        <v>5</v>
      </c>
      <c r="C5746" s="4" t="s">
        <v>13</v>
      </c>
      <c r="D5746" s="4" t="s">
        <v>10</v>
      </c>
      <c r="E5746" s="4" t="s">
        <v>10</v>
      </c>
      <c r="F5746" s="4" t="s">
        <v>10</v>
      </c>
    </row>
    <row r="5747" spans="1:6">
      <c r="A5747" t="n">
        <v>41018</v>
      </c>
      <c r="B5747" s="19" t="n">
        <v>63</v>
      </c>
      <c r="C5747" s="7" t="n">
        <v>0</v>
      </c>
      <c r="D5747" s="7" t="n">
        <v>17</v>
      </c>
      <c r="E5747" s="7" t="n">
        <v>0</v>
      </c>
      <c r="F5747" s="7" t="n">
        <v>30</v>
      </c>
    </row>
    <row r="5748" spans="1:6">
      <c r="A5748" t="s">
        <v>4</v>
      </c>
      <c r="B5748" s="4" t="s">
        <v>5</v>
      </c>
      <c r="C5748" s="4" t="s">
        <v>13</v>
      </c>
      <c r="D5748" s="4" t="s">
        <v>10</v>
      </c>
      <c r="E5748" s="4" t="s">
        <v>9</v>
      </c>
    </row>
    <row r="5749" spans="1:6">
      <c r="A5749" t="n">
        <v>41026</v>
      </c>
      <c r="B5749" s="21" t="n">
        <v>101</v>
      </c>
      <c r="C5749" s="7" t="n">
        <v>0</v>
      </c>
      <c r="D5749" s="7" t="n">
        <v>2050</v>
      </c>
      <c r="E5749" s="7" t="n">
        <v>1</v>
      </c>
    </row>
    <row r="5750" spans="1:6">
      <c r="A5750" t="s">
        <v>4</v>
      </c>
      <c r="B5750" s="4" t="s">
        <v>5</v>
      </c>
      <c r="C5750" s="4" t="s">
        <v>13</v>
      </c>
      <c r="D5750" s="4" t="s">
        <v>10</v>
      </c>
      <c r="E5750" s="4" t="s">
        <v>10</v>
      </c>
      <c r="F5750" s="4" t="s">
        <v>13</v>
      </c>
    </row>
    <row r="5751" spans="1:6">
      <c r="A5751" t="n">
        <v>41034</v>
      </c>
      <c r="B5751" s="22" t="n">
        <v>102</v>
      </c>
      <c r="C5751" s="7" t="n">
        <v>0</v>
      </c>
      <c r="D5751" s="7" t="n">
        <v>17</v>
      </c>
      <c r="E5751" s="7" t="n">
        <v>2050</v>
      </c>
      <c r="F5751" s="7" t="n">
        <v>255</v>
      </c>
    </row>
    <row r="5752" spans="1:6">
      <c r="A5752" t="s">
        <v>4</v>
      </c>
      <c r="B5752" s="4" t="s">
        <v>5</v>
      </c>
      <c r="C5752" s="4" t="s">
        <v>13</v>
      </c>
    </row>
    <row r="5753" spans="1:6">
      <c r="A5753" t="n">
        <v>41041</v>
      </c>
      <c r="B5753" s="31" t="n">
        <v>64</v>
      </c>
      <c r="C5753" s="7" t="n">
        <v>2</v>
      </c>
    </row>
    <row r="5754" spans="1:6">
      <c r="A5754" t="s">
        <v>4</v>
      </c>
      <c r="B5754" s="4" t="s">
        <v>5</v>
      </c>
      <c r="C5754" s="4" t="s">
        <v>13</v>
      </c>
      <c r="D5754" s="4" t="s">
        <v>10</v>
      </c>
    </row>
    <row r="5755" spans="1:6">
      <c r="A5755" t="n">
        <v>41043</v>
      </c>
      <c r="B5755" s="31" t="n">
        <v>64</v>
      </c>
      <c r="C5755" s="7" t="n">
        <v>0</v>
      </c>
      <c r="D5755" s="7" t="n">
        <v>0</v>
      </c>
    </row>
    <row r="5756" spans="1:6">
      <c r="A5756" t="s">
        <v>4</v>
      </c>
      <c r="B5756" s="4" t="s">
        <v>5</v>
      </c>
      <c r="C5756" s="4" t="s">
        <v>13</v>
      </c>
      <c r="D5756" s="4" t="s">
        <v>13</v>
      </c>
      <c r="E5756" s="4" t="s">
        <v>13</v>
      </c>
      <c r="F5756" s="4" t="s">
        <v>9</v>
      </c>
      <c r="G5756" s="4" t="s">
        <v>13</v>
      </c>
      <c r="H5756" s="4" t="s">
        <v>13</v>
      </c>
      <c r="I5756" s="4" t="s">
        <v>13</v>
      </c>
      <c r="J5756" s="4" t="s">
        <v>13</v>
      </c>
      <c r="K5756" s="4" t="s">
        <v>9</v>
      </c>
      <c r="L5756" s="4" t="s">
        <v>13</v>
      </c>
      <c r="M5756" s="4" t="s">
        <v>13</v>
      </c>
      <c r="N5756" s="4" t="s">
        <v>13</v>
      </c>
      <c r="O5756" s="4" t="s">
        <v>84</v>
      </c>
    </row>
    <row r="5757" spans="1:6">
      <c r="A5757" t="n">
        <v>41047</v>
      </c>
      <c r="B5757" s="15" t="n">
        <v>5</v>
      </c>
      <c r="C5757" s="7" t="n">
        <v>35</v>
      </c>
      <c r="D5757" s="7" t="n">
        <v>1</v>
      </c>
      <c r="E5757" s="7" t="n">
        <v>0</v>
      </c>
      <c r="F5757" s="7" t="n">
        <v>29</v>
      </c>
      <c r="G5757" s="7" t="n">
        <v>7</v>
      </c>
      <c r="H5757" s="7" t="n">
        <v>35</v>
      </c>
      <c r="I5757" s="7" t="n">
        <v>1</v>
      </c>
      <c r="J5757" s="7" t="n">
        <v>0</v>
      </c>
      <c r="K5757" s="7" t="n">
        <v>30</v>
      </c>
      <c r="L5757" s="7" t="n">
        <v>6</v>
      </c>
      <c r="M5757" s="7" t="n">
        <v>9</v>
      </c>
      <c r="N5757" s="7" t="n">
        <v>1</v>
      </c>
      <c r="O5757" s="16" t="n">
        <f t="normal" ca="1">A5763</f>
        <v>0</v>
      </c>
    </row>
    <row r="5758" spans="1:6">
      <c r="A5758" t="s">
        <v>4</v>
      </c>
      <c r="B5758" s="4" t="s">
        <v>5</v>
      </c>
      <c r="C5758" s="4" t="s">
        <v>13</v>
      </c>
      <c r="D5758" s="4" t="s">
        <v>10</v>
      </c>
    </row>
    <row r="5759" spans="1:6">
      <c r="A5759" t="n">
        <v>41070</v>
      </c>
      <c r="B5759" s="31" t="n">
        <v>64</v>
      </c>
      <c r="C5759" s="7" t="n">
        <v>0</v>
      </c>
      <c r="D5759" s="7" t="n">
        <v>16</v>
      </c>
    </row>
    <row r="5760" spans="1:6">
      <c r="A5760" t="s">
        <v>4</v>
      </c>
      <c r="B5760" s="4" t="s">
        <v>5</v>
      </c>
      <c r="C5760" s="4" t="s">
        <v>84</v>
      </c>
    </row>
    <row r="5761" spans="1:15">
      <c r="A5761" t="n">
        <v>41074</v>
      </c>
      <c r="B5761" s="29" t="n">
        <v>3</v>
      </c>
      <c r="C5761" s="16" t="n">
        <f t="normal" ca="1">A5769</f>
        <v>0</v>
      </c>
    </row>
    <row r="5762" spans="1:15">
      <c r="A5762" t="s">
        <v>4</v>
      </c>
      <c r="B5762" s="4" t="s">
        <v>5</v>
      </c>
      <c r="C5762" s="4" t="s">
        <v>13</v>
      </c>
      <c r="D5762" s="4" t="s">
        <v>13</v>
      </c>
      <c r="E5762" s="4" t="s">
        <v>13</v>
      </c>
      <c r="F5762" s="4" t="s">
        <v>9</v>
      </c>
      <c r="G5762" s="4" t="s">
        <v>13</v>
      </c>
      <c r="H5762" s="4" t="s">
        <v>13</v>
      </c>
      <c r="I5762" s="4" t="s">
        <v>13</v>
      </c>
      <c r="J5762" s="4" t="s">
        <v>13</v>
      </c>
      <c r="K5762" s="4" t="s">
        <v>9</v>
      </c>
      <c r="L5762" s="4" t="s">
        <v>13</v>
      </c>
      <c r="M5762" s="4" t="s">
        <v>13</v>
      </c>
      <c r="N5762" s="4" t="s">
        <v>13</v>
      </c>
      <c r="O5762" s="4" t="s">
        <v>84</v>
      </c>
    </row>
    <row r="5763" spans="1:15">
      <c r="A5763" t="n">
        <v>41079</v>
      </c>
      <c r="B5763" s="15" t="n">
        <v>5</v>
      </c>
      <c r="C5763" s="7" t="n">
        <v>35</v>
      </c>
      <c r="D5763" s="7" t="n">
        <v>1</v>
      </c>
      <c r="E5763" s="7" t="n">
        <v>0</v>
      </c>
      <c r="F5763" s="7" t="n">
        <v>19</v>
      </c>
      <c r="G5763" s="7" t="n">
        <v>7</v>
      </c>
      <c r="H5763" s="7" t="n">
        <v>35</v>
      </c>
      <c r="I5763" s="7" t="n">
        <v>1</v>
      </c>
      <c r="J5763" s="7" t="n">
        <v>0</v>
      </c>
      <c r="K5763" s="7" t="n">
        <v>28</v>
      </c>
      <c r="L5763" s="7" t="n">
        <v>6</v>
      </c>
      <c r="M5763" s="7" t="n">
        <v>9</v>
      </c>
      <c r="N5763" s="7" t="n">
        <v>1</v>
      </c>
      <c r="O5763" s="16" t="n">
        <f t="normal" ca="1">A5769</f>
        <v>0</v>
      </c>
    </row>
    <row r="5764" spans="1:15">
      <c r="A5764" t="s">
        <v>4</v>
      </c>
      <c r="B5764" s="4" t="s">
        <v>5</v>
      </c>
      <c r="C5764" s="4" t="s">
        <v>13</v>
      </c>
      <c r="D5764" s="4" t="s">
        <v>10</v>
      </c>
    </row>
    <row r="5765" spans="1:15">
      <c r="A5765" t="n">
        <v>41102</v>
      </c>
      <c r="B5765" s="31" t="n">
        <v>64</v>
      </c>
      <c r="C5765" s="7" t="n">
        <v>0</v>
      </c>
      <c r="D5765" s="7" t="n">
        <v>16</v>
      </c>
    </row>
    <row r="5766" spans="1:15">
      <c r="A5766" t="s">
        <v>4</v>
      </c>
      <c r="B5766" s="4" t="s">
        <v>5</v>
      </c>
      <c r="C5766" s="4" t="s">
        <v>13</v>
      </c>
      <c r="D5766" s="4" t="s">
        <v>10</v>
      </c>
    </row>
    <row r="5767" spans="1:15">
      <c r="A5767" t="n">
        <v>41106</v>
      </c>
      <c r="B5767" s="31" t="n">
        <v>64</v>
      </c>
      <c r="C5767" s="7" t="n">
        <v>0</v>
      </c>
      <c r="D5767" s="7" t="n">
        <v>17</v>
      </c>
    </row>
    <row r="5768" spans="1:15">
      <c r="A5768" t="s">
        <v>4</v>
      </c>
      <c r="B5768" s="4" t="s">
        <v>5</v>
      </c>
      <c r="C5768" s="4" t="s">
        <v>13</v>
      </c>
      <c r="D5768" s="4" t="s">
        <v>10</v>
      </c>
    </row>
    <row r="5769" spans="1:15">
      <c r="A5769" t="n">
        <v>41110</v>
      </c>
      <c r="B5769" s="31" t="n">
        <v>64</v>
      </c>
      <c r="C5769" s="7" t="n">
        <v>4</v>
      </c>
      <c r="D5769" s="7" t="n">
        <v>0</v>
      </c>
    </row>
    <row r="5770" spans="1:15">
      <c r="A5770" t="s">
        <v>4</v>
      </c>
      <c r="B5770" s="4" t="s">
        <v>5</v>
      </c>
      <c r="C5770" s="4" t="s">
        <v>13</v>
      </c>
      <c r="D5770" s="4" t="s">
        <v>6</v>
      </c>
    </row>
    <row r="5771" spans="1:15">
      <c r="A5771" t="n">
        <v>41114</v>
      </c>
      <c r="B5771" s="30" t="n">
        <v>2</v>
      </c>
      <c r="C5771" s="7" t="n">
        <v>11</v>
      </c>
      <c r="D5771" s="7" t="s">
        <v>562</v>
      </c>
    </row>
    <row r="5772" spans="1:15">
      <c r="A5772" t="s">
        <v>4</v>
      </c>
      <c r="B5772" s="4" t="s">
        <v>5</v>
      </c>
      <c r="C5772" s="4" t="s">
        <v>13</v>
      </c>
      <c r="D5772" s="4" t="s">
        <v>6</v>
      </c>
    </row>
    <row r="5773" spans="1:15">
      <c r="A5773" t="n">
        <v>41130</v>
      </c>
      <c r="B5773" s="30" t="n">
        <v>2</v>
      </c>
      <c r="C5773" s="7" t="n">
        <v>11</v>
      </c>
      <c r="D5773" s="7" t="s">
        <v>563</v>
      </c>
    </row>
    <row r="5774" spans="1:15">
      <c r="A5774" t="s">
        <v>4</v>
      </c>
      <c r="B5774" s="4" t="s">
        <v>5</v>
      </c>
      <c r="C5774" s="4" t="s">
        <v>13</v>
      </c>
      <c r="D5774" s="4" t="s">
        <v>13</v>
      </c>
      <c r="E5774" s="4" t="s">
        <v>9</v>
      </c>
      <c r="F5774" s="4" t="s">
        <v>13</v>
      </c>
      <c r="G5774" s="4" t="s">
        <v>13</v>
      </c>
    </row>
    <row r="5775" spans="1:15">
      <c r="A5775" t="n">
        <v>41151</v>
      </c>
      <c r="B5775" s="25" t="n">
        <v>18</v>
      </c>
      <c r="C5775" s="7" t="n">
        <v>3</v>
      </c>
      <c r="D5775" s="7" t="n">
        <v>0</v>
      </c>
      <c r="E5775" s="7" t="n">
        <v>0</v>
      </c>
      <c r="F5775" s="7" t="n">
        <v>19</v>
      </c>
      <c r="G5775" s="7" t="n">
        <v>1</v>
      </c>
    </row>
    <row r="5776" spans="1:15">
      <c r="A5776" t="s">
        <v>4</v>
      </c>
      <c r="B5776" s="4" t="s">
        <v>5</v>
      </c>
      <c r="C5776" s="4" t="s">
        <v>10</v>
      </c>
    </row>
    <row r="5777" spans="1:15">
      <c r="A5777" t="n">
        <v>41160</v>
      </c>
      <c r="B5777" s="9" t="n">
        <v>12</v>
      </c>
      <c r="C5777" s="7" t="n">
        <v>6400</v>
      </c>
    </row>
    <row r="5778" spans="1:15">
      <c r="A5778" t="s">
        <v>4</v>
      </c>
      <c r="B5778" s="4" t="s">
        <v>5</v>
      </c>
      <c r="C5778" s="4" t="s">
        <v>13</v>
      </c>
      <c r="D5778" s="4" t="s">
        <v>13</v>
      </c>
      <c r="E5778" s="4" t="s">
        <v>13</v>
      </c>
      <c r="F5778" s="4" t="s">
        <v>13</v>
      </c>
      <c r="G5778" s="4" t="s">
        <v>10</v>
      </c>
      <c r="H5778" s="4" t="s">
        <v>84</v>
      </c>
      <c r="I5778" s="4" t="s">
        <v>10</v>
      </c>
      <c r="J5778" s="4" t="s">
        <v>84</v>
      </c>
      <c r="K5778" s="4" t="s">
        <v>10</v>
      </c>
      <c r="L5778" s="4" t="s">
        <v>84</v>
      </c>
      <c r="M5778" s="4" t="s">
        <v>10</v>
      </c>
      <c r="N5778" s="4" t="s">
        <v>84</v>
      </c>
      <c r="O5778" s="4" t="s">
        <v>10</v>
      </c>
      <c r="P5778" s="4" t="s">
        <v>84</v>
      </c>
      <c r="Q5778" s="4" t="s">
        <v>10</v>
      </c>
      <c r="R5778" s="4" t="s">
        <v>84</v>
      </c>
      <c r="S5778" s="4" t="s">
        <v>10</v>
      </c>
      <c r="T5778" s="4" t="s">
        <v>84</v>
      </c>
      <c r="U5778" s="4" t="s">
        <v>10</v>
      </c>
      <c r="V5778" s="4" t="s">
        <v>84</v>
      </c>
      <c r="W5778" s="4" t="s">
        <v>10</v>
      </c>
      <c r="X5778" s="4" t="s">
        <v>84</v>
      </c>
      <c r="Y5778" s="4" t="s">
        <v>10</v>
      </c>
      <c r="Z5778" s="4" t="s">
        <v>84</v>
      </c>
      <c r="AA5778" s="4" t="s">
        <v>10</v>
      </c>
      <c r="AB5778" s="4" t="s">
        <v>84</v>
      </c>
      <c r="AC5778" s="4" t="s">
        <v>10</v>
      </c>
      <c r="AD5778" s="4" t="s">
        <v>84</v>
      </c>
      <c r="AE5778" s="4" t="s">
        <v>10</v>
      </c>
      <c r="AF5778" s="4" t="s">
        <v>84</v>
      </c>
      <c r="AG5778" s="4" t="s">
        <v>10</v>
      </c>
      <c r="AH5778" s="4" t="s">
        <v>84</v>
      </c>
      <c r="AI5778" s="4" t="s">
        <v>10</v>
      </c>
      <c r="AJ5778" s="4" t="s">
        <v>84</v>
      </c>
      <c r="AK5778" s="4" t="s">
        <v>10</v>
      </c>
      <c r="AL5778" s="4" t="s">
        <v>84</v>
      </c>
      <c r="AM5778" s="4" t="s">
        <v>10</v>
      </c>
      <c r="AN5778" s="4" t="s">
        <v>84</v>
      </c>
      <c r="AO5778" s="4" t="s">
        <v>10</v>
      </c>
      <c r="AP5778" s="4" t="s">
        <v>84</v>
      </c>
      <c r="AQ5778" s="4" t="s">
        <v>10</v>
      </c>
      <c r="AR5778" s="4" t="s">
        <v>84</v>
      </c>
      <c r="AS5778" s="4" t="s">
        <v>10</v>
      </c>
      <c r="AT5778" s="4" t="s">
        <v>84</v>
      </c>
      <c r="AU5778" s="4" t="s">
        <v>10</v>
      </c>
      <c r="AV5778" s="4" t="s">
        <v>84</v>
      </c>
      <c r="AW5778" s="4" t="s">
        <v>10</v>
      </c>
      <c r="AX5778" s="4" t="s">
        <v>84</v>
      </c>
      <c r="AY5778" s="4" t="s">
        <v>10</v>
      </c>
      <c r="AZ5778" s="4" t="s">
        <v>84</v>
      </c>
      <c r="BA5778" s="4" t="s">
        <v>10</v>
      </c>
      <c r="BB5778" s="4" t="s">
        <v>84</v>
      </c>
      <c r="BC5778" s="4" t="s">
        <v>10</v>
      </c>
      <c r="BD5778" s="4" t="s">
        <v>84</v>
      </c>
      <c r="BE5778" s="4" t="s">
        <v>10</v>
      </c>
      <c r="BF5778" s="4" t="s">
        <v>84</v>
      </c>
      <c r="BG5778" s="4" t="s">
        <v>10</v>
      </c>
      <c r="BH5778" s="4" t="s">
        <v>84</v>
      </c>
      <c r="BI5778" s="4" t="s">
        <v>10</v>
      </c>
      <c r="BJ5778" s="4" t="s">
        <v>84</v>
      </c>
      <c r="BK5778" s="4" t="s">
        <v>10</v>
      </c>
      <c r="BL5778" s="4" t="s">
        <v>84</v>
      </c>
      <c r="BM5778" s="4" t="s">
        <v>10</v>
      </c>
      <c r="BN5778" s="4" t="s">
        <v>84</v>
      </c>
      <c r="BO5778" s="4" t="s">
        <v>84</v>
      </c>
    </row>
    <row r="5779" spans="1:15">
      <c r="A5779" t="n">
        <v>41163</v>
      </c>
      <c r="B5779" s="27" t="n">
        <v>6</v>
      </c>
      <c r="C5779" s="7" t="n">
        <v>35</v>
      </c>
      <c r="D5779" s="7" t="n">
        <v>1</v>
      </c>
      <c r="E5779" s="7" t="n">
        <v>1</v>
      </c>
      <c r="F5779" s="7" t="n">
        <v>30</v>
      </c>
      <c r="G5779" s="7" t="n">
        <v>30</v>
      </c>
      <c r="H5779" s="16" t="n">
        <f t="normal" ca="1">A5781</f>
        <v>0</v>
      </c>
      <c r="I5779" s="7" t="n">
        <v>29</v>
      </c>
      <c r="J5779" s="16" t="n">
        <f t="normal" ca="1">A5781</f>
        <v>0</v>
      </c>
      <c r="K5779" s="7" t="n">
        <v>28</v>
      </c>
      <c r="L5779" s="16" t="n">
        <f t="normal" ca="1">A5781</f>
        <v>0</v>
      </c>
      <c r="M5779" s="7" t="n">
        <v>27</v>
      </c>
      <c r="N5779" s="16" t="n">
        <f t="normal" ca="1">A5783</f>
        <v>0</v>
      </c>
      <c r="O5779" s="7" t="n">
        <v>26</v>
      </c>
      <c r="P5779" s="16" t="n">
        <f t="normal" ca="1">A5785</f>
        <v>0</v>
      </c>
      <c r="Q5779" s="7" t="n">
        <v>25</v>
      </c>
      <c r="R5779" s="16" t="n">
        <f t="normal" ca="1">A5785</f>
        <v>0</v>
      </c>
      <c r="S5779" s="7" t="n">
        <v>24</v>
      </c>
      <c r="T5779" s="16" t="n">
        <f t="normal" ca="1">A5785</f>
        <v>0</v>
      </c>
      <c r="U5779" s="7" t="n">
        <v>23</v>
      </c>
      <c r="V5779" s="16" t="n">
        <f t="normal" ca="1">A5785</f>
        <v>0</v>
      </c>
      <c r="W5779" s="7" t="n">
        <v>22</v>
      </c>
      <c r="X5779" s="16" t="n">
        <f t="normal" ca="1">A5785</f>
        <v>0</v>
      </c>
      <c r="Y5779" s="7" t="n">
        <v>21</v>
      </c>
      <c r="Z5779" s="16" t="n">
        <f t="normal" ca="1">A5787</f>
        <v>0</v>
      </c>
      <c r="AA5779" s="7" t="n">
        <v>20</v>
      </c>
      <c r="AB5779" s="16" t="n">
        <f t="normal" ca="1">A5793</f>
        <v>0</v>
      </c>
      <c r="AC5779" s="7" t="n">
        <v>19</v>
      </c>
      <c r="AD5779" s="16" t="n">
        <f t="normal" ca="1">A5799</f>
        <v>0</v>
      </c>
      <c r="AE5779" s="7" t="n">
        <v>18</v>
      </c>
      <c r="AF5779" s="16" t="n">
        <f t="normal" ca="1">A5799</f>
        <v>0</v>
      </c>
      <c r="AG5779" s="7" t="n">
        <v>17</v>
      </c>
      <c r="AH5779" s="16" t="n">
        <f t="normal" ca="1">A5799</f>
        <v>0</v>
      </c>
      <c r="AI5779" s="7" t="n">
        <v>16</v>
      </c>
      <c r="AJ5779" s="16" t="n">
        <f t="normal" ca="1">A5799</f>
        <v>0</v>
      </c>
      <c r="AK5779" s="7" t="n">
        <v>15</v>
      </c>
      <c r="AL5779" s="16" t="n">
        <f t="normal" ca="1">A5819</f>
        <v>0</v>
      </c>
      <c r="AM5779" s="7" t="n">
        <v>14</v>
      </c>
      <c r="AN5779" s="16" t="n">
        <f t="normal" ca="1">A5819</f>
        <v>0</v>
      </c>
      <c r="AO5779" s="7" t="n">
        <v>13</v>
      </c>
      <c r="AP5779" s="16" t="n">
        <f t="normal" ca="1">A5819</f>
        <v>0</v>
      </c>
      <c r="AQ5779" s="7" t="n">
        <v>12</v>
      </c>
      <c r="AR5779" s="16" t="n">
        <f t="normal" ca="1">A5819</f>
        <v>0</v>
      </c>
      <c r="AS5779" s="7" t="n">
        <v>11</v>
      </c>
      <c r="AT5779" s="16" t="n">
        <f t="normal" ca="1">A5819</f>
        <v>0</v>
      </c>
      <c r="AU5779" s="7" t="n">
        <v>10</v>
      </c>
      <c r="AV5779" s="16" t="n">
        <f t="normal" ca="1">A5819</f>
        <v>0</v>
      </c>
      <c r="AW5779" s="7" t="n">
        <v>9</v>
      </c>
      <c r="AX5779" s="16" t="n">
        <f t="normal" ca="1">A5823</f>
        <v>0</v>
      </c>
      <c r="AY5779" s="7" t="n">
        <v>8</v>
      </c>
      <c r="AZ5779" s="16" t="n">
        <f t="normal" ca="1">A5823</f>
        <v>0</v>
      </c>
      <c r="BA5779" s="7" t="n">
        <v>7</v>
      </c>
      <c r="BB5779" s="16" t="n">
        <f t="normal" ca="1">A5823</f>
        <v>0</v>
      </c>
      <c r="BC5779" s="7" t="n">
        <v>6</v>
      </c>
      <c r="BD5779" s="16" t="n">
        <f t="normal" ca="1">A5825</f>
        <v>0</v>
      </c>
      <c r="BE5779" s="7" t="n">
        <v>5</v>
      </c>
      <c r="BF5779" s="16" t="n">
        <f t="normal" ca="1">A5825</f>
        <v>0</v>
      </c>
      <c r="BG5779" s="7" t="n">
        <v>4</v>
      </c>
      <c r="BH5779" s="16" t="n">
        <f t="normal" ca="1">A5827</f>
        <v>0</v>
      </c>
      <c r="BI5779" s="7" t="n">
        <v>3</v>
      </c>
      <c r="BJ5779" s="16" t="n">
        <f t="normal" ca="1">A5839</f>
        <v>0</v>
      </c>
      <c r="BK5779" s="7" t="n">
        <v>2</v>
      </c>
      <c r="BL5779" s="16" t="n">
        <f t="normal" ca="1">A5851</f>
        <v>0</v>
      </c>
      <c r="BM5779" s="7" t="n">
        <v>1</v>
      </c>
      <c r="BN5779" s="16" t="n">
        <f t="normal" ca="1">A5851</f>
        <v>0</v>
      </c>
      <c r="BO5779" s="16" t="n">
        <f t="normal" ca="1">A5851</f>
        <v>0</v>
      </c>
    </row>
    <row r="5780" spans="1:15">
      <c r="A5780" t="s">
        <v>4</v>
      </c>
      <c r="B5780" s="4" t="s">
        <v>5</v>
      </c>
      <c r="C5780" s="4" t="s">
        <v>10</v>
      </c>
    </row>
    <row r="5781" spans="1:15">
      <c r="A5781" t="n">
        <v>41352</v>
      </c>
      <c r="B5781" s="9" t="n">
        <v>12</v>
      </c>
      <c r="C5781" s="7" t="n">
        <v>8206</v>
      </c>
    </row>
    <row r="5782" spans="1:15">
      <c r="A5782" t="s">
        <v>4</v>
      </c>
      <c r="B5782" s="4" t="s">
        <v>5</v>
      </c>
      <c r="C5782" s="4" t="s">
        <v>10</v>
      </c>
    </row>
    <row r="5783" spans="1:15">
      <c r="A5783" t="n">
        <v>41355</v>
      </c>
      <c r="B5783" s="9" t="n">
        <v>12</v>
      </c>
      <c r="C5783" s="7" t="n">
        <v>8205</v>
      </c>
    </row>
    <row r="5784" spans="1:15">
      <c r="A5784" t="s">
        <v>4</v>
      </c>
      <c r="B5784" s="4" t="s">
        <v>5</v>
      </c>
      <c r="C5784" s="4" t="s">
        <v>10</v>
      </c>
    </row>
    <row r="5785" spans="1:15">
      <c r="A5785" t="n">
        <v>41358</v>
      </c>
      <c r="B5785" s="9" t="n">
        <v>12</v>
      </c>
      <c r="C5785" s="7" t="n">
        <v>8204</v>
      </c>
    </row>
    <row r="5786" spans="1:15">
      <c r="A5786" t="s">
        <v>4</v>
      </c>
      <c r="B5786" s="4" t="s">
        <v>5</v>
      </c>
      <c r="C5786" s="4" t="s">
        <v>10</v>
      </c>
    </row>
    <row r="5787" spans="1:15">
      <c r="A5787" t="n">
        <v>41361</v>
      </c>
      <c r="B5787" s="9" t="n">
        <v>12</v>
      </c>
      <c r="C5787" s="7" t="n">
        <v>8203</v>
      </c>
    </row>
    <row r="5788" spans="1:15">
      <c r="A5788" t="s">
        <v>4</v>
      </c>
      <c r="B5788" s="4" t="s">
        <v>5</v>
      </c>
      <c r="C5788" s="4" t="s">
        <v>10</v>
      </c>
    </row>
    <row r="5789" spans="1:15">
      <c r="A5789" t="n">
        <v>41364</v>
      </c>
      <c r="B5789" s="9" t="n">
        <v>12</v>
      </c>
      <c r="C5789" s="7" t="n">
        <v>8363</v>
      </c>
    </row>
    <row r="5790" spans="1:15">
      <c r="A5790" t="s">
        <v>4</v>
      </c>
      <c r="B5790" s="4" t="s">
        <v>5</v>
      </c>
      <c r="C5790" s="4" t="s">
        <v>10</v>
      </c>
    </row>
    <row r="5791" spans="1:15">
      <c r="A5791" t="n">
        <v>41367</v>
      </c>
      <c r="B5791" s="9" t="n">
        <v>12</v>
      </c>
      <c r="C5791" s="7" t="n">
        <v>8364</v>
      </c>
    </row>
    <row r="5792" spans="1:15">
      <c r="A5792" t="s">
        <v>4</v>
      </c>
      <c r="B5792" s="4" t="s">
        <v>5</v>
      </c>
      <c r="C5792" s="4" t="s">
        <v>10</v>
      </c>
    </row>
    <row r="5793" spans="1:67">
      <c r="A5793" t="n">
        <v>41370</v>
      </c>
      <c r="B5793" s="9" t="n">
        <v>12</v>
      </c>
      <c r="C5793" s="7" t="n">
        <v>8202</v>
      </c>
    </row>
    <row r="5794" spans="1:67">
      <c r="A5794" t="s">
        <v>4</v>
      </c>
      <c r="B5794" s="4" t="s">
        <v>5</v>
      </c>
      <c r="C5794" s="4" t="s">
        <v>10</v>
      </c>
    </row>
    <row r="5795" spans="1:67">
      <c r="A5795" t="n">
        <v>41373</v>
      </c>
      <c r="B5795" s="9" t="n">
        <v>12</v>
      </c>
      <c r="C5795" s="7" t="n">
        <v>8434</v>
      </c>
    </row>
    <row r="5796" spans="1:67">
      <c r="A5796" t="s">
        <v>4</v>
      </c>
      <c r="B5796" s="4" t="s">
        <v>5</v>
      </c>
      <c r="C5796" s="4" t="s">
        <v>10</v>
      </c>
    </row>
    <row r="5797" spans="1:67">
      <c r="A5797" t="n">
        <v>41376</v>
      </c>
      <c r="B5797" s="9" t="n">
        <v>12</v>
      </c>
      <c r="C5797" s="7" t="n">
        <v>6417</v>
      </c>
    </row>
    <row r="5798" spans="1:67">
      <c r="A5798" t="s">
        <v>4</v>
      </c>
      <c r="B5798" s="4" t="s">
        <v>5</v>
      </c>
      <c r="C5798" s="4" t="s">
        <v>10</v>
      </c>
    </row>
    <row r="5799" spans="1:67">
      <c r="A5799" t="n">
        <v>41379</v>
      </c>
      <c r="B5799" s="9" t="n">
        <v>12</v>
      </c>
      <c r="C5799" s="7" t="n">
        <v>8207</v>
      </c>
    </row>
    <row r="5800" spans="1:67">
      <c r="A5800" t="s">
        <v>4</v>
      </c>
      <c r="B5800" s="4" t="s">
        <v>5</v>
      </c>
      <c r="C5800" s="4" t="s">
        <v>10</v>
      </c>
    </row>
    <row r="5801" spans="1:67">
      <c r="A5801" t="n">
        <v>41382</v>
      </c>
      <c r="B5801" s="9" t="n">
        <v>12</v>
      </c>
      <c r="C5801" s="7" t="n">
        <v>8201</v>
      </c>
    </row>
    <row r="5802" spans="1:67">
      <c r="A5802" t="s">
        <v>4</v>
      </c>
      <c r="B5802" s="4" t="s">
        <v>5</v>
      </c>
      <c r="C5802" s="4" t="s">
        <v>10</v>
      </c>
    </row>
    <row r="5803" spans="1:67">
      <c r="A5803" t="n">
        <v>41385</v>
      </c>
      <c r="B5803" s="9" t="n">
        <v>12</v>
      </c>
      <c r="C5803" s="7" t="n">
        <v>8200</v>
      </c>
    </row>
    <row r="5804" spans="1:67">
      <c r="A5804" t="s">
        <v>4</v>
      </c>
      <c r="B5804" s="4" t="s">
        <v>5</v>
      </c>
      <c r="C5804" s="4" t="s">
        <v>10</v>
      </c>
    </row>
    <row r="5805" spans="1:67">
      <c r="A5805" t="n">
        <v>41388</v>
      </c>
      <c r="B5805" s="9" t="n">
        <v>12</v>
      </c>
      <c r="C5805" s="7" t="n">
        <v>8199</v>
      </c>
    </row>
    <row r="5806" spans="1:67">
      <c r="A5806" t="s">
        <v>4</v>
      </c>
      <c r="B5806" s="4" t="s">
        <v>5</v>
      </c>
      <c r="C5806" s="4" t="s">
        <v>10</v>
      </c>
    </row>
    <row r="5807" spans="1:67">
      <c r="A5807" t="n">
        <v>41391</v>
      </c>
      <c r="B5807" s="9" t="n">
        <v>12</v>
      </c>
      <c r="C5807" s="7" t="n">
        <v>8198</v>
      </c>
    </row>
    <row r="5808" spans="1:67">
      <c r="A5808" t="s">
        <v>4</v>
      </c>
      <c r="B5808" s="4" t="s">
        <v>5</v>
      </c>
      <c r="C5808" s="4" t="s">
        <v>10</v>
      </c>
    </row>
    <row r="5809" spans="1:3">
      <c r="A5809" t="n">
        <v>41394</v>
      </c>
      <c r="B5809" s="9" t="n">
        <v>12</v>
      </c>
      <c r="C5809" s="7" t="n">
        <v>8197</v>
      </c>
    </row>
    <row r="5810" spans="1:3">
      <c r="A5810" t="s">
        <v>4</v>
      </c>
      <c r="B5810" s="4" t="s">
        <v>5</v>
      </c>
      <c r="C5810" s="4" t="s">
        <v>10</v>
      </c>
    </row>
    <row r="5811" spans="1:3">
      <c r="A5811" t="n">
        <v>41397</v>
      </c>
      <c r="B5811" s="9" t="n">
        <v>12</v>
      </c>
      <c r="C5811" s="7" t="n">
        <v>8196</v>
      </c>
    </row>
    <row r="5812" spans="1:3">
      <c r="A5812" t="s">
        <v>4</v>
      </c>
      <c r="B5812" s="4" t="s">
        <v>5</v>
      </c>
      <c r="C5812" s="4" t="s">
        <v>10</v>
      </c>
    </row>
    <row r="5813" spans="1:3">
      <c r="A5813" t="n">
        <v>41400</v>
      </c>
      <c r="B5813" s="9" t="n">
        <v>12</v>
      </c>
      <c r="C5813" s="7" t="n">
        <v>8360</v>
      </c>
    </row>
    <row r="5814" spans="1:3">
      <c r="A5814" t="s">
        <v>4</v>
      </c>
      <c r="B5814" s="4" t="s">
        <v>5</v>
      </c>
      <c r="C5814" s="4" t="s">
        <v>10</v>
      </c>
    </row>
    <row r="5815" spans="1:3">
      <c r="A5815" t="n">
        <v>41403</v>
      </c>
      <c r="B5815" s="9" t="n">
        <v>12</v>
      </c>
      <c r="C5815" s="7" t="n">
        <v>10903</v>
      </c>
    </row>
    <row r="5816" spans="1:3">
      <c r="A5816" t="s">
        <v>4</v>
      </c>
      <c r="B5816" s="4" t="s">
        <v>5</v>
      </c>
      <c r="C5816" s="4" t="s">
        <v>10</v>
      </c>
    </row>
    <row r="5817" spans="1:3">
      <c r="A5817" t="n">
        <v>41406</v>
      </c>
      <c r="B5817" s="9" t="n">
        <v>12</v>
      </c>
      <c r="C5817" s="7" t="n">
        <v>10880</v>
      </c>
    </row>
    <row r="5818" spans="1:3">
      <c r="A5818" t="s">
        <v>4</v>
      </c>
      <c r="B5818" s="4" t="s">
        <v>5</v>
      </c>
      <c r="C5818" s="4" t="s">
        <v>10</v>
      </c>
    </row>
    <row r="5819" spans="1:3">
      <c r="A5819" t="n">
        <v>41409</v>
      </c>
      <c r="B5819" s="9" t="n">
        <v>12</v>
      </c>
      <c r="C5819" s="7" t="n">
        <v>8195</v>
      </c>
    </row>
    <row r="5820" spans="1:3">
      <c r="A5820" t="s">
        <v>4</v>
      </c>
      <c r="B5820" s="4" t="s">
        <v>5</v>
      </c>
      <c r="C5820" s="4" t="s">
        <v>10</v>
      </c>
    </row>
    <row r="5821" spans="1:3">
      <c r="A5821" t="n">
        <v>41412</v>
      </c>
      <c r="B5821" s="9" t="n">
        <v>12</v>
      </c>
      <c r="C5821" s="7" t="n">
        <v>8433</v>
      </c>
    </row>
    <row r="5822" spans="1:3">
      <c r="A5822" t="s">
        <v>4</v>
      </c>
      <c r="B5822" s="4" t="s">
        <v>5</v>
      </c>
      <c r="C5822" s="4" t="s">
        <v>10</v>
      </c>
    </row>
    <row r="5823" spans="1:3">
      <c r="A5823" t="n">
        <v>41415</v>
      </c>
      <c r="B5823" s="9" t="n">
        <v>12</v>
      </c>
      <c r="C5823" s="7" t="n">
        <v>6416</v>
      </c>
    </row>
    <row r="5824" spans="1:3">
      <c r="A5824" t="s">
        <v>4</v>
      </c>
      <c r="B5824" s="4" t="s">
        <v>5</v>
      </c>
      <c r="C5824" s="4" t="s">
        <v>10</v>
      </c>
    </row>
    <row r="5825" spans="1:3">
      <c r="A5825" t="n">
        <v>41418</v>
      </c>
      <c r="B5825" s="9" t="n">
        <v>12</v>
      </c>
      <c r="C5825" s="7" t="n">
        <v>8194</v>
      </c>
    </row>
    <row r="5826" spans="1:3">
      <c r="A5826" t="s">
        <v>4</v>
      </c>
      <c r="B5826" s="4" t="s">
        <v>5</v>
      </c>
      <c r="C5826" s="4" t="s">
        <v>10</v>
      </c>
    </row>
    <row r="5827" spans="1:3">
      <c r="A5827" t="n">
        <v>41421</v>
      </c>
      <c r="B5827" s="9" t="n">
        <v>12</v>
      </c>
      <c r="C5827" s="7" t="n">
        <v>8193</v>
      </c>
    </row>
    <row r="5828" spans="1:3">
      <c r="A5828" t="s">
        <v>4</v>
      </c>
      <c r="B5828" s="4" t="s">
        <v>5</v>
      </c>
      <c r="C5828" s="4" t="s">
        <v>10</v>
      </c>
    </row>
    <row r="5829" spans="1:3">
      <c r="A5829" t="n">
        <v>41424</v>
      </c>
      <c r="B5829" s="9" t="n">
        <v>12</v>
      </c>
      <c r="C5829" s="7" t="n">
        <v>8355</v>
      </c>
    </row>
    <row r="5830" spans="1:3">
      <c r="A5830" t="s">
        <v>4</v>
      </c>
      <c r="B5830" s="4" t="s">
        <v>5</v>
      </c>
      <c r="C5830" s="4" t="s">
        <v>10</v>
      </c>
    </row>
    <row r="5831" spans="1:3">
      <c r="A5831" t="n">
        <v>41427</v>
      </c>
      <c r="B5831" s="9" t="n">
        <v>12</v>
      </c>
      <c r="C5831" s="7" t="n">
        <v>8356</v>
      </c>
    </row>
    <row r="5832" spans="1:3">
      <c r="A5832" t="s">
        <v>4</v>
      </c>
      <c r="B5832" s="4" t="s">
        <v>5</v>
      </c>
      <c r="C5832" s="4" t="s">
        <v>10</v>
      </c>
    </row>
    <row r="5833" spans="1:3">
      <c r="A5833" t="n">
        <v>41430</v>
      </c>
      <c r="B5833" s="9" t="n">
        <v>12</v>
      </c>
      <c r="C5833" s="7" t="n">
        <v>8357</v>
      </c>
    </row>
    <row r="5834" spans="1:3">
      <c r="A5834" t="s">
        <v>4</v>
      </c>
      <c r="B5834" s="4" t="s">
        <v>5</v>
      </c>
      <c r="C5834" s="4" t="s">
        <v>10</v>
      </c>
    </row>
    <row r="5835" spans="1:3">
      <c r="A5835" t="n">
        <v>41433</v>
      </c>
      <c r="B5835" s="9" t="n">
        <v>12</v>
      </c>
      <c r="C5835" s="7" t="n">
        <v>8358</v>
      </c>
    </row>
    <row r="5836" spans="1:3">
      <c r="A5836" t="s">
        <v>4</v>
      </c>
      <c r="B5836" s="4" t="s">
        <v>5</v>
      </c>
      <c r="C5836" s="4" t="s">
        <v>10</v>
      </c>
    </row>
    <row r="5837" spans="1:3">
      <c r="A5837" t="n">
        <v>41436</v>
      </c>
      <c r="B5837" s="9" t="n">
        <v>12</v>
      </c>
      <c r="C5837" s="7" t="n">
        <v>8359</v>
      </c>
    </row>
    <row r="5838" spans="1:3">
      <c r="A5838" t="s">
        <v>4</v>
      </c>
      <c r="B5838" s="4" t="s">
        <v>5</v>
      </c>
      <c r="C5838" s="4" t="s">
        <v>10</v>
      </c>
    </row>
    <row r="5839" spans="1:3">
      <c r="A5839" t="n">
        <v>41439</v>
      </c>
      <c r="B5839" s="9" t="n">
        <v>12</v>
      </c>
      <c r="C5839" s="7" t="n">
        <v>6486</v>
      </c>
    </row>
    <row r="5840" spans="1:3">
      <c r="A5840" t="s">
        <v>4</v>
      </c>
      <c r="B5840" s="4" t="s">
        <v>5</v>
      </c>
      <c r="C5840" s="4" t="s">
        <v>10</v>
      </c>
    </row>
    <row r="5841" spans="1:3">
      <c r="A5841" t="n">
        <v>41442</v>
      </c>
      <c r="B5841" s="9" t="n">
        <v>12</v>
      </c>
      <c r="C5841" s="7" t="n">
        <v>8192</v>
      </c>
    </row>
    <row r="5842" spans="1:3">
      <c r="A5842" t="s">
        <v>4</v>
      </c>
      <c r="B5842" s="4" t="s">
        <v>5</v>
      </c>
      <c r="C5842" s="4" t="s">
        <v>10</v>
      </c>
    </row>
    <row r="5843" spans="1:3">
      <c r="A5843" t="n">
        <v>41445</v>
      </c>
      <c r="B5843" s="9" t="n">
        <v>12</v>
      </c>
      <c r="C5843" s="7" t="n">
        <v>8432</v>
      </c>
    </row>
    <row r="5844" spans="1:3">
      <c r="A5844" t="s">
        <v>4</v>
      </c>
      <c r="B5844" s="4" t="s">
        <v>5</v>
      </c>
      <c r="C5844" s="4" t="s">
        <v>10</v>
      </c>
    </row>
    <row r="5845" spans="1:3">
      <c r="A5845" t="n">
        <v>41448</v>
      </c>
      <c r="B5845" s="9" t="n">
        <v>12</v>
      </c>
      <c r="C5845" s="7" t="n">
        <v>8352</v>
      </c>
    </row>
    <row r="5846" spans="1:3">
      <c r="A5846" t="s">
        <v>4</v>
      </c>
      <c r="B5846" s="4" t="s">
        <v>5</v>
      </c>
      <c r="C5846" s="4" t="s">
        <v>10</v>
      </c>
    </row>
    <row r="5847" spans="1:3">
      <c r="A5847" t="n">
        <v>41451</v>
      </c>
      <c r="B5847" s="9" t="n">
        <v>12</v>
      </c>
      <c r="C5847" s="7" t="n">
        <v>8353</v>
      </c>
    </row>
    <row r="5848" spans="1:3">
      <c r="A5848" t="s">
        <v>4</v>
      </c>
      <c r="B5848" s="4" t="s">
        <v>5</v>
      </c>
      <c r="C5848" s="4" t="s">
        <v>10</v>
      </c>
    </row>
    <row r="5849" spans="1:3">
      <c r="A5849" t="n">
        <v>41454</v>
      </c>
      <c r="B5849" s="9" t="n">
        <v>12</v>
      </c>
      <c r="C5849" s="7" t="n">
        <v>8354</v>
      </c>
    </row>
    <row r="5850" spans="1:3">
      <c r="A5850" t="s">
        <v>4</v>
      </c>
      <c r="B5850" s="4" t="s">
        <v>5</v>
      </c>
      <c r="C5850" s="4" t="s">
        <v>84</v>
      </c>
    </row>
    <row r="5851" spans="1:3">
      <c r="A5851" t="n">
        <v>41457</v>
      </c>
      <c r="B5851" s="29" t="n">
        <v>3</v>
      </c>
      <c r="C5851" s="16" t="n">
        <f t="normal" ca="1">A5853</f>
        <v>0</v>
      </c>
    </row>
    <row r="5852" spans="1:3">
      <c r="A5852" t="s">
        <v>4</v>
      </c>
      <c r="B5852" s="4" t="s">
        <v>5</v>
      </c>
      <c r="C5852" s="4" t="s">
        <v>13</v>
      </c>
      <c r="D5852" s="4" t="s">
        <v>13</v>
      </c>
      <c r="E5852" s="4" t="s">
        <v>13</v>
      </c>
      <c r="F5852" s="4" t="s">
        <v>13</v>
      </c>
      <c r="G5852" s="4" t="s">
        <v>10</v>
      </c>
      <c r="H5852" s="4" t="s">
        <v>84</v>
      </c>
      <c r="I5852" s="4" t="s">
        <v>10</v>
      </c>
      <c r="J5852" s="4" t="s">
        <v>84</v>
      </c>
      <c r="K5852" s="4" t="s">
        <v>10</v>
      </c>
      <c r="L5852" s="4" t="s">
        <v>84</v>
      </c>
      <c r="M5852" s="4" t="s">
        <v>10</v>
      </c>
      <c r="N5852" s="4" t="s">
        <v>84</v>
      </c>
      <c r="O5852" s="4" t="s">
        <v>10</v>
      </c>
      <c r="P5852" s="4" t="s">
        <v>84</v>
      </c>
      <c r="Q5852" s="4" t="s">
        <v>10</v>
      </c>
      <c r="R5852" s="4" t="s">
        <v>84</v>
      </c>
      <c r="S5852" s="4" t="s">
        <v>10</v>
      </c>
      <c r="T5852" s="4" t="s">
        <v>84</v>
      </c>
      <c r="U5852" s="4" t="s">
        <v>10</v>
      </c>
      <c r="V5852" s="4" t="s">
        <v>84</v>
      </c>
      <c r="W5852" s="4" t="s">
        <v>10</v>
      </c>
      <c r="X5852" s="4" t="s">
        <v>84</v>
      </c>
      <c r="Y5852" s="4" t="s">
        <v>10</v>
      </c>
      <c r="Z5852" s="4" t="s">
        <v>84</v>
      </c>
      <c r="AA5852" s="4" t="s">
        <v>10</v>
      </c>
      <c r="AB5852" s="4" t="s">
        <v>84</v>
      </c>
      <c r="AC5852" s="4" t="s">
        <v>10</v>
      </c>
      <c r="AD5852" s="4" t="s">
        <v>84</v>
      </c>
      <c r="AE5852" s="4" t="s">
        <v>10</v>
      </c>
      <c r="AF5852" s="4" t="s">
        <v>84</v>
      </c>
      <c r="AG5852" s="4" t="s">
        <v>10</v>
      </c>
      <c r="AH5852" s="4" t="s">
        <v>84</v>
      </c>
      <c r="AI5852" s="4" t="s">
        <v>10</v>
      </c>
      <c r="AJ5852" s="4" t="s">
        <v>84</v>
      </c>
      <c r="AK5852" s="4" t="s">
        <v>10</v>
      </c>
      <c r="AL5852" s="4" t="s">
        <v>84</v>
      </c>
      <c r="AM5852" s="4" t="s">
        <v>10</v>
      </c>
      <c r="AN5852" s="4" t="s">
        <v>84</v>
      </c>
      <c r="AO5852" s="4" t="s">
        <v>10</v>
      </c>
      <c r="AP5852" s="4" t="s">
        <v>84</v>
      </c>
      <c r="AQ5852" s="4" t="s">
        <v>10</v>
      </c>
      <c r="AR5852" s="4" t="s">
        <v>84</v>
      </c>
      <c r="AS5852" s="4" t="s">
        <v>10</v>
      </c>
      <c r="AT5852" s="4" t="s">
        <v>84</v>
      </c>
      <c r="AU5852" s="4" t="s">
        <v>10</v>
      </c>
      <c r="AV5852" s="4" t="s">
        <v>84</v>
      </c>
      <c r="AW5852" s="4" t="s">
        <v>10</v>
      </c>
      <c r="AX5852" s="4" t="s">
        <v>84</v>
      </c>
      <c r="AY5852" s="4" t="s">
        <v>10</v>
      </c>
      <c r="AZ5852" s="4" t="s">
        <v>84</v>
      </c>
      <c r="BA5852" s="4" t="s">
        <v>10</v>
      </c>
      <c r="BB5852" s="4" t="s">
        <v>84</v>
      </c>
      <c r="BC5852" s="4" t="s">
        <v>10</v>
      </c>
      <c r="BD5852" s="4" t="s">
        <v>84</v>
      </c>
      <c r="BE5852" s="4" t="s">
        <v>10</v>
      </c>
      <c r="BF5852" s="4" t="s">
        <v>84</v>
      </c>
      <c r="BG5852" s="4" t="s">
        <v>10</v>
      </c>
      <c r="BH5852" s="4" t="s">
        <v>84</v>
      </c>
      <c r="BI5852" s="4" t="s">
        <v>10</v>
      </c>
      <c r="BJ5852" s="4" t="s">
        <v>84</v>
      </c>
      <c r="BK5852" s="4" t="s">
        <v>10</v>
      </c>
      <c r="BL5852" s="4" t="s">
        <v>84</v>
      </c>
      <c r="BM5852" s="4" t="s">
        <v>84</v>
      </c>
    </row>
    <row r="5853" spans="1:3">
      <c r="A5853" t="n">
        <v>41462</v>
      </c>
      <c r="B5853" s="27" t="n">
        <v>6</v>
      </c>
      <c r="C5853" s="7" t="n">
        <v>35</v>
      </c>
      <c r="D5853" s="7" t="n">
        <v>1</v>
      </c>
      <c r="E5853" s="7" t="n">
        <v>1</v>
      </c>
      <c r="F5853" s="7" t="n">
        <v>29</v>
      </c>
      <c r="G5853" s="7" t="n">
        <v>1</v>
      </c>
      <c r="H5853" s="16" t="n">
        <f t="normal" ca="1">A5855</f>
        <v>0</v>
      </c>
      <c r="I5853" s="7" t="n">
        <v>2</v>
      </c>
      <c r="J5853" s="16" t="n">
        <f t="normal" ca="1">A5859</f>
        <v>0</v>
      </c>
      <c r="K5853" s="7" t="n">
        <v>3</v>
      </c>
      <c r="L5853" s="16" t="n">
        <f t="normal" ca="1">A5863</f>
        <v>0</v>
      </c>
      <c r="M5853" s="7" t="n">
        <v>4</v>
      </c>
      <c r="N5853" s="16" t="n">
        <f t="normal" ca="1">A5867</f>
        <v>0</v>
      </c>
      <c r="O5853" s="7" t="n">
        <v>5</v>
      </c>
      <c r="P5853" s="16" t="n">
        <f t="normal" ca="1">A5871</f>
        <v>0</v>
      </c>
      <c r="Q5853" s="7" t="n">
        <v>6</v>
      </c>
      <c r="R5853" s="16" t="n">
        <f t="normal" ca="1">A5875</f>
        <v>0</v>
      </c>
      <c r="S5853" s="7" t="n">
        <v>7</v>
      </c>
      <c r="T5853" s="16" t="n">
        <f t="normal" ca="1">A5879</f>
        <v>0</v>
      </c>
      <c r="U5853" s="7" t="n">
        <v>8</v>
      </c>
      <c r="V5853" s="16" t="n">
        <f t="normal" ca="1">A5883</f>
        <v>0</v>
      </c>
      <c r="W5853" s="7" t="n">
        <v>9</v>
      </c>
      <c r="X5853" s="16" t="n">
        <f t="normal" ca="1">A5889</f>
        <v>0</v>
      </c>
      <c r="Y5853" s="7" t="n">
        <v>10</v>
      </c>
      <c r="Z5853" s="16" t="n">
        <f t="normal" ca="1">A5895</f>
        <v>0</v>
      </c>
      <c r="AA5853" s="7" t="n">
        <v>11</v>
      </c>
      <c r="AB5853" s="16" t="n">
        <f t="normal" ca="1">A5901</f>
        <v>0</v>
      </c>
      <c r="AC5853" s="7" t="n">
        <v>12</v>
      </c>
      <c r="AD5853" s="16" t="n">
        <f t="normal" ca="1">A5907</f>
        <v>0</v>
      </c>
      <c r="AE5853" s="7" t="n">
        <v>13</v>
      </c>
      <c r="AF5853" s="16" t="n">
        <f t="normal" ca="1">A5913</f>
        <v>0</v>
      </c>
      <c r="AG5853" s="7" t="n">
        <v>14</v>
      </c>
      <c r="AH5853" s="16" t="n">
        <f t="normal" ca="1">A5919</f>
        <v>0</v>
      </c>
      <c r="AI5853" s="7" t="n">
        <v>15</v>
      </c>
      <c r="AJ5853" s="16" t="n">
        <f t="normal" ca="1">A5925</f>
        <v>0</v>
      </c>
      <c r="AK5853" s="7" t="n">
        <v>16</v>
      </c>
      <c r="AL5853" s="16" t="n">
        <f t="normal" ca="1">A5931</f>
        <v>0</v>
      </c>
      <c r="AM5853" s="7" t="n">
        <v>18</v>
      </c>
      <c r="AN5853" s="16" t="n">
        <f t="normal" ca="1">A5937</f>
        <v>0</v>
      </c>
      <c r="AO5853" s="7" t="n">
        <v>19</v>
      </c>
      <c r="AP5853" s="16" t="n">
        <f t="normal" ca="1">A5943</f>
        <v>0</v>
      </c>
      <c r="AQ5853" s="7" t="n">
        <v>20</v>
      </c>
      <c r="AR5853" s="16" t="n">
        <f t="normal" ca="1">A5949</f>
        <v>0</v>
      </c>
      <c r="AS5853" s="7" t="n">
        <v>21</v>
      </c>
      <c r="AT5853" s="16" t="n">
        <f t="normal" ca="1">A5955</f>
        <v>0</v>
      </c>
      <c r="AU5853" s="7" t="n">
        <v>22</v>
      </c>
      <c r="AV5853" s="16" t="n">
        <f t="normal" ca="1">A5961</f>
        <v>0</v>
      </c>
      <c r="AW5853" s="7" t="n">
        <v>23</v>
      </c>
      <c r="AX5853" s="16" t="n">
        <f t="normal" ca="1">A5965</f>
        <v>0</v>
      </c>
      <c r="AY5853" s="7" t="n">
        <v>24</v>
      </c>
      <c r="AZ5853" s="16" t="n">
        <f t="normal" ca="1">A5969</f>
        <v>0</v>
      </c>
      <c r="BA5853" s="7" t="n">
        <v>25</v>
      </c>
      <c r="BB5853" s="16" t="n">
        <f t="normal" ca="1">A5973</f>
        <v>0</v>
      </c>
      <c r="BC5853" s="7" t="n">
        <v>26</v>
      </c>
      <c r="BD5853" s="16" t="n">
        <f t="normal" ca="1">A5977</f>
        <v>0</v>
      </c>
      <c r="BE5853" s="7" t="n">
        <v>27</v>
      </c>
      <c r="BF5853" s="16" t="n">
        <f t="normal" ca="1">A5983</f>
        <v>0</v>
      </c>
      <c r="BG5853" s="7" t="n">
        <v>28</v>
      </c>
      <c r="BH5853" s="16" t="n">
        <f t="normal" ca="1">A5987</f>
        <v>0</v>
      </c>
      <c r="BI5853" s="7" t="n">
        <v>29</v>
      </c>
      <c r="BJ5853" s="16" t="n">
        <f t="normal" ca="1">A5991</f>
        <v>0</v>
      </c>
      <c r="BK5853" s="7" t="n">
        <v>30</v>
      </c>
      <c r="BL5853" s="16" t="n">
        <f t="normal" ca="1">A5995</f>
        <v>0</v>
      </c>
      <c r="BM5853" s="16" t="n">
        <f t="normal" ca="1">A6001</f>
        <v>0</v>
      </c>
    </row>
    <row r="5854" spans="1:3">
      <c r="A5854" t="s">
        <v>4</v>
      </c>
      <c r="B5854" s="4" t="s">
        <v>5</v>
      </c>
      <c r="C5854" s="4" t="s">
        <v>13</v>
      </c>
      <c r="D5854" s="4" t="s">
        <v>10</v>
      </c>
    </row>
    <row r="5855" spans="1:3">
      <c r="A5855" t="n">
        <v>41645</v>
      </c>
      <c r="B5855" s="42" t="n">
        <v>162</v>
      </c>
      <c r="C5855" s="7" t="n">
        <v>1</v>
      </c>
      <c r="D5855" s="7" t="n">
        <v>1</v>
      </c>
    </row>
    <row r="5856" spans="1:3">
      <c r="A5856" t="s">
        <v>4</v>
      </c>
      <c r="B5856" s="4" t="s">
        <v>5</v>
      </c>
      <c r="C5856" s="4" t="s">
        <v>84</v>
      </c>
    </row>
    <row r="5857" spans="1:65">
      <c r="A5857" t="n">
        <v>41649</v>
      </c>
      <c r="B5857" s="29" t="n">
        <v>3</v>
      </c>
      <c r="C5857" s="16" t="n">
        <f t="normal" ca="1">A6001</f>
        <v>0</v>
      </c>
    </row>
    <row r="5858" spans="1:65">
      <c r="A5858" t="s">
        <v>4</v>
      </c>
      <c r="B5858" s="4" t="s">
        <v>5</v>
      </c>
      <c r="C5858" s="4" t="s">
        <v>13</v>
      </c>
      <c r="D5858" s="4" t="s">
        <v>10</v>
      </c>
    </row>
    <row r="5859" spans="1:65">
      <c r="A5859" t="n">
        <v>41654</v>
      </c>
      <c r="B5859" s="42" t="n">
        <v>162</v>
      </c>
      <c r="C5859" s="7" t="n">
        <v>1</v>
      </c>
      <c r="D5859" s="7" t="n">
        <v>2</v>
      </c>
    </row>
    <row r="5860" spans="1:65">
      <c r="A5860" t="s">
        <v>4</v>
      </c>
      <c r="B5860" s="4" t="s">
        <v>5</v>
      </c>
      <c r="C5860" s="4" t="s">
        <v>84</v>
      </c>
    </row>
    <row r="5861" spans="1:65">
      <c r="A5861" t="n">
        <v>41658</v>
      </c>
      <c r="B5861" s="29" t="n">
        <v>3</v>
      </c>
      <c r="C5861" s="16" t="n">
        <f t="normal" ca="1">A6001</f>
        <v>0</v>
      </c>
    </row>
    <row r="5862" spans="1:65">
      <c r="A5862" t="s">
        <v>4</v>
      </c>
      <c r="B5862" s="4" t="s">
        <v>5</v>
      </c>
      <c r="C5862" s="4" t="s">
        <v>13</v>
      </c>
      <c r="D5862" s="4" t="s">
        <v>10</v>
      </c>
    </row>
    <row r="5863" spans="1:65">
      <c r="A5863" t="n">
        <v>41663</v>
      </c>
      <c r="B5863" s="42" t="n">
        <v>162</v>
      </c>
      <c r="C5863" s="7" t="n">
        <v>1</v>
      </c>
      <c r="D5863" s="7" t="n">
        <v>3</v>
      </c>
    </row>
    <row r="5864" spans="1:65">
      <c r="A5864" t="s">
        <v>4</v>
      </c>
      <c r="B5864" s="4" t="s">
        <v>5</v>
      </c>
      <c r="C5864" s="4" t="s">
        <v>84</v>
      </c>
    </row>
    <row r="5865" spans="1:65">
      <c r="A5865" t="n">
        <v>41667</v>
      </c>
      <c r="B5865" s="29" t="n">
        <v>3</v>
      </c>
      <c r="C5865" s="16" t="n">
        <f t="normal" ca="1">A6001</f>
        <v>0</v>
      </c>
    </row>
    <row r="5866" spans="1:65">
      <c r="A5866" t="s">
        <v>4</v>
      </c>
      <c r="B5866" s="4" t="s">
        <v>5</v>
      </c>
      <c r="C5866" s="4" t="s">
        <v>13</v>
      </c>
      <c r="D5866" s="4" t="s">
        <v>10</v>
      </c>
    </row>
    <row r="5867" spans="1:65">
      <c r="A5867" t="n">
        <v>41672</v>
      </c>
      <c r="B5867" s="42" t="n">
        <v>162</v>
      </c>
      <c r="C5867" s="7" t="n">
        <v>1</v>
      </c>
      <c r="D5867" s="7" t="n">
        <v>4</v>
      </c>
    </row>
    <row r="5868" spans="1:65">
      <c r="A5868" t="s">
        <v>4</v>
      </c>
      <c r="B5868" s="4" t="s">
        <v>5</v>
      </c>
      <c r="C5868" s="4" t="s">
        <v>84</v>
      </c>
    </row>
    <row r="5869" spans="1:65">
      <c r="A5869" t="n">
        <v>41676</v>
      </c>
      <c r="B5869" s="29" t="n">
        <v>3</v>
      </c>
      <c r="C5869" s="16" t="n">
        <f t="normal" ca="1">A6001</f>
        <v>0</v>
      </c>
    </row>
    <row r="5870" spans="1:65">
      <c r="A5870" t="s">
        <v>4</v>
      </c>
      <c r="B5870" s="4" t="s">
        <v>5</v>
      </c>
      <c r="C5870" s="4" t="s">
        <v>13</v>
      </c>
      <c r="D5870" s="4" t="s">
        <v>10</v>
      </c>
    </row>
    <row r="5871" spans="1:65">
      <c r="A5871" t="n">
        <v>41681</v>
      </c>
      <c r="B5871" s="42" t="n">
        <v>162</v>
      </c>
      <c r="C5871" s="7" t="n">
        <v>1</v>
      </c>
      <c r="D5871" s="7" t="n">
        <v>5</v>
      </c>
    </row>
    <row r="5872" spans="1:65">
      <c r="A5872" t="s">
        <v>4</v>
      </c>
      <c r="B5872" s="4" t="s">
        <v>5</v>
      </c>
      <c r="C5872" s="4" t="s">
        <v>84</v>
      </c>
    </row>
    <row r="5873" spans="1:4">
      <c r="A5873" t="n">
        <v>41685</v>
      </c>
      <c r="B5873" s="29" t="n">
        <v>3</v>
      </c>
      <c r="C5873" s="16" t="n">
        <f t="normal" ca="1">A6001</f>
        <v>0</v>
      </c>
    </row>
    <row r="5874" spans="1:4">
      <c r="A5874" t="s">
        <v>4</v>
      </c>
      <c r="B5874" s="4" t="s">
        <v>5</v>
      </c>
      <c r="C5874" s="4" t="s">
        <v>13</v>
      </c>
      <c r="D5874" s="4" t="s">
        <v>10</v>
      </c>
    </row>
    <row r="5875" spans="1:4">
      <c r="A5875" t="n">
        <v>41690</v>
      </c>
      <c r="B5875" s="42" t="n">
        <v>162</v>
      </c>
      <c r="C5875" s="7" t="n">
        <v>1</v>
      </c>
      <c r="D5875" s="7" t="n">
        <v>6</v>
      </c>
    </row>
    <row r="5876" spans="1:4">
      <c r="A5876" t="s">
        <v>4</v>
      </c>
      <c r="B5876" s="4" t="s">
        <v>5</v>
      </c>
      <c r="C5876" s="4" t="s">
        <v>84</v>
      </c>
    </row>
    <row r="5877" spans="1:4">
      <c r="A5877" t="n">
        <v>41694</v>
      </c>
      <c r="B5877" s="29" t="n">
        <v>3</v>
      </c>
      <c r="C5877" s="16" t="n">
        <f t="normal" ca="1">A6001</f>
        <v>0</v>
      </c>
    </row>
    <row r="5878" spans="1:4">
      <c r="A5878" t="s">
        <v>4</v>
      </c>
      <c r="B5878" s="4" t="s">
        <v>5</v>
      </c>
      <c r="C5878" s="4" t="s">
        <v>13</v>
      </c>
      <c r="D5878" s="4" t="s">
        <v>10</v>
      </c>
    </row>
    <row r="5879" spans="1:4">
      <c r="A5879" t="n">
        <v>41699</v>
      </c>
      <c r="B5879" s="42" t="n">
        <v>162</v>
      </c>
      <c r="C5879" s="7" t="n">
        <v>1</v>
      </c>
      <c r="D5879" s="7" t="n">
        <v>7</v>
      </c>
    </row>
    <row r="5880" spans="1:4">
      <c r="A5880" t="s">
        <v>4</v>
      </c>
      <c r="B5880" s="4" t="s">
        <v>5</v>
      </c>
      <c r="C5880" s="4" t="s">
        <v>84</v>
      </c>
    </row>
    <row r="5881" spans="1:4">
      <c r="A5881" t="n">
        <v>41703</v>
      </c>
      <c r="B5881" s="29" t="n">
        <v>3</v>
      </c>
      <c r="C5881" s="16" t="n">
        <f t="normal" ca="1">A6001</f>
        <v>0</v>
      </c>
    </row>
    <row r="5882" spans="1:4">
      <c r="A5882" t="s">
        <v>4</v>
      </c>
      <c r="B5882" s="4" t="s">
        <v>5</v>
      </c>
      <c r="C5882" s="4" t="s">
        <v>10</v>
      </c>
    </row>
    <row r="5883" spans="1:4">
      <c r="A5883" t="n">
        <v>41708</v>
      </c>
      <c r="B5883" s="9" t="n">
        <v>12</v>
      </c>
      <c r="C5883" s="7" t="n">
        <v>6767</v>
      </c>
    </row>
    <row r="5884" spans="1:4">
      <c r="A5884" t="s">
        <v>4</v>
      </c>
      <c r="B5884" s="4" t="s">
        <v>5</v>
      </c>
      <c r="C5884" s="4" t="s">
        <v>13</v>
      </c>
      <c r="D5884" s="4" t="s">
        <v>10</v>
      </c>
    </row>
    <row r="5885" spans="1:4">
      <c r="A5885" t="n">
        <v>41711</v>
      </c>
      <c r="B5885" s="42" t="n">
        <v>162</v>
      </c>
      <c r="C5885" s="7" t="n">
        <v>1</v>
      </c>
      <c r="D5885" s="7" t="n">
        <v>8</v>
      </c>
    </row>
    <row r="5886" spans="1:4">
      <c r="A5886" t="s">
        <v>4</v>
      </c>
      <c r="B5886" s="4" t="s">
        <v>5</v>
      </c>
      <c r="C5886" s="4" t="s">
        <v>84</v>
      </c>
    </row>
    <row r="5887" spans="1:4">
      <c r="A5887" t="n">
        <v>41715</v>
      </c>
      <c r="B5887" s="29" t="n">
        <v>3</v>
      </c>
      <c r="C5887" s="16" t="n">
        <f t="normal" ca="1">A6001</f>
        <v>0</v>
      </c>
    </row>
    <row r="5888" spans="1:4">
      <c r="A5888" t="s">
        <v>4</v>
      </c>
      <c r="B5888" s="4" t="s">
        <v>5</v>
      </c>
      <c r="C5888" s="4" t="s">
        <v>13</v>
      </c>
      <c r="D5888" s="4" t="s">
        <v>10</v>
      </c>
    </row>
    <row r="5889" spans="1:4">
      <c r="A5889" t="n">
        <v>41720</v>
      </c>
      <c r="B5889" s="14" t="n">
        <v>49</v>
      </c>
      <c r="C5889" s="7" t="n">
        <v>6</v>
      </c>
      <c r="D5889" s="7" t="n">
        <v>121</v>
      </c>
    </row>
    <row r="5890" spans="1:4">
      <c r="A5890" t="s">
        <v>4</v>
      </c>
      <c r="B5890" s="4" t="s">
        <v>5</v>
      </c>
      <c r="C5890" s="4" t="s">
        <v>13</v>
      </c>
      <c r="D5890" s="4" t="s">
        <v>10</v>
      </c>
    </row>
    <row r="5891" spans="1:4">
      <c r="A5891" t="n">
        <v>41724</v>
      </c>
      <c r="B5891" s="42" t="n">
        <v>162</v>
      </c>
      <c r="C5891" s="7" t="n">
        <v>1</v>
      </c>
      <c r="D5891" s="7" t="n">
        <v>9</v>
      </c>
    </row>
    <row r="5892" spans="1:4">
      <c r="A5892" t="s">
        <v>4</v>
      </c>
      <c r="B5892" s="4" t="s">
        <v>5</v>
      </c>
      <c r="C5892" s="4" t="s">
        <v>84</v>
      </c>
    </row>
    <row r="5893" spans="1:4">
      <c r="A5893" t="n">
        <v>41728</v>
      </c>
      <c r="B5893" s="29" t="n">
        <v>3</v>
      </c>
      <c r="C5893" s="16" t="n">
        <f t="normal" ca="1">A6001</f>
        <v>0</v>
      </c>
    </row>
    <row r="5894" spans="1:4">
      <c r="A5894" t="s">
        <v>4</v>
      </c>
      <c r="B5894" s="4" t="s">
        <v>5</v>
      </c>
      <c r="C5894" s="4" t="s">
        <v>13</v>
      </c>
      <c r="D5894" s="4" t="s">
        <v>10</v>
      </c>
      <c r="E5894" s="4" t="s">
        <v>10</v>
      </c>
    </row>
    <row r="5895" spans="1:4">
      <c r="A5895" t="n">
        <v>41733</v>
      </c>
      <c r="B5895" s="14" t="n">
        <v>49</v>
      </c>
      <c r="C5895" s="7" t="n">
        <v>5</v>
      </c>
      <c r="D5895" s="7" t="n">
        <v>120</v>
      </c>
      <c r="E5895" s="7" t="n">
        <v>121</v>
      </c>
    </row>
    <row r="5896" spans="1:4">
      <c r="A5896" t="s">
        <v>4</v>
      </c>
      <c r="B5896" s="4" t="s">
        <v>5</v>
      </c>
      <c r="C5896" s="4" t="s">
        <v>13</v>
      </c>
      <c r="D5896" s="4" t="s">
        <v>10</v>
      </c>
    </row>
    <row r="5897" spans="1:4">
      <c r="A5897" t="n">
        <v>41739</v>
      </c>
      <c r="B5897" s="42" t="n">
        <v>162</v>
      </c>
      <c r="C5897" s="7" t="n">
        <v>1</v>
      </c>
      <c r="D5897" s="7" t="n">
        <v>10</v>
      </c>
    </row>
    <row r="5898" spans="1:4">
      <c r="A5898" t="s">
        <v>4</v>
      </c>
      <c r="B5898" s="4" t="s">
        <v>5</v>
      </c>
      <c r="C5898" s="4" t="s">
        <v>84</v>
      </c>
    </row>
    <row r="5899" spans="1:4">
      <c r="A5899" t="n">
        <v>41743</v>
      </c>
      <c r="B5899" s="29" t="n">
        <v>3</v>
      </c>
      <c r="C5899" s="16" t="n">
        <f t="normal" ca="1">A6001</f>
        <v>0</v>
      </c>
    </row>
    <row r="5900" spans="1:4">
      <c r="A5900" t="s">
        <v>4</v>
      </c>
      <c r="B5900" s="4" t="s">
        <v>5</v>
      </c>
      <c r="C5900" s="4" t="s">
        <v>13</v>
      </c>
      <c r="D5900" s="4" t="s">
        <v>10</v>
      </c>
      <c r="E5900" s="4" t="s">
        <v>10</v>
      </c>
    </row>
    <row r="5901" spans="1:4">
      <c r="A5901" t="n">
        <v>41748</v>
      </c>
      <c r="B5901" s="14" t="n">
        <v>49</v>
      </c>
      <c r="C5901" s="7" t="n">
        <v>5</v>
      </c>
      <c r="D5901" s="7" t="n">
        <v>120</v>
      </c>
      <c r="E5901" s="7" t="n">
        <v>121</v>
      </c>
    </row>
    <row r="5902" spans="1:4">
      <c r="A5902" t="s">
        <v>4</v>
      </c>
      <c r="B5902" s="4" t="s">
        <v>5</v>
      </c>
      <c r="C5902" s="4" t="s">
        <v>13</v>
      </c>
      <c r="D5902" s="4" t="s">
        <v>10</v>
      </c>
    </row>
    <row r="5903" spans="1:4">
      <c r="A5903" t="n">
        <v>41754</v>
      </c>
      <c r="B5903" s="42" t="n">
        <v>162</v>
      </c>
      <c r="C5903" s="7" t="n">
        <v>1</v>
      </c>
      <c r="D5903" s="7" t="n">
        <v>11</v>
      </c>
    </row>
    <row r="5904" spans="1:4">
      <c r="A5904" t="s">
        <v>4</v>
      </c>
      <c r="B5904" s="4" t="s">
        <v>5</v>
      </c>
      <c r="C5904" s="4" t="s">
        <v>84</v>
      </c>
    </row>
    <row r="5905" spans="1:5">
      <c r="A5905" t="n">
        <v>41758</v>
      </c>
      <c r="B5905" s="29" t="n">
        <v>3</v>
      </c>
      <c r="C5905" s="16" t="n">
        <f t="normal" ca="1">A6001</f>
        <v>0</v>
      </c>
    </row>
    <row r="5906" spans="1:5">
      <c r="A5906" t="s">
        <v>4</v>
      </c>
      <c r="B5906" s="4" t="s">
        <v>5</v>
      </c>
      <c r="C5906" s="4" t="s">
        <v>13</v>
      </c>
      <c r="D5906" s="4" t="s">
        <v>10</v>
      </c>
      <c r="E5906" s="4" t="s">
        <v>10</v>
      </c>
    </row>
    <row r="5907" spans="1:5">
      <c r="A5907" t="n">
        <v>41763</v>
      </c>
      <c r="B5907" s="14" t="n">
        <v>49</v>
      </c>
      <c r="C5907" s="7" t="n">
        <v>5</v>
      </c>
      <c r="D5907" s="7" t="n">
        <v>120</v>
      </c>
      <c r="E5907" s="7" t="n">
        <v>121</v>
      </c>
    </row>
    <row r="5908" spans="1:5">
      <c r="A5908" t="s">
        <v>4</v>
      </c>
      <c r="B5908" s="4" t="s">
        <v>5</v>
      </c>
      <c r="C5908" s="4" t="s">
        <v>13</v>
      </c>
      <c r="D5908" s="4" t="s">
        <v>10</v>
      </c>
    </row>
    <row r="5909" spans="1:5">
      <c r="A5909" t="n">
        <v>41769</v>
      </c>
      <c r="B5909" s="42" t="n">
        <v>162</v>
      </c>
      <c r="C5909" s="7" t="n">
        <v>1</v>
      </c>
      <c r="D5909" s="7" t="n">
        <v>12</v>
      </c>
    </row>
    <row r="5910" spans="1:5">
      <c r="A5910" t="s">
        <v>4</v>
      </c>
      <c r="B5910" s="4" t="s">
        <v>5</v>
      </c>
      <c r="C5910" s="4" t="s">
        <v>84</v>
      </c>
    </row>
    <row r="5911" spans="1:5">
      <c r="A5911" t="n">
        <v>41773</v>
      </c>
      <c r="B5911" s="29" t="n">
        <v>3</v>
      </c>
      <c r="C5911" s="16" t="n">
        <f t="normal" ca="1">A6001</f>
        <v>0</v>
      </c>
    </row>
    <row r="5912" spans="1:5">
      <c r="A5912" t="s">
        <v>4</v>
      </c>
      <c r="B5912" s="4" t="s">
        <v>5</v>
      </c>
      <c r="C5912" s="4" t="s">
        <v>13</v>
      </c>
      <c r="D5912" s="4" t="s">
        <v>10</v>
      </c>
      <c r="E5912" s="4" t="s">
        <v>10</v>
      </c>
    </row>
    <row r="5913" spans="1:5">
      <c r="A5913" t="n">
        <v>41778</v>
      </c>
      <c r="B5913" s="14" t="n">
        <v>49</v>
      </c>
      <c r="C5913" s="7" t="n">
        <v>5</v>
      </c>
      <c r="D5913" s="7" t="n">
        <v>120</v>
      </c>
      <c r="E5913" s="7" t="n">
        <v>121</v>
      </c>
    </row>
    <row r="5914" spans="1:5">
      <c r="A5914" t="s">
        <v>4</v>
      </c>
      <c r="B5914" s="4" t="s">
        <v>5</v>
      </c>
      <c r="C5914" s="4" t="s">
        <v>13</v>
      </c>
      <c r="D5914" s="4" t="s">
        <v>10</v>
      </c>
    </row>
    <row r="5915" spans="1:5">
      <c r="A5915" t="n">
        <v>41784</v>
      </c>
      <c r="B5915" s="42" t="n">
        <v>162</v>
      </c>
      <c r="C5915" s="7" t="n">
        <v>1</v>
      </c>
      <c r="D5915" s="7" t="n">
        <v>13</v>
      </c>
    </row>
    <row r="5916" spans="1:5">
      <c r="A5916" t="s">
        <v>4</v>
      </c>
      <c r="B5916" s="4" t="s">
        <v>5</v>
      </c>
      <c r="C5916" s="4" t="s">
        <v>84</v>
      </c>
    </row>
    <row r="5917" spans="1:5">
      <c r="A5917" t="n">
        <v>41788</v>
      </c>
      <c r="B5917" s="29" t="n">
        <v>3</v>
      </c>
      <c r="C5917" s="16" t="n">
        <f t="normal" ca="1">A6001</f>
        <v>0</v>
      </c>
    </row>
    <row r="5918" spans="1:5">
      <c r="A5918" t="s">
        <v>4</v>
      </c>
      <c r="B5918" s="4" t="s">
        <v>5</v>
      </c>
      <c r="C5918" s="4" t="s">
        <v>13</v>
      </c>
      <c r="D5918" s="4" t="s">
        <v>10</v>
      </c>
      <c r="E5918" s="4" t="s">
        <v>10</v>
      </c>
    </row>
    <row r="5919" spans="1:5">
      <c r="A5919" t="n">
        <v>41793</v>
      </c>
      <c r="B5919" s="14" t="n">
        <v>49</v>
      </c>
      <c r="C5919" s="7" t="n">
        <v>5</v>
      </c>
      <c r="D5919" s="7" t="n">
        <v>120</v>
      </c>
      <c r="E5919" s="7" t="n">
        <v>121</v>
      </c>
    </row>
    <row r="5920" spans="1:5">
      <c r="A5920" t="s">
        <v>4</v>
      </c>
      <c r="B5920" s="4" t="s">
        <v>5</v>
      </c>
      <c r="C5920" s="4" t="s">
        <v>13</v>
      </c>
      <c r="D5920" s="4" t="s">
        <v>10</v>
      </c>
    </row>
    <row r="5921" spans="1:5">
      <c r="A5921" t="n">
        <v>41799</v>
      </c>
      <c r="B5921" s="42" t="n">
        <v>162</v>
      </c>
      <c r="C5921" s="7" t="n">
        <v>1</v>
      </c>
      <c r="D5921" s="7" t="n">
        <v>14</v>
      </c>
    </row>
    <row r="5922" spans="1:5">
      <c r="A5922" t="s">
        <v>4</v>
      </c>
      <c r="B5922" s="4" t="s">
        <v>5</v>
      </c>
      <c r="C5922" s="4" t="s">
        <v>84</v>
      </c>
    </row>
    <row r="5923" spans="1:5">
      <c r="A5923" t="n">
        <v>41803</v>
      </c>
      <c r="B5923" s="29" t="n">
        <v>3</v>
      </c>
      <c r="C5923" s="16" t="n">
        <f t="normal" ca="1">A6001</f>
        <v>0</v>
      </c>
    </row>
    <row r="5924" spans="1:5">
      <c r="A5924" t="s">
        <v>4</v>
      </c>
      <c r="B5924" s="4" t="s">
        <v>5</v>
      </c>
      <c r="C5924" s="4" t="s">
        <v>13</v>
      </c>
      <c r="D5924" s="4" t="s">
        <v>10</v>
      </c>
      <c r="E5924" s="4" t="s">
        <v>10</v>
      </c>
    </row>
    <row r="5925" spans="1:5">
      <c r="A5925" t="n">
        <v>41808</v>
      </c>
      <c r="B5925" s="14" t="n">
        <v>49</v>
      </c>
      <c r="C5925" s="7" t="n">
        <v>5</v>
      </c>
      <c r="D5925" s="7" t="n">
        <v>120</v>
      </c>
      <c r="E5925" s="7" t="n">
        <v>121</v>
      </c>
    </row>
    <row r="5926" spans="1:5">
      <c r="A5926" t="s">
        <v>4</v>
      </c>
      <c r="B5926" s="4" t="s">
        <v>5</v>
      </c>
      <c r="C5926" s="4" t="s">
        <v>13</v>
      </c>
      <c r="D5926" s="4" t="s">
        <v>10</v>
      </c>
    </row>
    <row r="5927" spans="1:5">
      <c r="A5927" t="n">
        <v>41814</v>
      </c>
      <c r="B5927" s="42" t="n">
        <v>162</v>
      </c>
      <c r="C5927" s="7" t="n">
        <v>1</v>
      </c>
      <c r="D5927" s="7" t="n">
        <v>15</v>
      </c>
    </row>
    <row r="5928" spans="1:5">
      <c r="A5928" t="s">
        <v>4</v>
      </c>
      <c r="B5928" s="4" t="s">
        <v>5</v>
      </c>
      <c r="C5928" s="4" t="s">
        <v>84</v>
      </c>
    </row>
    <row r="5929" spans="1:5">
      <c r="A5929" t="n">
        <v>41818</v>
      </c>
      <c r="B5929" s="29" t="n">
        <v>3</v>
      </c>
      <c r="C5929" s="16" t="n">
        <f t="normal" ca="1">A6001</f>
        <v>0</v>
      </c>
    </row>
    <row r="5930" spans="1:5">
      <c r="A5930" t="s">
        <v>4</v>
      </c>
      <c r="B5930" s="4" t="s">
        <v>5</v>
      </c>
      <c r="C5930" s="4" t="s">
        <v>13</v>
      </c>
      <c r="D5930" s="4" t="s">
        <v>10</v>
      </c>
      <c r="E5930" s="4" t="s">
        <v>10</v>
      </c>
    </row>
    <row r="5931" spans="1:5">
      <c r="A5931" t="n">
        <v>41823</v>
      </c>
      <c r="B5931" s="14" t="n">
        <v>49</v>
      </c>
      <c r="C5931" s="7" t="n">
        <v>5</v>
      </c>
      <c r="D5931" s="7" t="n">
        <v>120</v>
      </c>
      <c r="E5931" s="7" t="n">
        <v>121</v>
      </c>
    </row>
    <row r="5932" spans="1:5">
      <c r="A5932" t="s">
        <v>4</v>
      </c>
      <c r="B5932" s="4" t="s">
        <v>5</v>
      </c>
      <c r="C5932" s="4" t="s">
        <v>13</v>
      </c>
      <c r="D5932" s="4" t="s">
        <v>10</v>
      </c>
    </row>
    <row r="5933" spans="1:5">
      <c r="A5933" t="n">
        <v>41829</v>
      </c>
      <c r="B5933" s="42" t="n">
        <v>162</v>
      </c>
      <c r="C5933" s="7" t="n">
        <v>1</v>
      </c>
      <c r="D5933" s="7" t="n">
        <v>16</v>
      </c>
    </row>
    <row r="5934" spans="1:5">
      <c r="A5934" t="s">
        <v>4</v>
      </c>
      <c r="B5934" s="4" t="s">
        <v>5</v>
      </c>
      <c r="C5934" s="4" t="s">
        <v>84</v>
      </c>
    </row>
    <row r="5935" spans="1:5">
      <c r="A5935" t="n">
        <v>41833</v>
      </c>
      <c r="B5935" s="29" t="n">
        <v>3</v>
      </c>
      <c r="C5935" s="16" t="n">
        <f t="normal" ca="1">A6001</f>
        <v>0</v>
      </c>
    </row>
    <row r="5936" spans="1:5">
      <c r="A5936" t="s">
        <v>4</v>
      </c>
      <c r="B5936" s="4" t="s">
        <v>5</v>
      </c>
      <c r="C5936" s="4" t="s">
        <v>13</v>
      </c>
      <c r="D5936" s="4" t="s">
        <v>10</v>
      </c>
      <c r="E5936" s="4" t="s">
        <v>10</v>
      </c>
    </row>
    <row r="5937" spans="1:5">
      <c r="A5937" t="n">
        <v>41838</v>
      </c>
      <c r="B5937" s="14" t="n">
        <v>49</v>
      </c>
      <c r="C5937" s="7" t="n">
        <v>5</v>
      </c>
      <c r="D5937" s="7" t="n">
        <v>120</v>
      </c>
      <c r="E5937" s="7" t="n">
        <v>121</v>
      </c>
    </row>
    <row r="5938" spans="1:5">
      <c r="A5938" t="s">
        <v>4</v>
      </c>
      <c r="B5938" s="4" t="s">
        <v>5</v>
      </c>
      <c r="C5938" s="4" t="s">
        <v>13</v>
      </c>
      <c r="D5938" s="4" t="s">
        <v>10</v>
      </c>
    </row>
    <row r="5939" spans="1:5">
      <c r="A5939" t="n">
        <v>41844</v>
      </c>
      <c r="B5939" s="42" t="n">
        <v>162</v>
      </c>
      <c r="C5939" s="7" t="n">
        <v>1</v>
      </c>
      <c r="D5939" s="7" t="n">
        <v>18</v>
      </c>
    </row>
    <row r="5940" spans="1:5">
      <c r="A5940" t="s">
        <v>4</v>
      </c>
      <c r="B5940" s="4" t="s">
        <v>5</v>
      </c>
      <c r="C5940" s="4" t="s">
        <v>84</v>
      </c>
    </row>
    <row r="5941" spans="1:5">
      <c r="A5941" t="n">
        <v>41848</v>
      </c>
      <c r="B5941" s="29" t="n">
        <v>3</v>
      </c>
      <c r="C5941" s="16" t="n">
        <f t="normal" ca="1">A6001</f>
        <v>0</v>
      </c>
    </row>
    <row r="5942" spans="1:5">
      <c r="A5942" t="s">
        <v>4</v>
      </c>
      <c r="B5942" s="4" t="s">
        <v>5</v>
      </c>
      <c r="C5942" s="4" t="s">
        <v>13</v>
      </c>
      <c r="D5942" s="4" t="s">
        <v>10</v>
      </c>
      <c r="E5942" s="4" t="s">
        <v>10</v>
      </c>
    </row>
    <row r="5943" spans="1:5">
      <c r="A5943" t="n">
        <v>41853</v>
      </c>
      <c r="B5943" s="14" t="n">
        <v>49</v>
      </c>
      <c r="C5943" s="7" t="n">
        <v>5</v>
      </c>
      <c r="D5943" s="7" t="n">
        <v>120</v>
      </c>
      <c r="E5943" s="7" t="n">
        <v>121</v>
      </c>
    </row>
    <row r="5944" spans="1:5">
      <c r="A5944" t="s">
        <v>4</v>
      </c>
      <c r="B5944" s="4" t="s">
        <v>5</v>
      </c>
      <c r="C5944" s="4" t="s">
        <v>13</v>
      </c>
      <c r="D5944" s="4" t="s">
        <v>10</v>
      </c>
    </row>
    <row r="5945" spans="1:5">
      <c r="A5945" t="n">
        <v>41859</v>
      </c>
      <c r="B5945" s="42" t="n">
        <v>162</v>
      </c>
      <c r="C5945" s="7" t="n">
        <v>1</v>
      </c>
      <c r="D5945" s="7" t="n">
        <v>19</v>
      </c>
    </row>
    <row r="5946" spans="1:5">
      <c r="A5946" t="s">
        <v>4</v>
      </c>
      <c r="B5946" s="4" t="s">
        <v>5</v>
      </c>
      <c r="C5946" s="4" t="s">
        <v>84</v>
      </c>
    </row>
    <row r="5947" spans="1:5">
      <c r="A5947" t="n">
        <v>41863</v>
      </c>
      <c r="B5947" s="29" t="n">
        <v>3</v>
      </c>
      <c r="C5947" s="16" t="n">
        <f t="normal" ca="1">A6001</f>
        <v>0</v>
      </c>
    </row>
    <row r="5948" spans="1:5">
      <c r="A5948" t="s">
        <v>4</v>
      </c>
      <c r="B5948" s="4" t="s">
        <v>5</v>
      </c>
      <c r="C5948" s="4" t="s">
        <v>13</v>
      </c>
      <c r="D5948" s="4" t="s">
        <v>10</v>
      </c>
      <c r="E5948" s="4" t="s">
        <v>10</v>
      </c>
    </row>
    <row r="5949" spans="1:5">
      <c r="A5949" t="n">
        <v>41868</v>
      </c>
      <c r="B5949" s="14" t="n">
        <v>49</v>
      </c>
      <c r="C5949" s="7" t="n">
        <v>5</v>
      </c>
      <c r="D5949" s="7" t="n">
        <v>120</v>
      </c>
      <c r="E5949" s="7" t="n">
        <v>121</v>
      </c>
    </row>
    <row r="5950" spans="1:5">
      <c r="A5950" t="s">
        <v>4</v>
      </c>
      <c r="B5950" s="4" t="s">
        <v>5</v>
      </c>
      <c r="C5950" s="4" t="s">
        <v>13</v>
      </c>
      <c r="D5950" s="4" t="s">
        <v>10</v>
      </c>
    </row>
    <row r="5951" spans="1:5">
      <c r="A5951" t="n">
        <v>41874</v>
      </c>
      <c r="B5951" s="42" t="n">
        <v>162</v>
      </c>
      <c r="C5951" s="7" t="n">
        <v>1</v>
      </c>
      <c r="D5951" s="7" t="n">
        <v>20</v>
      </c>
    </row>
    <row r="5952" spans="1:5">
      <c r="A5952" t="s">
        <v>4</v>
      </c>
      <c r="B5952" s="4" t="s">
        <v>5</v>
      </c>
      <c r="C5952" s="4" t="s">
        <v>84</v>
      </c>
    </row>
    <row r="5953" spans="1:5">
      <c r="A5953" t="n">
        <v>41878</v>
      </c>
      <c r="B5953" s="29" t="n">
        <v>3</v>
      </c>
      <c r="C5953" s="16" t="n">
        <f t="normal" ca="1">A6001</f>
        <v>0</v>
      </c>
    </row>
    <row r="5954" spans="1:5">
      <c r="A5954" t="s">
        <v>4</v>
      </c>
      <c r="B5954" s="4" t="s">
        <v>5</v>
      </c>
      <c r="C5954" s="4" t="s">
        <v>13</v>
      </c>
      <c r="D5954" s="4" t="s">
        <v>10</v>
      </c>
      <c r="E5954" s="4" t="s">
        <v>10</v>
      </c>
    </row>
    <row r="5955" spans="1:5">
      <c r="A5955" t="n">
        <v>41883</v>
      </c>
      <c r="B5955" s="14" t="n">
        <v>49</v>
      </c>
      <c r="C5955" s="7" t="n">
        <v>5</v>
      </c>
      <c r="D5955" s="7" t="n">
        <v>120</v>
      </c>
      <c r="E5955" s="7" t="n">
        <v>121</v>
      </c>
    </row>
    <row r="5956" spans="1:5">
      <c r="A5956" t="s">
        <v>4</v>
      </c>
      <c r="B5956" s="4" t="s">
        <v>5</v>
      </c>
      <c r="C5956" s="4" t="s">
        <v>13</v>
      </c>
      <c r="D5956" s="4" t="s">
        <v>10</v>
      </c>
    </row>
    <row r="5957" spans="1:5">
      <c r="A5957" t="n">
        <v>41889</v>
      </c>
      <c r="B5957" s="42" t="n">
        <v>162</v>
      </c>
      <c r="C5957" s="7" t="n">
        <v>1</v>
      </c>
      <c r="D5957" s="7" t="n">
        <v>21</v>
      </c>
    </row>
    <row r="5958" spans="1:5">
      <c r="A5958" t="s">
        <v>4</v>
      </c>
      <c r="B5958" s="4" t="s">
        <v>5</v>
      </c>
      <c r="C5958" s="4" t="s">
        <v>84</v>
      </c>
    </row>
    <row r="5959" spans="1:5">
      <c r="A5959" t="n">
        <v>41893</v>
      </c>
      <c r="B5959" s="29" t="n">
        <v>3</v>
      </c>
      <c r="C5959" s="16" t="n">
        <f t="normal" ca="1">A6001</f>
        <v>0</v>
      </c>
    </row>
    <row r="5960" spans="1:5">
      <c r="A5960" t="s">
        <v>4</v>
      </c>
      <c r="B5960" s="4" t="s">
        <v>5</v>
      </c>
      <c r="C5960" s="4" t="s">
        <v>13</v>
      </c>
      <c r="D5960" s="4" t="s">
        <v>10</v>
      </c>
    </row>
    <row r="5961" spans="1:5">
      <c r="A5961" t="n">
        <v>41898</v>
      </c>
      <c r="B5961" s="42" t="n">
        <v>162</v>
      </c>
      <c r="C5961" s="7" t="n">
        <v>1</v>
      </c>
      <c r="D5961" s="7" t="n">
        <v>22</v>
      </c>
    </row>
    <row r="5962" spans="1:5">
      <c r="A5962" t="s">
        <v>4</v>
      </c>
      <c r="B5962" s="4" t="s">
        <v>5</v>
      </c>
      <c r="C5962" s="4" t="s">
        <v>84</v>
      </c>
    </row>
    <row r="5963" spans="1:5">
      <c r="A5963" t="n">
        <v>41902</v>
      </c>
      <c r="B5963" s="29" t="n">
        <v>3</v>
      </c>
      <c r="C5963" s="16" t="n">
        <f t="normal" ca="1">A6001</f>
        <v>0</v>
      </c>
    </row>
    <row r="5964" spans="1:5">
      <c r="A5964" t="s">
        <v>4</v>
      </c>
      <c r="B5964" s="4" t="s">
        <v>5</v>
      </c>
      <c r="C5964" s="4" t="s">
        <v>13</v>
      </c>
      <c r="D5964" s="4" t="s">
        <v>10</v>
      </c>
    </row>
    <row r="5965" spans="1:5">
      <c r="A5965" t="n">
        <v>41907</v>
      </c>
      <c r="B5965" s="42" t="n">
        <v>162</v>
      </c>
      <c r="C5965" s="7" t="n">
        <v>1</v>
      </c>
      <c r="D5965" s="7" t="n">
        <v>23</v>
      </c>
    </row>
    <row r="5966" spans="1:5">
      <c r="A5966" t="s">
        <v>4</v>
      </c>
      <c r="B5966" s="4" t="s">
        <v>5</v>
      </c>
      <c r="C5966" s="4" t="s">
        <v>84</v>
      </c>
    </row>
    <row r="5967" spans="1:5">
      <c r="A5967" t="n">
        <v>41911</v>
      </c>
      <c r="B5967" s="29" t="n">
        <v>3</v>
      </c>
      <c r="C5967" s="16" t="n">
        <f t="normal" ca="1">A6001</f>
        <v>0</v>
      </c>
    </row>
    <row r="5968" spans="1:5">
      <c r="A5968" t="s">
        <v>4</v>
      </c>
      <c r="B5968" s="4" t="s">
        <v>5</v>
      </c>
      <c r="C5968" s="4" t="s">
        <v>13</v>
      </c>
      <c r="D5968" s="4" t="s">
        <v>10</v>
      </c>
    </row>
    <row r="5969" spans="1:5">
      <c r="A5969" t="n">
        <v>41916</v>
      </c>
      <c r="B5969" s="42" t="n">
        <v>162</v>
      </c>
      <c r="C5969" s="7" t="n">
        <v>1</v>
      </c>
      <c r="D5969" s="7" t="n">
        <v>24</v>
      </c>
    </row>
    <row r="5970" spans="1:5">
      <c r="A5970" t="s">
        <v>4</v>
      </c>
      <c r="B5970" s="4" t="s">
        <v>5</v>
      </c>
      <c r="C5970" s="4" t="s">
        <v>84</v>
      </c>
    </row>
    <row r="5971" spans="1:5">
      <c r="A5971" t="n">
        <v>41920</v>
      </c>
      <c r="B5971" s="29" t="n">
        <v>3</v>
      </c>
      <c r="C5971" s="16" t="n">
        <f t="normal" ca="1">A6001</f>
        <v>0</v>
      </c>
    </row>
    <row r="5972" spans="1:5">
      <c r="A5972" t="s">
        <v>4</v>
      </c>
      <c r="B5972" s="4" t="s">
        <v>5</v>
      </c>
      <c r="C5972" s="4" t="s">
        <v>13</v>
      </c>
      <c r="D5972" s="4" t="s">
        <v>10</v>
      </c>
    </row>
    <row r="5973" spans="1:5">
      <c r="A5973" t="n">
        <v>41925</v>
      </c>
      <c r="B5973" s="42" t="n">
        <v>162</v>
      </c>
      <c r="C5973" s="7" t="n">
        <v>1</v>
      </c>
      <c r="D5973" s="7" t="n">
        <v>25</v>
      </c>
    </row>
    <row r="5974" spans="1:5">
      <c r="A5974" t="s">
        <v>4</v>
      </c>
      <c r="B5974" s="4" t="s">
        <v>5</v>
      </c>
      <c r="C5974" s="4" t="s">
        <v>84</v>
      </c>
    </row>
    <row r="5975" spans="1:5">
      <c r="A5975" t="n">
        <v>41929</v>
      </c>
      <c r="B5975" s="29" t="n">
        <v>3</v>
      </c>
      <c r="C5975" s="16" t="n">
        <f t="normal" ca="1">A6001</f>
        <v>0</v>
      </c>
    </row>
    <row r="5976" spans="1:5">
      <c r="A5976" t="s">
        <v>4</v>
      </c>
      <c r="B5976" s="4" t="s">
        <v>5</v>
      </c>
      <c r="C5976" s="4" t="s">
        <v>13</v>
      </c>
      <c r="D5976" s="4" t="s">
        <v>10</v>
      </c>
    </row>
    <row r="5977" spans="1:5">
      <c r="A5977" t="n">
        <v>41934</v>
      </c>
      <c r="B5977" s="14" t="n">
        <v>49</v>
      </c>
      <c r="C5977" s="7" t="n">
        <v>6</v>
      </c>
      <c r="D5977" s="7" t="n">
        <v>562</v>
      </c>
    </row>
    <row r="5978" spans="1:5">
      <c r="A5978" t="s">
        <v>4</v>
      </c>
      <c r="B5978" s="4" t="s">
        <v>5</v>
      </c>
      <c r="C5978" s="4" t="s">
        <v>13</v>
      </c>
      <c r="D5978" s="4" t="s">
        <v>10</v>
      </c>
    </row>
    <row r="5979" spans="1:5">
      <c r="A5979" t="n">
        <v>41938</v>
      </c>
      <c r="B5979" s="42" t="n">
        <v>162</v>
      </c>
      <c r="C5979" s="7" t="n">
        <v>1</v>
      </c>
      <c r="D5979" s="7" t="n">
        <v>26</v>
      </c>
    </row>
    <row r="5980" spans="1:5">
      <c r="A5980" t="s">
        <v>4</v>
      </c>
      <c r="B5980" s="4" t="s">
        <v>5</v>
      </c>
      <c r="C5980" s="4" t="s">
        <v>84</v>
      </c>
    </row>
    <row r="5981" spans="1:5">
      <c r="A5981" t="n">
        <v>41942</v>
      </c>
      <c r="B5981" s="29" t="n">
        <v>3</v>
      </c>
      <c r="C5981" s="16" t="n">
        <f t="normal" ca="1">A6001</f>
        <v>0</v>
      </c>
    </row>
    <row r="5982" spans="1:5">
      <c r="A5982" t="s">
        <v>4</v>
      </c>
      <c r="B5982" s="4" t="s">
        <v>5</v>
      </c>
      <c r="C5982" s="4" t="s">
        <v>13</v>
      </c>
      <c r="D5982" s="4" t="s">
        <v>10</v>
      </c>
    </row>
    <row r="5983" spans="1:5">
      <c r="A5983" t="n">
        <v>41947</v>
      </c>
      <c r="B5983" s="42" t="n">
        <v>162</v>
      </c>
      <c r="C5983" s="7" t="n">
        <v>1</v>
      </c>
      <c r="D5983" s="7" t="n">
        <v>27</v>
      </c>
    </row>
    <row r="5984" spans="1:5">
      <c r="A5984" t="s">
        <v>4</v>
      </c>
      <c r="B5984" s="4" t="s">
        <v>5</v>
      </c>
      <c r="C5984" s="4" t="s">
        <v>84</v>
      </c>
    </row>
    <row r="5985" spans="1:4">
      <c r="A5985" t="n">
        <v>41951</v>
      </c>
      <c r="B5985" s="29" t="n">
        <v>3</v>
      </c>
      <c r="C5985" s="16" t="n">
        <f t="normal" ca="1">A6001</f>
        <v>0</v>
      </c>
    </row>
    <row r="5986" spans="1:4">
      <c r="A5986" t="s">
        <v>4</v>
      </c>
      <c r="B5986" s="4" t="s">
        <v>5</v>
      </c>
      <c r="C5986" s="4" t="s">
        <v>13</v>
      </c>
      <c r="D5986" s="4" t="s">
        <v>10</v>
      </c>
    </row>
    <row r="5987" spans="1:4">
      <c r="A5987" t="n">
        <v>41956</v>
      </c>
      <c r="B5987" s="42" t="n">
        <v>162</v>
      </c>
      <c r="C5987" s="7" t="n">
        <v>1</v>
      </c>
      <c r="D5987" s="7" t="n">
        <v>28</v>
      </c>
    </row>
    <row r="5988" spans="1:4">
      <c r="A5988" t="s">
        <v>4</v>
      </c>
      <c r="B5988" s="4" t="s">
        <v>5</v>
      </c>
      <c r="C5988" s="4" t="s">
        <v>84</v>
      </c>
    </row>
    <row r="5989" spans="1:4">
      <c r="A5989" t="n">
        <v>41960</v>
      </c>
      <c r="B5989" s="29" t="n">
        <v>3</v>
      </c>
      <c r="C5989" s="16" t="n">
        <f t="normal" ca="1">A6001</f>
        <v>0</v>
      </c>
    </row>
    <row r="5990" spans="1:4">
      <c r="A5990" t="s">
        <v>4</v>
      </c>
      <c r="B5990" s="4" t="s">
        <v>5</v>
      </c>
      <c r="C5990" s="4" t="s">
        <v>13</v>
      </c>
      <c r="D5990" s="4" t="s">
        <v>10</v>
      </c>
    </row>
    <row r="5991" spans="1:4">
      <c r="A5991" t="n">
        <v>41965</v>
      </c>
      <c r="B5991" s="42" t="n">
        <v>162</v>
      </c>
      <c r="C5991" s="7" t="n">
        <v>1</v>
      </c>
      <c r="D5991" s="7" t="n">
        <v>29</v>
      </c>
    </row>
    <row r="5992" spans="1:4">
      <c r="A5992" t="s">
        <v>4</v>
      </c>
      <c r="B5992" s="4" t="s">
        <v>5</v>
      </c>
      <c r="C5992" s="4" t="s">
        <v>84</v>
      </c>
    </row>
    <row r="5993" spans="1:4">
      <c r="A5993" t="n">
        <v>41969</v>
      </c>
      <c r="B5993" s="29" t="n">
        <v>3</v>
      </c>
      <c r="C5993" s="16" t="n">
        <f t="normal" ca="1">A6001</f>
        <v>0</v>
      </c>
    </row>
    <row r="5994" spans="1:4">
      <c r="A5994" t="s">
        <v>4</v>
      </c>
      <c r="B5994" s="4" t="s">
        <v>5</v>
      </c>
      <c r="C5994" s="4" t="s">
        <v>13</v>
      </c>
      <c r="D5994" s="4" t="s">
        <v>10</v>
      </c>
    </row>
    <row r="5995" spans="1:4">
      <c r="A5995" t="n">
        <v>41974</v>
      </c>
      <c r="B5995" s="14" t="n">
        <v>49</v>
      </c>
      <c r="C5995" s="7" t="n">
        <v>6</v>
      </c>
      <c r="D5995" s="7" t="n">
        <v>528</v>
      </c>
    </row>
    <row r="5996" spans="1:4">
      <c r="A5996" t="s">
        <v>4</v>
      </c>
      <c r="B5996" s="4" t="s">
        <v>5</v>
      </c>
      <c r="C5996" s="4" t="s">
        <v>13</v>
      </c>
      <c r="D5996" s="4" t="s">
        <v>10</v>
      </c>
    </row>
    <row r="5997" spans="1:4">
      <c r="A5997" t="n">
        <v>41978</v>
      </c>
      <c r="B5997" s="42" t="n">
        <v>162</v>
      </c>
      <c r="C5997" s="7" t="n">
        <v>1</v>
      </c>
      <c r="D5997" s="7" t="n">
        <v>30</v>
      </c>
    </row>
    <row r="5998" spans="1:4">
      <c r="A5998" t="s">
        <v>4</v>
      </c>
      <c r="B5998" s="4" t="s">
        <v>5</v>
      </c>
      <c r="C5998" s="4" t="s">
        <v>84</v>
      </c>
    </row>
    <row r="5999" spans="1:4">
      <c r="A5999" t="n">
        <v>41982</v>
      </c>
      <c r="B5999" s="29" t="n">
        <v>3</v>
      </c>
      <c r="C5999" s="16" t="n">
        <f t="normal" ca="1">A6001</f>
        <v>0</v>
      </c>
    </row>
    <row r="6000" spans="1:4">
      <c r="A6000" t="s">
        <v>4</v>
      </c>
      <c r="B6000" s="4" t="s">
        <v>5</v>
      </c>
    </row>
    <row r="6001" spans="1:4">
      <c r="A6001" t="n">
        <v>41987</v>
      </c>
      <c r="B6001" s="5" t="n">
        <v>1</v>
      </c>
    </row>
    <row r="6002" spans="1:4" s="3" customFormat="1" customHeight="0">
      <c r="A6002" s="3" t="s">
        <v>2</v>
      </c>
      <c r="B6002" s="3" t="s">
        <v>564</v>
      </c>
    </row>
    <row r="6003" spans="1:4">
      <c r="A6003" t="s">
        <v>4</v>
      </c>
      <c r="B6003" s="4" t="s">
        <v>5</v>
      </c>
      <c r="C6003" s="4" t="s">
        <v>13</v>
      </c>
      <c r="D6003" s="4" t="s">
        <v>13</v>
      </c>
      <c r="E6003" s="4" t="s">
        <v>9</v>
      </c>
      <c r="F6003" s="4" t="s">
        <v>13</v>
      </c>
      <c r="G6003" s="4" t="s">
        <v>13</v>
      </c>
    </row>
    <row r="6004" spans="1:4">
      <c r="A6004" t="n">
        <v>41988</v>
      </c>
      <c r="B6004" s="25" t="n">
        <v>18</v>
      </c>
      <c r="C6004" s="7" t="n">
        <v>1</v>
      </c>
      <c r="D6004" s="7" t="n">
        <v>0</v>
      </c>
      <c r="E6004" s="7" t="n">
        <v>0</v>
      </c>
      <c r="F6004" s="7" t="n">
        <v>19</v>
      </c>
      <c r="G6004" s="7" t="n">
        <v>1</v>
      </c>
    </row>
    <row r="6005" spans="1:4">
      <c r="A6005" t="s">
        <v>4</v>
      </c>
      <c r="B6005" s="4" t="s">
        <v>5</v>
      </c>
      <c r="C6005" s="4" t="s">
        <v>13</v>
      </c>
      <c r="D6005" s="4" t="s">
        <v>13</v>
      </c>
      <c r="E6005" s="4" t="s">
        <v>10</v>
      </c>
      <c r="F6005" s="4" t="s">
        <v>9</v>
      </c>
    </row>
    <row r="6006" spans="1:4">
      <c r="A6006" t="n">
        <v>41997</v>
      </c>
      <c r="B6006" s="26" t="n">
        <v>31</v>
      </c>
      <c r="C6006" s="7" t="n">
        <v>0</v>
      </c>
      <c r="D6006" s="7" t="n">
        <v>1</v>
      </c>
      <c r="E6006" s="7" t="n">
        <v>0</v>
      </c>
      <c r="F6006" s="7" t="n">
        <v>1107296256</v>
      </c>
    </row>
    <row r="6007" spans="1:4">
      <c r="A6007" t="s">
        <v>4</v>
      </c>
      <c r="B6007" s="4" t="s">
        <v>5</v>
      </c>
      <c r="C6007" s="4" t="s">
        <v>13</v>
      </c>
      <c r="D6007" s="4" t="s">
        <v>13</v>
      </c>
      <c r="E6007" s="4" t="s">
        <v>6</v>
      </c>
      <c r="F6007" s="4" t="s">
        <v>10</v>
      </c>
    </row>
    <row r="6008" spans="1:4">
      <c r="A6008" t="n">
        <v>42006</v>
      </c>
      <c r="B6008" s="26" t="n">
        <v>31</v>
      </c>
      <c r="C6008" s="7" t="n">
        <v>1</v>
      </c>
      <c r="D6008" s="7" t="n">
        <v>1</v>
      </c>
      <c r="E6008" s="7" t="s">
        <v>565</v>
      </c>
      <c r="F6008" s="7" t="n">
        <v>1</v>
      </c>
    </row>
    <row r="6009" spans="1:4">
      <c r="A6009" t="s">
        <v>4</v>
      </c>
      <c r="B6009" s="4" t="s">
        <v>5</v>
      </c>
      <c r="C6009" s="4" t="s">
        <v>13</v>
      </c>
      <c r="D6009" s="4" t="s">
        <v>13</v>
      </c>
      <c r="E6009" s="4" t="s">
        <v>6</v>
      </c>
      <c r="F6009" s="4" t="s">
        <v>10</v>
      </c>
    </row>
    <row r="6010" spans="1:4">
      <c r="A6010" t="n">
        <v>42045</v>
      </c>
      <c r="B6010" s="26" t="n">
        <v>31</v>
      </c>
      <c r="C6010" s="7" t="n">
        <v>1</v>
      </c>
      <c r="D6010" s="7" t="n">
        <v>1</v>
      </c>
      <c r="E6010" s="7" t="s">
        <v>566</v>
      </c>
      <c r="F6010" s="7" t="n">
        <v>2</v>
      </c>
    </row>
    <row r="6011" spans="1:4">
      <c r="A6011" t="s">
        <v>4</v>
      </c>
      <c r="B6011" s="4" t="s">
        <v>5</v>
      </c>
      <c r="C6011" s="4" t="s">
        <v>13</v>
      </c>
      <c r="D6011" s="4" t="s">
        <v>13</v>
      </c>
      <c r="E6011" s="4" t="s">
        <v>6</v>
      </c>
      <c r="F6011" s="4" t="s">
        <v>10</v>
      </c>
    </row>
    <row r="6012" spans="1:4">
      <c r="A6012" t="n">
        <v>42090</v>
      </c>
      <c r="B6012" s="26" t="n">
        <v>31</v>
      </c>
      <c r="C6012" s="7" t="n">
        <v>1</v>
      </c>
      <c r="D6012" s="7" t="n">
        <v>1</v>
      </c>
      <c r="E6012" s="7" t="s">
        <v>567</v>
      </c>
      <c r="F6012" s="7" t="n">
        <v>3</v>
      </c>
    </row>
    <row r="6013" spans="1:4">
      <c r="A6013" t="s">
        <v>4</v>
      </c>
      <c r="B6013" s="4" t="s">
        <v>5</v>
      </c>
      <c r="C6013" s="4" t="s">
        <v>13</v>
      </c>
      <c r="D6013" s="4" t="s">
        <v>13</v>
      </c>
      <c r="E6013" s="4" t="s">
        <v>6</v>
      </c>
      <c r="F6013" s="4" t="s">
        <v>10</v>
      </c>
    </row>
    <row r="6014" spans="1:4">
      <c r="A6014" t="n">
        <v>42121</v>
      </c>
      <c r="B6014" s="26" t="n">
        <v>31</v>
      </c>
      <c r="C6014" s="7" t="n">
        <v>1</v>
      </c>
      <c r="D6014" s="7" t="n">
        <v>1</v>
      </c>
      <c r="E6014" s="7" t="s">
        <v>568</v>
      </c>
      <c r="F6014" s="7" t="n">
        <v>4</v>
      </c>
    </row>
    <row r="6015" spans="1:4">
      <c r="A6015" t="s">
        <v>4</v>
      </c>
      <c r="B6015" s="4" t="s">
        <v>5</v>
      </c>
      <c r="C6015" s="4" t="s">
        <v>13</v>
      </c>
      <c r="D6015" s="4" t="s">
        <v>13</v>
      </c>
      <c r="E6015" s="4" t="s">
        <v>6</v>
      </c>
      <c r="F6015" s="4" t="s">
        <v>10</v>
      </c>
    </row>
    <row r="6016" spans="1:4">
      <c r="A6016" t="n">
        <v>42167</v>
      </c>
      <c r="B6016" s="26" t="n">
        <v>31</v>
      </c>
      <c r="C6016" s="7" t="n">
        <v>1</v>
      </c>
      <c r="D6016" s="7" t="n">
        <v>1</v>
      </c>
      <c r="E6016" s="7" t="s">
        <v>569</v>
      </c>
      <c r="F6016" s="7" t="n">
        <v>5</v>
      </c>
    </row>
    <row r="6017" spans="1:7">
      <c r="A6017" t="s">
        <v>4</v>
      </c>
      <c r="B6017" s="4" t="s">
        <v>5</v>
      </c>
      <c r="C6017" s="4" t="s">
        <v>13</v>
      </c>
      <c r="D6017" s="4" t="s">
        <v>13</v>
      </c>
      <c r="E6017" s="4" t="s">
        <v>6</v>
      </c>
      <c r="F6017" s="4" t="s">
        <v>10</v>
      </c>
    </row>
    <row r="6018" spans="1:7">
      <c r="A6018" t="n">
        <v>42221</v>
      </c>
      <c r="B6018" s="26" t="n">
        <v>31</v>
      </c>
      <c r="C6018" s="7" t="n">
        <v>1</v>
      </c>
      <c r="D6018" s="7" t="n">
        <v>1</v>
      </c>
      <c r="E6018" s="7" t="s">
        <v>570</v>
      </c>
      <c r="F6018" s="7" t="n">
        <v>6</v>
      </c>
    </row>
    <row r="6019" spans="1:7">
      <c r="A6019" t="s">
        <v>4</v>
      </c>
      <c r="B6019" s="4" t="s">
        <v>5</v>
      </c>
      <c r="C6019" s="4" t="s">
        <v>13</v>
      </c>
      <c r="D6019" s="4" t="s">
        <v>13</v>
      </c>
      <c r="E6019" s="4" t="s">
        <v>13</v>
      </c>
      <c r="F6019" s="4" t="s">
        <v>10</v>
      </c>
      <c r="G6019" s="4" t="s">
        <v>10</v>
      </c>
      <c r="H6019" s="4" t="s">
        <v>13</v>
      </c>
    </row>
    <row r="6020" spans="1:7">
      <c r="A6020" t="n">
        <v>42280</v>
      </c>
      <c r="B6020" s="26" t="n">
        <v>31</v>
      </c>
      <c r="C6020" s="7" t="n">
        <v>2</v>
      </c>
      <c r="D6020" s="7" t="n">
        <v>1</v>
      </c>
      <c r="E6020" s="7" t="n">
        <v>1</v>
      </c>
      <c r="F6020" s="7" t="n">
        <v>400</v>
      </c>
      <c r="G6020" s="7" t="n">
        <v>100</v>
      </c>
      <c r="H6020" s="7" t="n">
        <v>0</v>
      </c>
    </row>
    <row r="6021" spans="1:7">
      <c r="A6021" t="s">
        <v>4</v>
      </c>
      <c r="B6021" s="4" t="s">
        <v>5</v>
      </c>
      <c r="C6021" s="4" t="s">
        <v>13</v>
      </c>
      <c r="D6021" s="4" t="s">
        <v>13</v>
      </c>
      <c r="E6021" s="4" t="s">
        <v>13</v>
      </c>
    </row>
    <row r="6022" spans="1:7">
      <c r="A6022" t="n">
        <v>42289</v>
      </c>
      <c r="B6022" s="26" t="n">
        <v>31</v>
      </c>
      <c r="C6022" s="7" t="n">
        <v>4</v>
      </c>
      <c r="D6022" s="7" t="n">
        <v>1</v>
      </c>
      <c r="E6022" s="7" t="n">
        <v>1</v>
      </c>
    </row>
    <row r="6023" spans="1:7">
      <c r="A6023" t="s">
        <v>4</v>
      </c>
      <c r="B6023" s="4" t="s">
        <v>5</v>
      </c>
      <c r="C6023" s="4" t="s">
        <v>13</v>
      </c>
      <c r="D6023" s="4" t="s">
        <v>13</v>
      </c>
    </row>
    <row r="6024" spans="1:7">
      <c r="A6024" t="n">
        <v>42293</v>
      </c>
      <c r="B6024" s="26" t="n">
        <v>31</v>
      </c>
      <c r="C6024" s="7" t="n">
        <v>3</v>
      </c>
      <c r="D6024" s="7" t="n">
        <v>1</v>
      </c>
    </row>
    <row r="6025" spans="1:7">
      <c r="A6025" t="s">
        <v>4</v>
      </c>
      <c r="B6025" s="4" t="s">
        <v>5</v>
      </c>
      <c r="C6025" s="4" t="s">
        <v>13</v>
      </c>
      <c r="D6025" s="4" t="s">
        <v>13</v>
      </c>
      <c r="E6025" s="4" t="s">
        <v>13</v>
      </c>
      <c r="F6025" s="4" t="s">
        <v>9</v>
      </c>
      <c r="G6025" s="4" t="s">
        <v>13</v>
      </c>
      <c r="H6025" s="4" t="s">
        <v>13</v>
      </c>
      <c r="I6025" s="4" t="s">
        <v>84</v>
      </c>
    </row>
    <row r="6026" spans="1:7">
      <c r="A6026" t="n">
        <v>42296</v>
      </c>
      <c r="B6026" s="15" t="n">
        <v>5</v>
      </c>
      <c r="C6026" s="7" t="n">
        <v>35</v>
      </c>
      <c r="D6026" s="7" t="n">
        <v>1</v>
      </c>
      <c r="E6026" s="7" t="n">
        <v>0</v>
      </c>
      <c r="F6026" s="7" t="n">
        <v>-2</v>
      </c>
      <c r="G6026" s="7" t="n">
        <v>3</v>
      </c>
      <c r="H6026" s="7" t="n">
        <v>1</v>
      </c>
      <c r="I6026" s="16" t="n">
        <f t="normal" ca="1">A6030</f>
        <v>0</v>
      </c>
    </row>
    <row r="6027" spans="1:7">
      <c r="A6027" t="s">
        <v>4</v>
      </c>
      <c r="B6027" s="4" t="s">
        <v>5</v>
      </c>
      <c r="C6027" s="4" t="s">
        <v>13</v>
      </c>
      <c r="D6027" s="4" t="s">
        <v>6</v>
      </c>
    </row>
    <row r="6028" spans="1:7">
      <c r="A6028" t="n">
        <v>42310</v>
      </c>
      <c r="B6028" s="30" t="n">
        <v>2</v>
      </c>
      <c r="C6028" s="7" t="n">
        <v>0</v>
      </c>
      <c r="D6028" s="7" t="s">
        <v>571</v>
      </c>
    </row>
    <row r="6029" spans="1:7">
      <c r="A6029" t="s">
        <v>4</v>
      </c>
      <c r="B6029" s="4" t="s">
        <v>5</v>
      </c>
    </row>
    <row r="6030" spans="1:7">
      <c r="A6030" t="n">
        <v>42325</v>
      </c>
      <c r="B6030" s="5" t="n">
        <v>1</v>
      </c>
    </row>
    <row r="6031" spans="1:7" s="3" customFormat="1" customHeight="0">
      <c r="A6031" s="3" t="s">
        <v>2</v>
      </c>
      <c r="B6031" s="3" t="s">
        <v>572</v>
      </c>
    </row>
    <row r="6032" spans="1:7">
      <c r="A6032" t="s">
        <v>4</v>
      </c>
      <c r="B6032" s="4" t="s">
        <v>5</v>
      </c>
      <c r="C6032" s="4" t="s">
        <v>13</v>
      </c>
      <c r="D6032" s="4" t="s">
        <v>13</v>
      </c>
      <c r="E6032" s="4" t="s">
        <v>9</v>
      </c>
      <c r="F6032" s="4" t="s">
        <v>13</v>
      </c>
      <c r="G6032" s="4" t="s">
        <v>13</v>
      </c>
    </row>
    <row r="6033" spans="1:9">
      <c r="A6033" t="n">
        <v>42328</v>
      </c>
      <c r="B6033" s="25" t="n">
        <v>18</v>
      </c>
      <c r="C6033" s="7" t="n">
        <v>1</v>
      </c>
      <c r="D6033" s="7" t="n">
        <v>0</v>
      </c>
      <c r="E6033" s="7" t="n">
        <v>0</v>
      </c>
      <c r="F6033" s="7" t="n">
        <v>19</v>
      </c>
      <c r="G6033" s="7" t="n">
        <v>1</v>
      </c>
    </row>
    <row r="6034" spans="1:9">
      <c r="A6034" t="s">
        <v>4</v>
      </c>
      <c r="B6034" s="4" t="s">
        <v>5</v>
      </c>
      <c r="C6034" s="4" t="s">
        <v>13</v>
      </c>
      <c r="D6034" s="4" t="s">
        <v>13</v>
      </c>
      <c r="E6034" s="4" t="s">
        <v>10</v>
      </c>
      <c r="F6034" s="4" t="s">
        <v>9</v>
      </c>
    </row>
    <row r="6035" spans="1:9">
      <c r="A6035" t="n">
        <v>42337</v>
      </c>
      <c r="B6035" s="26" t="n">
        <v>31</v>
      </c>
      <c r="C6035" s="7" t="n">
        <v>0</v>
      </c>
      <c r="D6035" s="7" t="n">
        <v>1</v>
      </c>
      <c r="E6035" s="7" t="n">
        <v>0</v>
      </c>
      <c r="F6035" s="7" t="n">
        <v>1107296256</v>
      </c>
    </row>
    <row r="6036" spans="1:9">
      <c r="A6036" t="s">
        <v>4</v>
      </c>
      <c r="B6036" s="4" t="s">
        <v>5</v>
      </c>
      <c r="C6036" s="4" t="s">
        <v>13</v>
      </c>
      <c r="D6036" s="4" t="s">
        <v>13</v>
      </c>
      <c r="E6036" s="4" t="s">
        <v>6</v>
      </c>
      <c r="F6036" s="4" t="s">
        <v>10</v>
      </c>
    </row>
    <row r="6037" spans="1:9">
      <c r="A6037" t="n">
        <v>42346</v>
      </c>
      <c r="B6037" s="26" t="n">
        <v>31</v>
      </c>
      <c r="C6037" s="7" t="n">
        <v>1</v>
      </c>
      <c r="D6037" s="7" t="n">
        <v>1</v>
      </c>
      <c r="E6037" s="7" t="s">
        <v>573</v>
      </c>
      <c r="F6037" s="7" t="n">
        <v>10</v>
      </c>
    </row>
    <row r="6038" spans="1:9">
      <c r="A6038" t="s">
        <v>4</v>
      </c>
      <c r="B6038" s="4" t="s">
        <v>5</v>
      </c>
      <c r="C6038" s="4" t="s">
        <v>13</v>
      </c>
      <c r="D6038" s="4" t="s">
        <v>13</v>
      </c>
      <c r="E6038" s="4" t="s">
        <v>6</v>
      </c>
      <c r="F6038" s="4" t="s">
        <v>10</v>
      </c>
    </row>
    <row r="6039" spans="1:9">
      <c r="A6039" t="n">
        <v>42393</v>
      </c>
      <c r="B6039" s="26" t="n">
        <v>31</v>
      </c>
      <c r="C6039" s="7" t="n">
        <v>1</v>
      </c>
      <c r="D6039" s="7" t="n">
        <v>1</v>
      </c>
      <c r="E6039" s="7" t="s">
        <v>574</v>
      </c>
      <c r="F6039" s="7" t="n">
        <v>11</v>
      </c>
    </row>
    <row r="6040" spans="1:9">
      <c r="A6040" t="s">
        <v>4</v>
      </c>
      <c r="B6040" s="4" t="s">
        <v>5</v>
      </c>
      <c r="C6040" s="4" t="s">
        <v>13</v>
      </c>
      <c r="D6040" s="4" t="s">
        <v>13</v>
      </c>
      <c r="E6040" s="4" t="s">
        <v>6</v>
      </c>
      <c r="F6040" s="4" t="s">
        <v>10</v>
      </c>
    </row>
    <row r="6041" spans="1:9">
      <c r="A6041" t="n">
        <v>42439</v>
      </c>
      <c r="B6041" s="26" t="n">
        <v>31</v>
      </c>
      <c r="C6041" s="7" t="n">
        <v>1</v>
      </c>
      <c r="D6041" s="7" t="n">
        <v>1</v>
      </c>
      <c r="E6041" s="7" t="s">
        <v>575</v>
      </c>
      <c r="F6041" s="7" t="n">
        <v>12</v>
      </c>
    </row>
    <row r="6042" spans="1:9">
      <c r="A6042" t="s">
        <v>4</v>
      </c>
      <c r="B6042" s="4" t="s">
        <v>5</v>
      </c>
      <c r="C6042" s="4" t="s">
        <v>13</v>
      </c>
      <c r="D6042" s="4" t="s">
        <v>13</v>
      </c>
      <c r="E6042" s="4" t="s">
        <v>6</v>
      </c>
      <c r="F6042" s="4" t="s">
        <v>10</v>
      </c>
    </row>
    <row r="6043" spans="1:9">
      <c r="A6043" t="n">
        <v>42474</v>
      </c>
      <c r="B6043" s="26" t="n">
        <v>31</v>
      </c>
      <c r="C6043" s="7" t="n">
        <v>1</v>
      </c>
      <c r="D6043" s="7" t="n">
        <v>1</v>
      </c>
      <c r="E6043" s="7" t="s">
        <v>576</v>
      </c>
      <c r="F6043" s="7" t="n">
        <v>13</v>
      </c>
    </row>
    <row r="6044" spans="1:9">
      <c r="A6044" t="s">
        <v>4</v>
      </c>
      <c r="B6044" s="4" t="s">
        <v>5</v>
      </c>
      <c r="C6044" s="4" t="s">
        <v>13</v>
      </c>
      <c r="D6044" s="4" t="s">
        <v>13</v>
      </c>
      <c r="E6044" s="4" t="s">
        <v>6</v>
      </c>
      <c r="F6044" s="4" t="s">
        <v>10</v>
      </c>
    </row>
    <row r="6045" spans="1:9">
      <c r="A6045" t="n">
        <v>42517</v>
      </c>
      <c r="B6045" s="26" t="n">
        <v>31</v>
      </c>
      <c r="C6045" s="7" t="n">
        <v>1</v>
      </c>
      <c r="D6045" s="7" t="n">
        <v>1</v>
      </c>
      <c r="E6045" s="7" t="s">
        <v>577</v>
      </c>
      <c r="F6045" s="7" t="n">
        <v>14</v>
      </c>
    </row>
    <row r="6046" spans="1:9">
      <c r="A6046" t="s">
        <v>4</v>
      </c>
      <c r="B6046" s="4" t="s">
        <v>5</v>
      </c>
      <c r="C6046" s="4" t="s">
        <v>13</v>
      </c>
      <c r="D6046" s="4" t="s">
        <v>13</v>
      </c>
      <c r="E6046" s="4" t="s">
        <v>6</v>
      </c>
      <c r="F6046" s="4" t="s">
        <v>10</v>
      </c>
    </row>
    <row r="6047" spans="1:9">
      <c r="A6047" t="n">
        <v>42558</v>
      </c>
      <c r="B6047" s="26" t="n">
        <v>31</v>
      </c>
      <c r="C6047" s="7" t="n">
        <v>1</v>
      </c>
      <c r="D6047" s="7" t="n">
        <v>1</v>
      </c>
      <c r="E6047" s="7" t="s">
        <v>578</v>
      </c>
      <c r="F6047" s="7" t="n">
        <v>15</v>
      </c>
    </row>
    <row r="6048" spans="1:9">
      <c r="A6048" t="s">
        <v>4</v>
      </c>
      <c r="B6048" s="4" t="s">
        <v>5</v>
      </c>
      <c r="C6048" s="4" t="s">
        <v>13</v>
      </c>
      <c r="D6048" s="4" t="s">
        <v>13</v>
      </c>
      <c r="E6048" s="4" t="s">
        <v>6</v>
      </c>
      <c r="F6048" s="4" t="s">
        <v>10</v>
      </c>
    </row>
    <row r="6049" spans="1:7">
      <c r="A6049" t="n">
        <v>42596</v>
      </c>
      <c r="B6049" s="26" t="n">
        <v>31</v>
      </c>
      <c r="C6049" s="7" t="n">
        <v>1</v>
      </c>
      <c r="D6049" s="7" t="n">
        <v>1</v>
      </c>
      <c r="E6049" s="7" t="s">
        <v>579</v>
      </c>
      <c r="F6049" s="7" t="n">
        <v>16</v>
      </c>
    </row>
    <row r="6050" spans="1:7">
      <c r="A6050" t="s">
        <v>4</v>
      </c>
      <c r="B6050" s="4" t="s">
        <v>5</v>
      </c>
      <c r="C6050" s="4" t="s">
        <v>13</v>
      </c>
      <c r="D6050" s="4" t="s">
        <v>13</v>
      </c>
      <c r="E6050" s="4" t="s">
        <v>6</v>
      </c>
      <c r="F6050" s="4" t="s">
        <v>10</v>
      </c>
    </row>
    <row r="6051" spans="1:7">
      <c r="A6051" t="n">
        <v>42633</v>
      </c>
      <c r="B6051" s="26" t="n">
        <v>31</v>
      </c>
      <c r="C6051" s="7" t="n">
        <v>1</v>
      </c>
      <c r="D6051" s="7" t="n">
        <v>1</v>
      </c>
      <c r="E6051" s="7" t="s">
        <v>580</v>
      </c>
      <c r="F6051" s="7" t="n">
        <v>17</v>
      </c>
    </row>
    <row r="6052" spans="1:7">
      <c r="A6052" t="s">
        <v>4</v>
      </c>
      <c r="B6052" s="4" t="s">
        <v>5</v>
      </c>
      <c r="C6052" s="4" t="s">
        <v>13</v>
      </c>
      <c r="D6052" s="4" t="s">
        <v>13</v>
      </c>
      <c r="E6052" s="4" t="s">
        <v>6</v>
      </c>
      <c r="F6052" s="4" t="s">
        <v>10</v>
      </c>
    </row>
    <row r="6053" spans="1:7">
      <c r="A6053" t="n">
        <v>42672</v>
      </c>
      <c r="B6053" s="26" t="n">
        <v>31</v>
      </c>
      <c r="C6053" s="7" t="n">
        <v>1</v>
      </c>
      <c r="D6053" s="7" t="n">
        <v>1</v>
      </c>
      <c r="E6053" s="7" t="s">
        <v>581</v>
      </c>
      <c r="F6053" s="7" t="n">
        <v>18</v>
      </c>
    </row>
    <row r="6054" spans="1:7">
      <c r="A6054" t="s">
        <v>4</v>
      </c>
      <c r="B6054" s="4" t="s">
        <v>5</v>
      </c>
      <c r="C6054" s="4" t="s">
        <v>13</v>
      </c>
      <c r="D6054" s="4" t="s">
        <v>13</v>
      </c>
      <c r="E6054" s="4" t="s">
        <v>6</v>
      </c>
      <c r="F6054" s="4" t="s">
        <v>10</v>
      </c>
    </row>
    <row r="6055" spans="1:7">
      <c r="A6055" t="n">
        <v>42712</v>
      </c>
      <c r="B6055" s="26" t="n">
        <v>31</v>
      </c>
      <c r="C6055" s="7" t="n">
        <v>1</v>
      </c>
      <c r="D6055" s="7" t="n">
        <v>1</v>
      </c>
      <c r="E6055" s="7" t="s">
        <v>582</v>
      </c>
      <c r="F6055" s="7" t="n">
        <v>19</v>
      </c>
    </row>
    <row r="6056" spans="1:7">
      <c r="A6056" t="s">
        <v>4</v>
      </c>
      <c r="B6056" s="4" t="s">
        <v>5</v>
      </c>
      <c r="C6056" s="4" t="s">
        <v>13</v>
      </c>
      <c r="D6056" s="4" t="s">
        <v>13</v>
      </c>
      <c r="E6056" s="4" t="s">
        <v>6</v>
      </c>
      <c r="F6056" s="4" t="s">
        <v>10</v>
      </c>
    </row>
    <row r="6057" spans="1:7">
      <c r="A6057" t="n">
        <v>42751</v>
      </c>
      <c r="B6057" s="26" t="n">
        <v>31</v>
      </c>
      <c r="C6057" s="7" t="n">
        <v>1</v>
      </c>
      <c r="D6057" s="7" t="n">
        <v>1</v>
      </c>
      <c r="E6057" s="7" t="s">
        <v>583</v>
      </c>
      <c r="F6057" s="7" t="n">
        <v>20</v>
      </c>
    </row>
    <row r="6058" spans="1:7">
      <c r="A6058" t="s">
        <v>4</v>
      </c>
      <c r="B6058" s="4" t="s">
        <v>5</v>
      </c>
      <c r="C6058" s="4" t="s">
        <v>13</v>
      </c>
      <c r="D6058" s="4" t="s">
        <v>13</v>
      </c>
      <c r="E6058" s="4" t="s">
        <v>6</v>
      </c>
      <c r="F6058" s="4" t="s">
        <v>10</v>
      </c>
    </row>
    <row r="6059" spans="1:7">
      <c r="A6059" t="n">
        <v>42791</v>
      </c>
      <c r="B6059" s="26" t="n">
        <v>31</v>
      </c>
      <c r="C6059" s="7" t="n">
        <v>1</v>
      </c>
      <c r="D6059" s="7" t="n">
        <v>1</v>
      </c>
      <c r="E6059" s="7" t="s">
        <v>584</v>
      </c>
      <c r="F6059" s="7" t="n">
        <v>21</v>
      </c>
    </row>
    <row r="6060" spans="1:7">
      <c r="A6060" t="s">
        <v>4</v>
      </c>
      <c r="B6060" s="4" t="s">
        <v>5</v>
      </c>
      <c r="C6060" s="4" t="s">
        <v>13</v>
      </c>
      <c r="D6060" s="4" t="s">
        <v>13</v>
      </c>
      <c r="E6060" s="4" t="s">
        <v>6</v>
      </c>
      <c r="F6060" s="4" t="s">
        <v>10</v>
      </c>
    </row>
    <row r="6061" spans="1:7">
      <c r="A6061" t="n">
        <v>42842</v>
      </c>
      <c r="B6061" s="26" t="n">
        <v>31</v>
      </c>
      <c r="C6061" s="7" t="n">
        <v>1</v>
      </c>
      <c r="D6061" s="7" t="n">
        <v>1</v>
      </c>
      <c r="E6061" s="7" t="s">
        <v>585</v>
      </c>
      <c r="F6061" s="7" t="n">
        <v>22</v>
      </c>
    </row>
    <row r="6062" spans="1:7">
      <c r="A6062" t="s">
        <v>4</v>
      </c>
      <c r="B6062" s="4" t="s">
        <v>5</v>
      </c>
      <c r="C6062" s="4" t="s">
        <v>13</v>
      </c>
      <c r="D6062" s="4" t="s">
        <v>13</v>
      </c>
      <c r="E6062" s="4" t="s">
        <v>6</v>
      </c>
      <c r="F6062" s="4" t="s">
        <v>10</v>
      </c>
    </row>
    <row r="6063" spans="1:7">
      <c r="A6063" t="n">
        <v>42874</v>
      </c>
      <c r="B6063" s="26" t="n">
        <v>31</v>
      </c>
      <c r="C6063" s="7" t="n">
        <v>1</v>
      </c>
      <c r="D6063" s="7" t="n">
        <v>1</v>
      </c>
      <c r="E6063" s="7" t="s">
        <v>586</v>
      </c>
      <c r="F6063" s="7" t="n">
        <v>23</v>
      </c>
    </row>
    <row r="6064" spans="1:7">
      <c r="A6064" t="s">
        <v>4</v>
      </c>
      <c r="B6064" s="4" t="s">
        <v>5</v>
      </c>
      <c r="C6064" s="4" t="s">
        <v>13</v>
      </c>
      <c r="D6064" s="4" t="s">
        <v>13</v>
      </c>
      <c r="E6064" s="4" t="s">
        <v>6</v>
      </c>
      <c r="F6064" s="4" t="s">
        <v>10</v>
      </c>
    </row>
    <row r="6065" spans="1:6">
      <c r="A6065" t="n">
        <v>42915</v>
      </c>
      <c r="B6065" s="26" t="n">
        <v>31</v>
      </c>
      <c r="C6065" s="7" t="n">
        <v>1</v>
      </c>
      <c r="D6065" s="7" t="n">
        <v>1</v>
      </c>
      <c r="E6065" s="7" t="s">
        <v>587</v>
      </c>
      <c r="F6065" s="7" t="n">
        <v>24</v>
      </c>
    </row>
    <row r="6066" spans="1:6">
      <c r="A6066" t="s">
        <v>4</v>
      </c>
      <c r="B6066" s="4" t="s">
        <v>5</v>
      </c>
      <c r="C6066" s="4" t="s">
        <v>13</v>
      </c>
      <c r="D6066" s="4" t="s">
        <v>13</v>
      </c>
      <c r="E6066" s="4" t="s">
        <v>6</v>
      </c>
      <c r="F6066" s="4" t="s">
        <v>10</v>
      </c>
    </row>
    <row r="6067" spans="1:6">
      <c r="A6067" t="n">
        <v>42956</v>
      </c>
      <c r="B6067" s="26" t="n">
        <v>31</v>
      </c>
      <c r="C6067" s="7" t="n">
        <v>1</v>
      </c>
      <c r="D6067" s="7" t="n">
        <v>1</v>
      </c>
      <c r="E6067" s="7" t="s">
        <v>588</v>
      </c>
      <c r="F6067" s="7" t="n">
        <v>25</v>
      </c>
    </row>
    <row r="6068" spans="1:6">
      <c r="A6068" t="s">
        <v>4</v>
      </c>
      <c r="B6068" s="4" t="s">
        <v>5</v>
      </c>
      <c r="C6068" s="4" t="s">
        <v>13</v>
      </c>
      <c r="D6068" s="4" t="s">
        <v>13</v>
      </c>
      <c r="E6068" s="4" t="s">
        <v>6</v>
      </c>
      <c r="F6068" s="4" t="s">
        <v>10</v>
      </c>
    </row>
    <row r="6069" spans="1:6">
      <c r="A6069" t="n">
        <v>42998</v>
      </c>
      <c r="B6069" s="26" t="n">
        <v>31</v>
      </c>
      <c r="C6069" s="7" t="n">
        <v>1</v>
      </c>
      <c r="D6069" s="7" t="n">
        <v>1</v>
      </c>
      <c r="E6069" s="7" t="s">
        <v>589</v>
      </c>
      <c r="F6069" s="7" t="n">
        <v>26</v>
      </c>
    </row>
    <row r="6070" spans="1:6">
      <c r="A6070" t="s">
        <v>4</v>
      </c>
      <c r="B6070" s="4" t="s">
        <v>5</v>
      </c>
      <c r="C6070" s="4" t="s">
        <v>13</v>
      </c>
      <c r="D6070" s="4" t="s">
        <v>13</v>
      </c>
      <c r="E6070" s="4" t="s">
        <v>6</v>
      </c>
      <c r="F6070" s="4" t="s">
        <v>10</v>
      </c>
    </row>
    <row r="6071" spans="1:6">
      <c r="A6071" t="n">
        <v>43042</v>
      </c>
      <c r="B6071" s="26" t="n">
        <v>31</v>
      </c>
      <c r="C6071" s="7" t="n">
        <v>1</v>
      </c>
      <c r="D6071" s="7" t="n">
        <v>1</v>
      </c>
      <c r="E6071" s="7" t="s">
        <v>590</v>
      </c>
      <c r="F6071" s="7" t="n">
        <v>27</v>
      </c>
    </row>
    <row r="6072" spans="1:6">
      <c r="A6072" t="s">
        <v>4</v>
      </c>
      <c r="B6072" s="4" t="s">
        <v>5</v>
      </c>
      <c r="C6072" s="4" t="s">
        <v>13</v>
      </c>
      <c r="D6072" s="4" t="s">
        <v>13</v>
      </c>
      <c r="E6072" s="4" t="s">
        <v>6</v>
      </c>
      <c r="F6072" s="4" t="s">
        <v>10</v>
      </c>
    </row>
    <row r="6073" spans="1:6">
      <c r="A6073" t="n">
        <v>43100</v>
      </c>
      <c r="B6073" s="26" t="n">
        <v>31</v>
      </c>
      <c r="C6073" s="7" t="n">
        <v>1</v>
      </c>
      <c r="D6073" s="7" t="n">
        <v>1</v>
      </c>
      <c r="E6073" s="7" t="s">
        <v>591</v>
      </c>
      <c r="F6073" s="7" t="n">
        <v>28</v>
      </c>
    </row>
    <row r="6074" spans="1:6">
      <c r="A6074" t="s">
        <v>4</v>
      </c>
      <c r="B6074" s="4" t="s">
        <v>5</v>
      </c>
      <c r="C6074" s="4" t="s">
        <v>13</v>
      </c>
      <c r="D6074" s="4" t="s">
        <v>13</v>
      </c>
      <c r="E6074" s="4" t="s">
        <v>6</v>
      </c>
      <c r="F6074" s="4" t="s">
        <v>10</v>
      </c>
    </row>
    <row r="6075" spans="1:6">
      <c r="A6075" t="n">
        <v>43138</v>
      </c>
      <c r="B6075" s="26" t="n">
        <v>31</v>
      </c>
      <c r="C6075" s="7" t="n">
        <v>1</v>
      </c>
      <c r="D6075" s="7" t="n">
        <v>1</v>
      </c>
      <c r="E6075" s="7" t="s">
        <v>592</v>
      </c>
      <c r="F6075" s="7" t="n">
        <v>29</v>
      </c>
    </row>
    <row r="6076" spans="1:6">
      <c r="A6076" t="s">
        <v>4</v>
      </c>
      <c r="B6076" s="4" t="s">
        <v>5</v>
      </c>
      <c r="C6076" s="4" t="s">
        <v>13</v>
      </c>
      <c r="D6076" s="4" t="s">
        <v>13</v>
      </c>
      <c r="E6076" s="4" t="s">
        <v>6</v>
      </c>
      <c r="F6076" s="4" t="s">
        <v>10</v>
      </c>
    </row>
    <row r="6077" spans="1:6">
      <c r="A6077" t="n">
        <v>43184</v>
      </c>
      <c r="B6077" s="26" t="n">
        <v>31</v>
      </c>
      <c r="C6077" s="7" t="n">
        <v>1</v>
      </c>
      <c r="D6077" s="7" t="n">
        <v>1</v>
      </c>
      <c r="E6077" s="7" t="s">
        <v>593</v>
      </c>
      <c r="F6077" s="7" t="n">
        <v>30</v>
      </c>
    </row>
    <row r="6078" spans="1:6">
      <c r="A6078" t="s">
        <v>4</v>
      </c>
      <c r="B6078" s="4" t="s">
        <v>5</v>
      </c>
      <c r="C6078" s="4" t="s">
        <v>13</v>
      </c>
      <c r="D6078" s="4" t="s">
        <v>13</v>
      </c>
      <c r="E6078" s="4" t="s">
        <v>13</v>
      </c>
      <c r="F6078" s="4" t="s">
        <v>10</v>
      </c>
      <c r="G6078" s="4" t="s">
        <v>10</v>
      </c>
      <c r="H6078" s="4" t="s">
        <v>13</v>
      </c>
    </row>
    <row r="6079" spans="1:6">
      <c r="A6079" t="n">
        <v>43231</v>
      </c>
      <c r="B6079" s="26" t="n">
        <v>31</v>
      </c>
      <c r="C6079" s="7" t="n">
        <v>2</v>
      </c>
      <c r="D6079" s="7" t="n">
        <v>1</v>
      </c>
      <c r="E6079" s="7" t="n">
        <v>1</v>
      </c>
      <c r="F6079" s="7" t="n">
        <v>400</v>
      </c>
      <c r="G6079" s="7" t="n">
        <v>0</v>
      </c>
      <c r="H6079" s="7" t="n">
        <v>0</v>
      </c>
    </row>
    <row r="6080" spans="1:6">
      <c r="A6080" t="s">
        <v>4</v>
      </c>
      <c r="B6080" s="4" t="s">
        <v>5</v>
      </c>
      <c r="C6080" s="4" t="s">
        <v>13</v>
      </c>
      <c r="D6080" s="4" t="s">
        <v>13</v>
      </c>
      <c r="E6080" s="4" t="s">
        <v>13</v>
      </c>
    </row>
    <row r="6081" spans="1:8">
      <c r="A6081" t="n">
        <v>43240</v>
      </c>
      <c r="B6081" s="26" t="n">
        <v>31</v>
      </c>
      <c r="C6081" s="7" t="n">
        <v>4</v>
      </c>
      <c r="D6081" s="7" t="n">
        <v>1</v>
      </c>
      <c r="E6081" s="7" t="n">
        <v>1</v>
      </c>
    </row>
    <row r="6082" spans="1:8">
      <c r="A6082" t="s">
        <v>4</v>
      </c>
      <c r="B6082" s="4" t="s">
        <v>5</v>
      </c>
      <c r="C6082" s="4" t="s">
        <v>13</v>
      </c>
      <c r="D6082" s="4" t="s">
        <v>13</v>
      </c>
    </row>
    <row r="6083" spans="1:8">
      <c r="A6083" t="n">
        <v>43244</v>
      </c>
      <c r="B6083" s="26" t="n">
        <v>31</v>
      </c>
      <c r="C6083" s="7" t="n">
        <v>3</v>
      </c>
      <c r="D6083" s="7" t="n">
        <v>1</v>
      </c>
    </row>
    <row r="6084" spans="1:8">
      <c r="A6084" t="s">
        <v>4</v>
      </c>
      <c r="B6084" s="4" t="s">
        <v>5</v>
      </c>
      <c r="C6084" s="4" t="s">
        <v>13</v>
      </c>
      <c r="D6084" s="4" t="s">
        <v>13</v>
      </c>
      <c r="E6084" s="4" t="s">
        <v>13</v>
      </c>
      <c r="F6084" s="4" t="s">
        <v>9</v>
      </c>
      <c r="G6084" s="4" t="s">
        <v>13</v>
      </c>
      <c r="H6084" s="4" t="s">
        <v>13</v>
      </c>
      <c r="I6084" s="4" t="s">
        <v>84</v>
      </c>
    </row>
    <row r="6085" spans="1:8">
      <c r="A6085" t="n">
        <v>43247</v>
      </c>
      <c r="B6085" s="15" t="n">
        <v>5</v>
      </c>
      <c r="C6085" s="7" t="n">
        <v>35</v>
      </c>
      <c r="D6085" s="7" t="n">
        <v>1</v>
      </c>
      <c r="E6085" s="7" t="n">
        <v>0</v>
      </c>
      <c r="F6085" s="7" t="n">
        <v>-2</v>
      </c>
      <c r="G6085" s="7" t="n">
        <v>3</v>
      </c>
      <c r="H6085" s="7" t="n">
        <v>1</v>
      </c>
      <c r="I6085" s="16" t="n">
        <f t="normal" ca="1">A6089</f>
        <v>0</v>
      </c>
    </row>
    <row r="6086" spans="1:8">
      <c r="A6086" t="s">
        <v>4</v>
      </c>
      <c r="B6086" s="4" t="s">
        <v>5</v>
      </c>
      <c r="C6086" s="4" t="s">
        <v>13</v>
      </c>
      <c r="D6086" s="4" t="s">
        <v>6</v>
      </c>
    </row>
    <row r="6087" spans="1:8">
      <c r="A6087" t="n">
        <v>43261</v>
      </c>
      <c r="B6087" s="30" t="n">
        <v>2</v>
      </c>
      <c r="C6087" s="7" t="n">
        <v>0</v>
      </c>
      <c r="D6087" s="7" t="s">
        <v>571</v>
      </c>
    </row>
    <row r="6088" spans="1:8">
      <c r="A6088" t="s">
        <v>4</v>
      </c>
      <c r="B6088" s="4" t="s">
        <v>5</v>
      </c>
    </row>
    <row r="6089" spans="1:8">
      <c r="A6089" t="n">
        <v>43276</v>
      </c>
      <c r="B6089" s="5" t="n">
        <v>1</v>
      </c>
    </row>
    <row r="6090" spans="1:8" s="3" customFormat="1" customHeight="0">
      <c r="A6090" s="3" t="s">
        <v>2</v>
      </c>
      <c r="B6090" s="3" t="s">
        <v>594</v>
      </c>
    </row>
    <row r="6091" spans="1:8">
      <c r="A6091" t="s">
        <v>4</v>
      </c>
      <c r="B6091" s="4" t="s">
        <v>5</v>
      </c>
      <c r="C6091" s="4" t="s">
        <v>13</v>
      </c>
      <c r="D6091" s="4" t="s">
        <v>13</v>
      </c>
      <c r="E6091" s="4" t="s">
        <v>9</v>
      </c>
      <c r="F6091" s="4" t="s">
        <v>13</v>
      </c>
      <c r="G6091" s="4" t="s">
        <v>13</v>
      </c>
    </row>
    <row r="6092" spans="1:8">
      <c r="A6092" t="n">
        <v>43280</v>
      </c>
      <c r="B6092" s="25" t="n">
        <v>18</v>
      </c>
      <c r="C6092" s="7" t="n">
        <v>1</v>
      </c>
      <c r="D6092" s="7" t="n">
        <v>0</v>
      </c>
      <c r="E6092" s="7" t="n">
        <v>0</v>
      </c>
      <c r="F6092" s="7" t="n">
        <v>19</v>
      </c>
      <c r="G6092" s="7" t="n">
        <v>1</v>
      </c>
    </row>
    <row r="6093" spans="1:8">
      <c r="A6093" t="s">
        <v>4</v>
      </c>
      <c r="B6093" s="4" t="s">
        <v>5</v>
      </c>
      <c r="C6093" s="4" t="s">
        <v>13</v>
      </c>
      <c r="D6093" s="4" t="s">
        <v>13</v>
      </c>
      <c r="E6093" s="4" t="s">
        <v>10</v>
      </c>
      <c r="F6093" s="4" t="s">
        <v>9</v>
      </c>
    </row>
    <row r="6094" spans="1:8">
      <c r="A6094" t="n">
        <v>43289</v>
      </c>
      <c r="B6094" s="26" t="n">
        <v>31</v>
      </c>
      <c r="C6094" s="7" t="n">
        <v>0</v>
      </c>
      <c r="D6094" s="7" t="n">
        <v>1</v>
      </c>
      <c r="E6094" s="7" t="n">
        <v>0</v>
      </c>
      <c r="F6094" s="7" t="n">
        <v>1107296256</v>
      </c>
    </row>
    <row r="6095" spans="1:8">
      <c r="A6095" t="s">
        <v>4</v>
      </c>
      <c r="B6095" s="4" t="s">
        <v>5</v>
      </c>
      <c r="C6095" s="4" t="s">
        <v>13</v>
      </c>
      <c r="D6095" s="4" t="s">
        <v>13</v>
      </c>
      <c r="E6095" s="4" t="s">
        <v>6</v>
      </c>
      <c r="F6095" s="4" t="s">
        <v>10</v>
      </c>
    </row>
    <row r="6096" spans="1:8">
      <c r="A6096" t="n">
        <v>43298</v>
      </c>
      <c r="B6096" s="26" t="n">
        <v>31</v>
      </c>
      <c r="C6096" s="7" t="n">
        <v>1</v>
      </c>
      <c r="D6096" s="7" t="n">
        <v>1</v>
      </c>
      <c r="E6096" s="7" t="s">
        <v>595</v>
      </c>
      <c r="F6096" s="7" t="n">
        <v>31</v>
      </c>
    </row>
    <row r="6097" spans="1:9">
      <c r="A6097" t="s">
        <v>4</v>
      </c>
      <c r="B6097" s="4" t="s">
        <v>5</v>
      </c>
      <c r="C6097" s="4" t="s">
        <v>13</v>
      </c>
      <c r="D6097" s="4" t="s">
        <v>13</v>
      </c>
      <c r="E6097" s="4" t="s">
        <v>6</v>
      </c>
      <c r="F6097" s="4" t="s">
        <v>10</v>
      </c>
    </row>
    <row r="6098" spans="1:9">
      <c r="A6098" t="n">
        <v>43344</v>
      </c>
      <c r="B6098" s="26" t="n">
        <v>31</v>
      </c>
      <c r="C6098" s="7" t="n">
        <v>1</v>
      </c>
      <c r="D6098" s="7" t="n">
        <v>1</v>
      </c>
      <c r="E6098" s="7" t="s">
        <v>596</v>
      </c>
      <c r="F6098" s="7" t="n">
        <v>32</v>
      </c>
    </row>
    <row r="6099" spans="1:9">
      <c r="A6099" t="s">
        <v>4</v>
      </c>
      <c r="B6099" s="4" t="s">
        <v>5</v>
      </c>
      <c r="C6099" s="4" t="s">
        <v>13</v>
      </c>
      <c r="D6099" s="4" t="s">
        <v>13</v>
      </c>
      <c r="E6099" s="4" t="s">
        <v>6</v>
      </c>
      <c r="F6099" s="4" t="s">
        <v>10</v>
      </c>
    </row>
    <row r="6100" spans="1:9">
      <c r="A6100" t="n">
        <v>43406</v>
      </c>
      <c r="B6100" s="26" t="n">
        <v>31</v>
      </c>
      <c r="C6100" s="7" t="n">
        <v>1</v>
      </c>
      <c r="D6100" s="7" t="n">
        <v>1</v>
      </c>
      <c r="E6100" s="7" t="s">
        <v>597</v>
      </c>
      <c r="F6100" s="7" t="n">
        <v>33</v>
      </c>
    </row>
    <row r="6101" spans="1:9">
      <c r="A6101" t="s">
        <v>4</v>
      </c>
      <c r="B6101" s="4" t="s">
        <v>5</v>
      </c>
      <c r="C6101" s="4" t="s">
        <v>13</v>
      </c>
      <c r="D6101" s="4" t="s">
        <v>13</v>
      </c>
      <c r="E6101" s="4" t="s">
        <v>6</v>
      </c>
      <c r="F6101" s="4" t="s">
        <v>10</v>
      </c>
    </row>
    <row r="6102" spans="1:9">
      <c r="A6102" t="n">
        <v>43450</v>
      </c>
      <c r="B6102" s="26" t="n">
        <v>31</v>
      </c>
      <c r="C6102" s="7" t="n">
        <v>1</v>
      </c>
      <c r="D6102" s="7" t="n">
        <v>1</v>
      </c>
      <c r="E6102" s="7" t="s">
        <v>598</v>
      </c>
      <c r="F6102" s="7" t="n">
        <v>34</v>
      </c>
    </row>
    <row r="6103" spans="1:9">
      <c r="A6103" t="s">
        <v>4</v>
      </c>
      <c r="B6103" s="4" t="s">
        <v>5</v>
      </c>
      <c r="C6103" s="4" t="s">
        <v>13</v>
      </c>
      <c r="D6103" s="4" t="s">
        <v>13</v>
      </c>
      <c r="E6103" s="4" t="s">
        <v>6</v>
      </c>
      <c r="F6103" s="4" t="s">
        <v>10</v>
      </c>
    </row>
    <row r="6104" spans="1:9">
      <c r="A6104" t="n">
        <v>43485</v>
      </c>
      <c r="B6104" s="26" t="n">
        <v>31</v>
      </c>
      <c r="C6104" s="7" t="n">
        <v>1</v>
      </c>
      <c r="D6104" s="7" t="n">
        <v>1</v>
      </c>
      <c r="E6104" s="7" t="s">
        <v>599</v>
      </c>
      <c r="F6104" s="7" t="n">
        <v>35</v>
      </c>
    </row>
    <row r="6105" spans="1:9">
      <c r="A6105" t="s">
        <v>4</v>
      </c>
      <c r="B6105" s="4" t="s">
        <v>5</v>
      </c>
      <c r="C6105" s="4" t="s">
        <v>13</v>
      </c>
      <c r="D6105" s="4" t="s">
        <v>13</v>
      </c>
      <c r="E6105" s="4" t="s">
        <v>6</v>
      </c>
      <c r="F6105" s="4" t="s">
        <v>10</v>
      </c>
    </row>
    <row r="6106" spans="1:9">
      <c r="A6106" t="n">
        <v>43533</v>
      </c>
      <c r="B6106" s="26" t="n">
        <v>31</v>
      </c>
      <c r="C6106" s="7" t="n">
        <v>1</v>
      </c>
      <c r="D6106" s="7" t="n">
        <v>1</v>
      </c>
      <c r="E6106" s="7" t="s">
        <v>600</v>
      </c>
      <c r="F6106" s="7" t="n">
        <v>36</v>
      </c>
    </row>
    <row r="6107" spans="1:9">
      <c r="A6107" t="s">
        <v>4</v>
      </c>
      <c r="B6107" s="4" t="s">
        <v>5</v>
      </c>
      <c r="C6107" s="4" t="s">
        <v>13</v>
      </c>
      <c r="D6107" s="4" t="s">
        <v>13</v>
      </c>
      <c r="E6107" s="4" t="s">
        <v>6</v>
      </c>
      <c r="F6107" s="4" t="s">
        <v>10</v>
      </c>
    </row>
    <row r="6108" spans="1:9">
      <c r="A6108" t="n">
        <v>43576</v>
      </c>
      <c r="B6108" s="26" t="n">
        <v>31</v>
      </c>
      <c r="C6108" s="7" t="n">
        <v>1</v>
      </c>
      <c r="D6108" s="7" t="n">
        <v>1</v>
      </c>
      <c r="E6108" s="7" t="s">
        <v>601</v>
      </c>
      <c r="F6108" s="7" t="n">
        <v>37</v>
      </c>
    </row>
    <row r="6109" spans="1:9">
      <c r="A6109" t="s">
        <v>4</v>
      </c>
      <c r="B6109" s="4" t="s">
        <v>5</v>
      </c>
      <c r="C6109" s="4" t="s">
        <v>13</v>
      </c>
      <c r="D6109" s="4" t="s">
        <v>13</v>
      </c>
      <c r="E6109" s="4" t="s">
        <v>6</v>
      </c>
      <c r="F6109" s="4" t="s">
        <v>10</v>
      </c>
    </row>
    <row r="6110" spans="1:9">
      <c r="A6110" t="n">
        <v>43627</v>
      </c>
      <c r="B6110" s="26" t="n">
        <v>31</v>
      </c>
      <c r="C6110" s="7" t="n">
        <v>1</v>
      </c>
      <c r="D6110" s="7" t="n">
        <v>1</v>
      </c>
      <c r="E6110" s="7" t="s">
        <v>602</v>
      </c>
      <c r="F6110" s="7" t="n">
        <v>38</v>
      </c>
    </row>
    <row r="6111" spans="1:9">
      <c r="A6111" t="s">
        <v>4</v>
      </c>
      <c r="B6111" s="4" t="s">
        <v>5</v>
      </c>
      <c r="C6111" s="4" t="s">
        <v>13</v>
      </c>
      <c r="D6111" s="4" t="s">
        <v>13</v>
      </c>
      <c r="E6111" s="4" t="s">
        <v>6</v>
      </c>
      <c r="F6111" s="4" t="s">
        <v>10</v>
      </c>
    </row>
    <row r="6112" spans="1:9">
      <c r="A6112" t="n">
        <v>43672</v>
      </c>
      <c r="B6112" s="26" t="n">
        <v>31</v>
      </c>
      <c r="C6112" s="7" t="n">
        <v>1</v>
      </c>
      <c r="D6112" s="7" t="n">
        <v>1</v>
      </c>
      <c r="E6112" s="7" t="s">
        <v>603</v>
      </c>
      <c r="F6112" s="7" t="n">
        <v>39</v>
      </c>
    </row>
    <row r="6113" spans="1:6">
      <c r="A6113" t="s">
        <v>4</v>
      </c>
      <c r="B6113" s="4" t="s">
        <v>5</v>
      </c>
      <c r="C6113" s="4" t="s">
        <v>13</v>
      </c>
      <c r="D6113" s="4" t="s">
        <v>13</v>
      </c>
      <c r="E6113" s="4" t="s">
        <v>6</v>
      </c>
      <c r="F6113" s="4" t="s">
        <v>10</v>
      </c>
    </row>
    <row r="6114" spans="1:6">
      <c r="A6114" t="n">
        <v>43713</v>
      </c>
      <c r="B6114" s="26" t="n">
        <v>31</v>
      </c>
      <c r="C6114" s="7" t="n">
        <v>1</v>
      </c>
      <c r="D6114" s="7" t="n">
        <v>1</v>
      </c>
      <c r="E6114" s="7" t="s">
        <v>604</v>
      </c>
      <c r="F6114" s="7" t="n">
        <v>40</v>
      </c>
    </row>
    <row r="6115" spans="1:6">
      <c r="A6115" t="s">
        <v>4</v>
      </c>
      <c r="B6115" s="4" t="s">
        <v>5</v>
      </c>
      <c r="C6115" s="4" t="s">
        <v>13</v>
      </c>
      <c r="D6115" s="4" t="s">
        <v>13</v>
      </c>
      <c r="E6115" s="4" t="s">
        <v>6</v>
      </c>
      <c r="F6115" s="4" t="s">
        <v>10</v>
      </c>
    </row>
    <row r="6116" spans="1:6">
      <c r="A6116" t="n">
        <v>43746</v>
      </c>
      <c r="B6116" s="26" t="n">
        <v>31</v>
      </c>
      <c r="C6116" s="7" t="n">
        <v>1</v>
      </c>
      <c r="D6116" s="7" t="n">
        <v>1</v>
      </c>
      <c r="E6116" s="7" t="s">
        <v>605</v>
      </c>
      <c r="F6116" s="7" t="n">
        <v>41</v>
      </c>
    </row>
    <row r="6117" spans="1:6">
      <c r="A6117" t="s">
        <v>4</v>
      </c>
      <c r="B6117" s="4" t="s">
        <v>5</v>
      </c>
      <c r="C6117" s="4" t="s">
        <v>13</v>
      </c>
      <c r="D6117" s="4" t="s">
        <v>13</v>
      </c>
      <c r="E6117" s="4" t="s">
        <v>6</v>
      </c>
      <c r="F6117" s="4" t="s">
        <v>10</v>
      </c>
    </row>
    <row r="6118" spans="1:6">
      <c r="A6118" t="n">
        <v>43800</v>
      </c>
      <c r="B6118" s="26" t="n">
        <v>31</v>
      </c>
      <c r="C6118" s="7" t="n">
        <v>1</v>
      </c>
      <c r="D6118" s="7" t="n">
        <v>1</v>
      </c>
      <c r="E6118" s="7" t="s">
        <v>606</v>
      </c>
      <c r="F6118" s="7" t="n">
        <v>42</v>
      </c>
    </row>
    <row r="6119" spans="1:6">
      <c r="A6119" t="s">
        <v>4</v>
      </c>
      <c r="B6119" s="4" t="s">
        <v>5</v>
      </c>
      <c r="C6119" s="4" t="s">
        <v>13</v>
      </c>
      <c r="D6119" s="4" t="s">
        <v>13</v>
      </c>
      <c r="E6119" s="4" t="s">
        <v>6</v>
      </c>
      <c r="F6119" s="4" t="s">
        <v>10</v>
      </c>
    </row>
    <row r="6120" spans="1:6">
      <c r="A6120" t="n">
        <v>43842</v>
      </c>
      <c r="B6120" s="26" t="n">
        <v>31</v>
      </c>
      <c r="C6120" s="7" t="n">
        <v>1</v>
      </c>
      <c r="D6120" s="7" t="n">
        <v>1</v>
      </c>
      <c r="E6120" s="7" t="s">
        <v>607</v>
      </c>
      <c r="F6120" s="7" t="n">
        <v>43</v>
      </c>
    </row>
    <row r="6121" spans="1:6">
      <c r="A6121" t="s">
        <v>4</v>
      </c>
      <c r="B6121" s="4" t="s">
        <v>5</v>
      </c>
      <c r="C6121" s="4" t="s">
        <v>13</v>
      </c>
      <c r="D6121" s="4" t="s">
        <v>13</v>
      </c>
      <c r="E6121" s="4" t="s">
        <v>6</v>
      </c>
      <c r="F6121" s="4" t="s">
        <v>10</v>
      </c>
    </row>
    <row r="6122" spans="1:6">
      <c r="A6122" t="n">
        <v>43875</v>
      </c>
      <c r="B6122" s="26" t="n">
        <v>31</v>
      </c>
      <c r="C6122" s="7" t="n">
        <v>1</v>
      </c>
      <c r="D6122" s="7" t="n">
        <v>1</v>
      </c>
      <c r="E6122" s="7" t="s">
        <v>608</v>
      </c>
      <c r="F6122" s="7" t="n">
        <v>44</v>
      </c>
    </row>
    <row r="6123" spans="1:6">
      <c r="A6123" t="s">
        <v>4</v>
      </c>
      <c r="B6123" s="4" t="s">
        <v>5</v>
      </c>
      <c r="C6123" s="4" t="s">
        <v>13</v>
      </c>
      <c r="D6123" s="4" t="s">
        <v>13</v>
      </c>
      <c r="E6123" s="4" t="s">
        <v>6</v>
      </c>
      <c r="F6123" s="4" t="s">
        <v>10</v>
      </c>
    </row>
    <row r="6124" spans="1:6">
      <c r="A6124" t="n">
        <v>43909</v>
      </c>
      <c r="B6124" s="26" t="n">
        <v>31</v>
      </c>
      <c r="C6124" s="7" t="n">
        <v>1</v>
      </c>
      <c r="D6124" s="7" t="n">
        <v>1</v>
      </c>
      <c r="E6124" s="7" t="s">
        <v>609</v>
      </c>
      <c r="F6124" s="7" t="n">
        <v>45</v>
      </c>
    </row>
    <row r="6125" spans="1:6">
      <c r="A6125" t="s">
        <v>4</v>
      </c>
      <c r="B6125" s="4" t="s">
        <v>5</v>
      </c>
      <c r="C6125" s="4" t="s">
        <v>13</v>
      </c>
      <c r="D6125" s="4" t="s">
        <v>13</v>
      </c>
      <c r="E6125" s="4" t="s">
        <v>6</v>
      </c>
      <c r="F6125" s="4" t="s">
        <v>10</v>
      </c>
    </row>
    <row r="6126" spans="1:6">
      <c r="A6126" t="n">
        <v>43961</v>
      </c>
      <c r="B6126" s="26" t="n">
        <v>31</v>
      </c>
      <c r="C6126" s="7" t="n">
        <v>1</v>
      </c>
      <c r="D6126" s="7" t="n">
        <v>1</v>
      </c>
      <c r="E6126" s="7" t="s">
        <v>610</v>
      </c>
      <c r="F6126" s="7" t="n">
        <v>46</v>
      </c>
    </row>
    <row r="6127" spans="1:6">
      <c r="A6127" t="s">
        <v>4</v>
      </c>
      <c r="B6127" s="4" t="s">
        <v>5</v>
      </c>
      <c r="C6127" s="4" t="s">
        <v>13</v>
      </c>
      <c r="D6127" s="4" t="s">
        <v>13</v>
      </c>
      <c r="E6127" s="4" t="s">
        <v>6</v>
      </c>
      <c r="F6127" s="4" t="s">
        <v>10</v>
      </c>
    </row>
    <row r="6128" spans="1:6">
      <c r="A6128" t="n">
        <v>44009</v>
      </c>
      <c r="B6128" s="26" t="n">
        <v>31</v>
      </c>
      <c r="C6128" s="7" t="n">
        <v>1</v>
      </c>
      <c r="D6128" s="7" t="n">
        <v>1</v>
      </c>
      <c r="E6128" s="7" t="s">
        <v>611</v>
      </c>
      <c r="F6128" s="7" t="n">
        <v>47</v>
      </c>
    </row>
    <row r="6129" spans="1:6">
      <c r="A6129" t="s">
        <v>4</v>
      </c>
      <c r="B6129" s="4" t="s">
        <v>5</v>
      </c>
      <c r="C6129" s="4" t="s">
        <v>13</v>
      </c>
      <c r="D6129" s="4" t="s">
        <v>13</v>
      </c>
      <c r="E6129" s="4" t="s">
        <v>6</v>
      </c>
      <c r="F6129" s="4" t="s">
        <v>10</v>
      </c>
    </row>
    <row r="6130" spans="1:6">
      <c r="A6130" t="n">
        <v>44059</v>
      </c>
      <c r="B6130" s="26" t="n">
        <v>31</v>
      </c>
      <c r="C6130" s="7" t="n">
        <v>1</v>
      </c>
      <c r="D6130" s="7" t="n">
        <v>1</v>
      </c>
      <c r="E6130" s="7" t="s">
        <v>612</v>
      </c>
      <c r="F6130" s="7" t="n">
        <v>48</v>
      </c>
    </row>
    <row r="6131" spans="1:6">
      <c r="A6131" t="s">
        <v>4</v>
      </c>
      <c r="B6131" s="4" t="s">
        <v>5</v>
      </c>
      <c r="C6131" s="4" t="s">
        <v>13</v>
      </c>
      <c r="D6131" s="4" t="s">
        <v>13</v>
      </c>
      <c r="E6131" s="4" t="s">
        <v>6</v>
      </c>
      <c r="F6131" s="4" t="s">
        <v>10</v>
      </c>
    </row>
    <row r="6132" spans="1:6">
      <c r="A6132" t="n">
        <v>44104</v>
      </c>
      <c r="B6132" s="26" t="n">
        <v>31</v>
      </c>
      <c r="C6132" s="7" t="n">
        <v>1</v>
      </c>
      <c r="D6132" s="7" t="n">
        <v>1</v>
      </c>
      <c r="E6132" s="7" t="s">
        <v>613</v>
      </c>
      <c r="F6132" s="7" t="n">
        <v>49</v>
      </c>
    </row>
    <row r="6133" spans="1:6">
      <c r="A6133" t="s">
        <v>4</v>
      </c>
      <c r="B6133" s="4" t="s">
        <v>5</v>
      </c>
      <c r="C6133" s="4" t="s">
        <v>13</v>
      </c>
      <c r="D6133" s="4" t="s">
        <v>13</v>
      </c>
      <c r="E6133" s="4" t="s">
        <v>6</v>
      </c>
      <c r="F6133" s="4" t="s">
        <v>10</v>
      </c>
    </row>
    <row r="6134" spans="1:6">
      <c r="A6134" t="n">
        <v>44149</v>
      </c>
      <c r="B6134" s="26" t="n">
        <v>31</v>
      </c>
      <c r="C6134" s="7" t="n">
        <v>1</v>
      </c>
      <c r="D6134" s="7" t="n">
        <v>1</v>
      </c>
      <c r="E6134" s="7" t="s">
        <v>614</v>
      </c>
      <c r="F6134" s="7" t="n">
        <v>50</v>
      </c>
    </row>
    <row r="6135" spans="1:6">
      <c r="A6135" t="s">
        <v>4</v>
      </c>
      <c r="B6135" s="4" t="s">
        <v>5</v>
      </c>
      <c r="C6135" s="4" t="s">
        <v>13</v>
      </c>
      <c r="D6135" s="4" t="s">
        <v>13</v>
      </c>
      <c r="E6135" s="4" t="s">
        <v>6</v>
      </c>
      <c r="F6135" s="4" t="s">
        <v>10</v>
      </c>
    </row>
    <row r="6136" spans="1:6">
      <c r="A6136" t="n">
        <v>44196</v>
      </c>
      <c r="B6136" s="26" t="n">
        <v>31</v>
      </c>
      <c r="C6136" s="7" t="n">
        <v>1</v>
      </c>
      <c r="D6136" s="7" t="n">
        <v>1</v>
      </c>
      <c r="E6136" s="7" t="s">
        <v>615</v>
      </c>
      <c r="F6136" s="7" t="n">
        <v>51</v>
      </c>
    </row>
    <row r="6137" spans="1:6">
      <c r="A6137" t="s">
        <v>4</v>
      </c>
      <c r="B6137" s="4" t="s">
        <v>5</v>
      </c>
      <c r="C6137" s="4" t="s">
        <v>13</v>
      </c>
      <c r="D6137" s="4" t="s">
        <v>13</v>
      </c>
      <c r="E6137" s="4" t="s">
        <v>6</v>
      </c>
      <c r="F6137" s="4" t="s">
        <v>10</v>
      </c>
    </row>
    <row r="6138" spans="1:6">
      <c r="A6138" t="n">
        <v>44228</v>
      </c>
      <c r="B6138" s="26" t="n">
        <v>31</v>
      </c>
      <c r="C6138" s="7" t="n">
        <v>1</v>
      </c>
      <c r="D6138" s="7" t="n">
        <v>1</v>
      </c>
      <c r="E6138" s="7" t="s">
        <v>616</v>
      </c>
      <c r="F6138" s="7" t="n">
        <v>52</v>
      </c>
    </row>
    <row r="6139" spans="1:6">
      <c r="A6139" t="s">
        <v>4</v>
      </c>
      <c r="B6139" s="4" t="s">
        <v>5</v>
      </c>
      <c r="C6139" s="4" t="s">
        <v>13</v>
      </c>
      <c r="D6139" s="4" t="s">
        <v>13</v>
      </c>
      <c r="E6139" s="4" t="s">
        <v>13</v>
      </c>
      <c r="F6139" s="4" t="s">
        <v>10</v>
      </c>
      <c r="G6139" s="4" t="s">
        <v>10</v>
      </c>
      <c r="H6139" s="4" t="s">
        <v>13</v>
      </c>
    </row>
    <row r="6140" spans="1:6">
      <c r="A6140" t="n">
        <v>44271</v>
      </c>
      <c r="B6140" s="26" t="n">
        <v>31</v>
      </c>
      <c r="C6140" s="7" t="n">
        <v>2</v>
      </c>
      <c r="D6140" s="7" t="n">
        <v>1</v>
      </c>
      <c r="E6140" s="7" t="n">
        <v>1</v>
      </c>
      <c r="F6140" s="7" t="n">
        <v>400</v>
      </c>
      <c r="G6140" s="7" t="n">
        <v>0</v>
      </c>
      <c r="H6140" s="7" t="n">
        <v>0</v>
      </c>
    </row>
    <row r="6141" spans="1:6">
      <c r="A6141" t="s">
        <v>4</v>
      </c>
      <c r="B6141" s="4" t="s">
        <v>5</v>
      </c>
      <c r="C6141" s="4" t="s">
        <v>13</v>
      </c>
      <c r="D6141" s="4" t="s">
        <v>13</v>
      </c>
      <c r="E6141" s="4" t="s">
        <v>13</v>
      </c>
    </row>
    <row r="6142" spans="1:6">
      <c r="A6142" t="n">
        <v>44280</v>
      </c>
      <c r="B6142" s="26" t="n">
        <v>31</v>
      </c>
      <c r="C6142" s="7" t="n">
        <v>4</v>
      </c>
      <c r="D6142" s="7" t="n">
        <v>1</v>
      </c>
      <c r="E6142" s="7" t="n">
        <v>1</v>
      </c>
    </row>
    <row r="6143" spans="1:6">
      <c r="A6143" t="s">
        <v>4</v>
      </c>
      <c r="B6143" s="4" t="s">
        <v>5</v>
      </c>
      <c r="C6143" s="4" t="s">
        <v>13</v>
      </c>
      <c r="D6143" s="4" t="s">
        <v>13</v>
      </c>
    </row>
    <row r="6144" spans="1:6">
      <c r="A6144" t="n">
        <v>44284</v>
      </c>
      <c r="B6144" s="26" t="n">
        <v>31</v>
      </c>
      <c r="C6144" s="7" t="n">
        <v>3</v>
      </c>
      <c r="D6144" s="7" t="n">
        <v>1</v>
      </c>
    </row>
    <row r="6145" spans="1:8">
      <c r="A6145" t="s">
        <v>4</v>
      </c>
      <c r="B6145" s="4" t="s">
        <v>5</v>
      </c>
      <c r="C6145" s="4" t="s">
        <v>13</v>
      </c>
      <c r="D6145" s="4" t="s">
        <v>13</v>
      </c>
      <c r="E6145" s="4" t="s">
        <v>13</v>
      </c>
      <c r="F6145" s="4" t="s">
        <v>9</v>
      </c>
      <c r="G6145" s="4" t="s">
        <v>13</v>
      </c>
      <c r="H6145" s="4" t="s">
        <v>13</v>
      </c>
      <c r="I6145" s="4" t="s">
        <v>84</v>
      </c>
    </row>
    <row r="6146" spans="1:8">
      <c r="A6146" t="n">
        <v>44287</v>
      </c>
      <c r="B6146" s="15" t="n">
        <v>5</v>
      </c>
      <c r="C6146" s="7" t="n">
        <v>35</v>
      </c>
      <c r="D6146" s="7" t="n">
        <v>1</v>
      </c>
      <c r="E6146" s="7" t="n">
        <v>0</v>
      </c>
      <c r="F6146" s="7" t="n">
        <v>-2</v>
      </c>
      <c r="G6146" s="7" t="n">
        <v>3</v>
      </c>
      <c r="H6146" s="7" t="n">
        <v>1</v>
      </c>
      <c r="I6146" s="16" t="n">
        <f t="normal" ca="1">A6150</f>
        <v>0</v>
      </c>
    </row>
    <row r="6147" spans="1:8">
      <c r="A6147" t="s">
        <v>4</v>
      </c>
      <c r="B6147" s="4" t="s">
        <v>5</v>
      </c>
      <c r="C6147" s="4" t="s">
        <v>13</v>
      </c>
      <c r="D6147" s="4" t="s">
        <v>6</v>
      </c>
    </row>
    <row r="6148" spans="1:8">
      <c r="A6148" t="n">
        <v>44301</v>
      </c>
      <c r="B6148" s="30" t="n">
        <v>2</v>
      </c>
      <c r="C6148" s="7" t="n">
        <v>0</v>
      </c>
      <c r="D6148" s="7" t="s">
        <v>571</v>
      </c>
    </row>
    <row r="6149" spans="1:8">
      <c r="A6149" t="s">
        <v>4</v>
      </c>
      <c r="B6149" s="4" t="s">
        <v>5</v>
      </c>
    </row>
    <row r="6150" spans="1:8">
      <c r="A6150" t="n">
        <v>44316</v>
      </c>
      <c r="B6150" s="5" t="n">
        <v>1</v>
      </c>
    </row>
    <row r="6151" spans="1:8" s="3" customFormat="1" customHeight="0">
      <c r="A6151" s="3" t="s">
        <v>2</v>
      </c>
      <c r="B6151" s="3" t="s">
        <v>617</v>
      </c>
    </row>
    <row r="6152" spans="1:8">
      <c r="A6152" t="s">
        <v>4</v>
      </c>
      <c r="B6152" s="4" t="s">
        <v>5</v>
      </c>
      <c r="C6152" s="4" t="s">
        <v>13</v>
      </c>
      <c r="D6152" s="4" t="s">
        <v>13</v>
      </c>
      <c r="E6152" s="4" t="s">
        <v>9</v>
      </c>
      <c r="F6152" s="4" t="s">
        <v>13</v>
      </c>
      <c r="G6152" s="4" t="s">
        <v>13</v>
      </c>
    </row>
    <row r="6153" spans="1:8">
      <c r="A6153" t="n">
        <v>44320</v>
      </c>
      <c r="B6153" s="25" t="n">
        <v>18</v>
      </c>
      <c r="C6153" s="7" t="n">
        <v>1</v>
      </c>
      <c r="D6153" s="7" t="n">
        <v>0</v>
      </c>
      <c r="E6153" s="7" t="n">
        <v>0</v>
      </c>
      <c r="F6153" s="7" t="n">
        <v>19</v>
      </c>
      <c r="G6153" s="7" t="n">
        <v>1</v>
      </c>
    </row>
    <row r="6154" spans="1:8">
      <c r="A6154" t="s">
        <v>4</v>
      </c>
      <c r="B6154" s="4" t="s">
        <v>5</v>
      </c>
      <c r="C6154" s="4" t="s">
        <v>13</v>
      </c>
      <c r="D6154" s="4" t="s">
        <v>13</v>
      </c>
      <c r="E6154" s="4" t="s">
        <v>10</v>
      </c>
      <c r="F6154" s="4" t="s">
        <v>9</v>
      </c>
    </row>
    <row r="6155" spans="1:8">
      <c r="A6155" t="n">
        <v>44329</v>
      </c>
      <c r="B6155" s="26" t="n">
        <v>31</v>
      </c>
      <c r="C6155" s="7" t="n">
        <v>0</v>
      </c>
      <c r="D6155" s="7" t="n">
        <v>1</v>
      </c>
      <c r="E6155" s="7" t="n">
        <v>0</v>
      </c>
      <c r="F6155" s="7" t="n">
        <v>1107296256</v>
      </c>
    </row>
    <row r="6156" spans="1:8">
      <c r="A6156" t="s">
        <v>4</v>
      </c>
      <c r="B6156" s="4" t="s">
        <v>5</v>
      </c>
      <c r="C6156" s="4" t="s">
        <v>13</v>
      </c>
      <c r="D6156" s="4" t="s">
        <v>13</v>
      </c>
      <c r="E6156" s="4" t="s">
        <v>6</v>
      </c>
      <c r="F6156" s="4" t="s">
        <v>10</v>
      </c>
    </row>
    <row r="6157" spans="1:8">
      <c r="A6157" t="n">
        <v>44338</v>
      </c>
      <c r="B6157" s="26" t="n">
        <v>31</v>
      </c>
      <c r="C6157" s="7" t="n">
        <v>1</v>
      </c>
      <c r="D6157" s="7" t="n">
        <v>1</v>
      </c>
      <c r="E6157" s="7" t="s">
        <v>618</v>
      </c>
      <c r="F6157" s="7" t="n">
        <v>60</v>
      </c>
    </row>
    <row r="6158" spans="1:8">
      <c r="A6158" t="s">
        <v>4</v>
      </c>
      <c r="B6158" s="4" t="s">
        <v>5</v>
      </c>
      <c r="C6158" s="4" t="s">
        <v>13</v>
      </c>
      <c r="D6158" s="4" t="s">
        <v>13</v>
      </c>
      <c r="E6158" s="4" t="s">
        <v>6</v>
      </c>
      <c r="F6158" s="4" t="s">
        <v>10</v>
      </c>
    </row>
    <row r="6159" spans="1:8">
      <c r="A6159" t="n">
        <v>44381</v>
      </c>
      <c r="B6159" s="26" t="n">
        <v>31</v>
      </c>
      <c r="C6159" s="7" t="n">
        <v>1</v>
      </c>
      <c r="D6159" s="7" t="n">
        <v>1</v>
      </c>
      <c r="E6159" s="7" t="s">
        <v>619</v>
      </c>
      <c r="F6159" s="7" t="n">
        <v>61</v>
      </c>
    </row>
    <row r="6160" spans="1:8">
      <c r="A6160" t="s">
        <v>4</v>
      </c>
      <c r="B6160" s="4" t="s">
        <v>5</v>
      </c>
      <c r="C6160" s="4" t="s">
        <v>13</v>
      </c>
      <c r="D6160" s="4" t="s">
        <v>13</v>
      </c>
      <c r="E6160" s="4" t="s">
        <v>6</v>
      </c>
      <c r="F6160" s="4" t="s">
        <v>10</v>
      </c>
    </row>
    <row r="6161" spans="1:9">
      <c r="A6161" t="n">
        <v>44415</v>
      </c>
      <c r="B6161" s="26" t="n">
        <v>31</v>
      </c>
      <c r="C6161" s="7" t="n">
        <v>1</v>
      </c>
      <c r="D6161" s="7" t="n">
        <v>1</v>
      </c>
      <c r="E6161" s="7" t="s">
        <v>620</v>
      </c>
      <c r="F6161" s="7" t="n">
        <v>62</v>
      </c>
    </row>
    <row r="6162" spans="1:9">
      <c r="A6162" t="s">
        <v>4</v>
      </c>
      <c r="B6162" s="4" t="s">
        <v>5</v>
      </c>
      <c r="C6162" s="4" t="s">
        <v>13</v>
      </c>
      <c r="D6162" s="4" t="s">
        <v>13</v>
      </c>
      <c r="E6162" s="4" t="s">
        <v>6</v>
      </c>
      <c r="F6162" s="4" t="s">
        <v>10</v>
      </c>
    </row>
    <row r="6163" spans="1:9">
      <c r="A6163" t="n">
        <v>44447</v>
      </c>
      <c r="B6163" s="26" t="n">
        <v>31</v>
      </c>
      <c r="C6163" s="7" t="n">
        <v>1</v>
      </c>
      <c r="D6163" s="7" t="n">
        <v>1</v>
      </c>
      <c r="E6163" s="7" t="s">
        <v>621</v>
      </c>
      <c r="F6163" s="7" t="n">
        <v>63</v>
      </c>
    </row>
    <row r="6164" spans="1:9">
      <c r="A6164" t="s">
        <v>4</v>
      </c>
      <c r="B6164" s="4" t="s">
        <v>5</v>
      </c>
      <c r="C6164" s="4" t="s">
        <v>13</v>
      </c>
      <c r="D6164" s="4" t="s">
        <v>13</v>
      </c>
      <c r="E6164" s="4" t="s">
        <v>6</v>
      </c>
      <c r="F6164" s="4" t="s">
        <v>10</v>
      </c>
    </row>
    <row r="6165" spans="1:9">
      <c r="A6165" t="n">
        <v>44481</v>
      </c>
      <c r="B6165" s="26" t="n">
        <v>31</v>
      </c>
      <c r="C6165" s="7" t="n">
        <v>1</v>
      </c>
      <c r="D6165" s="7" t="n">
        <v>1</v>
      </c>
      <c r="E6165" s="7" t="s">
        <v>622</v>
      </c>
      <c r="F6165" s="7" t="n">
        <v>64</v>
      </c>
    </row>
    <row r="6166" spans="1:9">
      <c r="A6166" t="s">
        <v>4</v>
      </c>
      <c r="B6166" s="4" t="s">
        <v>5</v>
      </c>
      <c r="C6166" s="4" t="s">
        <v>13</v>
      </c>
      <c r="D6166" s="4" t="s">
        <v>13</v>
      </c>
      <c r="E6166" s="4" t="s">
        <v>6</v>
      </c>
      <c r="F6166" s="4" t="s">
        <v>10</v>
      </c>
    </row>
    <row r="6167" spans="1:9">
      <c r="A6167" t="n">
        <v>44512</v>
      </c>
      <c r="B6167" s="26" t="n">
        <v>31</v>
      </c>
      <c r="C6167" s="7" t="n">
        <v>1</v>
      </c>
      <c r="D6167" s="7" t="n">
        <v>1</v>
      </c>
      <c r="E6167" s="7" t="s">
        <v>623</v>
      </c>
      <c r="F6167" s="7" t="n">
        <v>65</v>
      </c>
    </row>
    <row r="6168" spans="1:9">
      <c r="A6168" t="s">
        <v>4</v>
      </c>
      <c r="B6168" s="4" t="s">
        <v>5</v>
      </c>
      <c r="C6168" s="4" t="s">
        <v>13</v>
      </c>
      <c r="D6168" s="4" t="s">
        <v>13</v>
      </c>
      <c r="E6168" s="4" t="s">
        <v>6</v>
      </c>
      <c r="F6168" s="4" t="s">
        <v>10</v>
      </c>
    </row>
    <row r="6169" spans="1:9">
      <c r="A6169" t="n">
        <v>44560</v>
      </c>
      <c r="B6169" s="26" t="n">
        <v>31</v>
      </c>
      <c r="C6169" s="7" t="n">
        <v>1</v>
      </c>
      <c r="D6169" s="7" t="n">
        <v>1</v>
      </c>
      <c r="E6169" s="7" t="s">
        <v>624</v>
      </c>
      <c r="F6169" s="7" t="n">
        <v>66</v>
      </c>
    </row>
    <row r="6170" spans="1:9">
      <c r="A6170" t="s">
        <v>4</v>
      </c>
      <c r="B6170" s="4" t="s">
        <v>5</v>
      </c>
      <c r="C6170" s="4" t="s">
        <v>13</v>
      </c>
      <c r="D6170" s="4" t="s">
        <v>13</v>
      </c>
      <c r="E6170" s="4" t="s">
        <v>6</v>
      </c>
      <c r="F6170" s="4" t="s">
        <v>10</v>
      </c>
    </row>
    <row r="6171" spans="1:9">
      <c r="A6171" t="n">
        <v>44610</v>
      </c>
      <c r="B6171" s="26" t="n">
        <v>31</v>
      </c>
      <c r="C6171" s="7" t="n">
        <v>1</v>
      </c>
      <c r="D6171" s="7" t="n">
        <v>1</v>
      </c>
      <c r="E6171" s="7" t="s">
        <v>625</v>
      </c>
      <c r="F6171" s="7" t="n">
        <v>68</v>
      </c>
    </row>
    <row r="6172" spans="1:9">
      <c r="A6172" t="s">
        <v>4</v>
      </c>
      <c r="B6172" s="4" t="s">
        <v>5</v>
      </c>
      <c r="C6172" s="4" t="s">
        <v>13</v>
      </c>
      <c r="D6172" s="4" t="s">
        <v>13</v>
      </c>
      <c r="E6172" s="4" t="s">
        <v>6</v>
      </c>
      <c r="F6172" s="4" t="s">
        <v>10</v>
      </c>
    </row>
    <row r="6173" spans="1:9">
      <c r="A6173" t="n">
        <v>44658</v>
      </c>
      <c r="B6173" s="26" t="n">
        <v>31</v>
      </c>
      <c r="C6173" s="7" t="n">
        <v>1</v>
      </c>
      <c r="D6173" s="7" t="n">
        <v>1</v>
      </c>
      <c r="E6173" s="7" t="s">
        <v>626</v>
      </c>
      <c r="F6173" s="7" t="n">
        <v>69</v>
      </c>
    </row>
    <row r="6174" spans="1:9">
      <c r="A6174" t="s">
        <v>4</v>
      </c>
      <c r="B6174" s="4" t="s">
        <v>5</v>
      </c>
      <c r="C6174" s="4" t="s">
        <v>13</v>
      </c>
      <c r="D6174" s="4" t="s">
        <v>13</v>
      </c>
      <c r="E6174" s="4" t="s">
        <v>13</v>
      </c>
      <c r="F6174" s="4" t="s">
        <v>10</v>
      </c>
      <c r="G6174" s="4" t="s">
        <v>10</v>
      </c>
      <c r="H6174" s="4" t="s">
        <v>13</v>
      </c>
    </row>
    <row r="6175" spans="1:9">
      <c r="A6175" t="n">
        <v>44715</v>
      </c>
      <c r="B6175" s="26" t="n">
        <v>31</v>
      </c>
      <c r="C6175" s="7" t="n">
        <v>2</v>
      </c>
      <c r="D6175" s="7" t="n">
        <v>1</v>
      </c>
      <c r="E6175" s="7" t="n">
        <v>1</v>
      </c>
      <c r="F6175" s="7" t="n">
        <v>400</v>
      </c>
      <c r="G6175" s="7" t="n">
        <v>100</v>
      </c>
      <c r="H6175" s="7" t="n">
        <v>0</v>
      </c>
    </row>
    <row r="6176" spans="1:9">
      <c r="A6176" t="s">
        <v>4</v>
      </c>
      <c r="B6176" s="4" t="s">
        <v>5</v>
      </c>
      <c r="C6176" s="4" t="s">
        <v>13</v>
      </c>
      <c r="D6176" s="4" t="s">
        <v>13</v>
      </c>
      <c r="E6176" s="4" t="s">
        <v>13</v>
      </c>
    </row>
    <row r="6177" spans="1:8">
      <c r="A6177" t="n">
        <v>44724</v>
      </c>
      <c r="B6177" s="26" t="n">
        <v>31</v>
      </c>
      <c r="C6177" s="7" t="n">
        <v>4</v>
      </c>
      <c r="D6177" s="7" t="n">
        <v>1</v>
      </c>
      <c r="E6177" s="7" t="n">
        <v>1</v>
      </c>
    </row>
    <row r="6178" spans="1:8">
      <c r="A6178" t="s">
        <v>4</v>
      </c>
      <c r="B6178" s="4" t="s">
        <v>5</v>
      </c>
      <c r="C6178" s="4" t="s">
        <v>13</v>
      </c>
      <c r="D6178" s="4" t="s">
        <v>13</v>
      </c>
    </row>
    <row r="6179" spans="1:8">
      <c r="A6179" t="n">
        <v>44728</v>
      </c>
      <c r="B6179" s="26" t="n">
        <v>31</v>
      </c>
      <c r="C6179" s="7" t="n">
        <v>3</v>
      </c>
      <c r="D6179" s="7" t="n">
        <v>1</v>
      </c>
    </row>
    <row r="6180" spans="1:8">
      <c r="A6180" t="s">
        <v>4</v>
      </c>
      <c r="B6180" s="4" t="s">
        <v>5</v>
      </c>
      <c r="C6180" s="4" t="s">
        <v>13</v>
      </c>
      <c r="D6180" s="4" t="s">
        <v>13</v>
      </c>
      <c r="E6180" s="4" t="s">
        <v>13</v>
      </c>
      <c r="F6180" s="4" t="s">
        <v>9</v>
      </c>
      <c r="G6180" s="4" t="s">
        <v>13</v>
      </c>
      <c r="H6180" s="4" t="s">
        <v>13</v>
      </c>
      <c r="I6180" s="4" t="s">
        <v>84</v>
      </c>
    </row>
    <row r="6181" spans="1:8">
      <c r="A6181" t="n">
        <v>44731</v>
      </c>
      <c r="B6181" s="15" t="n">
        <v>5</v>
      </c>
      <c r="C6181" s="7" t="n">
        <v>35</v>
      </c>
      <c r="D6181" s="7" t="n">
        <v>1</v>
      </c>
      <c r="E6181" s="7" t="n">
        <v>0</v>
      </c>
      <c r="F6181" s="7" t="n">
        <v>-2</v>
      </c>
      <c r="G6181" s="7" t="n">
        <v>3</v>
      </c>
      <c r="H6181" s="7" t="n">
        <v>1</v>
      </c>
      <c r="I6181" s="16" t="n">
        <f t="normal" ca="1">A6185</f>
        <v>0</v>
      </c>
    </row>
    <row r="6182" spans="1:8">
      <c r="A6182" t="s">
        <v>4</v>
      </c>
      <c r="B6182" s="4" t="s">
        <v>5</v>
      </c>
      <c r="C6182" s="4" t="s">
        <v>13</v>
      </c>
      <c r="D6182" s="4" t="s">
        <v>6</v>
      </c>
    </row>
    <row r="6183" spans="1:8">
      <c r="A6183" t="n">
        <v>44745</v>
      </c>
      <c r="B6183" s="30" t="n">
        <v>2</v>
      </c>
      <c r="C6183" s="7" t="n">
        <v>0</v>
      </c>
      <c r="D6183" s="7" t="s">
        <v>571</v>
      </c>
    </row>
    <row r="6184" spans="1:8">
      <c r="A6184" t="s">
        <v>4</v>
      </c>
      <c r="B6184" s="4" t="s">
        <v>5</v>
      </c>
    </row>
    <row r="6185" spans="1:8">
      <c r="A6185" t="n">
        <v>44760</v>
      </c>
      <c r="B6185" s="5" t="n">
        <v>1</v>
      </c>
    </row>
    <row r="6186" spans="1:8" s="3" customFormat="1" customHeight="0">
      <c r="A6186" s="3" t="s">
        <v>2</v>
      </c>
      <c r="B6186" s="3" t="s">
        <v>627</v>
      </c>
    </row>
    <row r="6187" spans="1:8">
      <c r="A6187" t="s">
        <v>4</v>
      </c>
      <c r="B6187" s="4" t="s">
        <v>5</v>
      </c>
      <c r="C6187" s="4" t="s">
        <v>13</v>
      </c>
      <c r="D6187" s="4" t="s">
        <v>13</v>
      </c>
      <c r="E6187" s="4" t="s">
        <v>9</v>
      </c>
      <c r="F6187" s="4" t="s">
        <v>13</v>
      </c>
      <c r="G6187" s="4" t="s">
        <v>13</v>
      </c>
    </row>
    <row r="6188" spans="1:8">
      <c r="A6188" t="n">
        <v>44764</v>
      </c>
      <c r="B6188" s="25" t="n">
        <v>18</v>
      </c>
      <c r="C6188" s="7" t="n">
        <v>1</v>
      </c>
      <c r="D6188" s="7" t="n">
        <v>0</v>
      </c>
      <c r="E6188" s="7" t="n">
        <v>0</v>
      </c>
      <c r="F6188" s="7" t="n">
        <v>19</v>
      </c>
      <c r="G6188" s="7" t="n">
        <v>1</v>
      </c>
    </row>
    <row r="6189" spans="1:8">
      <c r="A6189" t="s">
        <v>4</v>
      </c>
      <c r="B6189" s="4" t="s">
        <v>5</v>
      </c>
      <c r="C6189" s="4" t="s">
        <v>13</v>
      </c>
      <c r="D6189" s="4" t="s">
        <v>13</v>
      </c>
      <c r="E6189" s="4" t="s">
        <v>10</v>
      </c>
      <c r="F6189" s="4" t="s">
        <v>9</v>
      </c>
    </row>
    <row r="6190" spans="1:8">
      <c r="A6190" t="n">
        <v>44773</v>
      </c>
      <c r="B6190" s="26" t="n">
        <v>31</v>
      </c>
      <c r="C6190" s="7" t="n">
        <v>0</v>
      </c>
      <c r="D6190" s="7" t="n">
        <v>1</v>
      </c>
      <c r="E6190" s="7" t="n">
        <v>0</v>
      </c>
      <c r="F6190" s="7" t="n">
        <v>1107296256</v>
      </c>
    </row>
    <row r="6191" spans="1:8">
      <c r="A6191" t="s">
        <v>4</v>
      </c>
      <c r="B6191" s="4" t="s">
        <v>5</v>
      </c>
      <c r="C6191" s="4" t="s">
        <v>13</v>
      </c>
      <c r="D6191" s="4" t="s">
        <v>13</v>
      </c>
      <c r="E6191" s="4" t="s">
        <v>6</v>
      </c>
      <c r="F6191" s="4" t="s">
        <v>10</v>
      </c>
    </row>
    <row r="6192" spans="1:8">
      <c r="A6192" t="n">
        <v>44782</v>
      </c>
      <c r="B6192" s="26" t="n">
        <v>31</v>
      </c>
      <c r="C6192" s="7" t="n">
        <v>1</v>
      </c>
      <c r="D6192" s="7" t="n">
        <v>1</v>
      </c>
      <c r="E6192" s="7" t="s">
        <v>628</v>
      </c>
      <c r="F6192" s="7" t="n">
        <v>80</v>
      </c>
    </row>
    <row r="6193" spans="1:9">
      <c r="A6193" t="s">
        <v>4</v>
      </c>
      <c r="B6193" s="4" t="s">
        <v>5</v>
      </c>
      <c r="C6193" s="4" t="s">
        <v>13</v>
      </c>
      <c r="D6193" s="4" t="s">
        <v>13</v>
      </c>
      <c r="E6193" s="4" t="s">
        <v>6</v>
      </c>
      <c r="F6193" s="4" t="s">
        <v>10</v>
      </c>
    </row>
    <row r="6194" spans="1:9">
      <c r="A6194" t="n">
        <v>44822</v>
      </c>
      <c r="B6194" s="26" t="n">
        <v>31</v>
      </c>
      <c r="C6194" s="7" t="n">
        <v>1</v>
      </c>
      <c r="D6194" s="7" t="n">
        <v>1</v>
      </c>
      <c r="E6194" s="7" t="s">
        <v>629</v>
      </c>
      <c r="F6194" s="7" t="n">
        <v>81</v>
      </c>
    </row>
    <row r="6195" spans="1:9">
      <c r="A6195" t="s">
        <v>4</v>
      </c>
      <c r="B6195" s="4" t="s">
        <v>5</v>
      </c>
      <c r="C6195" s="4" t="s">
        <v>13</v>
      </c>
      <c r="D6195" s="4" t="s">
        <v>13</v>
      </c>
      <c r="E6195" s="4" t="s">
        <v>6</v>
      </c>
      <c r="F6195" s="4" t="s">
        <v>10</v>
      </c>
    </row>
    <row r="6196" spans="1:9">
      <c r="A6196" t="n">
        <v>44859</v>
      </c>
      <c r="B6196" s="26" t="n">
        <v>31</v>
      </c>
      <c r="C6196" s="7" t="n">
        <v>1</v>
      </c>
      <c r="D6196" s="7" t="n">
        <v>1</v>
      </c>
      <c r="E6196" s="7" t="s">
        <v>630</v>
      </c>
      <c r="F6196" s="7" t="n">
        <v>82</v>
      </c>
    </row>
    <row r="6197" spans="1:9">
      <c r="A6197" t="s">
        <v>4</v>
      </c>
      <c r="B6197" s="4" t="s">
        <v>5</v>
      </c>
      <c r="C6197" s="4" t="s">
        <v>13</v>
      </c>
      <c r="D6197" s="4" t="s">
        <v>13</v>
      </c>
      <c r="E6197" s="4" t="s">
        <v>6</v>
      </c>
      <c r="F6197" s="4" t="s">
        <v>10</v>
      </c>
    </row>
    <row r="6198" spans="1:9">
      <c r="A6198" t="n">
        <v>44898</v>
      </c>
      <c r="B6198" s="26" t="n">
        <v>31</v>
      </c>
      <c r="C6198" s="7" t="n">
        <v>1</v>
      </c>
      <c r="D6198" s="7" t="n">
        <v>1</v>
      </c>
      <c r="E6198" s="7" t="s">
        <v>631</v>
      </c>
      <c r="F6198" s="7" t="n">
        <v>83</v>
      </c>
    </row>
    <row r="6199" spans="1:9">
      <c r="A6199" t="s">
        <v>4</v>
      </c>
      <c r="B6199" s="4" t="s">
        <v>5</v>
      </c>
      <c r="C6199" s="4" t="s">
        <v>13</v>
      </c>
      <c r="D6199" s="4" t="s">
        <v>13</v>
      </c>
      <c r="E6199" s="4" t="s">
        <v>6</v>
      </c>
      <c r="F6199" s="4" t="s">
        <v>10</v>
      </c>
    </row>
    <row r="6200" spans="1:9">
      <c r="A6200" t="n">
        <v>44933</v>
      </c>
      <c r="B6200" s="26" t="n">
        <v>31</v>
      </c>
      <c r="C6200" s="7" t="n">
        <v>1</v>
      </c>
      <c r="D6200" s="7" t="n">
        <v>1</v>
      </c>
      <c r="E6200" s="7" t="s">
        <v>632</v>
      </c>
      <c r="F6200" s="7" t="n">
        <v>84</v>
      </c>
    </row>
    <row r="6201" spans="1:9">
      <c r="A6201" t="s">
        <v>4</v>
      </c>
      <c r="B6201" s="4" t="s">
        <v>5</v>
      </c>
      <c r="C6201" s="4" t="s">
        <v>13</v>
      </c>
      <c r="D6201" s="4" t="s">
        <v>13</v>
      </c>
      <c r="E6201" s="4" t="s">
        <v>6</v>
      </c>
      <c r="F6201" s="4" t="s">
        <v>10</v>
      </c>
    </row>
    <row r="6202" spans="1:9">
      <c r="A6202" t="n">
        <v>44968</v>
      </c>
      <c r="B6202" s="26" t="n">
        <v>31</v>
      </c>
      <c r="C6202" s="7" t="n">
        <v>1</v>
      </c>
      <c r="D6202" s="7" t="n">
        <v>1</v>
      </c>
      <c r="E6202" s="7" t="s">
        <v>633</v>
      </c>
      <c r="F6202" s="7" t="n">
        <v>85</v>
      </c>
    </row>
    <row r="6203" spans="1:9">
      <c r="A6203" t="s">
        <v>4</v>
      </c>
      <c r="B6203" s="4" t="s">
        <v>5</v>
      </c>
      <c r="C6203" s="4" t="s">
        <v>13</v>
      </c>
      <c r="D6203" s="4" t="s">
        <v>13</v>
      </c>
      <c r="E6203" s="4" t="s">
        <v>6</v>
      </c>
      <c r="F6203" s="4" t="s">
        <v>10</v>
      </c>
    </row>
    <row r="6204" spans="1:9">
      <c r="A6204" t="n">
        <v>45007</v>
      </c>
      <c r="B6204" s="26" t="n">
        <v>31</v>
      </c>
      <c r="C6204" s="7" t="n">
        <v>1</v>
      </c>
      <c r="D6204" s="7" t="n">
        <v>1</v>
      </c>
      <c r="E6204" s="7" t="s">
        <v>634</v>
      </c>
      <c r="F6204" s="7" t="n">
        <v>86</v>
      </c>
    </row>
    <row r="6205" spans="1:9">
      <c r="A6205" t="s">
        <v>4</v>
      </c>
      <c r="B6205" s="4" t="s">
        <v>5</v>
      </c>
      <c r="C6205" s="4" t="s">
        <v>13</v>
      </c>
      <c r="D6205" s="4" t="s">
        <v>13</v>
      </c>
      <c r="E6205" s="4" t="s">
        <v>6</v>
      </c>
      <c r="F6205" s="4" t="s">
        <v>10</v>
      </c>
    </row>
    <row r="6206" spans="1:9">
      <c r="A6206" t="n">
        <v>45047</v>
      </c>
      <c r="B6206" s="26" t="n">
        <v>31</v>
      </c>
      <c r="C6206" s="7" t="n">
        <v>1</v>
      </c>
      <c r="D6206" s="7" t="n">
        <v>1</v>
      </c>
      <c r="E6206" s="7" t="s">
        <v>635</v>
      </c>
      <c r="F6206" s="7" t="n">
        <v>87</v>
      </c>
    </row>
    <row r="6207" spans="1:9">
      <c r="A6207" t="s">
        <v>4</v>
      </c>
      <c r="B6207" s="4" t="s">
        <v>5</v>
      </c>
      <c r="C6207" s="4" t="s">
        <v>13</v>
      </c>
      <c r="D6207" s="4" t="s">
        <v>13</v>
      </c>
      <c r="E6207" s="4" t="s">
        <v>6</v>
      </c>
      <c r="F6207" s="4" t="s">
        <v>10</v>
      </c>
    </row>
    <row r="6208" spans="1:9">
      <c r="A6208" t="n">
        <v>45094</v>
      </c>
      <c r="B6208" s="26" t="n">
        <v>31</v>
      </c>
      <c r="C6208" s="7" t="n">
        <v>1</v>
      </c>
      <c r="D6208" s="7" t="n">
        <v>1</v>
      </c>
      <c r="E6208" s="7" t="s">
        <v>636</v>
      </c>
      <c r="F6208" s="7" t="n">
        <v>88</v>
      </c>
    </row>
    <row r="6209" spans="1:6">
      <c r="A6209" t="s">
        <v>4</v>
      </c>
      <c r="B6209" s="4" t="s">
        <v>5</v>
      </c>
      <c r="C6209" s="4" t="s">
        <v>13</v>
      </c>
      <c r="D6209" s="4" t="s">
        <v>13</v>
      </c>
      <c r="E6209" s="4" t="s">
        <v>6</v>
      </c>
      <c r="F6209" s="4" t="s">
        <v>10</v>
      </c>
    </row>
    <row r="6210" spans="1:6">
      <c r="A6210" t="n">
        <v>45147</v>
      </c>
      <c r="B6210" s="26" t="n">
        <v>31</v>
      </c>
      <c r="C6210" s="7" t="n">
        <v>1</v>
      </c>
      <c r="D6210" s="7" t="n">
        <v>1</v>
      </c>
      <c r="E6210" s="7" t="s">
        <v>637</v>
      </c>
      <c r="F6210" s="7" t="n">
        <v>89</v>
      </c>
    </row>
    <row r="6211" spans="1:6">
      <c r="A6211" t="s">
        <v>4</v>
      </c>
      <c r="B6211" s="4" t="s">
        <v>5</v>
      </c>
      <c r="C6211" s="4" t="s">
        <v>13</v>
      </c>
      <c r="D6211" s="4" t="s">
        <v>13</v>
      </c>
      <c r="E6211" s="4" t="s">
        <v>6</v>
      </c>
      <c r="F6211" s="4" t="s">
        <v>10</v>
      </c>
    </row>
    <row r="6212" spans="1:6">
      <c r="A6212" t="n">
        <v>45185</v>
      </c>
      <c r="B6212" s="26" t="n">
        <v>31</v>
      </c>
      <c r="C6212" s="7" t="n">
        <v>1</v>
      </c>
      <c r="D6212" s="7" t="n">
        <v>1</v>
      </c>
      <c r="E6212" s="7" t="s">
        <v>638</v>
      </c>
      <c r="F6212" s="7" t="n">
        <v>90</v>
      </c>
    </row>
    <row r="6213" spans="1:6">
      <c r="A6213" t="s">
        <v>4</v>
      </c>
      <c r="B6213" s="4" t="s">
        <v>5</v>
      </c>
      <c r="C6213" s="4" t="s">
        <v>13</v>
      </c>
      <c r="D6213" s="4" t="s">
        <v>13</v>
      </c>
      <c r="E6213" s="4" t="s">
        <v>6</v>
      </c>
      <c r="F6213" s="4" t="s">
        <v>10</v>
      </c>
    </row>
    <row r="6214" spans="1:6">
      <c r="A6214" t="n">
        <v>45234</v>
      </c>
      <c r="B6214" s="26" t="n">
        <v>31</v>
      </c>
      <c r="C6214" s="7" t="n">
        <v>1</v>
      </c>
      <c r="D6214" s="7" t="n">
        <v>1</v>
      </c>
      <c r="E6214" s="7" t="s">
        <v>639</v>
      </c>
      <c r="F6214" s="7" t="n">
        <v>91</v>
      </c>
    </row>
    <row r="6215" spans="1:6">
      <c r="A6215" t="s">
        <v>4</v>
      </c>
      <c r="B6215" s="4" t="s">
        <v>5</v>
      </c>
      <c r="C6215" s="4" t="s">
        <v>13</v>
      </c>
      <c r="D6215" s="4" t="s">
        <v>13</v>
      </c>
      <c r="E6215" s="4" t="s">
        <v>6</v>
      </c>
      <c r="F6215" s="4" t="s">
        <v>10</v>
      </c>
    </row>
    <row r="6216" spans="1:6">
      <c r="A6216" t="n">
        <v>45273</v>
      </c>
      <c r="B6216" s="26" t="n">
        <v>31</v>
      </c>
      <c r="C6216" s="7" t="n">
        <v>1</v>
      </c>
      <c r="D6216" s="7" t="n">
        <v>1</v>
      </c>
      <c r="E6216" s="7" t="s">
        <v>640</v>
      </c>
      <c r="F6216" s="7" t="n">
        <v>92</v>
      </c>
    </row>
    <row r="6217" spans="1:6">
      <c r="A6217" t="s">
        <v>4</v>
      </c>
      <c r="B6217" s="4" t="s">
        <v>5</v>
      </c>
      <c r="C6217" s="4" t="s">
        <v>13</v>
      </c>
      <c r="D6217" s="4" t="s">
        <v>13</v>
      </c>
      <c r="E6217" s="4" t="s">
        <v>6</v>
      </c>
      <c r="F6217" s="4" t="s">
        <v>10</v>
      </c>
    </row>
    <row r="6218" spans="1:6">
      <c r="A6218" t="n">
        <v>45312</v>
      </c>
      <c r="B6218" s="26" t="n">
        <v>31</v>
      </c>
      <c r="C6218" s="7" t="n">
        <v>1</v>
      </c>
      <c r="D6218" s="7" t="n">
        <v>1</v>
      </c>
      <c r="E6218" s="7" t="s">
        <v>641</v>
      </c>
      <c r="F6218" s="7" t="n">
        <v>93</v>
      </c>
    </row>
    <row r="6219" spans="1:6">
      <c r="A6219" t="s">
        <v>4</v>
      </c>
      <c r="B6219" s="4" t="s">
        <v>5</v>
      </c>
      <c r="C6219" s="4" t="s">
        <v>13</v>
      </c>
      <c r="D6219" s="4" t="s">
        <v>13</v>
      </c>
      <c r="E6219" s="4" t="s">
        <v>6</v>
      </c>
      <c r="F6219" s="4" t="s">
        <v>10</v>
      </c>
    </row>
    <row r="6220" spans="1:6">
      <c r="A6220" t="n">
        <v>45350</v>
      </c>
      <c r="B6220" s="26" t="n">
        <v>31</v>
      </c>
      <c r="C6220" s="7" t="n">
        <v>1</v>
      </c>
      <c r="D6220" s="7" t="n">
        <v>1</v>
      </c>
      <c r="E6220" s="7" t="s">
        <v>642</v>
      </c>
      <c r="F6220" s="7" t="n">
        <v>94</v>
      </c>
    </row>
    <row r="6221" spans="1:6">
      <c r="A6221" t="s">
        <v>4</v>
      </c>
      <c r="B6221" s="4" t="s">
        <v>5</v>
      </c>
      <c r="C6221" s="4" t="s">
        <v>13</v>
      </c>
      <c r="D6221" s="4" t="s">
        <v>13</v>
      </c>
      <c r="E6221" s="4" t="s">
        <v>6</v>
      </c>
      <c r="F6221" s="4" t="s">
        <v>10</v>
      </c>
    </row>
    <row r="6222" spans="1:6">
      <c r="A6222" t="n">
        <v>45396</v>
      </c>
      <c r="B6222" s="26" t="n">
        <v>31</v>
      </c>
      <c r="C6222" s="7" t="n">
        <v>1</v>
      </c>
      <c r="D6222" s="7" t="n">
        <v>1</v>
      </c>
      <c r="E6222" s="7" t="s">
        <v>643</v>
      </c>
      <c r="F6222" s="7" t="n">
        <v>95</v>
      </c>
    </row>
    <row r="6223" spans="1:6">
      <c r="A6223" t="s">
        <v>4</v>
      </c>
      <c r="B6223" s="4" t="s">
        <v>5</v>
      </c>
      <c r="C6223" s="4" t="s">
        <v>13</v>
      </c>
      <c r="D6223" s="4" t="s">
        <v>13</v>
      </c>
      <c r="E6223" s="4" t="s">
        <v>6</v>
      </c>
      <c r="F6223" s="4" t="s">
        <v>10</v>
      </c>
    </row>
    <row r="6224" spans="1:6">
      <c r="A6224" t="n">
        <v>45450</v>
      </c>
      <c r="B6224" s="26" t="n">
        <v>31</v>
      </c>
      <c r="C6224" s="7" t="n">
        <v>1</v>
      </c>
      <c r="D6224" s="7" t="n">
        <v>1</v>
      </c>
      <c r="E6224" s="7" t="s">
        <v>644</v>
      </c>
      <c r="F6224" s="7" t="n">
        <v>96</v>
      </c>
    </row>
    <row r="6225" spans="1:6">
      <c r="A6225" t="s">
        <v>4</v>
      </c>
      <c r="B6225" s="4" t="s">
        <v>5</v>
      </c>
      <c r="C6225" s="4" t="s">
        <v>13</v>
      </c>
      <c r="D6225" s="4" t="s">
        <v>13</v>
      </c>
      <c r="E6225" s="4" t="s">
        <v>6</v>
      </c>
      <c r="F6225" s="4" t="s">
        <v>10</v>
      </c>
    </row>
    <row r="6226" spans="1:6">
      <c r="A6226" t="n">
        <v>45491</v>
      </c>
      <c r="B6226" s="26" t="n">
        <v>31</v>
      </c>
      <c r="C6226" s="7" t="n">
        <v>1</v>
      </c>
      <c r="D6226" s="7" t="n">
        <v>1</v>
      </c>
      <c r="E6226" s="7" t="s">
        <v>645</v>
      </c>
      <c r="F6226" s="7" t="n">
        <v>97</v>
      </c>
    </row>
    <row r="6227" spans="1:6">
      <c r="A6227" t="s">
        <v>4</v>
      </c>
      <c r="B6227" s="4" t="s">
        <v>5</v>
      </c>
      <c r="C6227" s="4" t="s">
        <v>13</v>
      </c>
      <c r="D6227" s="4" t="s">
        <v>13</v>
      </c>
      <c r="E6227" s="4" t="s">
        <v>6</v>
      </c>
      <c r="F6227" s="4" t="s">
        <v>10</v>
      </c>
    </row>
    <row r="6228" spans="1:6">
      <c r="A6228" t="n">
        <v>45530</v>
      </c>
      <c r="B6228" s="26" t="n">
        <v>31</v>
      </c>
      <c r="C6228" s="7" t="n">
        <v>1</v>
      </c>
      <c r="D6228" s="7" t="n">
        <v>1</v>
      </c>
      <c r="E6228" s="7" t="s">
        <v>646</v>
      </c>
      <c r="F6228" s="7" t="n">
        <v>98</v>
      </c>
    </row>
    <row r="6229" spans="1:6">
      <c r="A6229" t="s">
        <v>4</v>
      </c>
      <c r="B6229" s="4" t="s">
        <v>5</v>
      </c>
      <c r="C6229" s="4" t="s">
        <v>13</v>
      </c>
      <c r="D6229" s="4" t="s">
        <v>13</v>
      </c>
      <c r="E6229" s="4" t="s">
        <v>6</v>
      </c>
      <c r="F6229" s="4" t="s">
        <v>10</v>
      </c>
    </row>
    <row r="6230" spans="1:6">
      <c r="A6230" t="n">
        <v>45572</v>
      </c>
      <c r="B6230" s="26" t="n">
        <v>31</v>
      </c>
      <c r="C6230" s="7" t="n">
        <v>1</v>
      </c>
      <c r="D6230" s="7" t="n">
        <v>1</v>
      </c>
      <c r="E6230" s="7" t="s">
        <v>647</v>
      </c>
      <c r="F6230" s="7" t="n">
        <v>99</v>
      </c>
    </row>
    <row r="6231" spans="1:6">
      <c r="A6231" t="s">
        <v>4</v>
      </c>
      <c r="B6231" s="4" t="s">
        <v>5</v>
      </c>
      <c r="C6231" s="4" t="s">
        <v>13</v>
      </c>
      <c r="D6231" s="4" t="s">
        <v>13</v>
      </c>
      <c r="E6231" s="4" t="s">
        <v>6</v>
      </c>
      <c r="F6231" s="4" t="s">
        <v>10</v>
      </c>
    </row>
    <row r="6232" spans="1:6">
      <c r="A6232" t="n">
        <v>45610</v>
      </c>
      <c r="B6232" s="26" t="n">
        <v>31</v>
      </c>
      <c r="C6232" s="7" t="n">
        <v>1</v>
      </c>
      <c r="D6232" s="7" t="n">
        <v>1</v>
      </c>
      <c r="E6232" s="7" t="s">
        <v>648</v>
      </c>
      <c r="F6232" s="7" t="n">
        <v>100</v>
      </c>
    </row>
    <row r="6233" spans="1:6">
      <c r="A6233" t="s">
        <v>4</v>
      </c>
      <c r="B6233" s="4" t="s">
        <v>5</v>
      </c>
      <c r="C6233" s="4" t="s">
        <v>13</v>
      </c>
      <c r="D6233" s="4" t="s">
        <v>13</v>
      </c>
      <c r="E6233" s="4" t="s">
        <v>6</v>
      </c>
      <c r="F6233" s="4" t="s">
        <v>10</v>
      </c>
    </row>
    <row r="6234" spans="1:6">
      <c r="A6234" t="n">
        <v>45665</v>
      </c>
      <c r="B6234" s="26" t="n">
        <v>31</v>
      </c>
      <c r="C6234" s="7" t="n">
        <v>1</v>
      </c>
      <c r="D6234" s="7" t="n">
        <v>1</v>
      </c>
      <c r="E6234" s="7" t="s">
        <v>649</v>
      </c>
      <c r="F6234" s="7" t="n">
        <v>101</v>
      </c>
    </row>
    <row r="6235" spans="1:6">
      <c r="A6235" t="s">
        <v>4</v>
      </c>
      <c r="B6235" s="4" t="s">
        <v>5</v>
      </c>
      <c r="C6235" s="4" t="s">
        <v>13</v>
      </c>
      <c r="D6235" s="4" t="s">
        <v>13</v>
      </c>
      <c r="E6235" s="4" t="s">
        <v>13</v>
      </c>
      <c r="F6235" s="4" t="s">
        <v>10</v>
      </c>
      <c r="G6235" s="4" t="s">
        <v>10</v>
      </c>
      <c r="H6235" s="4" t="s">
        <v>13</v>
      </c>
    </row>
    <row r="6236" spans="1:6">
      <c r="A6236" t="n">
        <v>45701</v>
      </c>
      <c r="B6236" s="26" t="n">
        <v>31</v>
      </c>
      <c r="C6236" s="7" t="n">
        <v>2</v>
      </c>
      <c r="D6236" s="7" t="n">
        <v>1</v>
      </c>
      <c r="E6236" s="7" t="n">
        <v>1</v>
      </c>
      <c r="F6236" s="7" t="n">
        <v>400</v>
      </c>
      <c r="G6236" s="7" t="n">
        <v>0</v>
      </c>
      <c r="H6236" s="7" t="n">
        <v>0</v>
      </c>
    </row>
    <row r="6237" spans="1:6">
      <c r="A6237" t="s">
        <v>4</v>
      </c>
      <c r="B6237" s="4" t="s">
        <v>5</v>
      </c>
      <c r="C6237" s="4" t="s">
        <v>13</v>
      </c>
      <c r="D6237" s="4" t="s">
        <v>13</v>
      </c>
      <c r="E6237" s="4" t="s">
        <v>13</v>
      </c>
    </row>
    <row r="6238" spans="1:6">
      <c r="A6238" t="n">
        <v>45710</v>
      </c>
      <c r="B6238" s="26" t="n">
        <v>31</v>
      </c>
      <c r="C6238" s="7" t="n">
        <v>4</v>
      </c>
      <c r="D6238" s="7" t="n">
        <v>1</v>
      </c>
      <c r="E6238" s="7" t="n">
        <v>1</v>
      </c>
    </row>
    <row r="6239" spans="1:6">
      <c r="A6239" t="s">
        <v>4</v>
      </c>
      <c r="B6239" s="4" t="s">
        <v>5</v>
      </c>
      <c r="C6239" s="4" t="s">
        <v>13</v>
      </c>
      <c r="D6239" s="4" t="s">
        <v>13</v>
      </c>
    </row>
    <row r="6240" spans="1:6">
      <c r="A6240" t="n">
        <v>45714</v>
      </c>
      <c r="B6240" s="26" t="n">
        <v>31</v>
      </c>
      <c r="C6240" s="7" t="n">
        <v>3</v>
      </c>
      <c r="D6240" s="7" t="n">
        <v>1</v>
      </c>
    </row>
    <row r="6241" spans="1:8">
      <c r="A6241" t="s">
        <v>4</v>
      </c>
      <c r="B6241" s="4" t="s">
        <v>5</v>
      </c>
      <c r="C6241" s="4" t="s">
        <v>13</v>
      </c>
      <c r="D6241" s="4" t="s">
        <v>13</v>
      </c>
      <c r="E6241" s="4" t="s">
        <v>13</v>
      </c>
      <c r="F6241" s="4" t="s">
        <v>9</v>
      </c>
      <c r="G6241" s="4" t="s">
        <v>13</v>
      </c>
      <c r="H6241" s="4" t="s">
        <v>13</v>
      </c>
      <c r="I6241" s="4" t="s">
        <v>84</v>
      </c>
    </row>
    <row r="6242" spans="1:8">
      <c r="A6242" t="n">
        <v>45717</v>
      </c>
      <c r="B6242" s="15" t="n">
        <v>5</v>
      </c>
      <c r="C6242" s="7" t="n">
        <v>35</v>
      </c>
      <c r="D6242" s="7" t="n">
        <v>1</v>
      </c>
      <c r="E6242" s="7" t="n">
        <v>0</v>
      </c>
      <c r="F6242" s="7" t="n">
        <v>-2</v>
      </c>
      <c r="G6242" s="7" t="n">
        <v>3</v>
      </c>
      <c r="H6242" s="7" t="n">
        <v>1</v>
      </c>
      <c r="I6242" s="16" t="n">
        <f t="normal" ca="1">A6246</f>
        <v>0</v>
      </c>
    </row>
    <row r="6243" spans="1:8">
      <c r="A6243" t="s">
        <v>4</v>
      </c>
      <c r="B6243" s="4" t="s">
        <v>5</v>
      </c>
      <c r="C6243" s="4" t="s">
        <v>13</v>
      </c>
      <c r="D6243" s="4" t="s">
        <v>6</v>
      </c>
    </row>
    <row r="6244" spans="1:8">
      <c r="A6244" t="n">
        <v>45731</v>
      </c>
      <c r="B6244" s="30" t="n">
        <v>2</v>
      </c>
      <c r="C6244" s="7" t="n">
        <v>0</v>
      </c>
      <c r="D6244" s="7" t="s">
        <v>571</v>
      </c>
    </row>
    <row r="6245" spans="1:8">
      <c r="A6245" t="s">
        <v>4</v>
      </c>
      <c r="B6245" s="4" t="s">
        <v>5</v>
      </c>
    </row>
    <row r="6246" spans="1:8">
      <c r="A6246" t="n">
        <v>45746</v>
      </c>
      <c r="B6246" s="5" t="n">
        <v>1</v>
      </c>
    </row>
    <row r="6247" spans="1:8" s="3" customFormat="1" customHeight="0">
      <c r="A6247" s="3" t="s">
        <v>2</v>
      </c>
      <c r="B6247" s="3" t="s">
        <v>650</v>
      </c>
    </row>
    <row r="6248" spans="1:8">
      <c r="A6248" t="s">
        <v>4</v>
      </c>
      <c r="B6248" s="4" t="s">
        <v>5</v>
      </c>
      <c r="C6248" s="4" t="s">
        <v>13</v>
      </c>
      <c r="D6248" s="4" t="s">
        <v>13</v>
      </c>
      <c r="E6248" s="4" t="s">
        <v>9</v>
      </c>
      <c r="F6248" s="4" t="s">
        <v>13</v>
      </c>
      <c r="G6248" s="4" t="s">
        <v>13</v>
      </c>
    </row>
    <row r="6249" spans="1:8">
      <c r="A6249" t="n">
        <v>45748</v>
      </c>
      <c r="B6249" s="25" t="n">
        <v>18</v>
      </c>
      <c r="C6249" s="7" t="n">
        <v>1</v>
      </c>
      <c r="D6249" s="7" t="n">
        <v>0</v>
      </c>
      <c r="E6249" s="7" t="n">
        <v>0</v>
      </c>
      <c r="F6249" s="7" t="n">
        <v>19</v>
      </c>
      <c r="G6249" s="7" t="n">
        <v>1</v>
      </c>
    </row>
    <row r="6250" spans="1:8">
      <c r="A6250" t="s">
        <v>4</v>
      </c>
      <c r="B6250" s="4" t="s">
        <v>5</v>
      </c>
      <c r="C6250" s="4" t="s">
        <v>13</v>
      </c>
      <c r="D6250" s="4" t="s">
        <v>13</v>
      </c>
      <c r="E6250" s="4" t="s">
        <v>10</v>
      </c>
      <c r="F6250" s="4" t="s">
        <v>9</v>
      </c>
    </row>
    <row r="6251" spans="1:8">
      <c r="A6251" t="n">
        <v>45757</v>
      </c>
      <c r="B6251" s="26" t="n">
        <v>31</v>
      </c>
      <c r="C6251" s="7" t="n">
        <v>0</v>
      </c>
      <c r="D6251" s="7" t="n">
        <v>1</v>
      </c>
      <c r="E6251" s="7" t="n">
        <v>0</v>
      </c>
      <c r="F6251" s="7" t="n">
        <v>1107296256</v>
      </c>
    </row>
    <row r="6252" spans="1:8">
      <c r="A6252" t="s">
        <v>4</v>
      </c>
      <c r="B6252" s="4" t="s">
        <v>5</v>
      </c>
      <c r="C6252" s="4" t="s">
        <v>13</v>
      </c>
      <c r="D6252" s="4" t="s">
        <v>13</v>
      </c>
      <c r="E6252" s="4" t="s">
        <v>6</v>
      </c>
      <c r="F6252" s="4" t="s">
        <v>10</v>
      </c>
    </row>
    <row r="6253" spans="1:8">
      <c r="A6253" t="n">
        <v>45766</v>
      </c>
      <c r="B6253" s="26" t="n">
        <v>31</v>
      </c>
      <c r="C6253" s="7" t="n">
        <v>1</v>
      </c>
      <c r="D6253" s="7" t="n">
        <v>1</v>
      </c>
      <c r="E6253" s="7" t="s">
        <v>651</v>
      </c>
      <c r="F6253" s="7" t="n">
        <v>102</v>
      </c>
    </row>
    <row r="6254" spans="1:8">
      <c r="A6254" t="s">
        <v>4</v>
      </c>
      <c r="B6254" s="4" t="s">
        <v>5</v>
      </c>
      <c r="C6254" s="4" t="s">
        <v>13</v>
      </c>
      <c r="D6254" s="4" t="s">
        <v>13</v>
      </c>
      <c r="E6254" s="4" t="s">
        <v>6</v>
      </c>
      <c r="F6254" s="4" t="s">
        <v>10</v>
      </c>
    </row>
    <row r="6255" spans="1:8">
      <c r="A6255" t="n">
        <v>45803</v>
      </c>
      <c r="B6255" s="26" t="n">
        <v>31</v>
      </c>
      <c r="C6255" s="7" t="n">
        <v>1</v>
      </c>
      <c r="D6255" s="7" t="n">
        <v>1</v>
      </c>
      <c r="E6255" s="7" t="s">
        <v>652</v>
      </c>
      <c r="F6255" s="7" t="n">
        <v>103</v>
      </c>
    </row>
    <row r="6256" spans="1:8">
      <c r="A6256" t="s">
        <v>4</v>
      </c>
      <c r="B6256" s="4" t="s">
        <v>5</v>
      </c>
      <c r="C6256" s="4" t="s">
        <v>13</v>
      </c>
      <c r="D6256" s="4" t="s">
        <v>13</v>
      </c>
      <c r="E6256" s="4" t="s">
        <v>6</v>
      </c>
      <c r="F6256" s="4" t="s">
        <v>10</v>
      </c>
    </row>
    <row r="6257" spans="1:9">
      <c r="A6257" t="n">
        <v>45840</v>
      </c>
      <c r="B6257" s="26" t="n">
        <v>31</v>
      </c>
      <c r="C6257" s="7" t="n">
        <v>1</v>
      </c>
      <c r="D6257" s="7" t="n">
        <v>1</v>
      </c>
      <c r="E6257" s="7" t="s">
        <v>653</v>
      </c>
      <c r="F6257" s="7" t="n">
        <v>104</v>
      </c>
    </row>
    <row r="6258" spans="1:9">
      <c r="A6258" t="s">
        <v>4</v>
      </c>
      <c r="B6258" s="4" t="s">
        <v>5</v>
      </c>
      <c r="C6258" s="4" t="s">
        <v>13</v>
      </c>
      <c r="D6258" s="4" t="s">
        <v>13</v>
      </c>
      <c r="E6258" s="4" t="s">
        <v>6</v>
      </c>
      <c r="F6258" s="4" t="s">
        <v>10</v>
      </c>
    </row>
    <row r="6259" spans="1:9">
      <c r="A6259" t="n">
        <v>45877</v>
      </c>
      <c r="B6259" s="26" t="n">
        <v>31</v>
      </c>
      <c r="C6259" s="7" t="n">
        <v>1</v>
      </c>
      <c r="D6259" s="7" t="n">
        <v>1</v>
      </c>
      <c r="E6259" s="7" t="s">
        <v>654</v>
      </c>
      <c r="F6259" s="7" t="n">
        <v>105</v>
      </c>
    </row>
    <row r="6260" spans="1:9">
      <c r="A6260" t="s">
        <v>4</v>
      </c>
      <c r="B6260" s="4" t="s">
        <v>5</v>
      </c>
      <c r="C6260" s="4" t="s">
        <v>13</v>
      </c>
      <c r="D6260" s="4" t="s">
        <v>13</v>
      </c>
      <c r="E6260" s="4" t="s">
        <v>6</v>
      </c>
      <c r="F6260" s="4" t="s">
        <v>10</v>
      </c>
    </row>
    <row r="6261" spans="1:9">
      <c r="A6261" t="n">
        <v>45914</v>
      </c>
      <c r="B6261" s="26" t="n">
        <v>31</v>
      </c>
      <c r="C6261" s="7" t="n">
        <v>1</v>
      </c>
      <c r="D6261" s="7" t="n">
        <v>1</v>
      </c>
      <c r="E6261" s="7" t="s">
        <v>655</v>
      </c>
      <c r="F6261" s="7" t="n">
        <v>106</v>
      </c>
    </row>
    <row r="6262" spans="1:9">
      <c r="A6262" t="s">
        <v>4</v>
      </c>
      <c r="B6262" s="4" t="s">
        <v>5</v>
      </c>
      <c r="C6262" s="4" t="s">
        <v>13</v>
      </c>
      <c r="D6262" s="4" t="s">
        <v>13</v>
      </c>
      <c r="E6262" s="4" t="s">
        <v>6</v>
      </c>
      <c r="F6262" s="4" t="s">
        <v>10</v>
      </c>
    </row>
    <row r="6263" spans="1:9">
      <c r="A6263" t="n">
        <v>45958</v>
      </c>
      <c r="B6263" s="26" t="n">
        <v>31</v>
      </c>
      <c r="C6263" s="7" t="n">
        <v>1</v>
      </c>
      <c r="D6263" s="7" t="n">
        <v>1</v>
      </c>
      <c r="E6263" s="7" t="s">
        <v>656</v>
      </c>
      <c r="F6263" s="7" t="n">
        <v>107</v>
      </c>
    </row>
    <row r="6264" spans="1:9">
      <c r="A6264" t="s">
        <v>4</v>
      </c>
      <c r="B6264" s="4" t="s">
        <v>5</v>
      </c>
      <c r="C6264" s="4" t="s">
        <v>13</v>
      </c>
      <c r="D6264" s="4" t="s">
        <v>13</v>
      </c>
      <c r="E6264" s="4" t="s">
        <v>6</v>
      </c>
      <c r="F6264" s="4" t="s">
        <v>10</v>
      </c>
    </row>
    <row r="6265" spans="1:9">
      <c r="A6265" t="n">
        <v>45991</v>
      </c>
      <c r="B6265" s="26" t="n">
        <v>31</v>
      </c>
      <c r="C6265" s="7" t="n">
        <v>1</v>
      </c>
      <c r="D6265" s="7" t="n">
        <v>1</v>
      </c>
      <c r="E6265" s="7" t="s">
        <v>657</v>
      </c>
      <c r="F6265" s="7" t="n">
        <v>109</v>
      </c>
    </row>
    <row r="6266" spans="1:9">
      <c r="A6266" t="s">
        <v>4</v>
      </c>
      <c r="B6266" s="4" t="s">
        <v>5</v>
      </c>
      <c r="C6266" s="4" t="s">
        <v>13</v>
      </c>
      <c r="D6266" s="4" t="s">
        <v>13</v>
      </c>
      <c r="E6266" s="4" t="s">
        <v>6</v>
      </c>
      <c r="F6266" s="4" t="s">
        <v>10</v>
      </c>
    </row>
    <row r="6267" spans="1:9">
      <c r="A6267" t="n">
        <v>46031</v>
      </c>
      <c r="B6267" s="26" t="n">
        <v>31</v>
      </c>
      <c r="C6267" s="7" t="n">
        <v>1</v>
      </c>
      <c r="D6267" s="7" t="n">
        <v>1</v>
      </c>
      <c r="E6267" s="7" t="s">
        <v>658</v>
      </c>
      <c r="F6267" s="7" t="n">
        <v>110</v>
      </c>
    </row>
    <row r="6268" spans="1:9">
      <c r="A6268" t="s">
        <v>4</v>
      </c>
      <c r="B6268" s="4" t="s">
        <v>5</v>
      </c>
      <c r="C6268" s="4" t="s">
        <v>13</v>
      </c>
      <c r="D6268" s="4" t="s">
        <v>13</v>
      </c>
      <c r="E6268" s="4" t="s">
        <v>6</v>
      </c>
      <c r="F6268" s="4" t="s">
        <v>10</v>
      </c>
    </row>
    <row r="6269" spans="1:9">
      <c r="A6269" t="n">
        <v>46074</v>
      </c>
      <c r="B6269" s="26" t="n">
        <v>31</v>
      </c>
      <c r="C6269" s="7" t="n">
        <v>1</v>
      </c>
      <c r="D6269" s="7" t="n">
        <v>1</v>
      </c>
      <c r="E6269" s="7" t="s">
        <v>659</v>
      </c>
      <c r="F6269" s="7" t="n">
        <v>111</v>
      </c>
    </row>
    <row r="6270" spans="1:9">
      <c r="A6270" t="s">
        <v>4</v>
      </c>
      <c r="B6270" s="4" t="s">
        <v>5</v>
      </c>
      <c r="C6270" s="4" t="s">
        <v>13</v>
      </c>
      <c r="D6270" s="4" t="s">
        <v>13</v>
      </c>
      <c r="E6270" s="4" t="s">
        <v>6</v>
      </c>
      <c r="F6270" s="4" t="s">
        <v>10</v>
      </c>
    </row>
    <row r="6271" spans="1:9">
      <c r="A6271" t="n">
        <v>46119</v>
      </c>
      <c r="B6271" s="26" t="n">
        <v>31</v>
      </c>
      <c r="C6271" s="7" t="n">
        <v>1</v>
      </c>
      <c r="D6271" s="7" t="n">
        <v>1</v>
      </c>
      <c r="E6271" s="7" t="s">
        <v>660</v>
      </c>
      <c r="F6271" s="7" t="n">
        <v>112</v>
      </c>
    </row>
    <row r="6272" spans="1:9">
      <c r="A6272" t="s">
        <v>4</v>
      </c>
      <c r="B6272" s="4" t="s">
        <v>5</v>
      </c>
      <c r="C6272" s="4" t="s">
        <v>13</v>
      </c>
      <c r="D6272" s="4" t="s">
        <v>13</v>
      </c>
      <c r="E6272" s="4" t="s">
        <v>6</v>
      </c>
      <c r="F6272" s="4" t="s">
        <v>10</v>
      </c>
    </row>
    <row r="6273" spans="1:6">
      <c r="A6273" t="n">
        <v>46162</v>
      </c>
      <c r="B6273" s="26" t="n">
        <v>31</v>
      </c>
      <c r="C6273" s="7" t="n">
        <v>1</v>
      </c>
      <c r="D6273" s="7" t="n">
        <v>1</v>
      </c>
      <c r="E6273" s="7" t="s">
        <v>661</v>
      </c>
      <c r="F6273" s="7" t="n">
        <v>113</v>
      </c>
    </row>
    <row r="6274" spans="1:6">
      <c r="A6274" t="s">
        <v>4</v>
      </c>
      <c r="B6274" s="4" t="s">
        <v>5</v>
      </c>
      <c r="C6274" s="4" t="s">
        <v>13</v>
      </c>
      <c r="D6274" s="4" t="s">
        <v>13</v>
      </c>
      <c r="E6274" s="4" t="s">
        <v>6</v>
      </c>
      <c r="F6274" s="4" t="s">
        <v>10</v>
      </c>
    </row>
    <row r="6275" spans="1:6">
      <c r="A6275" t="n">
        <v>46198</v>
      </c>
      <c r="B6275" s="26" t="n">
        <v>31</v>
      </c>
      <c r="C6275" s="7" t="n">
        <v>1</v>
      </c>
      <c r="D6275" s="7" t="n">
        <v>1</v>
      </c>
      <c r="E6275" s="7" t="s">
        <v>662</v>
      </c>
      <c r="F6275" s="7" t="n">
        <v>114</v>
      </c>
    </row>
    <row r="6276" spans="1:6">
      <c r="A6276" t="s">
        <v>4</v>
      </c>
      <c r="B6276" s="4" t="s">
        <v>5</v>
      </c>
      <c r="C6276" s="4" t="s">
        <v>13</v>
      </c>
      <c r="D6276" s="4" t="s">
        <v>13</v>
      </c>
      <c r="E6276" s="4" t="s">
        <v>13</v>
      </c>
      <c r="F6276" s="4" t="s">
        <v>10</v>
      </c>
      <c r="G6276" s="4" t="s">
        <v>10</v>
      </c>
      <c r="H6276" s="4" t="s">
        <v>13</v>
      </c>
    </row>
    <row r="6277" spans="1:6">
      <c r="A6277" t="n">
        <v>46241</v>
      </c>
      <c r="B6277" s="26" t="n">
        <v>31</v>
      </c>
      <c r="C6277" s="7" t="n">
        <v>2</v>
      </c>
      <c r="D6277" s="7" t="n">
        <v>1</v>
      </c>
      <c r="E6277" s="7" t="n">
        <v>1</v>
      </c>
      <c r="F6277" s="7" t="n">
        <v>400</v>
      </c>
      <c r="G6277" s="7" t="n">
        <v>100</v>
      </c>
      <c r="H6277" s="7" t="n">
        <v>0</v>
      </c>
    </row>
    <row r="6278" spans="1:6">
      <c r="A6278" t="s">
        <v>4</v>
      </c>
      <c r="B6278" s="4" t="s">
        <v>5</v>
      </c>
      <c r="C6278" s="4" t="s">
        <v>13</v>
      </c>
      <c r="D6278" s="4" t="s">
        <v>13</v>
      </c>
      <c r="E6278" s="4" t="s">
        <v>13</v>
      </c>
    </row>
    <row r="6279" spans="1:6">
      <c r="A6279" t="n">
        <v>46250</v>
      </c>
      <c r="B6279" s="26" t="n">
        <v>31</v>
      </c>
      <c r="C6279" s="7" t="n">
        <v>4</v>
      </c>
      <c r="D6279" s="7" t="n">
        <v>1</v>
      </c>
      <c r="E6279" s="7" t="n">
        <v>1</v>
      </c>
    </row>
    <row r="6280" spans="1:6">
      <c r="A6280" t="s">
        <v>4</v>
      </c>
      <c r="B6280" s="4" t="s">
        <v>5</v>
      </c>
      <c r="C6280" s="4" t="s">
        <v>13</v>
      </c>
      <c r="D6280" s="4" t="s">
        <v>13</v>
      </c>
    </row>
    <row r="6281" spans="1:6">
      <c r="A6281" t="n">
        <v>46254</v>
      </c>
      <c r="B6281" s="26" t="n">
        <v>31</v>
      </c>
      <c r="C6281" s="7" t="n">
        <v>3</v>
      </c>
      <c r="D6281" s="7" t="n">
        <v>1</v>
      </c>
    </row>
    <row r="6282" spans="1:6">
      <c r="A6282" t="s">
        <v>4</v>
      </c>
      <c r="B6282" s="4" t="s">
        <v>5</v>
      </c>
      <c r="C6282" s="4" t="s">
        <v>13</v>
      </c>
      <c r="D6282" s="4" t="s">
        <v>13</v>
      </c>
      <c r="E6282" s="4" t="s">
        <v>13</v>
      </c>
      <c r="F6282" s="4" t="s">
        <v>9</v>
      </c>
      <c r="G6282" s="4" t="s">
        <v>13</v>
      </c>
      <c r="H6282" s="4" t="s">
        <v>13</v>
      </c>
      <c r="I6282" s="4" t="s">
        <v>84</v>
      </c>
    </row>
    <row r="6283" spans="1:6">
      <c r="A6283" t="n">
        <v>46257</v>
      </c>
      <c r="B6283" s="15" t="n">
        <v>5</v>
      </c>
      <c r="C6283" s="7" t="n">
        <v>35</v>
      </c>
      <c r="D6283" s="7" t="n">
        <v>1</v>
      </c>
      <c r="E6283" s="7" t="n">
        <v>0</v>
      </c>
      <c r="F6283" s="7" t="n">
        <v>-2</v>
      </c>
      <c r="G6283" s="7" t="n">
        <v>3</v>
      </c>
      <c r="H6283" s="7" t="n">
        <v>1</v>
      </c>
      <c r="I6283" s="16" t="n">
        <f t="normal" ca="1">A6287</f>
        <v>0</v>
      </c>
    </row>
    <row r="6284" spans="1:6">
      <c r="A6284" t="s">
        <v>4</v>
      </c>
      <c r="B6284" s="4" t="s">
        <v>5</v>
      </c>
      <c r="C6284" s="4" t="s">
        <v>13</v>
      </c>
      <c r="D6284" s="4" t="s">
        <v>6</v>
      </c>
    </row>
    <row r="6285" spans="1:6">
      <c r="A6285" t="n">
        <v>46271</v>
      </c>
      <c r="B6285" s="30" t="n">
        <v>2</v>
      </c>
      <c r="C6285" s="7" t="n">
        <v>0</v>
      </c>
      <c r="D6285" s="7" t="s">
        <v>571</v>
      </c>
    </row>
    <row r="6286" spans="1:6">
      <c r="A6286" t="s">
        <v>4</v>
      </c>
      <c r="B6286" s="4" t="s">
        <v>5</v>
      </c>
    </row>
    <row r="6287" spans="1:6">
      <c r="A6287" t="n">
        <v>46286</v>
      </c>
      <c r="B6287" s="5" t="n">
        <v>1</v>
      </c>
    </row>
    <row r="6288" spans="1:6" s="3" customFormat="1" customHeight="0">
      <c r="A6288" s="3" t="s">
        <v>2</v>
      </c>
      <c r="B6288" s="3" t="s">
        <v>663</v>
      </c>
    </row>
    <row r="6289" spans="1:9">
      <c r="A6289" t="s">
        <v>4</v>
      </c>
      <c r="B6289" s="4" t="s">
        <v>5</v>
      </c>
      <c r="C6289" s="4" t="s">
        <v>13</v>
      </c>
      <c r="D6289" s="4" t="s">
        <v>13</v>
      </c>
      <c r="E6289" s="4" t="s">
        <v>9</v>
      </c>
      <c r="F6289" s="4" t="s">
        <v>13</v>
      </c>
      <c r="G6289" s="4" t="s">
        <v>13</v>
      </c>
    </row>
    <row r="6290" spans="1:9">
      <c r="A6290" t="n">
        <v>46288</v>
      </c>
      <c r="B6290" s="25" t="n">
        <v>18</v>
      </c>
      <c r="C6290" s="7" t="n">
        <v>1</v>
      </c>
      <c r="D6290" s="7" t="n">
        <v>0</v>
      </c>
      <c r="E6290" s="7" t="n">
        <v>0</v>
      </c>
      <c r="F6290" s="7" t="n">
        <v>19</v>
      </c>
      <c r="G6290" s="7" t="n">
        <v>1</v>
      </c>
    </row>
    <row r="6291" spans="1:9">
      <c r="A6291" t="s">
        <v>4</v>
      </c>
      <c r="B6291" s="4" t="s">
        <v>5</v>
      </c>
      <c r="C6291" s="4" t="s">
        <v>13</v>
      </c>
      <c r="D6291" s="4" t="s">
        <v>13</v>
      </c>
      <c r="E6291" s="4" t="s">
        <v>10</v>
      </c>
      <c r="F6291" s="4" t="s">
        <v>9</v>
      </c>
    </row>
    <row r="6292" spans="1:9">
      <c r="A6292" t="n">
        <v>46297</v>
      </c>
      <c r="B6292" s="26" t="n">
        <v>31</v>
      </c>
      <c r="C6292" s="7" t="n">
        <v>0</v>
      </c>
      <c r="D6292" s="7" t="n">
        <v>1</v>
      </c>
      <c r="E6292" s="7" t="n">
        <v>0</v>
      </c>
      <c r="F6292" s="7" t="n">
        <v>1107296256</v>
      </c>
    </row>
    <row r="6293" spans="1:9">
      <c r="A6293" t="s">
        <v>4</v>
      </c>
      <c r="B6293" s="4" t="s">
        <v>5</v>
      </c>
      <c r="C6293" s="4" t="s">
        <v>13</v>
      </c>
      <c r="D6293" s="4" t="s">
        <v>13</v>
      </c>
      <c r="E6293" s="4" t="s">
        <v>6</v>
      </c>
      <c r="F6293" s="4" t="s">
        <v>10</v>
      </c>
    </row>
    <row r="6294" spans="1:9">
      <c r="A6294" t="n">
        <v>46306</v>
      </c>
      <c r="B6294" s="26" t="n">
        <v>31</v>
      </c>
      <c r="C6294" s="7" t="n">
        <v>1</v>
      </c>
      <c r="D6294" s="7" t="n">
        <v>1</v>
      </c>
      <c r="E6294" s="7" t="s">
        <v>664</v>
      </c>
      <c r="F6294" s="7" t="n">
        <v>120</v>
      </c>
    </row>
    <row r="6295" spans="1:9">
      <c r="A6295" t="s">
        <v>4</v>
      </c>
      <c r="B6295" s="4" t="s">
        <v>5</v>
      </c>
      <c r="C6295" s="4" t="s">
        <v>13</v>
      </c>
      <c r="D6295" s="4" t="s">
        <v>13</v>
      </c>
      <c r="E6295" s="4" t="s">
        <v>6</v>
      </c>
      <c r="F6295" s="4" t="s">
        <v>10</v>
      </c>
    </row>
    <row r="6296" spans="1:9">
      <c r="A6296" t="n">
        <v>46340</v>
      </c>
      <c r="B6296" s="26" t="n">
        <v>31</v>
      </c>
      <c r="C6296" s="7" t="n">
        <v>1</v>
      </c>
      <c r="D6296" s="7" t="n">
        <v>1</v>
      </c>
      <c r="E6296" s="7" t="s">
        <v>665</v>
      </c>
      <c r="F6296" s="7" t="n">
        <v>121</v>
      </c>
    </row>
    <row r="6297" spans="1:9">
      <c r="A6297" t="s">
        <v>4</v>
      </c>
      <c r="B6297" s="4" t="s">
        <v>5</v>
      </c>
      <c r="C6297" s="4" t="s">
        <v>13</v>
      </c>
      <c r="D6297" s="4" t="s">
        <v>13</v>
      </c>
      <c r="E6297" s="4" t="s">
        <v>6</v>
      </c>
      <c r="F6297" s="4" t="s">
        <v>10</v>
      </c>
    </row>
    <row r="6298" spans="1:9">
      <c r="A6298" t="n">
        <v>46374</v>
      </c>
      <c r="B6298" s="26" t="n">
        <v>31</v>
      </c>
      <c r="C6298" s="7" t="n">
        <v>1</v>
      </c>
      <c r="D6298" s="7" t="n">
        <v>1</v>
      </c>
      <c r="E6298" s="7" t="s">
        <v>666</v>
      </c>
      <c r="F6298" s="7" t="n">
        <v>122</v>
      </c>
    </row>
    <row r="6299" spans="1:9">
      <c r="A6299" t="s">
        <v>4</v>
      </c>
      <c r="B6299" s="4" t="s">
        <v>5</v>
      </c>
      <c r="C6299" s="4" t="s">
        <v>13</v>
      </c>
      <c r="D6299" s="4" t="s">
        <v>13</v>
      </c>
      <c r="E6299" s="4" t="s">
        <v>6</v>
      </c>
      <c r="F6299" s="4" t="s">
        <v>10</v>
      </c>
    </row>
    <row r="6300" spans="1:9">
      <c r="A6300" t="n">
        <v>46406</v>
      </c>
      <c r="B6300" s="26" t="n">
        <v>31</v>
      </c>
      <c r="C6300" s="7" t="n">
        <v>1</v>
      </c>
      <c r="D6300" s="7" t="n">
        <v>1</v>
      </c>
      <c r="E6300" s="7" t="s">
        <v>667</v>
      </c>
      <c r="F6300" s="7" t="n">
        <v>123</v>
      </c>
    </row>
    <row r="6301" spans="1:9">
      <c r="A6301" t="s">
        <v>4</v>
      </c>
      <c r="B6301" s="4" t="s">
        <v>5</v>
      </c>
      <c r="C6301" s="4" t="s">
        <v>13</v>
      </c>
      <c r="D6301" s="4" t="s">
        <v>13</v>
      </c>
      <c r="E6301" s="4" t="s">
        <v>6</v>
      </c>
      <c r="F6301" s="4" t="s">
        <v>10</v>
      </c>
    </row>
    <row r="6302" spans="1:9">
      <c r="A6302" t="n">
        <v>46440</v>
      </c>
      <c r="B6302" s="26" t="n">
        <v>31</v>
      </c>
      <c r="C6302" s="7" t="n">
        <v>1</v>
      </c>
      <c r="D6302" s="7" t="n">
        <v>1</v>
      </c>
      <c r="E6302" s="7" t="s">
        <v>668</v>
      </c>
      <c r="F6302" s="7" t="n">
        <v>124</v>
      </c>
    </row>
    <row r="6303" spans="1:9">
      <c r="A6303" t="s">
        <v>4</v>
      </c>
      <c r="B6303" s="4" t="s">
        <v>5</v>
      </c>
      <c r="C6303" s="4" t="s">
        <v>13</v>
      </c>
      <c r="D6303" s="4" t="s">
        <v>13</v>
      </c>
      <c r="E6303" s="4" t="s">
        <v>6</v>
      </c>
      <c r="F6303" s="4" t="s">
        <v>10</v>
      </c>
    </row>
    <row r="6304" spans="1:9">
      <c r="A6304" t="n">
        <v>46486</v>
      </c>
      <c r="B6304" s="26" t="n">
        <v>31</v>
      </c>
      <c r="C6304" s="7" t="n">
        <v>1</v>
      </c>
      <c r="D6304" s="7" t="n">
        <v>1</v>
      </c>
      <c r="E6304" s="7" t="s">
        <v>669</v>
      </c>
      <c r="F6304" s="7" t="n">
        <v>125</v>
      </c>
    </row>
    <row r="6305" spans="1:7">
      <c r="A6305" t="s">
        <v>4</v>
      </c>
      <c r="B6305" s="4" t="s">
        <v>5</v>
      </c>
      <c r="C6305" s="4" t="s">
        <v>13</v>
      </c>
      <c r="D6305" s="4" t="s">
        <v>13</v>
      </c>
      <c r="E6305" s="4" t="s">
        <v>6</v>
      </c>
      <c r="F6305" s="4" t="s">
        <v>10</v>
      </c>
    </row>
    <row r="6306" spans="1:7">
      <c r="A6306" t="n">
        <v>46519</v>
      </c>
      <c r="B6306" s="26" t="n">
        <v>31</v>
      </c>
      <c r="C6306" s="7" t="n">
        <v>1</v>
      </c>
      <c r="D6306" s="7" t="n">
        <v>1</v>
      </c>
      <c r="E6306" s="7" t="s">
        <v>670</v>
      </c>
      <c r="F6306" s="7" t="n">
        <v>126</v>
      </c>
    </row>
    <row r="6307" spans="1:7">
      <c r="A6307" t="s">
        <v>4</v>
      </c>
      <c r="B6307" s="4" t="s">
        <v>5</v>
      </c>
      <c r="C6307" s="4" t="s">
        <v>13</v>
      </c>
      <c r="D6307" s="4" t="s">
        <v>13</v>
      </c>
      <c r="E6307" s="4" t="s">
        <v>6</v>
      </c>
      <c r="F6307" s="4" t="s">
        <v>10</v>
      </c>
    </row>
    <row r="6308" spans="1:7">
      <c r="A6308" t="n">
        <v>46567</v>
      </c>
      <c r="B6308" s="26" t="n">
        <v>31</v>
      </c>
      <c r="C6308" s="7" t="n">
        <v>1</v>
      </c>
      <c r="D6308" s="7" t="n">
        <v>1</v>
      </c>
      <c r="E6308" s="7" t="s">
        <v>671</v>
      </c>
      <c r="F6308" s="7" t="n">
        <v>127</v>
      </c>
    </row>
    <row r="6309" spans="1:7">
      <c r="A6309" t="s">
        <v>4</v>
      </c>
      <c r="B6309" s="4" t="s">
        <v>5</v>
      </c>
      <c r="C6309" s="4" t="s">
        <v>13</v>
      </c>
      <c r="D6309" s="4" t="s">
        <v>13</v>
      </c>
      <c r="E6309" s="4" t="s">
        <v>6</v>
      </c>
      <c r="F6309" s="4" t="s">
        <v>10</v>
      </c>
    </row>
    <row r="6310" spans="1:7">
      <c r="A6310" t="n">
        <v>46618</v>
      </c>
      <c r="B6310" s="26" t="n">
        <v>31</v>
      </c>
      <c r="C6310" s="7" t="n">
        <v>1</v>
      </c>
      <c r="D6310" s="7" t="n">
        <v>1</v>
      </c>
      <c r="E6310" s="7" t="s">
        <v>672</v>
      </c>
      <c r="F6310" s="7" t="n">
        <v>129</v>
      </c>
    </row>
    <row r="6311" spans="1:7">
      <c r="A6311" t="s">
        <v>4</v>
      </c>
      <c r="B6311" s="4" t="s">
        <v>5</v>
      </c>
      <c r="C6311" s="4" t="s">
        <v>13</v>
      </c>
      <c r="D6311" s="4" t="s">
        <v>13</v>
      </c>
      <c r="E6311" s="4" t="s">
        <v>6</v>
      </c>
      <c r="F6311" s="4" t="s">
        <v>10</v>
      </c>
    </row>
    <row r="6312" spans="1:7">
      <c r="A6312" t="n">
        <v>46668</v>
      </c>
      <c r="B6312" s="26" t="n">
        <v>31</v>
      </c>
      <c r="C6312" s="7" t="n">
        <v>1</v>
      </c>
      <c r="D6312" s="7" t="n">
        <v>1</v>
      </c>
      <c r="E6312" s="7" t="s">
        <v>673</v>
      </c>
      <c r="F6312" s="7" t="n">
        <v>130</v>
      </c>
    </row>
    <row r="6313" spans="1:7">
      <c r="A6313" t="s">
        <v>4</v>
      </c>
      <c r="B6313" s="4" t="s">
        <v>5</v>
      </c>
      <c r="C6313" s="4" t="s">
        <v>13</v>
      </c>
      <c r="D6313" s="4" t="s">
        <v>13</v>
      </c>
      <c r="E6313" s="4" t="s">
        <v>13</v>
      </c>
      <c r="F6313" s="4" t="s">
        <v>10</v>
      </c>
      <c r="G6313" s="4" t="s">
        <v>10</v>
      </c>
      <c r="H6313" s="4" t="s">
        <v>13</v>
      </c>
    </row>
    <row r="6314" spans="1:7">
      <c r="A6314" t="n">
        <v>46727</v>
      </c>
      <c r="B6314" s="26" t="n">
        <v>31</v>
      </c>
      <c r="C6314" s="7" t="n">
        <v>2</v>
      </c>
      <c r="D6314" s="7" t="n">
        <v>1</v>
      </c>
      <c r="E6314" s="7" t="n">
        <v>1</v>
      </c>
      <c r="F6314" s="7" t="n">
        <v>400</v>
      </c>
      <c r="G6314" s="7" t="n">
        <v>100</v>
      </c>
      <c r="H6314" s="7" t="n">
        <v>0</v>
      </c>
    </row>
    <row r="6315" spans="1:7">
      <c r="A6315" t="s">
        <v>4</v>
      </c>
      <c r="B6315" s="4" t="s">
        <v>5</v>
      </c>
      <c r="C6315" s="4" t="s">
        <v>13</v>
      </c>
      <c r="D6315" s="4" t="s">
        <v>13</v>
      </c>
      <c r="E6315" s="4" t="s">
        <v>13</v>
      </c>
    </row>
    <row r="6316" spans="1:7">
      <c r="A6316" t="n">
        <v>46736</v>
      </c>
      <c r="B6316" s="26" t="n">
        <v>31</v>
      </c>
      <c r="C6316" s="7" t="n">
        <v>4</v>
      </c>
      <c r="D6316" s="7" t="n">
        <v>1</v>
      </c>
      <c r="E6316" s="7" t="n">
        <v>1</v>
      </c>
    </row>
    <row r="6317" spans="1:7">
      <c r="A6317" t="s">
        <v>4</v>
      </c>
      <c r="B6317" s="4" t="s">
        <v>5</v>
      </c>
      <c r="C6317" s="4" t="s">
        <v>13</v>
      </c>
      <c r="D6317" s="4" t="s">
        <v>13</v>
      </c>
    </row>
    <row r="6318" spans="1:7">
      <c r="A6318" t="n">
        <v>46740</v>
      </c>
      <c r="B6318" s="26" t="n">
        <v>31</v>
      </c>
      <c r="C6318" s="7" t="n">
        <v>3</v>
      </c>
      <c r="D6318" s="7" t="n">
        <v>1</v>
      </c>
    </row>
    <row r="6319" spans="1:7">
      <c r="A6319" t="s">
        <v>4</v>
      </c>
      <c r="B6319" s="4" t="s">
        <v>5</v>
      </c>
      <c r="C6319" s="4" t="s">
        <v>13</v>
      </c>
      <c r="D6319" s="4" t="s">
        <v>13</v>
      </c>
      <c r="E6319" s="4" t="s">
        <v>13</v>
      </c>
      <c r="F6319" s="4" t="s">
        <v>9</v>
      </c>
      <c r="G6319" s="4" t="s">
        <v>13</v>
      </c>
      <c r="H6319" s="4" t="s">
        <v>13</v>
      </c>
      <c r="I6319" s="4" t="s">
        <v>84</v>
      </c>
    </row>
    <row r="6320" spans="1:7">
      <c r="A6320" t="n">
        <v>46743</v>
      </c>
      <c r="B6320" s="15" t="n">
        <v>5</v>
      </c>
      <c r="C6320" s="7" t="n">
        <v>35</v>
      </c>
      <c r="D6320" s="7" t="n">
        <v>1</v>
      </c>
      <c r="E6320" s="7" t="n">
        <v>0</v>
      </c>
      <c r="F6320" s="7" t="n">
        <v>-2</v>
      </c>
      <c r="G6320" s="7" t="n">
        <v>3</v>
      </c>
      <c r="H6320" s="7" t="n">
        <v>1</v>
      </c>
      <c r="I6320" s="16" t="n">
        <f t="normal" ca="1">A6324</f>
        <v>0</v>
      </c>
    </row>
    <row r="6321" spans="1:9">
      <c r="A6321" t="s">
        <v>4</v>
      </c>
      <c r="B6321" s="4" t="s">
        <v>5</v>
      </c>
      <c r="C6321" s="4" t="s">
        <v>13</v>
      </c>
      <c r="D6321" s="4" t="s">
        <v>6</v>
      </c>
    </row>
    <row r="6322" spans="1:9">
      <c r="A6322" t="n">
        <v>46757</v>
      </c>
      <c r="B6322" s="30" t="n">
        <v>2</v>
      </c>
      <c r="C6322" s="7" t="n">
        <v>0</v>
      </c>
      <c r="D6322" s="7" t="s">
        <v>571</v>
      </c>
    </row>
    <row r="6323" spans="1:9">
      <c r="A6323" t="s">
        <v>4</v>
      </c>
      <c r="B6323" s="4" t="s">
        <v>5</v>
      </c>
    </row>
    <row r="6324" spans="1:9">
      <c r="A6324" t="n">
        <v>46772</v>
      </c>
      <c r="B6324" s="5" t="n">
        <v>1</v>
      </c>
    </row>
    <row r="6325" spans="1:9" s="3" customFormat="1" customHeight="0">
      <c r="A6325" s="3" t="s">
        <v>2</v>
      </c>
      <c r="B6325" s="3" t="s">
        <v>674</v>
      </c>
    </row>
    <row r="6326" spans="1:9">
      <c r="A6326" t="s">
        <v>4</v>
      </c>
      <c r="B6326" s="4" t="s">
        <v>5</v>
      </c>
      <c r="C6326" s="4" t="s">
        <v>13</v>
      </c>
      <c r="D6326" s="4" t="s">
        <v>13</v>
      </c>
      <c r="E6326" s="4" t="s">
        <v>9</v>
      </c>
      <c r="F6326" s="4" t="s">
        <v>13</v>
      </c>
      <c r="G6326" s="4" t="s">
        <v>13</v>
      </c>
    </row>
    <row r="6327" spans="1:9">
      <c r="A6327" t="n">
        <v>46776</v>
      </c>
      <c r="B6327" s="25" t="n">
        <v>18</v>
      </c>
      <c r="C6327" s="7" t="n">
        <v>1</v>
      </c>
      <c r="D6327" s="7" t="n">
        <v>0</v>
      </c>
      <c r="E6327" s="7" t="n">
        <v>0</v>
      </c>
      <c r="F6327" s="7" t="n">
        <v>19</v>
      </c>
      <c r="G6327" s="7" t="n">
        <v>1</v>
      </c>
    </row>
    <row r="6328" spans="1:9">
      <c r="A6328" t="s">
        <v>4</v>
      </c>
      <c r="B6328" s="4" t="s">
        <v>5</v>
      </c>
      <c r="C6328" s="4" t="s">
        <v>13</v>
      </c>
      <c r="D6328" s="4" t="s">
        <v>13</v>
      </c>
      <c r="E6328" s="4" t="s">
        <v>10</v>
      </c>
      <c r="F6328" s="4" t="s">
        <v>9</v>
      </c>
    </row>
    <row r="6329" spans="1:9">
      <c r="A6329" t="n">
        <v>46785</v>
      </c>
      <c r="B6329" s="26" t="n">
        <v>31</v>
      </c>
      <c r="C6329" s="7" t="n">
        <v>0</v>
      </c>
      <c r="D6329" s="7" t="n">
        <v>1</v>
      </c>
      <c r="E6329" s="7" t="n">
        <v>0</v>
      </c>
      <c r="F6329" s="7" t="n">
        <v>1107296256</v>
      </c>
    </row>
    <row r="6330" spans="1:9">
      <c r="A6330" t="s">
        <v>4</v>
      </c>
      <c r="B6330" s="4" t="s">
        <v>5</v>
      </c>
      <c r="C6330" s="4" t="s">
        <v>13</v>
      </c>
      <c r="D6330" s="4" t="s">
        <v>13</v>
      </c>
      <c r="E6330" s="4" t="s">
        <v>6</v>
      </c>
      <c r="F6330" s="4" t="s">
        <v>10</v>
      </c>
    </row>
    <row r="6331" spans="1:9">
      <c r="A6331" t="n">
        <v>46794</v>
      </c>
      <c r="B6331" s="26" t="n">
        <v>31</v>
      </c>
      <c r="C6331" s="7" t="n">
        <v>1</v>
      </c>
      <c r="D6331" s="7" t="n">
        <v>1</v>
      </c>
      <c r="E6331" s="7" t="s">
        <v>675</v>
      </c>
      <c r="F6331" s="7" t="n">
        <v>140</v>
      </c>
    </row>
    <row r="6332" spans="1:9">
      <c r="A6332" t="s">
        <v>4</v>
      </c>
      <c r="B6332" s="4" t="s">
        <v>5</v>
      </c>
      <c r="C6332" s="4" t="s">
        <v>13</v>
      </c>
      <c r="D6332" s="4" t="s">
        <v>13</v>
      </c>
      <c r="E6332" s="4" t="s">
        <v>6</v>
      </c>
      <c r="F6332" s="4" t="s">
        <v>10</v>
      </c>
    </row>
    <row r="6333" spans="1:9">
      <c r="A6333" t="n">
        <v>46837</v>
      </c>
      <c r="B6333" s="26" t="n">
        <v>31</v>
      </c>
      <c r="C6333" s="7" t="n">
        <v>1</v>
      </c>
      <c r="D6333" s="7" t="n">
        <v>1</v>
      </c>
      <c r="E6333" s="7" t="s">
        <v>676</v>
      </c>
      <c r="F6333" s="7" t="n">
        <v>141</v>
      </c>
    </row>
    <row r="6334" spans="1:9">
      <c r="A6334" t="s">
        <v>4</v>
      </c>
      <c r="B6334" s="4" t="s">
        <v>5</v>
      </c>
      <c r="C6334" s="4" t="s">
        <v>13</v>
      </c>
      <c r="D6334" s="4" t="s">
        <v>13</v>
      </c>
      <c r="E6334" s="4" t="s">
        <v>6</v>
      </c>
      <c r="F6334" s="4" t="s">
        <v>10</v>
      </c>
    </row>
    <row r="6335" spans="1:9">
      <c r="A6335" t="n">
        <v>46874</v>
      </c>
      <c r="B6335" s="26" t="n">
        <v>31</v>
      </c>
      <c r="C6335" s="7" t="n">
        <v>1</v>
      </c>
      <c r="D6335" s="7" t="n">
        <v>1</v>
      </c>
      <c r="E6335" s="7" t="s">
        <v>677</v>
      </c>
      <c r="F6335" s="7" t="n">
        <v>142</v>
      </c>
    </row>
    <row r="6336" spans="1:9">
      <c r="A6336" t="s">
        <v>4</v>
      </c>
      <c r="B6336" s="4" t="s">
        <v>5</v>
      </c>
      <c r="C6336" s="4" t="s">
        <v>13</v>
      </c>
      <c r="D6336" s="4" t="s">
        <v>13</v>
      </c>
      <c r="E6336" s="4" t="s">
        <v>6</v>
      </c>
      <c r="F6336" s="4" t="s">
        <v>10</v>
      </c>
    </row>
    <row r="6337" spans="1:7">
      <c r="A6337" t="n">
        <v>46913</v>
      </c>
      <c r="B6337" s="26" t="n">
        <v>31</v>
      </c>
      <c r="C6337" s="7" t="n">
        <v>1</v>
      </c>
      <c r="D6337" s="7" t="n">
        <v>1</v>
      </c>
      <c r="E6337" s="7" t="s">
        <v>678</v>
      </c>
      <c r="F6337" s="7" t="n">
        <v>143</v>
      </c>
    </row>
    <row r="6338" spans="1:7">
      <c r="A6338" t="s">
        <v>4</v>
      </c>
      <c r="B6338" s="4" t="s">
        <v>5</v>
      </c>
      <c r="C6338" s="4" t="s">
        <v>13</v>
      </c>
      <c r="D6338" s="4" t="s">
        <v>13</v>
      </c>
      <c r="E6338" s="4" t="s">
        <v>6</v>
      </c>
      <c r="F6338" s="4" t="s">
        <v>10</v>
      </c>
    </row>
    <row r="6339" spans="1:7">
      <c r="A6339" t="n">
        <v>46945</v>
      </c>
      <c r="B6339" s="26" t="n">
        <v>31</v>
      </c>
      <c r="C6339" s="7" t="n">
        <v>1</v>
      </c>
      <c r="D6339" s="7" t="n">
        <v>1</v>
      </c>
      <c r="E6339" s="7" t="s">
        <v>679</v>
      </c>
      <c r="F6339" s="7" t="n">
        <v>144</v>
      </c>
    </row>
    <row r="6340" spans="1:7">
      <c r="A6340" t="s">
        <v>4</v>
      </c>
      <c r="B6340" s="4" t="s">
        <v>5</v>
      </c>
      <c r="C6340" s="4" t="s">
        <v>13</v>
      </c>
      <c r="D6340" s="4" t="s">
        <v>13</v>
      </c>
      <c r="E6340" s="4" t="s">
        <v>6</v>
      </c>
      <c r="F6340" s="4" t="s">
        <v>10</v>
      </c>
    </row>
    <row r="6341" spans="1:7">
      <c r="A6341" t="n">
        <v>46983</v>
      </c>
      <c r="B6341" s="26" t="n">
        <v>31</v>
      </c>
      <c r="C6341" s="7" t="n">
        <v>1</v>
      </c>
      <c r="D6341" s="7" t="n">
        <v>1</v>
      </c>
      <c r="E6341" s="7" t="s">
        <v>680</v>
      </c>
      <c r="F6341" s="7" t="n">
        <v>145</v>
      </c>
    </row>
    <row r="6342" spans="1:7">
      <c r="A6342" t="s">
        <v>4</v>
      </c>
      <c r="B6342" s="4" t="s">
        <v>5</v>
      </c>
      <c r="C6342" s="4" t="s">
        <v>13</v>
      </c>
      <c r="D6342" s="4" t="s">
        <v>13</v>
      </c>
      <c r="E6342" s="4" t="s">
        <v>6</v>
      </c>
      <c r="F6342" s="4" t="s">
        <v>10</v>
      </c>
    </row>
    <row r="6343" spans="1:7">
      <c r="A6343" t="n">
        <v>47018</v>
      </c>
      <c r="B6343" s="26" t="n">
        <v>31</v>
      </c>
      <c r="C6343" s="7" t="n">
        <v>1</v>
      </c>
      <c r="D6343" s="7" t="n">
        <v>1</v>
      </c>
      <c r="E6343" s="7" t="s">
        <v>681</v>
      </c>
      <c r="F6343" s="7" t="n">
        <v>146</v>
      </c>
    </row>
    <row r="6344" spans="1:7">
      <c r="A6344" t="s">
        <v>4</v>
      </c>
      <c r="B6344" s="4" t="s">
        <v>5</v>
      </c>
      <c r="C6344" s="4" t="s">
        <v>13</v>
      </c>
      <c r="D6344" s="4" t="s">
        <v>13</v>
      </c>
      <c r="E6344" s="4" t="s">
        <v>6</v>
      </c>
      <c r="F6344" s="4" t="s">
        <v>10</v>
      </c>
    </row>
    <row r="6345" spans="1:7">
      <c r="A6345" t="n">
        <v>47060</v>
      </c>
      <c r="B6345" s="26" t="n">
        <v>31</v>
      </c>
      <c r="C6345" s="7" t="n">
        <v>1</v>
      </c>
      <c r="D6345" s="7" t="n">
        <v>1</v>
      </c>
      <c r="E6345" s="7" t="s">
        <v>682</v>
      </c>
      <c r="F6345" s="7" t="n">
        <v>147</v>
      </c>
    </row>
    <row r="6346" spans="1:7">
      <c r="A6346" t="s">
        <v>4</v>
      </c>
      <c r="B6346" s="4" t="s">
        <v>5</v>
      </c>
      <c r="C6346" s="4" t="s">
        <v>13</v>
      </c>
      <c r="D6346" s="4" t="s">
        <v>13</v>
      </c>
      <c r="E6346" s="4" t="s">
        <v>6</v>
      </c>
      <c r="F6346" s="4" t="s">
        <v>10</v>
      </c>
    </row>
    <row r="6347" spans="1:7">
      <c r="A6347" t="n">
        <v>47098</v>
      </c>
      <c r="B6347" s="26" t="n">
        <v>31</v>
      </c>
      <c r="C6347" s="7" t="n">
        <v>1</v>
      </c>
      <c r="D6347" s="7" t="n">
        <v>1</v>
      </c>
      <c r="E6347" s="7" t="s">
        <v>683</v>
      </c>
      <c r="F6347" s="7" t="n">
        <v>148</v>
      </c>
    </row>
    <row r="6348" spans="1:7">
      <c r="A6348" t="s">
        <v>4</v>
      </c>
      <c r="B6348" s="4" t="s">
        <v>5</v>
      </c>
      <c r="C6348" s="4" t="s">
        <v>13</v>
      </c>
      <c r="D6348" s="4" t="s">
        <v>13</v>
      </c>
      <c r="E6348" s="4" t="s">
        <v>6</v>
      </c>
      <c r="F6348" s="4" t="s">
        <v>10</v>
      </c>
    </row>
    <row r="6349" spans="1:7">
      <c r="A6349" t="n">
        <v>47144</v>
      </c>
      <c r="B6349" s="26" t="n">
        <v>31</v>
      </c>
      <c r="C6349" s="7" t="n">
        <v>1</v>
      </c>
      <c r="D6349" s="7" t="n">
        <v>1</v>
      </c>
      <c r="E6349" s="7" t="s">
        <v>684</v>
      </c>
      <c r="F6349" s="7" t="n">
        <v>149</v>
      </c>
    </row>
    <row r="6350" spans="1:7">
      <c r="A6350" t="s">
        <v>4</v>
      </c>
      <c r="B6350" s="4" t="s">
        <v>5</v>
      </c>
      <c r="C6350" s="4" t="s">
        <v>13</v>
      </c>
      <c r="D6350" s="4" t="s">
        <v>13</v>
      </c>
      <c r="E6350" s="4" t="s">
        <v>6</v>
      </c>
      <c r="F6350" s="4" t="s">
        <v>10</v>
      </c>
    </row>
    <row r="6351" spans="1:7">
      <c r="A6351" t="n">
        <v>47182</v>
      </c>
      <c r="B6351" s="26" t="n">
        <v>31</v>
      </c>
      <c r="C6351" s="7" t="n">
        <v>1</v>
      </c>
      <c r="D6351" s="7" t="n">
        <v>1</v>
      </c>
      <c r="E6351" s="7" t="s">
        <v>685</v>
      </c>
      <c r="F6351" s="7" t="n">
        <v>150</v>
      </c>
    </row>
    <row r="6352" spans="1:7">
      <c r="A6352" t="s">
        <v>4</v>
      </c>
      <c r="B6352" s="4" t="s">
        <v>5</v>
      </c>
      <c r="C6352" s="4" t="s">
        <v>13</v>
      </c>
      <c r="D6352" s="4" t="s">
        <v>13</v>
      </c>
      <c r="E6352" s="4" t="s">
        <v>6</v>
      </c>
      <c r="F6352" s="4" t="s">
        <v>10</v>
      </c>
    </row>
    <row r="6353" spans="1:6">
      <c r="A6353" t="n">
        <v>47226</v>
      </c>
      <c r="B6353" s="26" t="n">
        <v>31</v>
      </c>
      <c r="C6353" s="7" t="n">
        <v>1</v>
      </c>
      <c r="D6353" s="7" t="n">
        <v>1</v>
      </c>
      <c r="E6353" s="7" t="s">
        <v>686</v>
      </c>
      <c r="F6353" s="7" t="n">
        <v>151</v>
      </c>
    </row>
    <row r="6354" spans="1:6">
      <c r="A6354" t="s">
        <v>4</v>
      </c>
      <c r="B6354" s="4" t="s">
        <v>5</v>
      </c>
      <c r="C6354" s="4" t="s">
        <v>13</v>
      </c>
      <c r="D6354" s="4" t="s">
        <v>13</v>
      </c>
      <c r="E6354" s="4" t="s">
        <v>6</v>
      </c>
      <c r="F6354" s="4" t="s">
        <v>10</v>
      </c>
    </row>
    <row r="6355" spans="1:6">
      <c r="A6355" t="n">
        <v>47266</v>
      </c>
      <c r="B6355" s="26" t="n">
        <v>31</v>
      </c>
      <c r="C6355" s="7" t="n">
        <v>1</v>
      </c>
      <c r="D6355" s="7" t="n">
        <v>1</v>
      </c>
      <c r="E6355" s="7" t="s">
        <v>687</v>
      </c>
      <c r="F6355" s="7" t="n">
        <v>152</v>
      </c>
    </row>
    <row r="6356" spans="1:6">
      <c r="A6356" t="s">
        <v>4</v>
      </c>
      <c r="B6356" s="4" t="s">
        <v>5</v>
      </c>
      <c r="C6356" s="4" t="s">
        <v>13</v>
      </c>
      <c r="D6356" s="4" t="s">
        <v>13</v>
      </c>
      <c r="E6356" s="4" t="s">
        <v>6</v>
      </c>
      <c r="F6356" s="4" t="s">
        <v>10</v>
      </c>
    </row>
    <row r="6357" spans="1:6">
      <c r="A6357" t="n">
        <v>47311</v>
      </c>
      <c r="B6357" s="26" t="n">
        <v>31</v>
      </c>
      <c r="C6357" s="7" t="n">
        <v>1</v>
      </c>
      <c r="D6357" s="7" t="n">
        <v>1</v>
      </c>
      <c r="E6357" s="7" t="s">
        <v>688</v>
      </c>
      <c r="F6357" s="7" t="n">
        <v>153</v>
      </c>
    </row>
    <row r="6358" spans="1:6">
      <c r="A6358" t="s">
        <v>4</v>
      </c>
      <c r="B6358" s="4" t="s">
        <v>5</v>
      </c>
      <c r="C6358" s="4" t="s">
        <v>13</v>
      </c>
      <c r="D6358" s="4" t="s">
        <v>13</v>
      </c>
      <c r="E6358" s="4" t="s">
        <v>6</v>
      </c>
      <c r="F6358" s="4" t="s">
        <v>10</v>
      </c>
    </row>
    <row r="6359" spans="1:6">
      <c r="A6359" t="n">
        <v>47344</v>
      </c>
      <c r="B6359" s="26" t="n">
        <v>31</v>
      </c>
      <c r="C6359" s="7" t="n">
        <v>1</v>
      </c>
      <c r="D6359" s="7" t="n">
        <v>1</v>
      </c>
      <c r="E6359" s="7" t="s">
        <v>689</v>
      </c>
      <c r="F6359" s="7" t="n">
        <v>154</v>
      </c>
    </row>
    <row r="6360" spans="1:6">
      <c r="A6360" t="s">
        <v>4</v>
      </c>
      <c r="B6360" s="4" t="s">
        <v>5</v>
      </c>
      <c r="C6360" s="4" t="s">
        <v>13</v>
      </c>
      <c r="D6360" s="4" t="s">
        <v>13</v>
      </c>
      <c r="E6360" s="4" t="s">
        <v>6</v>
      </c>
      <c r="F6360" s="4" t="s">
        <v>10</v>
      </c>
    </row>
    <row r="6361" spans="1:6">
      <c r="A6361" t="n">
        <v>47405</v>
      </c>
      <c r="B6361" s="26" t="n">
        <v>31</v>
      </c>
      <c r="C6361" s="7" t="n">
        <v>1</v>
      </c>
      <c r="D6361" s="7" t="n">
        <v>1</v>
      </c>
      <c r="E6361" s="7" t="s">
        <v>690</v>
      </c>
      <c r="F6361" s="7" t="n">
        <v>155</v>
      </c>
    </row>
    <row r="6362" spans="1:6">
      <c r="A6362" t="s">
        <v>4</v>
      </c>
      <c r="B6362" s="4" t="s">
        <v>5</v>
      </c>
      <c r="C6362" s="4" t="s">
        <v>13</v>
      </c>
      <c r="D6362" s="4" t="s">
        <v>13</v>
      </c>
      <c r="E6362" s="4" t="s">
        <v>6</v>
      </c>
      <c r="F6362" s="4" t="s">
        <v>10</v>
      </c>
    </row>
    <row r="6363" spans="1:6">
      <c r="A6363" t="n">
        <v>47448</v>
      </c>
      <c r="B6363" s="26" t="n">
        <v>31</v>
      </c>
      <c r="C6363" s="7" t="n">
        <v>1</v>
      </c>
      <c r="D6363" s="7" t="n">
        <v>1</v>
      </c>
      <c r="E6363" s="7" t="s">
        <v>691</v>
      </c>
      <c r="F6363" s="7" t="n">
        <v>156</v>
      </c>
    </row>
    <row r="6364" spans="1:6">
      <c r="A6364" t="s">
        <v>4</v>
      </c>
      <c r="B6364" s="4" t="s">
        <v>5</v>
      </c>
      <c r="C6364" s="4" t="s">
        <v>13</v>
      </c>
      <c r="D6364" s="4" t="s">
        <v>13</v>
      </c>
      <c r="E6364" s="4" t="s">
        <v>6</v>
      </c>
      <c r="F6364" s="4" t="s">
        <v>10</v>
      </c>
    </row>
    <row r="6365" spans="1:6">
      <c r="A6365" t="n">
        <v>47499</v>
      </c>
      <c r="B6365" s="26" t="n">
        <v>31</v>
      </c>
      <c r="C6365" s="7" t="n">
        <v>1</v>
      </c>
      <c r="D6365" s="7" t="n">
        <v>1</v>
      </c>
      <c r="E6365" s="7" t="s">
        <v>692</v>
      </c>
      <c r="F6365" s="7" t="n">
        <v>157</v>
      </c>
    </row>
    <row r="6366" spans="1:6">
      <c r="A6366" t="s">
        <v>4</v>
      </c>
      <c r="B6366" s="4" t="s">
        <v>5</v>
      </c>
      <c r="C6366" s="4" t="s">
        <v>13</v>
      </c>
      <c r="D6366" s="4" t="s">
        <v>13</v>
      </c>
      <c r="E6366" s="4" t="s">
        <v>6</v>
      </c>
      <c r="F6366" s="4" t="s">
        <v>10</v>
      </c>
    </row>
    <row r="6367" spans="1:6">
      <c r="A6367" t="n">
        <v>47540</v>
      </c>
      <c r="B6367" s="26" t="n">
        <v>31</v>
      </c>
      <c r="C6367" s="7" t="n">
        <v>1</v>
      </c>
      <c r="D6367" s="7" t="n">
        <v>1</v>
      </c>
      <c r="E6367" s="7" t="s">
        <v>693</v>
      </c>
      <c r="F6367" s="7" t="n">
        <v>158</v>
      </c>
    </row>
    <row r="6368" spans="1:6">
      <c r="A6368" t="s">
        <v>4</v>
      </c>
      <c r="B6368" s="4" t="s">
        <v>5</v>
      </c>
      <c r="C6368" s="4" t="s">
        <v>13</v>
      </c>
      <c r="D6368" s="4" t="s">
        <v>13</v>
      </c>
      <c r="E6368" s="4" t="s">
        <v>6</v>
      </c>
      <c r="F6368" s="4" t="s">
        <v>10</v>
      </c>
    </row>
    <row r="6369" spans="1:6">
      <c r="A6369" t="n">
        <v>47594</v>
      </c>
      <c r="B6369" s="26" t="n">
        <v>31</v>
      </c>
      <c r="C6369" s="7" t="n">
        <v>1</v>
      </c>
      <c r="D6369" s="7" t="n">
        <v>1</v>
      </c>
      <c r="E6369" s="7" t="s">
        <v>694</v>
      </c>
      <c r="F6369" s="7" t="n">
        <v>159</v>
      </c>
    </row>
    <row r="6370" spans="1:6">
      <c r="A6370" t="s">
        <v>4</v>
      </c>
      <c r="B6370" s="4" t="s">
        <v>5</v>
      </c>
      <c r="C6370" s="4" t="s">
        <v>13</v>
      </c>
      <c r="D6370" s="4" t="s">
        <v>13</v>
      </c>
      <c r="E6370" s="4" t="s">
        <v>6</v>
      </c>
      <c r="F6370" s="4" t="s">
        <v>10</v>
      </c>
    </row>
    <row r="6371" spans="1:6">
      <c r="A6371" t="n">
        <v>47631</v>
      </c>
      <c r="B6371" s="26" t="n">
        <v>31</v>
      </c>
      <c r="C6371" s="7" t="n">
        <v>1</v>
      </c>
      <c r="D6371" s="7" t="n">
        <v>1</v>
      </c>
      <c r="E6371" s="7" t="s">
        <v>695</v>
      </c>
      <c r="F6371" s="7" t="n">
        <v>160</v>
      </c>
    </row>
    <row r="6372" spans="1:6">
      <c r="A6372" t="s">
        <v>4</v>
      </c>
      <c r="B6372" s="4" t="s">
        <v>5</v>
      </c>
      <c r="C6372" s="4" t="s">
        <v>13</v>
      </c>
      <c r="D6372" s="4" t="s">
        <v>13</v>
      </c>
      <c r="E6372" s="4" t="s">
        <v>13</v>
      </c>
      <c r="F6372" s="4" t="s">
        <v>10</v>
      </c>
      <c r="G6372" s="4" t="s">
        <v>10</v>
      </c>
      <c r="H6372" s="4" t="s">
        <v>13</v>
      </c>
    </row>
    <row r="6373" spans="1:6">
      <c r="A6373" t="n">
        <v>47665</v>
      </c>
      <c r="B6373" s="26" t="n">
        <v>31</v>
      </c>
      <c r="C6373" s="7" t="n">
        <v>2</v>
      </c>
      <c r="D6373" s="7" t="n">
        <v>1</v>
      </c>
      <c r="E6373" s="7" t="n">
        <v>1</v>
      </c>
      <c r="F6373" s="7" t="n">
        <v>400</v>
      </c>
      <c r="G6373" s="7" t="n">
        <v>0</v>
      </c>
      <c r="H6373" s="7" t="n">
        <v>0</v>
      </c>
    </row>
    <row r="6374" spans="1:6">
      <c r="A6374" t="s">
        <v>4</v>
      </c>
      <c r="B6374" s="4" t="s">
        <v>5</v>
      </c>
      <c r="C6374" s="4" t="s">
        <v>13</v>
      </c>
      <c r="D6374" s="4" t="s">
        <v>13</v>
      </c>
      <c r="E6374" s="4" t="s">
        <v>13</v>
      </c>
    </row>
    <row r="6375" spans="1:6">
      <c r="A6375" t="n">
        <v>47674</v>
      </c>
      <c r="B6375" s="26" t="n">
        <v>31</v>
      </c>
      <c r="C6375" s="7" t="n">
        <v>4</v>
      </c>
      <c r="D6375" s="7" t="n">
        <v>1</v>
      </c>
      <c r="E6375" s="7" t="n">
        <v>1</v>
      </c>
    </row>
    <row r="6376" spans="1:6">
      <c r="A6376" t="s">
        <v>4</v>
      </c>
      <c r="B6376" s="4" t="s">
        <v>5</v>
      </c>
      <c r="C6376" s="4" t="s">
        <v>13</v>
      </c>
      <c r="D6376" s="4" t="s">
        <v>13</v>
      </c>
    </row>
    <row r="6377" spans="1:6">
      <c r="A6377" t="n">
        <v>47678</v>
      </c>
      <c r="B6377" s="26" t="n">
        <v>31</v>
      </c>
      <c r="C6377" s="7" t="n">
        <v>3</v>
      </c>
      <c r="D6377" s="7" t="n">
        <v>1</v>
      </c>
    </row>
    <row r="6378" spans="1:6">
      <c r="A6378" t="s">
        <v>4</v>
      </c>
      <c r="B6378" s="4" t="s">
        <v>5</v>
      </c>
      <c r="C6378" s="4" t="s">
        <v>13</v>
      </c>
      <c r="D6378" s="4" t="s">
        <v>13</v>
      </c>
      <c r="E6378" s="4" t="s">
        <v>13</v>
      </c>
      <c r="F6378" s="4" t="s">
        <v>9</v>
      </c>
      <c r="G6378" s="4" t="s">
        <v>13</v>
      </c>
      <c r="H6378" s="4" t="s">
        <v>13</v>
      </c>
      <c r="I6378" s="4" t="s">
        <v>84</v>
      </c>
    </row>
    <row r="6379" spans="1:6">
      <c r="A6379" t="n">
        <v>47681</v>
      </c>
      <c r="B6379" s="15" t="n">
        <v>5</v>
      </c>
      <c r="C6379" s="7" t="n">
        <v>35</v>
      </c>
      <c r="D6379" s="7" t="n">
        <v>1</v>
      </c>
      <c r="E6379" s="7" t="n">
        <v>0</v>
      </c>
      <c r="F6379" s="7" t="n">
        <v>-2</v>
      </c>
      <c r="G6379" s="7" t="n">
        <v>3</v>
      </c>
      <c r="H6379" s="7" t="n">
        <v>1</v>
      </c>
      <c r="I6379" s="16" t="n">
        <f t="normal" ca="1">A6383</f>
        <v>0</v>
      </c>
    </row>
    <row r="6380" spans="1:6">
      <c r="A6380" t="s">
        <v>4</v>
      </c>
      <c r="B6380" s="4" t="s">
        <v>5</v>
      </c>
      <c r="C6380" s="4" t="s">
        <v>13</v>
      </c>
      <c r="D6380" s="4" t="s">
        <v>6</v>
      </c>
    </row>
    <row r="6381" spans="1:6">
      <c r="A6381" t="n">
        <v>47695</v>
      </c>
      <c r="B6381" s="30" t="n">
        <v>2</v>
      </c>
      <c r="C6381" s="7" t="n">
        <v>0</v>
      </c>
      <c r="D6381" s="7" t="s">
        <v>571</v>
      </c>
    </row>
    <row r="6382" spans="1:6">
      <c r="A6382" t="s">
        <v>4</v>
      </c>
      <c r="B6382" s="4" t="s">
        <v>5</v>
      </c>
    </row>
    <row r="6383" spans="1:6">
      <c r="A6383" t="n">
        <v>47710</v>
      </c>
      <c r="B6383" s="5" t="n">
        <v>1</v>
      </c>
    </row>
    <row r="6384" spans="1:6" s="3" customFormat="1" customHeight="0">
      <c r="A6384" s="3" t="s">
        <v>2</v>
      </c>
      <c r="B6384" s="3" t="s">
        <v>696</v>
      </c>
    </row>
    <row r="6385" spans="1:9">
      <c r="A6385" t="s">
        <v>4</v>
      </c>
      <c r="B6385" s="4" t="s">
        <v>5</v>
      </c>
      <c r="C6385" s="4" t="s">
        <v>13</v>
      </c>
      <c r="D6385" s="4" t="s">
        <v>13</v>
      </c>
      <c r="E6385" s="4" t="s">
        <v>9</v>
      </c>
      <c r="F6385" s="4" t="s">
        <v>13</v>
      </c>
      <c r="G6385" s="4" t="s">
        <v>13</v>
      </c>
    </row>
    <row r="6386" spans="1:9">
      <c r="A6386" t="n">
        <v>47712</v>
      </c>
      <c r="B6386" s="25" t="n">
        <v>18</v>
      </c>
      <c r="C6386" s="7" t="n">
        <v>1</v>
      </c>
      <c r="D6386" s="7" t="n">
        <v>0</v>
      </c>
      <c r="E6386" s="7" t="n">
        <v>0</v>
      </c>
      <c r="F6386" s="7" t="n">
        <v>19</v>
      </c>
      <c r="G6386" s="7" t="n">
        <v>1</v>
      </c>
    </row>
    <row r="6387" spans="1:9">
      <c r="A6387" t="s">
        <v>4</v>
      </c>
      <c r="B6387" s="4" t="s">
        <v>5</v>
      </c>
      <c r="C6387" s="4" t="s">
        <v>13</v>
      </c>
      <c r="D6387" s="4" t="s">
        <v>13</v>
      </c>
      <c r="E6387" s="4" t="s">
        <v>10</v>
      </c>
      <c r="F6387" s="4" t="s">
        <v>9</v>
      </c>
    </row>
    <row r="6388" spans="1:9">
      <c r="A6388" t="n">
        <v>47721</v>
      </c>
      <c r="B6388" s="26" t="n">
        <v>31</v>
      </c>
      <c r="C6388" s="7" t="n">
        <v>0</v>
      </c>
      <c r="D6388" s="7" t="n">
        <v>1</v>
      </c>
      <c r="E6388" s="7" t="n">
        <v>0</v>
      </c>
      <c r="F6388" s="7" t="n">
        <v>1107296256</v>
      </c>
    </row>
    <row r="6389" spans="1:9">
      <c r="A6389" t="s">
        <v>4</v>
      </c>
      <c r="B6389" s="4" t="s">
        <v>5</v>
      </c>
      <c r="C6389" s="4" t="s">
        <v>13</v>
      </c>
      <c r="D6389" s="4" t="s">
        <v>13</v>
      </c>
      <c r="E6389" s="4" t="s">
        <v>6</v>
      </c>
      <c r="F6389" s="4" t="s">
        <v>10</v>
      </c>
    </row>
    <row r="6390" spans="1:9">
      <c r="A6390" t="n">
        <v>47730</v>
      </c>
      <c r="B6390" s="26" t="n">
        <v>31</v>
      </c>
      <c r="C6390" s="7" t="n">
        <v>1</v>
      </c>
      <c r="D6390" s="7" t="n">
        <v>1</v>
      </c>
      <c r="E6390" s="7" t="s">
        <v>697</v>
      </c>
      <c r="F6390" s="7" t="n">
        <v>161</v>
      </c>
    </row>
    <row r="6391" spans="1:9">
      <c r="A6391" t="s">
        <v>4</v>
      </c>
      <c r="B6391" s="4" t="s">
        <v>5</v>
      </c>
      <c r="C6391" s="4" t="s">
        <v>13</v>
      </c>
      <c r="D6391" s="4" t="s">
        <v>13</v>
      </c>
      <c r="E6391" s="4" t="s">
        <v>6</v>
      </c>
      <c r="F6391" s="4" t="s">
        <v>10</v>
      </c>
    </row>
    <row r="6392" spans="1:9">
      <c r="A6392" t="n">
        <v>47771</v>
      </c>
      <c r="B6392" s="26" t="n">
        <v>31</v>
      </c>
      <c r="C6392" s="7" t="n">
        <v>1</v>
      </c>
      <c r="D6392" s="7" t="n">
        <v>1</v>
      </c>
      <c r="E6392" s="7" t="s">
        <v>698</v>
      </c>
      <c r="F6392" s="7" t="n">
        <v>162</v>
      </c>
    </row>
    <row r="6393" spans="1:9">
      <c r="A6393" t="s">
        <v>4</v>
      </c>
      <c r="B6393" s="4" t="s">
        <v>5</v>
      </c>
      <c r="C6393" s="4" t="s">
        <v>13</v>
      </c>
      <c r="D6393" s="4" t="s">
        <v>13</v>
      </c>
      <c r="E6393" s="4" t="s">
        <v>6</v>
      </c>
      <c r="F6393" s="4" t="s">
        <v>10</v>
      </c>
    </row>
    <row r="6394" spans="1:9">
      <c r="A6394" t="n">
        <v>47808</v>
      </c>
      <c r="B6394" s="26" t="n">
        <v>31</v>
      </c>
      <c r="C6394" s="7" t="n">
        <v>1</v>
      </c>
      <c r="D6394" s="7" t="n">
        <v>1</v>
      </c>
      <c r="E6394" s="7" t="s">
        <v>699</v>
      </c>
      <c r="F6394" s="7" t="n">
        <v>163</v>
      </c>
    </row>
    <row r="6395" spans="1:9">
      <c r="A6395" t="s">
        <v>4</v>
      </c>
      <c r="B6395" s="4" t="s">
        <v>5</v>
      </c>
      <c r="C6395" s="4" t="s">
        <v>13</v>
      </c>
      <c r="D6395" s="4" t="s">
        <v>13</v>
      </c>
      <c r="E6395" s="4" t="s">
        <v>6</v>
      </c>
      <c r="F6395" s="4" t="s">
        <v>10</v>
      </c>
    </row>
    <row r="6396" spans="1:9">
      <c r="A6396" t="n">
        <v>47841</v>
      </c>
      <c r="B6396" s="26" t="n">
        <v>31</v>
      </c>
      <c r="C6396" s="7" t="n">
        <v>1</v>
      </c>
      <c r="D6396" s="7" t="n">
        <v>1</v>
      </c>
      <c r="E6396" s="7" t="s">
        <v>700</v>
      </c>
      <c r="F6396" s="7" t="n">
        <v>164</v>
      </c>
    </row>
    <row r="6397" spans="1:9">
      <c r="A6397" t="s">
        <v>4</v>
      </c>
      <c r="B6397" s="4" t="s">
        <v>5</v>
      </c>
      <c r="C6397" s="4" t="s">
        <v>13</v>
      </c>
      <c r="D6397" s="4" t="s">
        <v>13</v>
      </c>
      <c r="E6397" s="4" t="s">
        <v>6</v>
      </c>
      <c r="F6397" s="4" t="s">
        <v>10</v>
      </c>
    </row>
    <row r="6398" spans="1:9">
      <c r="A6398" t="n">
        <v>47888</v>
      </c>
      <c r="B6398" s="26" t="n">
        <v>31</v>
      </c>
      <c r="C6398" s="7" t="n">
        <v>1</v>
      </c>
      <c r="D6398" s="7" t="n">
        <v>1</v>
      </c>
      <c r="E6398" s="7" t="s">
        <v>701</v>
      </c>
      <c r="F6398" s="7" t="n">
        <v>165</v>
      </c>
    </row>
    <row r="6399" spans="1:9">
      <c r="A6399" t="s">
        <v>4</v>
      </c>
      <c r="B6399" s="4" t="s">
        <v>5</v>
      </c>
      <c r="C6399" s="4" t="s">
        <v>13</v>
      </c>
      <c r="D6399" s="4" t="s">
        <v>13</v>
      </c>
      <c r="E6399" s="4" t="s">
        <v>6</v>
      </c>
      <c r="F6399" s="4" t="s">
        <v>10</v>
      </c>
    </row>
    <row r="6400" spans="1:9">
      <c r="A6400" t="n">
        <v>47922</v>
      </c>
      <c r="B6400" s="26" t="n">
        <v>31</v>
      </c>
      <c r="C6400" s="7" t="n">
        <v>1</v>
      </c>
      <c r="D6400" s="7" t="n">
        <v>1</v>
      </c>
      <c r="E6400" s="7" t="s">
        <v>702</v>
      </c>
      <c r="F6400" s="7" t="n">
        <v>166</v>
      </c>
    </row>
    <row r="6401" spans="1:7">
      <c r="A6401" t="s">
        <v>4</v>
      </c>
      <c r="B6401" s="4" t="s">
        <v>5</v>
      </c>
      <c r="C6401" s="4" t="s">
        <v>13</v>
      </c>
      <c r="D6401" s="4" t="s">
        <v>13</v>
      </c>
      <c r="E6401" s="4" t="s">
        <v>6</v>
      </c>
      <c r="F6401" s="4" t="s">
        <v>10</v>
      </c>
    </row>
    <row r="6402" spans="1:7">
      <c r="A6402" t="n">
        <v>47966</v>
      </c>
      <c r="B6402" s="26" t="n">
        <v>31</v>
      </c>
      <c r="C6402" s="7" t="n">
        <v>1</v>
      </c>
      <c r="D6402" s="7" t="n">
        <v>1</v>
      </c>
      <c r="E6402" s="7" t="s">
        <v>703</v>
      </c>
      <c r="F6402" s="7" t="n">
        <v>167</v>
      </c>
    </row>
    <row r="6403" spans="1:7">
      <c r="A6403" t="s">
        <v>4</v>
      </c>
      <c r="B6403" s="4" t="s">
        <v>5</v>
      </c>
      <c r="C6403" s="4" t="s">
        <v>13</v>
      </c>
      <c r="D6403" s="4" t="s">
        <v>13</v>
      </c>
      <c r="E6403" s="4" t="s">
        <v>6</v>
      </c>
      <c r="F6403" s="4" t="s">
        <v>10</v>
      </c>
    </row>
    <row r="6404" spans="1:7">
      <c r="A6404" t="n">
        <v>48013</v>
      </c>
      <c r="B6404" s="26" t="n">
        <v>31</v>
      </c>
      <c r="C6404" s="7" t="n">
        <v>1</v>
      </c>
      <c r="D6404" s="7" t="n">
        <v>1</v>
      </c>
      <c r="E6404" s="7" t="s">
        <v>704</v>
      </c>
      <c r="F6404" s="7" t="n">
        <v>168</v>
      </c>
    </row>
    <row r="6405" spans="1:7">
      <c r="A6405" t="s">
        <v>4</v>
      </c>
      <c r="B6405" s="4" t="s">
        <v>5</v>
      </c>
      <c r="C6405" s="4" t="s">
        <v>13</v>
      </c>
      <c r="D6405" s="4" t="s">
        <v>13</v>
      </c>
      <c r="E6405" s="4" t="s">
        <v>6</v>
      </c>
      <c r="F6405" s="4" t="s">
        <v>10</v>
      </c>
    </row>
    <row r="6406" spans="1:7">
      <c r="A6406" t="n">
        <v>48048</v>
      </c>
      <c r="B6406" s="26" t="n">
        <v>31</v>
      </c>
      <c r="C6406" s="7" t="n">
        <v>1</v>
      </c>
      <c r="D6406" s="7" t="n">
        <v>1</v>
      </c>
      <c r="E6406" s="7" t="s">
        <v>705</v>
      </c>
      <c r="F6406" s="7" t="n">
        <v>169</v>
      </c>
    </row>
    <row r="6407" spans="1:7">
      <c r="A6407" t="s">
        <v>4</v>
      </c>
      <c r="B6407" s="4" t="s">
        <v>5</v>
      </c>
      <c r="C6407" s="4" t="s">
        <v>13</v>
      </c>
      <c r="D6407" s="4" t="s">
        <v>13</v>
      </c>
      <c r="E6407" s="4" t="s">
        <v>6</v>
      </c>
      <c r="F6407" s="4" t="s">
        <v>10</v>
      </c>
    </row>
    <row r="6408" spans="1:7">
      <c r="A6408" t="n">
        <v>48084</v>
      </c>
      <c r="B6408" s="26" t="n">
        <v>31</v>
      </c>
      <c r="C6408" s="7" t="n">
        <v>1</v>
      </c>
      <c r="D6408" s="7" t="n">
        <v>1</v>
      </c>
      <c r="E6408" s="7" t="s">
        <v>706</v>
      </c>
      <c r="F6408" s="7" t="n">
        <v>170</v>
      </c>
    </row>
    <row r="6409" spans="1:7">
      <c r="A6409" t="s">
        <v>4</v>
      </c>
      <c r="B6409" s="4" t="s">
        <v>5</v>
      </c>
      <c r="C6409" s="4" t="s">
        <v>13</v>
      </c>
      <c r="D6409" s="4" t="s">
        <v>13</v>
      </c>
      <c r="E6409" s="4" t="s">
        <v>6</v>
      </c>
      <c r="F6409" s="4" t="s">
        <v>10</v>
      </c>
    </row>
    <row r="6410" spans="1:7">
      <c r="A6410" t="n">
        <v>48127</v>
      </c>
      <c r="B6410" s="26" t="n">
        <v>31</v>
      </c>
      <c r="C6410" s="7" t="n">
        <v>1</v>
      </c>
      <c r="D6410" s="7" t="n">
        <v>1</v>
      </c>
      <c r="E6410" s="7" t="s">
        <v>707</v>
      </c>
      <c r="F6410" s="7" t="n">
        <v>171</v>
      </c>
    </row>
    <row r="6411" spans="1:7">
      <c r="A6411" t="s">
        <v>4</v>
      </c>
      <c r="B6411" s="4" t="s">
        <v>5</v>
      </c>
      <c r="C6411" s="4" t="s">
        <v>13</v>
      </c>
      <c r="D6411" s="4" t="s">
        <v>13</v>
      </c>
      <c r="E6411" s="4" t="s">
        <v>6</v>
      </c>
      <c r="F6411" s="4" t="s">
        <v>10</v>
      </c>
    </row>
    <row r="6412" spans="1:7">
      <c r="A6412" t="n">
        <v>48167</v>
      </c>
      <c r="B6412" s="26" t="n">
        <v>31</v>
      </c>
      <c r="C6412" s="7" t="n">
        <v>1</v>
      </c>
      <c r="D6412" s="7" t="n">
        <v>1</v>
      </c>
      <c r="E6412" s="7" t="s">
        <v>708</v>
      </c>
      <c r="F6412" s="7" t="n">
        <v>172</v>
      </c>
    </row>
    <row r="6413" spans="1:7">
      <c r="A6413" t="s">
        <v>4</v>
      </c>
      <c r="B6413" s="4" t="s">
        <v>5</v>
      </c>
      <c r="C6413" s="4" t="s">
        <v>13</v>
      </c>
      <c r="D6413" s="4" t="s">
        <v>13</v>
      </c>
      <c r="E6413" s="4" t="s">
        <v>6</v>
      </c>
      <c r="F6413" s="4" t="s">
        <v>10</v>
      </c>
    </row>
    <row r="6414" spans="1:7">
      <c r="A6414" t="n">
        <v>48206</v>
      </c>
      <c r="B6414" s="26" t="n">
        <v>31</v>
      </c>
      <c r="C6414" s="7" t="n">
        <v>1</v>
      </c>
      <c r="D6414" s="7" t="n">
        <v>1</v>
      </c>
      <c r="E6414" s="7" t="s">
        <v>709</v>
      </c>
      <c r="F6414" s="7" t="n">
        <v>173</v>
      </c>
    </row>
    <row r="6415" spans="1:7">
      <c r="A6415" t="s">
        <v>4</v>
      </c>
      <c r="B6415" s="4" t="s">
        <v>5</v>
      </c>
      <c r="C6415" s="4" t="s">
        <v>13</v>
      </c>
      <c r="D6415" s="4" t="s">
        <v>13</v>
      </c>
      <c r="E6415" s="4" t="s">
        <v>6</v>
      </c>
      <c r="F6415" s="4" t="s">
        <v>10</v>
      </c>
    </row>
    <row r="6416" spans="1:7">
      <c r="A6416" t="n">
        <v>48250</v>
      </c>
      <c r="B6416" s="26" t="n">
        <v>31</v>
      </c>
      <c r="C6416" s="7" t="n">
        <v>1</v>
      </c>
      <c r="D6416" s="7" t="n">
        <v>1</v>
      </c>
      <c r="E6416" s="7" t="s">
        <v>710</v>
      </c>
      <c r="F6416" s="7" t="n">
        <v>174</v>
      </c>
    </row>
    <row r="6417" spans="1:6">
      <c r="A6417" t="s">
        <v>4</v>
      </c>
      <c r="B6417" s="4" t="s">
        <v>5</v>
      </c>
      <c r="C6417" s="4" t="s">
        <v>13</v>
      </c>
      <c r="D6417" s="4" t="s">
        <v>13</v>
      </c>
      <c r="E6417" s="4" t="s">
        <v>6</v>
      </c>
      <c r="F6417" s="4" t="s">
        <v>10</v>
      </c>
    </row>
    <row r="6418" spans="1:6">
      <c r="A6418" t="n">
        <v>48292</v>
      </c>
      <c r="B6418" s="26" t="n">
        <v>31</v>
      </c>
      <c r="C6418" s="7" t="n">
        <v>1</v>
      </c>
      <c r="D6418" s="7" t="n">
        <v>1</v>
      </c>
      <c r="E6418" s="7" t="s">
        <v>711</v>
      </c>
      <c r="F6418" s="7" t="n">
        <v>176</v>
      </c>
    </row>
    <row r="6419" spans="1:6">
      <c r="A6419" t="s">
        <v>4</v>
      </c>
      <c r="B6419" s="4" t="s">
        <v>5</v>
      </c>
      <c r="C6419" s="4" t="s">
        <v>13</v>
      </c>
      <c r="D6419" s="4" t="s">
        <v>13</v>
      </c>
      <c r="E6419" s="4" t="s">
        <v>6</v>
      </c>
      <c r="F6419" s="4" t="s">
        <v>10</v>
      </c>
    </row>
    <row r="6420" spans="1:6">
      <c r="A6420" t="n">
        <v>48334</v>
      </c>
      <c r="B6420" s="26" t="n">
        <v>31</v>
      </c>
      <c r="C6420" s="7" t="n">
        <v>1</v>
      </c>
      <c r="D6420" s="7" t="n">
        <v>1</v>
      </c>
      <c r="E6420" s="7" t="s">
        <v>712</v>
      </c>
      <c r="F6420" s="7" t="n">
        <v>177</v>
      </c>
    </row>
    <row r="6421" spans="1:6">
      <c r="A6421" t="s">
        <v>4</v>
      </c>
      <c r="B6421" s="4" t="s">
        <v>5</v>
      </c>
      <c r="C6421" s="4" t="s">
        <v>13</v>
      </c>
      <c r="D6421" s="4" t="s">
        <v>13</v>
      </c>
      <c r="E6421" s="4" t="s">
        <v>6</v>
      </c>
      <c r="F6421" s="4" t="s">
        <v>10</v>
      </c>
    </row>
    <row r="6422" spans="1:6">
      <c r="A6422" t="n">
        <v>48377</v>
      </c>
      <c r="B6422" s="26" t="n">
        <v>31</v>
      </c>
      <c r="C6422" s="7" t="n">
        <v>1</v>
      </c>
      <c r="D6422" s="7" t="n">
        <v>1</v>
      </c>
      <c r="E6422" s="7" t="s">
        <v>713</v>
      </c>
      <c r="F6422" s="7" t="n">
        <v>178</v>
      </c>
    </row>
    <row r="6423" spans="1:6">
      <c r="A6423" t="s">
        <v>4</v>
      </c>
      <c r="B6423" s="4" t="s">
        <v>5</v>
      </c>
      <c r="C6423" s="4" t="s">
        <v>13</v>
      </c>
      <c r="D6423" s="4" t="s">
        <v>13</v>
      </c>
      <c r="E6423" s="4" t="s">
        <v>6</v>
      </c>
      <c r="F6423" s="4" t="s">
        <v>10</v>
      </c>
    </row>
    <row r="6424" spans="1:6">
      <c r="A6424" t="n">
        <v>48422</v>
      </c>
      <c r="B6424" s="26" t="n">
        <v>31</v>
      </c>
      <c r="C6424" s="7" t="n">
        <v>1</v>
      </c>
      <c r="D6424" s="7" t="n">
        <v>1</v>
      </c>
      <c r="E6424" s="7" t="s">
        <v>714</v>
      </c>
      <c r="F6424" s="7" t="n">
        <v>179</v>
      </c>
    </row>
    <row r="6425" spans="1:6">
      <c r="A6425" t="s">
        <v>4</v>
      </c>
      <c r="B6425" s="4" t="s">
        <v>5</v>
      </c>
      <c r="C6425" s="4" t="s">
        <v>13</v>
      </c>
      <c r="D6425" s="4" t="s">
        <v>13</v>
      </c>
      <c r="E6425" s="4" t="s">
        <v>6</v>
      </c>
      <c r="F6425" s="4" t="s">
        <v>10</v>
      </c>
    </row>
    <row r="6426" spans="1:6">
      <c r="A6426" t="n">
        <v>48471</v>
      </c>
      <c r="B6426" s="26" t="n">
        <v>31</v>
      </c>
      <c r="C6426" s="7" t="n">
        <v>1</v>
      </c>
      <c r="D6426" s="7" t="n">
        <v>1</v>
      </c>
      <c r="E6426" s="7" t="s">
        <v>715</v>
      </c>
      <c r="F6426" s="7" t="n">
        <v>181</v>
      </c>
    </row>
    <row r="6427" spans="1:6">
      <c r="A6427" t="s">
        <v>4</v>
      </c>
      <c r="B6427" s="4" t="s">
        <v>5</v>
      </c>
      <c r="C6427" s="4" t="s">
        <v>13</v>
      </c>
      <c r="D6427" s="4" t="s">
        <v>13</v>
      </c>
      <c r="E6427" s="4" t="s">
        <v>13</v>
      </c>
      <c r="F6427" s="4" t="s">
        <v>10</v>
      </c>
      <c r="G6427" s="4" t="s">
        <v>10</v>
      </c>
      <c r="H6427" s="4" t="s">
        <v>13</v>
      </c>
    </row>
    <row r="6428" spans="1:6">
      <c r="A6428" t="n">
        <v>48506</v>
      </c>
      <c r="B6428" s="26" t="n">
        <v>31</v>
      </c>
      <c r="C6428" s="7" t="n">
        <v>2</v>
      </c>
      <c r="D6428" s="7" t="n">
        <v>1</v>
      </c>
      <c r="E6428" s="7" t="n">
        <v>1</v>
      </c>
      <c r="F6428" s="7" t="n">
        <v>400</v>
      </c>
      <c r="G6428" s="7" t="n">
        <v>10</v>
      </c>
      <c r="H6428" s="7" t="n">
        <v>0</v>
      </c>
    </row>
    <row r="6429" spans="1:6">
      <c r="A6429" t="s">
        <v>4</v>
      </c>
      <c r="B6429" s="4" t="s">
        <v>5</v>
      </c>
      <c r="C6429" s="4" t="s">
        <v>13</v>
      </c>
      <c r="D6429" s="4" t="s">
        <v>13</v>
      </c>
      <c r="E6429" s="4" t="s">
        <v>13</v>
      </c>
    </row>
    <row r="6430" spans="1:6">
      <c r="A6430" t="n">
        <v>48515</v>
      </c>
      <c r="B6430" s="26" t="n">
        <v>31</v>
      </c>
      <c r="C6430" s="7" t="n">
        <v>4</v>
      </c>
      <c r="D6430" s="7" t="n">
        <v>1</v>
      </c>
      <c r="E6430" s="7" t="n">
        <v>1</v>
      </c>
    </row>
    <row r="6431" spans="1:6">
      <c r="A6431" t="s">
        <v>4</v>
      </c>
      <c r="B6431" s="4" t="s">
        <v>5</v>
      </c>
      <c r="C6431" s="4" t="s">
        <v>13</v>
      </c>
      <c r="D6431" s="4" t="s">
        <v>13</v>
      </c>
    </row>
    <row r="6432" spans="1:6">
      <c r="A6432" t="n">
        <v>48519</v>
      </c>
      <c r="B6432" s="26" t="n">
        <v>31</v>
      </c>
      <c r="C6432" s="7" t="n">
        <v>3</v>
      </c>
      <c r="D6432" s="7" t="n">
        <v>1</v>
      </c>
    </row>
    <row r="6433" spans="1:8">
      <c r="A6433" t="s">
        <v>4</v>
      </c>
      <c r="B6433" s="4" t="s">
        <v>5</v>
      </c>
      <c r="C6433" s="4" t="s">
        <v>13</v>
      </c>
      <c r="D6433" s="4" t="s">
        <v>13</v>
      </c>
      <c r="E6433" s="4" t="s">
        <v>13</v>
      </c>
      <c r="F6433" s="4" t="s">
        <v>9</v>
      </c>
      <c r="G6433" s="4" t="s">
        <v>13</v>
      </c>
      <c r="H6433" s="4" t="s">
        <v>13</v>
      </c>
      <c r="I6433" s="4" t="s">
        <v>84</v>
      </c>
    </row>
    <row r="6434" spans="1:8">
      <c r="A6434" t="n">
        <v>48522</v>
      </c>
      <c r="B6434" s="15" t="n">
        <v>5</v>
      </c>
      <c r="C6434" s="7" t="n">
        <v>35</v>
      </c>
      <c r="D6434" s="7" t="n">
        <v>1</v>
      </c>
      <c r="E6434" s="7" t="n">
        <v>0</v>
      </c>
      <c r="F6434" s="7" t="n">
        <v>-2</v>
      </c>
      <c r="G6434" s="7" t="n">
        <v>3</v>
      </c>
      <c r="H6434" s="7" t="n">
        <v>1</v>
      </c>
      <c r="I6434" s="16" t="n">
        <f t="normal" ca="1">A6438</f>
        <v>0</v>
      </c>
    </row>
    <row r="6435" spans="1:8">
      <c r="A6435" t="s">
        <v>4</v>
      </c>
      <c r="B6435" s="4" t="s">
        <v>5</v>
      </c>
      <c r="C6435" s="4" t="s">
        <v>13</v>
      </c>
      <c r="D6435" s="4" t="s">
        <v>6</v>
      </c>
    </row>
    <row r="6436" spans="1:8">
      <c r="A6436" t="n">
        <v>48536</v>
      </c>
      <c r="B6436" s="30" t="n">
        <v>2</v>
      </c>
      <c r="C6436" s="7" t="n">
        <v>0</v>
      </c>
      <c r="D6436" s="7" t="s">
        <v>571</v>
      </c>
    </row>
    <row r="6437" spans="1:8">
      <c r="A6437" t="s">
        <v>4</v>
      </c>
      <c r="B6437" s="4" t="s">
        <v>5</v>
      </c>
    </row>
    <row r="6438" spans="1:8">
      <c r="A6438" t="n">
        <v>48551</v>
      </c>
      <c r="B6438" s="5" t="n">
        <v>1</v>
      </c>
    </row>
    <row r="6439" spans="1:8" s="3" customFormat="1" customHeight="0">
      <c r="A6439" s="3" t="s">
        <v>2</v>
      </c>
      <c r="B6439" s="3" t="s">
        <v>716</v>
      </c>
    </row>
    <row r="6440" spans="1:8">
      <c r="A6440" t="s">
        <v>4</v>
      </c>
      <c r="B6440" s="4" t="s">
        <v>5</v>
      </c>
      <c r="C6440" s="4" t="s">
        <v>13</v>
      </c>
      <c r="D6440" s="4" t="s">
        <v>13</v>
      </c>
      <c r="E6440" s="4" t="s">
        <v>9</v>
      </c>
      <c r="F6440" s="4" t="s">
        <v>13</v>
      </c>
      <c r="G6440" s="4" t="s">
        <v>13</v>
      </c>
    </row>
    <row r="6441" spans="1:8">
      <c r="A6441" t="n">
        <v>48552</v>
      </c>
      <c r="B6441" s="25" t="n">
        <v>18</v>
      </c>
      <c r="C6441" s="7" t="n">
        <v>1</v>
      </c>
      <c r="D6441" s="7" t="n">
        <v>0</v>
      </c>
      <c r="E6441" s="7" t="n">
        <v>0</v>
      </c>
      <c r="F6441" s="7" t="n">
        <v>19</v>
      </c>
      <c r="G6441" s="7" t="n">
        <v>1</v>
      </c>
    </row>
    <row r="6442" spans="1:8">
      <c r="A6442" t="s">
        <v>4</v>
      </c>
      <c r="B6442" s="4" t="s">
        <v>5</v>
      </c>
      <c r="C6442" s="4" t="s">
        <v>13</v>
      </c>
      <c r="D6442" s="4" t="s">
        <v>13</v>
      </c>
      <c r="E6442" s="4" t="s">
        <v>10</v>
      </c>
      <c r="F6442" s="4" t="s">
        <v>9</v>
      </c>
    </row>
    <row r="6443" spans="1:8">
      <c r="A6443" t="n">
        <v>48561</v>
      </c>
      <c r="B6443" s="26" t="n">
        <v>31</v>
      </c>
      <c r="C6443" s="7" t="n">
        <v>0</v>
      </c>
      <c r="D6443" s="7" t="n">
        <v>1</v>
      </c>
      <c r="E6443" s="7" t="n">
        <v>0</v>
      </c>
      <c r="F6443" s="7" t="n">
        <v>1107296256</v>
      </c>
    </row>
    <row r="6444" spans="1:8">
      <c r="A6444" t="s">
        <v>4</v>
      </c>
      <c r="B6444" s="4" t="s">
        <v>5</v>
      </c>
      <c r="C6444" s="4" t="s">
        <v>13</v>
      </c>
      <c r="D6444" s="4" t="s">
        <v>13</v>
      </c>
      <c r="E6444" s="4" t="s">
        <v>6</v>
      </c>
      <c r="F6444" s="4" t="s">
        <v>10</v>
      </c>
    </row>
    <row r="6445" spans="1:8">
      <c r="A6445" t="n">
        <v>48570</v>
      </c>
      <c r="B6445" s="26" t="n">
        <v>31</v>
      </c>
      <c r="C6445" s="7" t="n">
        <v>1</v>
      </c>
      <c r="D6445" s="7" t="n">
        <v>1</v>
      </c>
      <c r="E6445" s="7" t="s">
        <v>717</v>
      </c>
      <c r="F6445" s="7" t="n">
        <v>182</v>
      </c>
    </row>
    <row r="6446" spans="1:8">
      <c r="A6446" t="s">
        <v>4</v>
      </c>
      <c r="B6446" s="4" t="s">
        <v>5</v>
      </c>
      <c r="C6446" s="4" t="s">
        <v>13</v>
      </c>
      <c r="D6446" s="4" t="s">
        <v>13</v>
      </c>
      <c r="E6446" s="4" t="s">
        <v>6</v>
      </c>
      <c r="F6446" s="4" t="s">
        <v>10</v>
      </c>
    </row>
    <row r="6447" spans="1:8">
      <c r="A6447" t="n">
        <v>48611</v>
      </c>
      <c r="B6447" s="26" t="n">
        <v>31</v>
      </c>
      <c r="C6447" s="7" t="n">
        <v>1</v>
      </c>
      <c r="D6447" s="7" t="n">
        <v>1</v>
      </c>
      <c r="E6447" s="7" t="s">
        <v>718</v>
      </c>
      <c r="F6447" s="7" t="n">
        <v>184</v>
      </c>
    </row>
    <row r="6448" spans="1:8">
      <c r="A6448" t="s">
        <v>4</v>
      </c>
      <c r="B6448" s="4" t="s">
        <v>5</v>
      </c>
      <c r="C6448" s="4" t="s">
        <v>13</v>
      </c>
      <c r="D6448" s="4" t="s">
        <v>13</v>
      </c>
      <c r="E6448" s="4" t="s">
        <v>6</v>
      </c>
      <c r="F6448" s="4" t="s">
        <v>10</v>
      </c>
    </row>
    <row r="6449" spans="1:9">
      <c r="A6449" t="n">
        <v>48656</v>
      </c>
      <c r="B6449" s="26" t="n">
        <v>31</v>
      </c>
      <c r="C6449" s="7" t="n">
        <v>1</v>
      </c>
      <c r="D6449" s="7" t="n">
        <v>1</v>
      </c>
      <c r="E6449" s="7" t="s">
        <v>719</v>
      </c>
      <c r="F6449" s="7" t="n">
        <v>185</v>
      </c>
    </row>
    <row r="6450" spans="1:9">
      <c r="A6450" t="s">
        <v>4</v>
      </c>
      <c r="B6450" s="4" t="s">
        <v>5</v>
      </c>
      <c r="C6450" s="4" t="s">
        <v>13</v>
      </c>
      <c r="D6450" s="4" t="s">
        <v>13</v>
      </c>
      <c r="E6450" s="4" t="s">
        <v>6</v>
      </c>
      <c r="F6450" s="4" t="s">
        <v>10</v>
      </c>
    </row>
    <row r="6451" spans="1:9">
      <c r="A6451" t="n">
        <v>48687</v>
      </c>
      <c r="B6451" s="26" t="n">
        <v>31</v>
      </c>
      <c r="C6451" s="7" t="n">
        <v>1</v>
      </c>
      <c r="D6451" s="7" t="n">
        <v>1</v>
      </c>
      <c r="E6451" s="7" t="s">
        <v>720</v>
      </c>
      <c r="F6451" s="7" t="n">
        <v>186</v>
      </c>
    </row>
    <row r="6452" spans="1:9">
      <c r="A6452" t="s">
        <v>4</v>
      </c>
      <c r="B6452" s="4" t="s">
        <v>5</v>
      </c>
      <c r="C6452" s="4" t="s">
        <v>13</v>
      </c>
      <c r="D6452" s="4" t="s">
        <v>13</v>
      </c>
      <c r="E6452" s="4" t="s">
        <v>6</v>
      </c>
      <c r="F6452" s="4" t="s">
        <v>10</v>
      </c>
    </row>
    <row r="6453" spans="1:9">
      <c r="A6453" t="n">
        <v>48735</v>
      </c>
      <c r="B6453" s="26" t="n">
        <v>31</v>
      </c>
      <c r="C6453" s="7" t="n">
        <v>1</v>
      </c>
      <c r="D6453" s="7" t="n">
        <v>1</v>
      </c>
      <c r="E6453" s="7" t="s">
        <v>721</v>
      </c>
      <c r="F6453" s="7" t="n">
        <v>187</v>
      </c>
    </row>
    <row r="6454" spans="1:9">
      <c r="A6454" t="s">
        <v>4</v>
      </c>
      <c r="B6454" s="4" t="s">
        <v>5</v>
      </c>
      <c r="C6454" s="4" t="s">
        <v>13</v>
      </c>
      <c r="D6454" s="4" t="s">
        <v>13</v>
      </c>
      <c r="E6454" s="4" t="s">
        <v>6</v>
      </c>
      <c r="F6454" s="4" t="s">
        <v>10</v>
      </c>
    </row>
    <row r="6455" spans="1:9">
      <c r="A6455" t="n">
        <v>48784</v>
      </c>
      <c r="B6455" s="26" t="n">
        <v>31</v>
      </c>
      <c r="C6455" s="7" t="n">
        <v>1</v>
      </c>
      <c r="D6455" s="7" t="n">
        <v>1</v>
      </c>
      <c r="E6455" s="7" t="s">
        <v>722</v>
      </c>
      <c r="F6455" s="7" t="n">
        <v>188</v>
      </c>
    </row>
    <row r="6456" spans="1:9">
      <c r="A6456" t="s">
        <v>4</v>
      </c>
      <c r="B6456" s="4" t="s">
        <v>5</v>
      </c>
      <c r="C6456" s="4" t="s">
        <v>13</v>
      </c>
      <c r="D6456" s="4" t="s">
        <v>13</v>
      </c>
      <c r="E6456" s="4" t="s">
        <v>6</v>
      </c>
      <c r="F6456" s="4" t="s">
        <v>10</v>
      </c>
    </row>
    <row r="6457" spans="1:9">
      <c r="A6457" t="n">
        <v>48833</v>
      </c>
      <c r="B6457" s="26" t="n">
        <v>31</v>
      </c>
      <c r="C6457" s="7" t="n">
        <v>1</v>
      </c>
      <c r="D6457" s="7" t="n">
        <v>1</v>
      </c>
      <c r="E6457" s="7" t="s">
        <v>723</v>
      </c>
      <c r="F6457" s="7" t="n">
        <v>189</v>
      </c>
    </row>
    <row r="6458" spans="1:9">
      <c r="A6458" t="s">
        <v>4</v>
      </c>
      <c r="B6458" s="4" t="s">
        <v>5</v>
      </c>
      <c r="C6458" s="4" t="s">
        <v>13</v>
      </c>
      <c r="D6458" s="4" t="s">
        <v>13</v>
      </c>
      <c r="E6458" s="4" t="s">
        <v>6</v>
      </c>
      <c r="F6458" s="4" t="s">
        <v>10</v>
      </c>
    </row>
    <row r="6459" spans="1:9">
      <c r="A6459" t="n">
        <v>48882</v>
      </c>
      <c r="B6459" s="26" t="n">
        <v>31</v>
      </c>
      <c r="C6459" s="7" t="n">
        <v>1</v>
      </c>
      <c r="D6459" s="7" t="n">
        <v>1</v>
      </c>
      <c r="E6459" s="7" t="s">
        <v>724</v>
      </c>
      <c r="F6459" s="7" t="n">
        <v>190</v>
      </c>
    </row>
    <row r="6460" spans="1:9">
      <c r="A6460" t="s">
        <v>4</v>
      </c>
      <c r="B6460" s="4" t="s">
        <v>5</v>
      </c>
      <c r="C6460" s="4" t="s">
        <v>13</v>
      </c>
      <c r="D6460" s="4" t="s">
        <v>13</v>
      </c>
      <c r="E6460" s="4" t="s">
        <v>6</v>
      </c>
      <c r="F6460" s="4" t="s">
        <v>10</v>
      </c>
    </row>
    <row r="6461" spans="1:9">
      <c r="A6461" t="n">
        <v>48932</v>
      </c>
      <c r="B6461" s="26" t="n">
        <v>31</v>
      </c>
      <c r="C6461" s="7" t="n">
        <v>1</v>
      </c>
      <c r="D6461" s="7" t="n">
        <v>1</v>
      </c>
      <c r="E6461" s="7" t="s">
        <v>725</v>
      </c>
      <c r="F6461" s="7" t="n">
        <v>191</v>
      </c>
    </row>
    <row r="6462" spans="1:9">
      <c r="A6462" t="s">
        <v>4</v>
      </c>
      <c r="B6462" s="4" t="s">
        <v>5</v>
      </c>
      <c r="C6462" s="4" t="s">
        <v>13</v>
      </c>
      <c r="D6462" s="4" t="s">
        <v>13</v>
      </c>
      <c r="E6462" s="4" t="s">
        <v>6</v>
      </c>
      <c r="F6462" s="4" t="s">
        <v>10</v>
      </c>
    </row>
    <row r="6463" spans="1:9">
      <c r="A6463" t="n">
        <v>48982</v>
      </c>
      <c r="B6463" s="26" t="n">
        <v>31</v>
      </c>
      <c r="C6463" s="7" t="n">
        <v>1</v>
      </c>
      <c r="D6463" s="7" t="n">
        <v>1</v>
      </c>
      <c r="E6463" s="7" t="s">
        <v>726</v>
      </c>
      <c r="F6463" s="7" t="n">
        <v>192</v>
      </c>
    </row>
    <row r="6464" spans="1:9">
      <c r="A6464" t="s">
        <v>4</v>
      </c>
      <c r="B6464" s="4" t="s">
        <v>5</v>
      </c>
      <c r="C6464" s="4" t="s">
        <v>13</v>
      </c>
      <c r="D6464" s="4" t="s">
        <v>13</v>
      </c>
      <c r="E6464" s="4" t="s">
        <v>6</v>
      </c>
      <c r="F6464" s="4" t="s">
        <v>10</v>
      </c>
    </row>
    <row r="6465" spans="1:6">
      <c r="A6465" t="n">
        <v>49033</v>
      </c>
      <c r="B6465" s="26" t="n">
        <v>31</v>
      </c>
      <c r="C6465" s="7" t="n">
        <v>1</v>
      </c>
      <c r="D6465" s="7" t="n">
        <v>1</v>
      </c>
      <c r="E6465" s="7" t="s">
        <v>727</v>
      </c>
      <c r="F6465" s="7" t="n">
        <v>193</v>
      </c>
    </row>
    <row r="6466" spans="1:6">
      <c r="A6466" t="s">
        <v>4</v>
      </c>
      <c r="B6466" s="4" t="s">
        <v>5</v>
      </c>
      <c r="C6466" s="4" t="s">
        <v>13</v>
      </c>
      <c r="D6466" s="4" t="s">
        <v>13</v>
      </c>
      <c r="E6466" s="4" t="s">
        <v>6</v>
      </c>
      <c r="F6466" s="4" t="s">
        <v>10</v>
      </c>
    </row>
    <row r="6467" spans="1:6">
      <c r="A6467" t="n">
        <v>49081</v>
      </c>
      <c r="B6467" s="26" t="n">
        <v>31</v>
      </c>
      <c r="C6467" s="7" t="n">
        <v>1</v>
      </c>
      <c r="D6467" s="7" t="n">
        <v>1</v>
      </c>
      <c r="E6467" s="7" t="s">
        <v>728</v>
      </c>
      <c r="F6467" s="7" t="n">
        <v>194</v>
      </c>
    </row>
    <row r="6468" spans="1:6">
      <c r="A6468" t="s">
        <v>4</v>
      </c>
      <c r="B6468" s="4" t="s">
        <v>5</v>
      </c>
      <c r="C6468" s="4" t="s">
        <v>13</v>
      </c>
      <c r="D6468" s="4" t="s">
        <v>13</v>
      </c>
      <c r="E6468" s="4" t="s">
        <v>6</v>
      </c>
      <c r="F6468" s="4" t="s">
        <v>10</v>
      </c>
    </row>
    <row r="6469" spans="1:6">
      <c r="A6469" t="n">
        <v>49130</v>
      </c>
      <c r="B6469" s="26" t="n">
        <v>31</v>
      </c>
      <c r="C6469" s="7" t="n">
        <v>1</v>
      </c>
      <c r="D6469" s="7" t="n">
        <v>1</v>
      </c>
      <c r="E6469" s="7" t="s">
        <v>729</v>
      </c>
      <c r="F6469" s="7" t="n">
        <v>195</v>
      </c>
    </row>
    <row r="6470" spans="1:6">
      <c r="A6470" t="s">
        <v>4</v>
      </c>
      <c r="B6470" s="4" t="s">
        <v>5</v>
      </c>
      <c r="C6470" s="4" t="s">
        <v>13</v>
      </c>
      <c r="D6470" s="4" t="s">
        <v>13</v>
      </c>
      <c r="E6470" s="4" t="s">
        <v>6</v>
      </c>
      <c r="F6470" s="4" t="s">
        <v>10</v>
      </c>
    </row>
    <row r="6471" spans="1:6">
      <c r="A6471" t="n">
        <v>49177</v>
      </c>
      <c r="B6471" s="26" t="n">
        <v>31</v>
      </c>
      <c r="C6471" s="7" t="n">
        <v>1</v>
      </c>
      <c r="D6471" s="7" t="n">
        <v>1</v>
      </c>
      <c r="E6471" s="7" t="s">
        <v>730</v>
      </c>
      <c r="F6471" s="7" t="n">
        <v>196</v>
      </c>
    </row>
    <row r="6472" spans="1:6">
      <c r="A6472" t="s">
        <v>4</v>
      </c>
      <c r="B6472" s="4" t="s">
        <v>5</v>
      </c>
      <c r="C6472" s="4" t="s">
        <v>13</v>
      </c>
      <c r="D6472" s="4" t="s">
        <v>13</v>
      </c>
      <c r="E6472" s="4" t="s">
        <v>6</v>
      </c>
      <c r="F6472" s="4" t="s">
        <v>10</v>
      </c>
    </row>
    <row r="6473" spans="1:6">
      <c r="A6473" t="n">
        <v>49226</v>
      </c>
      <c r="B6473" s="26" t="n">
        <v>31</v>
      </c>
      <c r="C6473" s="7" t="n">
        <v>1</v>
      </c>
      <c r="D6473" s="7" t="n">
        <v>1</v>
      </c>
      <c r="E6473" s="7" t="s">
        <v>731</v>
      </c>
      <c r="F6473" s="7" t="n">
        <v>197</v>
      </c>
    </row>
    <row r="6474" spans="1:6">
      <c r="A6474" t="s">
        <v>4</v>
      </c>
      <c r="B6474" s="4" t="s">
        <v>5</v>
      </c>
      <c r="C6474" s="4" t="s">
        <v>13</v>
      </c>
      <c r="D6474" s="4" t="s">
        <v>13</v>
      </c>
      <c r="E6474" s="4" t="s">
        <v>6</v>
      </c>
      <c r="F6474" s="4" t="s">
        <v>10</v>
      </c>
    </row>
    <row r="6475" spans="1:6">
      <c r="A6475" t="n">
        <v>49277</v>
      </c>
      <c r="B6475" s="26" t="n">
        <v>31</v>
      </c>
      <c r="C6475" s="7" t="n">
        <v>1</v>
      </c>
      <c r="D6475" s="7" t="n">
        <v>1</v>
      </c>
      <c r="E6475" s="7" t="s">
        <v>732</v>
      </c>
      <c r="F6475" s="7" t="n">
        <v>198</v>
      </c>
    </row>
    <row r="6476" spans="1:6">
      <c r="A6476" t="s">
        <v>4</v>
      </c>
      <c r="B6476" s="4" t="s">
        <v>5</v>
      </c>
      <c r="C6476" s="4" t="s">
        <v>13</v>
      </c>
      <c r="D6476" s="4" t="s">
        <v>13</v>
      </c>
      <c r="E6476" s="4" t="s">
        <v>6</v>
      </c>
      <c r="F6476" s="4" t="s">
        <v>10</v>
      </c>
    </row>
    <row r="6477" spans="1:6">
      <c r="A6477" t="n">
        <v>49326</v>
      </c>
      <c r="B6477" s="26" t="n">
        <v>31</v>
      </c>
      <c r="C6477" s="7" t="n">
        <v>1</v>
      </c>
      <c r="D6477" s="7" t="n">
        <v>1</v>
      </c>
      <c r="E6477" s="7" t="s">
        <v>733</v>
      </c>
      <c r="F6477" s="7" t="n">
        <v>199</v>
      </c>
    </row>
    <row r="6478" spans="1:6">
      <c r="A6478" t="s">
        <v>4</v>
      </c>
      <c r="B6478" s="4" t="s">
        <v>5</v>
      </c>
      <c r="C6478" s="4" t="s">
        <v>13</v>
      </c>
      <c r="D6478" s="4" t="s">
        <v>13</v>
      </c>
      <c r="E6478" s="4" t="s">
        <v>6</v>
      </c>
      <c r="F6478" s="4" t="s">
        <v>10</v>
      </c>
    </row>
    <row r="6479" spans="1:6">
      <c r="A6479" t="n">
        <v>49376</v>
      </c>
      <c r="B6479" s="26" t="n">
        <v>31</v>
      </c>
      <c r="C6479" s="7" t="n">
        <v>1</v>
      </c>
      <c r="D6479" s="7" t="n">
        <v>1</v>
      </c>
      <c r="E6479" s="7" t="s">
        <v>734</v>
      </c>
      <c r="F6479" s="7" t="n">
        <v>200</v>
      </c>
    </row>
    <row r="6480" spans="1:6">
      <c r="A6480" t="s">
        <v>4</v>
      </c>
      <c r="B6480" s="4" t="s">
        <v>5</v>
      </c>
      <c r="C6480" s="4" t="s">
        <v>13</v>
      </c>
      <c r="D6480" s="4" t="s">
        <v>13</v>
      </c>
      <c r="E6480" s="4" t="s">
        <v>6</v>
      </c>
      <c r="F6480" s="4" t="s">
        <v>10</v>
      </c>
    </row>
    <row r="6481" spans="1:6">
      <c r="A6481" t="n">
        <v>49426</v>
      </c>
      <c r="B6481" s="26" t="n">
        <v>31</v>
      </c>
      <c r="C6481" s="7" t="n">
        <v>1</v>
      </c>
      <c r="D6481" s="7" t="n">
        <v>1</v>
      </c>
      <c r="E6481" s="7" t="s">
        <v>735</v>
      </c>
      <c r="F6481" s="7" t="n">
        <v>201</v>
      </c>
    </row>
    <row r="6482" spans="1:6">
      <c r="A6482" t="s">
        <v>4</v>
      </c>
      <c r="B6482" s="4" t="s">
        <v>5</v>
      </c>
      <c r="C6482" s="4" t="s">
        <v>13</v>
      </c>
      <c r="D6482" s="4" t="s">
        <v>13</v>
      </c>
      <c r="E6482" s="4" t="s">
        <v>13</v>
      </c>
      <c r="F6482" s="4" t="s">
        <v>10</v>
      </c>
      <c r="G6482" s="4" t="s">
        <v>10</v>
      </c>
      <c r="H6482" s="4" t="s">
        <v>13</v>
      </c>
    </row>
    <row r="6483" spans="1:6">
      <c r="A6483" t="n">
        <v>49474</v>
      </c>
      <c r="B6483" s="26" t="n">
        <v>31</v>
      </c>
      <c r="C6483" s="7" t="n">
        <v>2</v>
      </c>
      <c r="D6483" s="7" t="n">
        <v>1</v>
      </c>
      <c r="E6483" s="7" t="n">
        <v>1</v>
      </c>
      <c r="F6483" s="7" t="n">
        <v>65535</v>
      </c>
      <c r="G6483" s="7" t="n">
        <v>65535</v>
      </c>
      <c r="H6483" s="7" t="n">
        <v>0</v>
      </c>
    </row>
    <row r="6484" spans="1:6">
      <c r="A6484" t="s">
        <v>4</v>
      </c>
      <c r="B6484" s="4" t="s">
        <v>5</v>
      </c>
      <c r="C6484" s="4" t="s">
        <v>13</v>
      </c>
      <c r="D6484" s="4" t="s">
        <v>13</v>
      </c>
      <c r="E6484" s="4" t="s">
        <v>13</v>
      </c>
    </row>
    <row r="6485" spans="1:6">
      <c r="A6485" t="n">
        <v>49483</v>
      </c>
      <c r="B6485" s="26" t="n">
        <v>31</v>
      </c>
      <c r="C6485" s="7" t="n">
        <v>4</v>
      </c>
      <c r="D6485" s="7" t="n">
        <v>1</v>
      </c>
      <c r="E6485" s="7" t="n">
        <v>1</v>
      </c>
    </row>
    <row r="6486" spans="1:6">
      <c r="A6486" t="s">
        <v>4</v>
      </c>
      <c r="B6486" s="4" t="s">
        <v>5</v>
      </c>
      <c r="C6486" s="4" t="s">
        <v>13</v>
      </c>
      <c r="D6486" s="4" t="s">
        <v>13</v>
      </c>
    </row>
    <row r="6487" spans="1:6">
      <c r="A6487" t="n">
        <v>49487</v>
      </c>
      <c r="B6487" s="26" t="n">
        <v>31</v>
      </c>
      <c r="C6487" s="7" t="n">
        <v>3</v>
      </c>
      <c r="D6487" s="7" t="n">
        <v>1</v>
      </c>
    </row>
    <row r="6488" spans="1:6">
      <c r="A6488" t="s">
        <v>4</v>
      </c>
      <c r="B6488" s="4" t="s">
        <v>5</v>
      </c>
      <c r="C6488" s="4" t="s">
        <v>13</v>
      </c>
      <c r="D6488" s="4" t="s">
        <v>13</v>
      </c>
      <c r="E6488" s="4" t="s">
        <v>13</v>
      </c>
      <c r="F6488" s="4" t="s">
        <v>9</v>
      </c>
      <c r="G6488" s="4" t="s">
        <v>13</v>
      </c>
      <c r="H6488" s="4" t="s">
        <v>13</v>
      </c>
      <c r="I6488" s="4" t="s">
        <v>84</v>
      </c>
    </row>
    <row r="6489" spans="1:6">
      <c r="A6489" t="n">
        <v>49490</v>
      </c>
      <c r="B6489" s="15" t="n">
        <v>5</v>
      </c>
      <c r="C6489" s="7" t="n">
        <v>35</v>
      </c>
      <c r="D6489" s="7" t="n">
        <v>1</v>
      </c>
      <c r="E6489" s="7" t="n">
        <v>0</v>
      </c>
      <c r="F6489" s="7" t="n">
        <v>-2</v>
      </c>
      <c r="G6489" s="7" t="n">
        <v>3</v>
      </c>
      <c r="H6489" s="7" t="n">
        <v>1</v>
      </c>
      <c r="I6489" s="16" t="n">
        <f t="normal" ca="1">A6493</f>
        <v>0</v>
      </c>
    </row>
    <row r="6490" spans="1:6">
      <c r="A6490" t="s">
        <v>4</v>
      </c>
      <c r="B6490" s="4" t="s">
        <v>5</v>
      </c>
      <c r="C6490" s="4" t="s">
        <v>13</v>
      </c>
      <c r="D6490" s="4" t="s">
        <v>6</v>
      </c>
    </row>
    <row r="6491" spans="1:6">
      <c r="A6491" t="n">
        <v>49504</v>
      </c>
      <c r="B6491" s="30" t="n">
        <v>2</v>
      </c>
      <c r="C6491" s="7" t="n">
        <v>0</v>
      </c>
      <c r="D6491" s="7" t="s">
        <v>571</v>
      </c>
    </row>
    <row r="6492" spans="1:6">
      <c r="A6492" t="s">
        <v>4</v>
      </c>
      <c r="B6492" s="4" t="s">
        <v>5</v>
      </c>
    </row>
    <row r="6493" spans="1:6">
      <c r="A6493" t="n">
        <v>49519</v>
      </c>
      <c r="B6493" s="5" t="n">
        <v>1</v>
      </c>
    </row>
    <row r="6494" spans="1:6" s="3" customFormat="1" customHeight="0">
      <c r="A6494" s="3" t="s">
        <v>2</v>
      </c>
      <c r="B6494" s="3" t="s">
        <v>736</v>
      </c>
    </row>
    <row r="6495" spans="1:6">
      <c r="A6495" t="s">
        <v>4</v>
      </c>
      <c r="B6495" s="4" t="s">
        <v>5</v>
      </c>
      <c r="C6495" s="4" t="s">
        <v>13</v>
      </c>
      <c r="D6495" s="4" t="s">
        <v>13</v>
      </c>
      <c r="E6495" s="4" t="s">
        <v>9</v>
      </c>
      <c r="F6495" s="4" t="s">
        <v>13</v>
      </c>
      <c r="G6495" s="4" t="s">
        <v>13</v>
      </c>
    </row>
    <row r="6496" spans="1:6">
      <c r="A6496" t="n">
        <v>49520</v>
      </c>
      <c r="B6496" s="25" t="n">
        <v>18</v>
      </c>
      <c r="C6496" s="7" t="n">
        <v>1</v>
      </c>
      <c r="D6496" s="7" t="n">
        <v>0</v>
      </c>
      <c r="E6496" s="7" t="n">
        <v>0</v>
      </c>
      <c r="F6496" s="7" t="n">
        <v>19</v>
      </c>
      <c r="G6496" s="7" t="n">
        <v>1</v>
      </c>
    </row>
    <row r="6497" spans="1:9">
      <c r="A6497" t="s">
        <v>4</v>
      </c>
      <c r="B6497" s="4" t="s">
        <v>5</v>
      </c>
      <c r="C6497" s="4" t="s">
        <v>13</v>
      </c>
      <c r="D6497" s="4" t="s">
        <v>13</v>
      </c>
      <c r="E6497" s="4" t="s">
        <v>10</v>
      </c>
      <c r="F6497" s="4" t="s">
        <v>9</v>
      </c>
    </row>
    <row r="6498" spans="1:9">
      <c r="A6498" t="n">
        <v>49529</v>
      </c>
      <c r="B6498" s="26" t="n">
        <v>31</v>
      </c>
      <c r="C6498" s="7" t="n">
        <v>0</v>
      </c>
      <c r="D6498" s="7" t="n">
        <v>1</v>
      </c>
      <c r="E6498" s="7" t="n">
        <v>0</v>
      </c>
      <c r="F6498" s="7" t="n">
        <v>1107296256</v>
      </c>
    </row>
    <row r="6499" spans="1:9">
      <c r="A6499" t="s">
        <v>4</v>
      </c>
      <c r="B6499" s="4" t="s">
        <v>5</v>
      </c>
      <c r="C6499" s="4" t="s">
        <v>13</v>
      </c>
      <c r="D6499" s="4" t="s">
        <v>13</v>
      </c>
      <c r="E6499" s="4" t="s">
        <v>6</v>
      </c>
      <c r="F6499" s="4" t="s">
        <v>10</v>
      </c>
    </row>
    <row r="6500" spans="1:9">
      <c r="A6500" t="n">
        <v>49538</v>
      </c>
      <c r="B6500" s="26" t="n">
        <v>31</v>
      </c>
      <c r="C6500" s="7" t="n">
        <v>1</v>
      </c>
      <c r="D6500" s="7" t="n">
        <v>1</v>
      </c>
      <c r="E6500" s="7" t="s">
        <v>737</v>
      </c>
      <c r="F6500" s="7" t="n">
        <v>210</v>
      </c>
    </row>
    <row r="6501" spans="1:9">
      <c r="A6501" t="s">
        <v>4</v>
      </c>
      <c r="B6501" s="4" t="s">
        <v>5</v>
      </c>
      <c r="C6501" s="4" t="s">
        <v>13</v>
      </c>
      <c r="D6501" s="4" t="s">
        <v>13</v>
      </c>
      <c r="E6501" s="4" t="s">
        <v>6</v>
      </c>
      <c r="F6501" s="4" t="s">
        <v>10</v>
      </c>
    </row>
    <row r="6502" spans="1:9">
      <c r="A6502" t="n">
        <v>49572</v>
      </c>
      <c r="B6502" s="26" t="n">
        <v>31</v>
      </c>
      <c r="C6502" s="7" t="n">
        <v>1</v>
      </c>
      <c r="D6502" s="7" t="n">
        <v>1</v>
      </c>
      <c r="E6502" s="7" t="s">
        <v>738</v>
      </c>
      <c r="F6502" s="7" t="n">
        <v>211</v>
      </c>
    </row>
    <row r="6503" spans="1:9">
      <c r="A6503" t="s">
        <v>4</v>
      </c>
      <c r="B6503" s="4" t="s">
        <v>5</v>
      </c>
      <c r="C6503" s="4" t="s">
        <v>13</v>
      </c>
      <c r="D6503" s="4" t="s">
        <v>13</v>
      </c>
      <c r="E6503" s="4" t="s">
        <v>6</v>
      </c>
      <c r="F6503" s="4" t="s">
        <v>10</v>
      </c>
    </row>
    <row r="6504" spans="1:9">
      <c r="A6504" t="n">
        <v>49606</v>
      </c>
      <c r="B6504" s="26" t="n">
        <v>31</v>
      </c>
      <c r="C6504" s="7" t="n">
        <v>1</v>
      </c>
      <c r="D6504" s="7" t="n">
        <v>1</v>
      </c>
      <c r="E6504" s="7" t="s">
        <v>739</v>
      </c>
      <c r="F6504" s="7" t="n">
        <v>212</v>
      </c>
    </row>
    <row r="6505" spans="1:9">
      <c r="A6505" t="s">
        <v>4</v>
      </c>
      <c r="B6505" s="4" t="s">
        <v>5</v>
      </c>
      <c r="C6505" s="4" t="s">
        <v>13</v>
      </c>
      <c r="D6505" s="4" t="s">
        <v>13</v>
      </c>
      <c r="E6505" s="4" t="s">
        <v>6</v>
      </c>
      <c r="F6505" s="4" t="s">
        <v>10</v>
      </c>
    </row>
    <row r="6506" spans="1:9">
      <c r="A6506" t="n">
        <v>49638</v>
      </c>
      <c r="B6506" s="26" t="n">
        <v>31</v>
      </c>
      <c r="C6506" s="7" t="n">
        <v>1</v>
      </c>
      <c r="D6506" s="7" t="n">
        <v>1</v>
      </c>
      <c r="E6506" s="7" t="s">
        <v>740</v>
      </c>
      <c r="F6506" s="7" t="n">
        <v>213</v>
      </c>
    </row>
    <row r="6507" spans="1:9">
      <c r="A6507" t="s">
        <v>4</v>
      </c>
      <c r="B6507" s="4" t="s">
        <v>5</v>
      </c>
      <c r="C6507" s="4" t="s">
        <v>13</v>
      </c>
      <c r="D6507" s="4" t="s">
        <v>13</v>
      </c>
      <c r="E6507" s="4" t="s">
        <v>6</v>
      </c>
      <c r="F6507" s="4" t="s">
        <v>10</v>
      </c>
    </row>
    <row r="6508" spans="1:9">
      <c r="A6508" t="n">
        <v>49678</v>
      </c>
      <c r="B6508" s="26" t="n">
        <v>31</v>
      </c>
      <c r="C6508" s="7" t="n">
        <v>1</v>
      </c>
      <c r="D6508" s="7" t="n">
        <v>1</v>
      </c>
      <c r="E6508" s="7" t="s">
        <v>741</v>
      </c>
      <c r="F6508" s="7" t="n">
        <v>214</v>
      </c>
    </row>
    <row r="6509" spans="1:9">
      <c r="A6509" t="s">
        <v>4</v>
      </c>
      <c r="B6509" s="4" t="s">
        <v>5</v>
      </c>
      <c r="C6509" s="4" t="s">
        <v>13</v>
      </c>
      <c r="D6509" s="4" t="s">
        <v>13</v>
      </c>
      <c r="E6509" s="4" t="s">
        <v>6</v>
      </c>
      <c r="F6509" s="4" t="s">
        <v>10</v>
      </c>
    </row>
    <row r="6510" spans="1:9">
      <c r="A6510" t="n">
        <v>49715</v>
      </c>
      <c r="B6510" s="26" t="n">
        <v>31</v>
      </c>
      <c r="C6510" s="7" t="n">
        <v>1</v>
      </c>
      <c r="D6510" s="7" t="n">
        <v>1</v>
      </c>
      <c r="E6510" s="7" t="s">
        <v>742</v>
      </c>
      <c r="F6510" s="7" t="n">
        <v>216</v>
      </c>
    </row>
    <row r="6511" spans="1:9">
      <c r="A6511" t="s">
        <v>4</v>
      </c>
      <c r="B6511" s="4" t="s">
        <v>5</v>
      </c>
      <c r="C6511" s="4" t="s">
        <v>13</v>
      </c>
      <c r="D6511" s="4" t="s">
        <v>13</v>
      </c>
      <c r="E6511" s="4" t="s">
        <v>6</v>
      </c>
      <c r="F6511" s="4" t="s">
        <v>10</v>
      </c>
    </row>
    <row r="6512" spans="1:9">
      <c r="A6512" t="n">
        <v>49746</v>
      </c>
      <c r="B6512" s="26" t="n">
        <v>31</v>
      </c>
      <c r="C6512" s="7" t="n">
        <v>1</v>
      </c>
      <c r="D6512" s="7" t="n">
        <v>1</v>
      </c>
      <c r="E6512" s="7" t="s">
        <v>743</v>
      </c>
      <c r="F6512" s="7" t="n">
        <v>217</v>
      </c>
    </row>
    <row r="6513" spans="1:6">
      <c r="A6513" t="s">
        <v>4</v>
      </c>
      <c r="B6513" s="4" t="s">
        <v>5</v>
      </c>
      <c r="C6513" s="4" t="s">
        <v>13</v>
      </c>
      <c r="D6513" s="4" t="s">
        <v>13</v>
      </c>
      <c r="E6513" s="4" t="s">
        <v>6</v>
      </c>
      <c r="F6513" s="4" t="s">
        <v>10</v>
      </c>
    </row>
    <row r="6514" spans="1:6">
      <c r="A6514" t="n">
        <v>49778</v>
      </c>
      <c r="B6514" s="26" t="n">
        <v>31</v>
      </c>
      <c r="C6514" s="7" t="n">
        <v>1</v>
      </c>
      <c r="D6514" s="7" t="n">
        <v>1</v>
      </c>
      <c r="E6514" s="7" t="s">
        <v>744</v>
      </c>
      <c r="F6514" s="7" t="n">
        <v>218</v>
      </c>
    </row>
    <row r="6515" spans="1:6">
      <c r="A6515" t="s">
        <v>4</v>
      </c>
      <c r="B6515" s="4" t="s">
        <v>5</v>
      </c>
      <c r="C6515" s="4" t="s">
        <v>13</v>
      </c>
      <c r="D6515" s="4" t="s">
        <v>13</v>
      </c>
      <c r="E6515" s="4" t="s">
        <v>13</v>
      </c>
      <c r="F6515" s="4" t="s">
        <v>10</v>
      </c>
      <c r="G6515" s="4" t="s">
        <v>10</v>
      </c>
      <c r="H6515" s="4" t="s">
        <v>13</v>
      </c>
    </row>
    <row r="6516" spans="1:6">
      <c r="A6516" t="n">
        <v>49817</v>
      </c>
      <c r="B6516" s="26" t="n">
        <v>31</v>
      </c>
      <c r="C6516" s="7" t="n">
        <v>2</v>
      </c>
      <c r="D6516" s="7" t="n">
        <v>1</v>
      </c>
      <c r="E6516" s="7" t="n">
        <v>1</v>
      </c>
      <c r="F6516" s="7" t="n">
        <v>400</v>
      </c>
      <c r="G6516" s="7" t="n">
        <v>100</v>
      </c>
      <c r="H6516" s="7" t="n">
        <v>0</v>
      </c>
    </row>
    <row r="6517" spans="1:6">
      <c r="A6517" t="s">
        <v>4</v>
      </c>
      <c r="B6517" s="4" t="s">
        <v>5</v>
      </c>
      <c r="C6517" s="4" t="s">
        <v>13</v>
      </c>
      <c r="D6517" s="4" t="s">
        <v>13</v>
      </c>
      <c r="E6517" s="4" t="s">
        <v>13</v>
      </c>
    </row>
    <row r="6518" spans="1:6">
      <c r="A6518" t="n">
        <v>49826</v>
      </c>
      <c r="B6518" s="26" t="n">
        <v>31</v>
      </c>
      <c r="C6518" s="7" t="n">
        <v>4</v>
      </c>
      <c r="D6518" s="7" t="n">
        <v>1</v>
      </c>
      <c r="E6518" s="7" t="n">
        <v>1</v>
      </c>
    </row>
    <row r="6519" spans="1:6">
      <c r="A6519" t="s">
        <v>4</v>
      </c>
      <c r="B6519" s="4" t="s">
        <v>5</v>
      </c>
      <c r="C6519" s="4" t="s">
        <v>13</v>
      </c>
      <c r="D6519" s="4" t="s">
        <v>13</v>
      </c>
    </row>
    <row r="6520" spans="1:6">
      <c r="A6520" t="n">
        <v>49830</v>
      </c>
      <c r="B6520" s="26" t="n">
        <v>31</v>
      </c>
      <c r="C6520" s="7" t="n">
        <v>3</v>
      </c>
      <c r="D6520" s="7" t="n">
        <v>1</v>
      </c>
    </row>
    <row r="6521" spans="1:6">
      <c r="A6521" t="s">
        <v>4</v>
      </c>
      <c r="B6521" s="4" t="s">
        <v>5</v>
      </c>
      <c r="C6521" s="4" t="s">
        <v>13</v>
      </c>
      <c r="D6521" s="4" t="s">
        <v>13</v>
      </c>
      <c r="E6521" s="4" t="s">
        <v>13</v>
      </c>
      <c r="F6521" s="4" t="s">
        <v>9</v>
      </c>
      <c r="G6521" s="4" t="s">
        <v>13</v>
      </c>
      <c r="H6521" s="4" t="s">
        <v>13</v>
      </c>
      <c r="I6521" s="4" t="s">
        <v>84</v>
      </c>
    </row>
    <row r="6522" spans="1:6">
      <c r="A6522" t="n">
        <v>49833</v>
      </c>
      <c r="B6522" s="15" t="n">
        <v>5</v>
      </c>
      <c r="C6522" s="7" t="n">
        <v>35</v>
      </c>
      <c r="D6522" s="7" t="n">
        <v>1</v>
      </c>
      <c r="E6522" s="7" t="n">
        <v>0</v>
      </c>
      <c r="F6522" s="7" t="n">
        <v>-2</v>
      </c>
      <c r="G6522" s="7" t="n">
        <v>3</v>
      </c>
      <c r="H6522" s="7" t="n">
        <v>1</v>
      </c>
      <c r="I6522" s="16" t="n">
        <f t="normal" ca="1">A6526</f>
        <v>0</v>
      </c>
    </row>
    <row r="6523" spans="1:6">
      <c r="A6523" t="s">
        <v>4</v>
      </c>
      <c r="B6523" s="4" t="s">
        <v>5</v>
      </c>
      <c r="C6523" s="4" t="s">
        <v>13</v>
      </c>
      <c r="D6523" s="4" t="s">
        <v>6</v>
      </c>
    </row>
    <row r="6524" spans="1:6">
      <c r="A6524" t="n">
        <v>49847</v>
      </c>
      <c r="B6524" s="30" t="n">
        <v>2</v>
      </c>
      <c r="C6524" s="7" t="n">
        <v>0</v>
      </c>
      <c r="D6524" s="7" t="s">
        <v>571</v>
      </c>
    </row>
    <row r="6525" spans="1:6">
      <c r="A6525" t="s">
        <v>4</v>
      </c>
      <c r="B6525" s="4" t="s">
        <v>5</v>
      </c>
    </row>
    <row r="6526" spans="1:6">
      <c r="A6526" t="n">
        <v>49862</v>
      </c>
      <c r="B6526" s="5" t="n">
        <v>1</v>
      </c>
    </row>
    <row r="6527" spans="1:6" s="3" customFormat="1" customHeight="0">
      <c r="A6527" s="3" t="s">
        <v>2</v>
      </c>
      <c r="B6527" s="3" t="s">
        <v>745</v>
      </c>
    </row>
    <row r="6528" spans="1:6">
      <c r="A6528" t="s">
        <v>4</v>
      </c>
      <c r="B6528" s="4" t="s">
        <v>5</v>
      </c>
      <c r="C6528" s="4" t="s">
        <v>13</v>
      </c>
      <c r="D6528" s="4" t="s">
        <v>10</v>
      </c>
      <c r="E6528" s="4" t="s">
        <v>10</v>
      </c>
      <c r="F6528" s="4" t="s">
        <v>10</v>
      </c>
    </row>
    <row r="6529" spans="1:9">
      <c r="A6529" t="n">
        <v>49864</v>
      </c>
      <c r="B6529" s="19" t="n">
        <v>63</v>
      </c>
      <c r="C6529" s="7" t="n">
        <v>0</v>
      </c>
      <c r="D6529" s="7" t="n">
        <v>0</v>
      </c>
      <c r="E6529" s="7" t="n">
        <v>0</v>
      </c>
      <c r="F6529" s="7" t="n">
        <v>40</v>
      </c>
    </row>
    <row r="6530" spans="1:9">
      <c r="A6530" t="s">
        <v>4</v>
      </c>
      <c r="B6530" s="4" t="s">
        <v>5</v>
      </c>
      <c r="C6530" s="4" t="s">
        <v>13</v>
      </c>
      <c r="D6530" s="4" t="s">
        <v>10</v>
      </c>
      <c r="E6530" s="4" t="s">
        <v>9</v>
      </c>
    </row>
    <row r="6531" spans="1:9">
      <c r="A6531" t="n">
        <v>49872</v>
      </c>
      <c r="B6531" s="21" t="n">
        <v>101</v>
      </c>
      <c r="C6531" s="7" t="n">
        <v>0</v>
      </c>
      <c r="D6531" s="7" t="n">
        <v>1200</v>
      </c>
      <c r="E6531" s="7" t="n">
        <v>1</v>
      </c>
    </row>
    <row r="6532" spans="1:9">
      <c r="A6532" t="s">
        <v>4</v>
      </c>
      <c r="B6532" s="4" t="s">
        <v>5</v>
      </c>
      <c r="C6532" s="4" t="s">
        <v>13</v>
      </c>
      <c r="D6532" s="4" t="s">
        <v>10</v>
      </c>
      <c r="E6532" s="4" t="s">
        <v>10</v>
      </c>
      <c r="F6532" s="4" t="s">
        <v>13</v>
      </c>
    </row>
    <row r="6533" spans="1:9">
      <c r="A6533" t="n">
        <v>49880</v>
      </c>
      <c r="B6533" s="22" t="n">
        <v>102</v>
      </c>
      <c r="C6533" s="7" t="n">
        <v>0</v>
      </c>
      <c r="D6533" s="7" t="n">
        <v>0</v>
      </c>
      <c r="E6533" s="7" t="n">
        <v>1200</v>
      </c>
      <c r="F6533" s="7" t="n">
        <v>255</v>
      </c>
    </row>
    <row r="6534" spans="1:9">
      <c r="A6534" t="s">
        <v>4</v>
      </c>
      <c r="B6534" s="4" t="s">
        <v>5</v>
      </c>
      <c r="C6534" s="4" t="s">
        <v>13</v>
      </c>
      <c r="D6534" s="4" t="s">
        <v>10</v>
      </c>
      <c r="E6534" s="4" t="s">
        <v>10</v>
      </c>
      <c r="F6534" s="4" t="s">
        <v>10</v>
      </c>
    </row>
    <row r="6535" spans="1:9">
      <c r="A6535" t="n">
        <v>49887</v>
      </c>
      <c r="B6535" s="19" t="n">
        <v>63</v>
      </c>
      <c r="C6535" s="7" t="n">
        <v>0</v>
      </c>
      <c r="D6535" s="7" t="n">
        <v>16</v>
      </c>
      <c r="E6535" s="7" t="n">
        <v>0</v>
      </c>
      <c r="F6535" s="7" t="n">
        <v>40</v>
      </c>
    </row>
    <row r="6536" spans="1:9">
      <c r="A6536" t="s">
        <v>4</v>
      </c>
      <c r="B6536" s="4" t="s">
        <v>5</v>
      </c>
      <c r="C6536" s="4" t="s">
        <v>13</v>
      </c>
      <c r="D6536" s="4" t="s">
        <v>10</v>
      </c>
      <c r="E6536" s="4" t="s">
        <v>9</v>
      </c>
    </row>
    <row r="6537" spans="1:9">
      <c r="A6537" t="n">
        <v>49895</v>
      </c>
      <c r="B6537" s="21" t="n">
        <v>101</v>
      </c>
      <c r="C6537" s="7" t="n">
        <v>0</v>
      </c>
      <c r="D6537" s="7" t="n">
        <v>2000</v>
      </c>
      <c r="E6537" s="7" t="n">
        <v>1</v>
      </c>
    </row>
    <row r="6538" spans="1:9">
      <c r="A6538" t="s">
        <v>4</v>
      </c>
      <c r="B6538" s="4" t="s">
        <v>5</v>
      </c>
      <c r="C6538" s="4" t="s">
        <v>13</v>
      </c>
      <c r="D6538" s="4" t="s">
        <v>10</v>
      </c>
      <c r="E6538" s="4" t="s">
        <v>10</v>
      </c>
      <c r="F6538" s="4" t="s">
        <v>13</v>
      </c>
    </row>
    <row r="6539" spans="1:9">
      <c r="A6539" t="n">
        <v>49903</v>
      </c>
      <c r="B6539" s="22" t="n">
        <v>102</v>
      </c>
      <c r="C6539" s="7" t="n">
        <v>0</v>
      </c>
      <c r="D6539" s="7" t="n">
        <v>16</v>
      </c>
      <c r="E6539" s="7" t="n">
        <v>2000</v>
      </c>
      <c r="F6539" s="7" t="n">
        <v>255</v>
      </c>
    </row>
    <row r="6540" spans="1:9">
      <c r="A6540" t="s">
        <v>4</v>
      </c>
      <c r="B6540" s="4" t="s">
        <v>5</v>
      </c>
      <c r="C6540" s="4" t="s">
        <v>13</v>
      </c>
      <c r="D6540" s="4" t="s">
        <v>10</v>
      </c>
      <c r="E6540" s="4" t="s">
        <v>10</v>
      </c>
      <c r="F6540" s="4" t="s">
        <v>10</v>
      </c>
    </row>
    <row r="6541" spans="1:9">
      <c r="A6541" t="n">
        <v>49910</v>
      </c>
      <c r="B6541" s="19" t="n">
        <v>63</v>
      </c>
      <c r="C6541" s="7" t="n">
        <v>0</v>
      </c>
      <c r="D6541" s="7" t="n">
        <v>4</v>
      </c>
      <c r="E6541" s="7" t="n">
        <v>0</v>
      </c>
      <c r="F6541" s="7" t="n">
        <v>40</v>
      </c>
    </row>
    <row r="6542" spans="1:9">
      <c r="A6542" t="s">
        <v>4</v>
      </c>
      <c r="B6542" s="4" t="s">
        <v>5</v>
      </c>
      <c r="C6542" s="4" t="s">
        <v>13</v>
      </c>
      <c r="D6542" s="4" t="s">
        <v>10</v>
      </c>
      <c r="E6542" s="4" t="s">
        <v>9</v>
      </c>
    </row>
    <row r="6543" spans="1:9">
      <c r="A6543" t="n">
        <v>49918</v>
      </c>
      <c r="B6543" s="21" t="n">
        <v>101</v>
      </c>
      <c r="C6543" s="7" t="n">
        <v>0</v>
      </c>
      <c r="D6543" s="7" t="n">
        <v>1500</v>
      </c>
      <c r="E6543" s="7" t="n">
        <v>1</v>
      </c>
    </row>
    <row r="6544" spans="1:9">
      <c r="A6544" t="s">
        <v>4</v>
      </c>
      <c r="B6544" s="4" t="s">
        <v>5</v>
      </c>
      <c r="C6544" s="4" t="s">
        <v>13</v>
      </c>
      <c r="D6544" s="4" t="s">
        <v>10</v>
      </c>
      <c r="E6544" s="4" t="s">
        <v>10</v>
      </c>
      <c r="F6544" s="4" t="s">
        <v>13</v>
      </c>
    </row>
    <row r="6545" spans="1:6">
      <c r="A6545" t="n">
        <v>49926</v>
      </c>
      <c r="B6545" s="22" t="n">
        <v>102</v>
      </c>
      <c r="C6545" s="7" t="n">
        <v>0</v>
      </c>
      <c r="D6545" s="7" t="n">
        <v>4</v>
      </c>
      <c r="E6545" s="7" t="n">
        <v>1500</v>
      </c>
      <c r="F6545" s="7" t="n">
        <v>255</v>
      </c>
    </row>
    <row r="6546" spans="1:6">
      <c r="A6546" t="s">
        <v>4</v>
      </c>
      <c r="B6546" s="4" t="s">
        <v>5</v>
      </c>
      <c r="C6546" s="4" t="s">
        <v>13</v>
      </c>
      <c r="D6546" s="4" t="s">
        <v>10</v>
      </c>
      <c r="E6546" s="4" t="s">
        <v>10</v>
      </c>
      <c r="F6546" s="4" t="s">
        <v>10</v>
      </c>
    </row>
    <row r="6547" spans="1:6">
      <c r="A6547" t="n">
        <v>49933</v>
      </c>
      <c r="B6547" s="19" t="n">
        <v>63</v>
      </c>
      <c r="C6547" s="7" t="n">
        <v>0</v>
      </c>
      <c r="D6547" s="7" t="n">
        <v>2</v>
      </c>
      <c r="E6547" s="7" t="n">
        <v>0</v>
      </c>
      <c r="F6547" s="7" t="n">
        <v>40</v>
      </c>
    </row>
    <row r="6548" spans="1:6">
      <c r="A6548" t="s">
        <v>4</v>
      </c>
      <c r="B6548" s="4" t="s">
        <v>5</v>
      </c>
      <c r="C6548" s="4" t="s">
        <v>13</v>
      </c>
      <c r="D6548" s="4" t="s">
        <v>10</v>
      </c>
      <c r="E6548" s="4" t="s">
        <v>9</v>
      </c>
    </row>
    <row r="6549" spans="1:6">
      <c r="A6549" t="n">
        <v>49941</v>
      </c>
      <c r="B6549" s="21" t="n">
        <v>101</v>
      </c>
      <c r="C6549" s="7" t="n">
        <v>0</v>
      </c>
      <c r="D6549" s="7" t="n">
        <v>1350</v>
      </c>
      <c r="E6549" s="7" t="n">
        <v>1</v>
      </c>
    </row>
    <row r="6550" spans="1:6">
      <c r="A6550" t="s">
        <v>4</v>
      </c>
      <c r="B6550" s="4" t="s">
        <v>5</v>
      </c>
      <c r="C6550" s="4" t="s">
        <v>13</v>
      </c>
      <c r="D6550" s="4" t="s">
        <v>10</v>
      </c>
      <c r="E6550" s="4" t="s">
        <v>10</v>
      </c>
      <c r="F6550" s="4" t="s">
        <v>13</v>
      </c>
    </row>
    <row r="6551" spans="1:6">
      <c r="A6551" t="n">
        <v>49949</v>
      </c>
      <c r="B6551" s="22" t="n">
        <v>102</v>
      </c>
      <c r="C6551" s="7" t="n">
        <v>0</v>
      </c>
      <c r="D6551" s="7" t="n">
        <v>2</v>
      </c>
      <c r="E6551" s="7" t="n">
        <v>1350</v>
      </c>
      <c r="F6551" s="7" t="n">
        <v>255</v>
      </c>
    </row>
    <row r="6552" spans="1:6">
      <c r="A6552" t="s">
        <v>4</v>
      </c>
      <c r="B6552" s="4" t="s">
        <v>5</v>
      </c>
      <c r="C6552" s="4" t="s">
        <v>13</v>
      </c>
      <c r="D6552" s="4" t="s">
        <v>10</v>
      </c>
      <c r="E6552" s="4" t="s">
        <v>10</v>
      </c>
      <c r="F6552" s="4" t="s">
        <v>10</v>
      </c>
    </row>
    <row r="6553" spans="1:6">
      <c r="A6553" t="n">
        <v>49956</v>
      </c>
      <c r="B6553" s="19" t="n">
        <v>63</v>
      </c>
      <c r="C6553" s="7" t="n">
        <v>0</v>
      </c>
      <c r="D6553" s="7" t="n">
        <v>7</v>
      </c>
      <c r="E6553" s="7" t="n">
        <v>0</v>
      </c>
      <c r="F6553" s="7" t="n">
        <v>40</v>
      </c>
    </row>
    <row r="6554" spans="1:6">
      <c r="A6554" t="s">
        <v>4</v>
      </c>
      <c r="B6554" s="4" t="s">
        <v>5</v>
      </c>
      <c r="C6554" s="4" t="s">
        <v>13</v>
      </c>
      <c r="D6554" s="4" t="s">
        <v>10</v>
      </c>
      <c r="E6554" s="4" t="s">
        <v>9</v>
      </c>
    </row>
    <row r="6555" spans="1:6">
      <c r="A6555" t="n">
        <v>49964</v>
      </c>
      <c r="B6555" s="21" t="n">
        <v>101</v>
      </c>
      <c r="C6555" s="7" t="n">
        <v>0</v>
      </c>
      <c r="D6555" s="7" t="n">
        <v>1600</v>
      </c>
      <c r="E6555" s="7" t="n">
        <v>1</v>
      </c>
    </row>
    <row r="6556" spans="1:6">
      <c r="A6556" t="s">
        <v>4</v>
      </c>
      <c r="B6556" s="4" t="s">
        <v>5</v>
      </c>
      <c r="C6556" s="4" t="s">
        <v>13</v>
      </c>
      <c r="D6556" s="4" t="s">
        <v>10</v>
      </c>
      <c r="E6556" s="4" t="s">
        <v>10</v>
      </c>
      <c r="F6556" s="4" t="s">
        <v>13</v>
      </c>
    </row>
    <row r="6557" spans="1:6">
      <c r="A6557" t="n">
        <v>49972</v>
      </c>
      <c r="B6557" s="22" t="n">
        <v>102</v>
      </c>
      <c r="C6557" s="7" t="n">
        <v>0</v>
      </c>
      <c r="D6557" s="7" t="n">
        <v>7</v>
      </c>
      <c r="E6557" s="7" t="n">
        <v>1600</v>
      </c>
      <c r="F6557" s="7" t="n">
        <v>255</v>
      </c>
    </row>
    <row r="6558" spans="1:6">
      <c r="A6558" t="s">
        <v>4</v>
      </c>
      <c r="B6558" s="4" t="s">
        <v>5</v>
      </c>
      <c r="C6558" s="4" t="s">
        <v>13</v>
      </c>
      <c r="D6558" s="4" t="s">
        <v>10</v>
      </c>
      <c r="E6558" s="4" t="s">
        <v>10</v>
      </c>
      <c r="F6558" s="4" t="s">
        <v>10</v>
      </c>
    </row>
    <row r="6559" spans="1:6">
      <c r="A6559" t="n">
        <v>49979</v>
      </c>
      <c r="B6559" s="19" t="n">
        <v>63</v>
      </c>
      <c r="C6559" s="7" t="n">
        <v>0</v>
      </c>
      <c r="D6559" s="7" t="n">
        <v>8</v>
      </c>
      <c r="E6559" s="7" t="n">
        <v>0</v>
      </c>
      <c r="F6559" s="7" t="n">
        <v>40</v>
      </c>
    </row>
    <row r="6560" spans="1:6">
      <c r="A6560" t="s">
        <v>4</v>
      </c>
      <c r="B6560" s="4" t="s">
        <v>5</v>
      </c>
      <c r="C6560" s="4" t="s">
        <v>13</v>
      </c>
      <c r="D6560" s="4" t="s">
        <v>10</v>
      </c>
      <c r="E6560" s="4" t="s">
        <v>9</v>
      </c>
    </row>
    <row r="6561" spans="1:6">
      <c r="A6561" t="n">
        <v>49987</v>
      </c>
      <c r="B6561" s="21" t="n">
        <v>101</v>
      </c>
      <c r="C6561" s="7" t="n">
        <v>0</v>
      </c>
      <c r="D6561" s="7" t="n">
        <v>1650</v>
      </c>
      <c r="E6561" s="7" t="n">
        <v>1</v>
      </c>
    </row>
    <row r="6562" spans="1:6">
      <c r="A6562" t="s">
        <v>4</v>
      </c>
      <c r="B6562" s="4" t="s">
        <v>5</v>
      </c>
      <c r="C6562" s="4" t="s">
        <v>13</v>
      </c>
      <c r="D6562" s="4" t="s">
        <v>10</v>
      </c>
      <c r="E6562" s="4" t="s">
        <v>10</v>
      </c>
      <c r="F6562" s="4" t="s">
        <v>13</v>
      </c>
    </row>
    <row r="6563" spans="1:6">
      <c r="A6563" t="n">
        <v>49995</v>
      </c>
      <c r="B6563" s="22" t="n">
        <v>102</v>
      </c>
      <c r="C6563" s="7" t="n">
        <v>0</v>
      </c>
      <c r="D6563" s="7" t="n">
        <v>8</v>
      </c>
      <c r="E6563" s="7" t="n">
        <v>1650</v>
      </c>
      <c r="F6563" s="7" t="n">
        <v>255</v>
      </c>
    </row>
    <row r="6564" spans="1:6">
      <c r="A6564" t="s">
        <v>4</v>
      </c>
      <c r="B6564" s="4" t="s">
        <v>5</v>
      </c>
      <c r="C6564" s="4" t="s">
        <v>13</v>
      </c>
      <c r="D6564" s="4" t="s">
        <v>10</v>
      </c>
      <c r="E6564" s="4" t="s">
        <v>10</v>
      </c>
      <c r="F6564" s="4" t="s">
        <v>10</v>
      </c>
    </row>
    <row r="6565" spans="1:6">
      <c r="A6565" t="n">
        <v>50002</v>
      </c>
      <c r="B6565" s="19" t="n">
        <v>63</v>
      </c>
      <c r="C6565" s="7" t="n">
        <v>0</v>
      </c>
      <c r="D6565" s="7" t="n">
        <v>1</v>
      </c>
      <c r="E6565" s="7" t="n">
        <v>0</v>
      </c>
      <c r="F6565" s="7" t="n">
        <v>40</v>
      </c>
    </row>
    <row r="6566" spans="1:6">
      <c r="A6566" t="s">
        <v>4</v>
      </c>
      <c r="B6566" s="4" t="s">
        <v>5</v>
      </c>
      <c r="C6566" s="4" t="s">
        <v>13</v>
      </c>
      <c r="D6566" s="4" t="s">
        <v>10</v>
      </c>
      <c r="E6566" s="4" t="s">
        <v>9</v>
      </c>
    </row>
    <row r="6567" spans="1:6">
      <c r="A6567" t="n">
        <v>50010</v>
      </c>
      <c r="B6567" s="21" t="n">
        <v>101</v>
      </c>
      <c r="C6567" s="7" t="n">
        <v>0</v>
      </c>
      <c r="D6567" s="7" t="n">
        <v>1250</v>
      </c>
      <c r="E6567" s="7" t="n">
        <v>1</v>
      </c>
    </row>
    <row r="6568" spans="1:6">
      <c r="A6568" t="s">
        <v>4</v>
      </c>
      <c r="B6568" s="4" t="s">
        <v>5</v>
      </c>
      <c r="C6568" s="4" t="s">
        <v>13</v>
      </c>
      <c r="D6568" s="4" t="s">
        <v>10</v>
      </c>
      <c r="E6568" s="4" t="s">
        <v>10</v>
      </c>
      <c r="F6568" s="4" t="s">
        <v>13</v>
      </c>
    </row>
    <row r="6569" spans="1:6">
      <c r="A6569" t="n">
        <v>50018</v>
      </c>
      <c r="B6569" s="22" t="n">
        <v>102</v>
      </c>
      <c r="C6569" s="7" t="n">
        <v>0</v>
      </c>
      <c r="D6569" s="7" t="n">
        <v>1</v>
      </c>
      <c r="E6569" s="7" t="n">
        <v>1250</v>
      </c>
      <c r="F6569" s="7" t="n">
        <v>255</v>
      </c>
    </row>
    <row r="6570" spans="1:6">
      <c r="A6570" t="s">
        <v>4</v>
      </c>
      <c r="B6570" s="4" t="s">
        <v>5</v>
      </c>
      <c r="C6570" s="4" t="s">
        <v>13</v>
      </c>
      <c r="D6570" s="4" t="s">
        <v>10</v>
      </c>
      <c r="E6570" s="4" t="s">
        <v>10</v>
      </c>
      <c r="F6570" s="4" t="s">
        <v>10</v>
      </c>
    </row>
    <row r="6571" spans="1:6">
      <c r="A6571" t="n">
        <v>50025</v>
      </c>
      <c r="B6571" s="19" t="n">
        <v>63</v>
      </c>
      <c r="C6571" s="7" t="n">
        <v>0</v>
      </c>
      <c r="D6571" s="7" t="n">
        <v>9</v>
      </c>
      <c r="E6571" s="7" t="n">
        <v>0</v>
      </c>
      <c r="F6571" s="7" t="n">
        <v>40</v>
      </c>
    </row>
    <row r="6572" spans="1:6">
      <c r="A6572" t="s">
        <v>4</v>
      </c>
      <c r="B6572" s="4" t="s">
        <v>5</v>
      </c>
      <c r="C6572" s="4" t="s">
        <v>13</v>
      </c>
      <c r="D6572" s="4" t="s">
        <v>10</v>
      </c>
      <c r="E6572" s="4" t="s">
        <v>9</v>
      </c>
    </row>
    <row r="6573" spans="1:6">
      <c r="A6573" t="n">
        <v>50033</v>
      </c>
      <c r="B6573" s="21" t="n">
        <v>101</v>
      </c>
      <c r="C6573" s="7" t="n">
        <v>0</v>
      </c>
      <c r="D6573" s="7" t="n">
        <v>1700</v>
      </c>
      <c r="E6573" s="7" t="n">
        <v>1</v>
      </c>
    </row>
    <row r="6574" spans="1:6">
      <c r="A6574" t="s">
        <v>4</v>
      </c>
      <c r="B6574" s="4" t="s">
        <v>5</v>
      </c>
      <c r="C6574" s="4" t="s">
        <v>13</v>
      </c>
      <c r="D6574" s="4" t="s">
        <v>10</v>
      </c>
      <c r="E6574" s="4" t="s">
        <v>10</v>
      </c>
      <c r="F6574" s="4" t="s">
        <v>13</v>
      </c>
    </row>
    <row r="6575" spans="1:6">
      <c r="A6575" t="n">
        <v>50041</v>
      </c>
      <c r="B6575" s="22" t="n">
        <v>102</v>
      </c>
      <c r="C6575" s="7" t="n">
        <v>0</v>
      </c>
      <c r="D6575" s="7" t="n">
        <v>9</v>
      </c>
      <c r="E6575" s="7" t="n">
        <v>1700</v>
      </c>
      <c r="F6575" s="7" t="n">
        <v>255</v>
      </c>
    </row>
    <row r="6576" spans="1:6">
      <c r="A6576" t="s">
        <v>4</v>
      </c>
      <c r="B6576" s="4" t="s">
        <v>5</v>
      </c>
      <c r="C6576" s="4" t="s">
        <v>13</v>
      </c>
      <c r="D6576" s="4" t="s">
        <v>10</v>
      </c>
      <c r="E6576" s="4" t="s">
        <v>10</v>
      </c>
      <c r="F6576" s="4" t="s">
        <v>10</v>
      </c>
    </row>
    <row r="6577" spans="1:6">
      <c r="A6577" t="n">
        <v>50048</v>
      </c>
      <c r="B6577" s="19" t="n">
        <v>63</v>
      </c>
      <c r="C6577" s="7" t="n">
        <v>0</v>
      </c>
      <c r="D6577" s="7" t="n">
        <v>14</v>
      </c>
      <c r="E6577" s="7" t="n">
        <v>0</v>
      </c>
      <c r="F6577" s="7" t="n">
        <v>40</v>
      </c>
    </row>
    <row r="6578" spans="1:6">
      <c r="A6578" t="s">
        <v>4</v>
      </c>
      <c r="B6578" s="4" t="s">
        <v>5</v>
      </c>
      <c r="C6578" s="4" t="s">
        <v>13</v>
      </c>
      <c r="D6578" s="4" t="s">
        <v>10</v>
      </c>
      <c r="E6578" s="4" t="s">
        <v>9</v>
      </c>
    </row>
    <row r="6579" spans="1:6">
      <c r="A6579" t="n">
        <v>50056</v>
      </c>
      <c r="B6579" s="21" t="n">
        <v>101</v>
      </c>
      <c r="C6579" s="7" t="n">
        <v>0</v>
      </c>
      <c r="D6579" s="7" t="n">
        <v>1900</v>
      </c>
      <c r="E6579" s="7" t="n">
        <v>1</v>
      </c>
    </row>
    <row r="6580" spans="1:6">
      <c r="A6580" t="s">
        <v>4</v>
      </c>
      <c r="B6580" s="4" t="s">
        <v>5</v>
      </c>
      <c r="C6580" s="4" t="s">
        <v>13</v>
      </c>
      <c r="D6580" s="4" t="s">
        <v>10</v>
      </c>
      <c r="E6580" s="4" t="s">
        <v>10</v>
      </c>
      <c r="F6580" s="4" t="s">
        <v>13</v>
      </c>
    </row>
    <row r="6581" spans="1:6">
      <c r="A6581" t="n">
        <v>50064</v>
      </c>
      <c r="B6581" s="22" t="n">
        <v>102</v>
      </c>
      <c r="C6581" s="7" t="n">
        <v>0</v>
      </c>
      <c r="D6581" s="7" t="n">
        <v>14</v>
      </c>
      <c r="E6581" s="7" t="n">
        <v>1700</v>
      </c>
      <c r="F6581" s="7" t="n">
        <v>255</v>
      </c>
    </row>
    <row r="6582" spans="1:6">
      <c r="A6582" t="s">
        <v>4</v>
      </c>
      <c r="B6582" s="4" t="s">
        <v>5</v>
      </c>
      <c r="C6582" s="4" t="s">
        <v>13</v>
      </c>
      <c r="D6582" s="4" t="s">
        <v>6</v>
      </c>
    </row>
    <row r="6583" spans="1:6">
      <c r="A6583" t="n">
        <v>50071</v>
      </c>
      <c r="B6583" s="30" t="n">
        <v>2</v>
      </c>
      <c r="C6583" s="7" t="n">
        <v>11</v>
      </c>
      <c r="D6583" s="7" t="s">
        <v>562</v>
      </c>
    </row>
    <row r="6584" spans="1:6">
      <c r="A6584" t="s">
        <v>4</v>
      </c>
      <c r="B6584" s="4" t="s">
        <v>5</v>
      </c>
      <c r="C6584" s="4" t="s">
        <v>13</v>
      </c>
      <c r="D6584" s="4" t="s">
        <v>6</v>
      </c>
    </row>
    <row r="6585" spans="1:6">
      <c r="A6585" t="n">
        <v>50087</v>
      </c>
      <c r="B6585" s="30" t="n">
        <v>2</v>
      </c>
      <c r="C6585" s="7" t="n">
        <v>11</v>
      </c>
      <c r="D6585" s="7" t="s">
        <v>563</v>
      </c>
    </row>
    <row r="6586" spans="1:6">
      <c r="A6586" t="s">
        <v>4</v>
      </c>
      <c r="B6586" s="4" t="s">
        <v>5</v>
      </c>
      <c r="C6586" s="4" t="s">
        <v>13</v>
      </c>
      <c r="D6586" s="4" t="s">
        <v>6</v>
      </c>
    </row>
    <row r="6587" spans="1:6">
      <c r="A6587" t="n">
        <v>50108</v>
      </c>
      <c r="B6587" s="30" t="n">
        <v>2</v>
      </c>
      <c r="C6587" s="7" t="n">
        <v>11</v>
      </c>
      <c r="D6587" s="7" t="s">
        <v>746</v>
      </c>
    </row>
    <row r="6588" spans="1:6">
      <c r="A6588" t="s">
        <v>4</v>
      </c>
      <c r="B6588" s="4" t="s">
        <v>5</v>
      </c>
      <c r="C6588" s="4" t="s">
        <v>13</v>
      </c>
      <c r="D6588" s="4" t="s">
        <v>13</v>
      </c>
      <c r="E6588" s="4" t="s">
        <v>9</v>
      </c>
      <c r="F6588" s="4" t="s">
        <v>13</v>
      </c>
      <c r="G6588" s="4" t="s">
        <v>13</v>
      </c>
    </row>
    <row r="6589" spans="1:6">
      <c r="A6589" t="n">
        <v>50129</v>
      </c>
      <c r="B6589" s="25" t="n">
        <v>18</v>
      </c>
      <c r="C6589" s="7" t="n">
        <v>3</v>
      </c>
      <c r="D6589" s="7" t="n">
        <v>0</v>
      </c>
      <c r="E6589" s="7" t="n">
        <v>1</v>
      </c>
      <c r="F6589" s="7" t="n">
        <v>19</v>
      </c>
      <c r="G6589" s="7" t="n">
        <v>1</v>
      </c>
    </row>
    <row r="6590" spans="1:6">
      <c r="A6590" t="s">
        <v>4</v>
      </c>
      <c r="B6590" s="4" t="s">
        <v>5</v>
      </c>
      <c r="C6590" s="4" t="s">
        <v>10</v>
      </c>
    </row>
    <row r="6591" spans="1:6">
      <c r="A6591" t="n">
        <v>50138</v>
      </c>
      <c r="B6591" s="9" t="n">
        <v>12</v>
      </c>
      <c r="C6591" s="7" t="n">
        <v>6400</v>
      </c>
    </row>
    <row r="6592" spans="1:6">
      <c r="A6592" t="s">
        <v>4</v>
      </c>
      <c r="B6592" s="4" t="s">
        <v>5</v>
      </c>
      <c r="C6592" s="4" t="s">
        <v>13</v>
      </c>
    </row>
    <row r="6593" spans="1:7">
      <c r="A6593" t="n">
        <v>50141</v>
      </c>
      <c r="B6593" s="31" t="n">
        <v>64</v>
      </c>
      <c r="C6593" s="7" t="n">
        <v>2</v>
      </c>
    </row>
    <row r="6594" spans="1:7">
      <c r="A6594" t="s">
        <v>4</v>
      </c>
      <c r="B6594" s="4" t="s">
        <v>5</v>
      </c>
      <c r="C6594" s="4" t="s">
        <v>13</v>
      </c>
      <c r="D6594" s="4" t="s">
        <v>10</v>
      </c>
    </row>
    <row r="6595" spans="1:7">
      <c r="A6595" t="n">
        <v>50143</v>
      </c>
      <c r="B6595" s="31" t="n">
        <v>64</v>
      </c>
      <c r="C6595" s="7" t="n">
        <v>0</v>
      </c>
      <c r="D6595" s="7" t="n">
        <v>0</v>
      </c>
    </row>
    <row r="6596" spans="1:7">
      <c r="A6596" t="s">
        <v>4</v>
      </c>
      <c r="B6596" s="4" t="s">
        <v>5</v>
      </c>
      <c r="C6596" s="4" t="s">
        <v>13</v>
      </c>
      <c r="D6596" s="4" t="s">
        <v>10</v>
      </c>
    </row>
    <row r="6597" spans="1:7">
      <c r="A6597" t="n">
        <v>50147</v>
      </c>
      <c r="B6597" s="31" t="n">
        <v>64</v>
      </c>
      <c r="C6597" s="7" t="n">
        <v>4</v>
      </c>
      <c r="D6597" s="7" t="n">
        <v>0</v>
      </c>
    </row>
    <row r="6598" spans="1:7">
      <c r="A6598" t="s">
        <v>4</v>
      </c>
      <c r="B6598" s="4" t="s">
        <v>5</v>
      </c>
      <c r="C6598" s="4" t="s">
        <v>13</v>
      </c>
    </row>
    <row r="6599" spans="1:7">
      <c r="A6599" t="n">
        <v>50151</v>
      </c>
      <c r="B6599" s="43" t="n">
        <v>117</v>
      </c>
      <c r="C6599" s="7" t="n">
        <v>3</v>
      </c>
    </row>
    <row r="6600" spans="1:7">
      <c r="A6600" t="s">
        <v>4</v>
      </c>
      <c r="B6600" s="4" t="s">
        <v>5</v>
      </c>
      <c r="C6600" s="4" t="s">
        <v>13</v>
      </c>
      <c r="D6600" s="4" t="s">
        <v>13</v>
      </c>
      <c r="E6600" s="4" t="s">
        <v>13</v>
      </c>
      <c r="F6600" s="4" t="s">
        <v>9</v>
      </c>
      <c r="G6600" s="4" t="s">
        <v>13</v>
      </c>
      <c r="H6600" s="4" t="s">
        <v>13</v>
      </c>
      <c r="I6600" s="4" t="s">
        <v>13</v>
      </c>
      <c r="J6600" s="4" t="s">
        <v>13</v>
      </c>
      <c r="K6600" s="4" t="s">
        <v>9</v>
      </c>
      <c r="L6600" s="4" t="s">
        <v>13</v>
      </c>
      <c r="M6600" s="4" t="s">
        <v>13</v>
      </c>
      <c r="N6600" s="4" t="s">
        <v>13</v>
      </c>
      <c r="O6600" s="4" t="s">
        <v>13</v>
      </c>
      <c r="P6600" s="4" t="s">
        <v>13</v>
      </c>
      <c r="Q6600" s="4" t="s">
        <v>9</v>
      </c>
      <c r="R6600" s="4" t="s">
        <v>13</v>
      </c>
      <c r="S6600" s="4" t="s">
        <v>13</v>
      </c>
      <c r="T6600" s="4" t="s">
        <v>13</v>
      </c>
      <c r="U6600" s="4" t="s">
        <v>13</v>
      </c>
      <c r="V6600" s="4" t="s">
        <v>9</v>
      </c>
      <c r="W6600" s="4" t="s">
        <v>13</v>
      </c>
      <c r="X6600" s="4" t="s">
        <v>13</v>
      </c>
      <c r="Y6600" s="4" t="s">
        <v>13</v>
      </c>
      <c r="Z6600" s="4" t="s">
        <v>13</v>
      </c>
      <c r="AA6600" s="4" t="s">
        <v>13</v>
      </c>
      <c r="AB6600" s="4" t="s">
        <v>13</v>
      </c>
      <c r="AC6600" s="4" t="s">
        <v>9</v>
      </c>
      <c r="AD6600" s="4" t="s">
        <v>13</v>
      </c>
      <c r="AE6600" s="4" t="s">
        <v>13</v>
      </c>
      <c r="AF6600" s="4" t="s">
        <v>13</v>
      </c>
      <c r="AG6600" s="4" t="s">
        <v>13</v>
      </c>
      <c r="AH6600" s="4" t="s">
        <v>9</v>
      </c>
      <c r="AI6600" s="4" t="s">
        <v>13</v>
      </c>
      <c r="AJ6600" s="4" t="s">
        <v>13</v>
      </c>
      <c r="AK6600" s="4" t="s">
        <v>13</v>
      </c>
      <c r="AL6600" s="4" t="s">
        <v>13</v>
      </c>
      <c r="AM6600" s="4" t="s">
        <v>13</v>
      </c>
      <c r="AN6600" s="4" t="s">
        <v>13</v>
      </c>
      <c r="AO6600" s="4" t="s">
        <v>9</v>
      </c>
      <c r="AP6600" s="4" t="s">
        <v>13</v>
      </c>
      <c r="AQ6600" s="4" t="s">
        <v>13</v>
      </c>
      <c r="AR6600" s="4" t="s">
        <v>13</v>
      </c>
      <c r="AS6600" s="4" t="s">
        <v>13</v>
      </c>
      <c r="AT6600" s="4" t="s">
        <v>9</v>
      </c>
      <c r="AU6600" s="4" t="s">
        <v>13</v>
      </c>
      <c r="AV6600" s="4" t="s">
        <v>13</v>
      </c>
      <c r="AW6600" s="4" t="s">
        <v>13</v>
      </c>
      <c r="AX6600" s="4" t="s">
        <v>13</v>
      </c>
      <c r="AY6600" s="4" t="s">
        <v>13</v>
      </c>
      <c r="AZ6600" s="4" t="s">
        <v>13</v>
      </c>
      <c r="BA6600" s="4" t="s">
        <v>9</v>
      </c>
      <c r="BB6600" s="4" t="s">
        <v>13</v>
      </c>
      <c r="BC6600" s="4" t="s">
        <v>13</v>
      </c>
      <c r="BD6600" s="4" t="s">
        <v>13</v>
      </c>
      <c r="BE6600" s="4" t="s">
        <v>13</v>
      </c>
      <c r="BF6600" s="4" t="s">
        <v>9</v>
      </c>
      <c r="BG6600" s="4" t="s">
        <v>13</v>
      </c>
      <c r="BH6600" s="4" t="s">
        <v>13</v>
      </c>
      <c r="BI6600" s="4" t="s">
        <v>13</v>
      </c>
      <c r="BJ6600" s="4" t="s">
        <v>13</v>
      </c>
      <c r="BK6600" s="4" t="s">
        <v>13</v>
      </c>
      <c r="BL6600" s="4" t="s">
        <v>13</v>
      </c>
      <c r="BM6600" s="4" t="s">
        <v>9</v>
      </c>
      <c r="BN6600" s="4" t="s">
        <v>13</v>
      </c>
      <c r="BO6600" s="4" t="s">
        <v>13</v>
      </c>
      <c r="BP6600" s="4" t="s">
        <v>13</v>
      </c>
      <c r="BQ6600" s="4" t="s">
        <v>13</v>
      </c>
      <c r="BR6600" s="4" t="s">
        <v>9</v>
      </c>
      <c r="BS6600" s="4" t="s">
        <v>13</v>
      </c>
      <c r="BT6600" s="4" t="s">
        <v>13</v>
      </c>
      <c r="BU6600" s="4" t="s">
        <v>13</v>
      </c>
      <c r="BV6600" s="4" t="s">
        <v>13</v>
      </c>
      <c r="BW6600" s="4" t="s">
        <v>13</v>
      </c>
      <c r="BX6600" s="4" t="s">
        <v>13</v>
      </c>
      <c r="BY6600" s="4" t="s">
        <v>9</v>
      </c>
      <c r="BZ6600" s="4" t="s">
        <v>13</v>
      </c>
      <c r="CA6600" s="4" t="s">
        <v>13</v>
      </c>
      <c r="CB6600" s="4" t="s">
        <v>13</v>
      </c>
      <c r="CC6600" s="4" t="s">
        <v>13</v>
      </c>
      <c r="CD6600" s="4" t="s">
        <v>9</v>
      </c>
      <c r="CE6600" s="4" t="s">
        <v>13</v>
      </c>
      <c r="CF6600" s="4" t="s">
        <v>13</v>
      </c>
      <c r="CG6600" s="4" t="s">
        <v>13</v>
      </c>
      <c r="CH6600" s="4" t="s">
        <v>13</v>
      </c>
      <c r="CI6600" s="4" t="s">
        <v>13</v>
      </c>
      <c r="CJ6600" s="4" t="s">
        <v>13</v>
      </c>
      <c r="CK6600" s="4" t="s">
        <v>9</v>
      </c>
      <c r="CL6600" s="4" t="s">
        <v>13</v>
      </c>
      <c r="CM6600" s="4" t="s">
        <v>13</v>
      </c>
      <c r="CN6600" s="4" t="s">
        <v>13</v>
      </c>
      <c r="CO6600" s="4" t="s">
        <v>13</v>
      </c>
      <c r="CP6600" s="4" t="s">
        <v>9</v>
      </c>
      <c r="CQ6600" s="4" t="s">
        <v>13</v>
      </c>
      <c r="CR6600" s="4" t="s">
        <v>13</v>
      </c>
      <c r="CS6600" s="4" t="s">
        <v>13</v>
      </c>
      <c r="CT6600" s="4" t="s">
        <v>13</v>
      </c>
      <c r="CU6600" s="4" t="s">
        <v>13</v>
      </c>
      <c r="CV6600" s="4" t="s">
        <v>13</v>
      </c>
      <c r="CW6600" s="4" t="s">
        <v>9</v>
      </c>
      <c r="CX6600" s="4" t="s">
        <v>13</v>
      </c>
      <c r="CY6600" s="4" t="s">
        <v>13</v>
      </c>
      <c r="CZ6600" s="4" t="s">
        <v>13</v>
      </c>
      <c r="DA6600" s="4" t="s">
        <v>13</v>
      </c>
      <c r="DB6600" s="4" t="s">
        <v>9</v>
      </c>
      <c r="DC6600" s="4" t="s">
        <v>13</v>
      </c>
      <c r="DD6600" s="4" t="s">
        <v>13</v>
      </c>
      <c r="DE6600" s="4" t="s">
        <v>13</v>
      </c>
      <c r="DF6600" s="4" t="s">
        <v>13</v>
      </c>
      <c r="DG6600" s="4" t="s">
        <v>84</v>
      </c>
    </row>
    <row r="6601" spans="1:7">
      <c r="A6601" t="n">
        <v>50153</v>
      </c>
      <c r="B6601" s="15" t="n">
        <v>5</v>
      </c>
      <c r="C6601" s="7" t="n">
        <v>35</v>
      </c>
      <c r="D6601" s="7" t="n">
        <v>1</v>
      </c>
      <c r="E6601" s="7" t="n">
        <v>0</v>
      </c>
      <c r="F6601" s="7" t="n">
        <v>69</v>
      </c>
      <c r="G6601" s="7" t="n">
        <v>7</v>
      </c>
      <c r="H6601" s="7" t="n">
        <v>35</v>
      </c>
      <c r="I6601" s="7" t="n">
        <v>1</v>
      </c>
      <c r="J6601" s="7" t="n">
        <v>0</v>
      </c>
      <c r="K6601" s="7" t="n">
        <v>69</v>
      </c>
      <c r="L6601" s="7" t="n">
        <v>6</v>
      </c>
      <c r="M6601" s="7" t="n">
        <v>9</v>
      </c>
      <c r="N6601" s="7" t="n">
        <v>35</v>
      </c>
      <c r="O6601" s="7" t="n">
        <v>1</v>
      </c>
      <c r="P6601" s="7" t="n">
        <v>0</v>
      </c>
      <c r="Q6601" s="7" t="n">
        <v>80</v>
      </c>
      <c r="R6601" s="7" t="n">
        <v>7</v>
      </c>
      <c r="S6601" s="7" t="n">
        <v>35</v>
      </c>
      <c r="T6601" s="7" t="n">
        <v>1</v>
      </c>
      <c r="U6601" s="7" t="n">
        <v>0</v>
      </c>
      <c r="V6601" s="7" t="n">
        <v>101</v>
      </c>
      <c r="W6601" s="7" t="n">
        <v>6</v>
      </c>
      <c r="X6601" s="7" t="n">
        <v>9</v>
      </c>
      <c r="Y6601" s="7" t="n">
        <v>11</v>
      </c>
      <c r="Z6601" s="7" t="n">
        <v>35</v>
      </c>
      <c r="AA6601" s="7" t="n">
        <v>1</v>
      </c>
      <c r="AB6601" s="7" t="n">
        <v>0</v>
      </c>
      <c r="AC6601" s="7" t="n">
        <v>102</v>
      </c>
      <c r="AD6601" s="7" t="n">
        <v>7</v>
      </c>
      <c r="AE6601" s="7" t="n">
        <v>35</v>
      </c>
      <c r="AF6601" s="7" t="n">
        <v>1</v>
      </c>
      <c r="AG6601" s="7" t="n">
        <v>0</v>
      </c>
      <c r="AH6601" s="7" t="n">
        <v>114</v>
      </c>
      <c r="AI6601" s="7" t="n">
        <v>6</v>
      </c>
      <c r="AJ6601" s="7" t="n">
        <v>9</v>
      </c>
      <c r="AK6601" s="7" t="n">
        <v>11</v>
      </c>
      <c r="AL6601" s="7" t="n">
        <v>35</v>
      </c>
      <c r="AM6601" s="7" t="n">
        <v>1</v>
      </c>
      <c r="AN6601" s="7" t="n">
        <v>0</v>
      </c>
      <c r="AO6601" s="7" t="n">
        <v>120</v>
      </c>
      <c r="AP6601" s="7" t="n">
        <v>7</v>
      </c>
      <c r="AQ6601" s="7" t="n">
        <v>35</v>
      </c>
      <c r="AR6601" s="7" t="n">
        <v>1</v>
      </c>
      <c r="AS6601" s="7" t="n">
        <v>0</v>
      </c>
      <c r="AT6601" s="7" t="n">
        <v>121</v>
      </c>
      <c r="AU6601" s="7" t="n">
        <v>6</v>
      </c>
      <c r="AV6601" s="7" t="n">
        <v>9</v>
      </c>
      <c r="AW6601" s="7" t="n">
        <v>11</v>
      </c>
      <c r="AX6601" s="7" t="n">
        <v>35</v>
      </c>
      <c r="AY6601" s="7" t="n">
        <v>1</v>
      </c>
      <c r="AZ6601" s="7" t="n">
        <v>0</v>
      </c>
      <c r="BA6601" s="7" t="n">
        <v>126</v>
      </c>
      <c r="BB6601" s="7" t="n">
        <v>7</v>
      </c>
      <c r="BC6601" s="7" t="n">
        <v>35</v>
      </c>
      <c r="BD6601" s="7" t="n">
        <v>1</v>
      </c>
      <c r="BE6601" s="7" t="n">
        <v>0</v>
      </c>
      <c r="BF6601" s="7" t="n">
        <v>130</v>
      </c>
      <c r="BG6601" s="7" t="n">
        <v>6</v>
      </c>
      <c r="BH6601" s="7" t="n">
        <v>9</v>
      </c>
      <c r="BI6601" s="7" t="n">
        <v>11</v>
      </c>
      <c r="BJ6601" s="7" t="n">
        <v>35</v>
      </c>
      <c r="BK6601" s="7" t="n">
        <v>1</v>
      </c>
      <c r="BL6601" s="7" t="n">
        <v>0</v>
      </c>
      <c r="BM6601" s="7" t="n">
        <v>140</v>
      </c>
      <c r="BN6601" s="7" t="n">
        <v>7</v>
      </c>
      <c r="BO6601" s="7" t="n">
        <v>35</v>
      </c>
      <c r="BP6601" s="7" t="n">
        <v>1</v>
      </c>
      <c r="BQ6601" s="7" t="n">
        <v>0</v>
      </c>
      <c r="BR6601" s="7" t="n">
        <v>160</v>
      </c>
      <c r="BS6601" s="7" t="n">
        <v>6</v>
      </c>
      <c r="BT6601" s="7" t="n">
        <v>9</v>
      </c>
      <c r="BU6601" s="7" t="n">
        <v>11</v>
      </c>
      <c r="BV6601" s="7" t="n">
        <v>35</v>
      </c>
      <c r="BW6601" s="7" t="n">
        <v>1</v>
      </c>
      <c r="BX6601" s="7" t="n">
        <v>0</v>
      </c>
      <c r="BY6601" s="7" t="n">
        <v>161</v>
      </c>
      <c r="BZ6601" s="7" t="n">
        <v>7</v>
      </c>
      <c r="CA6601" s="7" t="n">
        <v>35</v>
      </c>
      <c r="CB6601" s="7" t="n">
        <v>1</v>
      </c>
      <c r="CC6601" s="7" t="n">
        <v>0</v>
      </c>
      <c r="CD6601" s="7" t="n">
        <v>181</v>
      </c>
      <c r="CE6601" s="7" t="n">
        <v>6</v>
      </c>
      <c r="CF6601" s="7" t="n">
        <v>9</v>
      </c>
      <c r="CG6601" s="7" t="n">
        <v>11</v>
      </c>
      <c r="CH6601" s="7" t="n">
        <v>35</v>
      </c>
      <c r="CI6601" s="7" t="n">
        <v>1</v>
      </c>
      <c r="CJ6601" s="7" t="n">
        <v>0</v>
      </c>
      <c r="CK6601" s="7" t="n">
        <v>182</v>
      </c>
      <c r="CL6601" s="7" t="n">
        <v>7</v>
      </c>
      <c r="CM6601" s="7" t="n">
        <v>35</v>
      </c>
      <c r="CN6601" s="7" t="n">
        <v>1</v>
      </c>
      <c r="CO6601" s="7" t="n">
        <v>0</v>
      </c>
      <c r="CP6601" s="7" t="n">
        <v>188</v>
      </c>
      <c r="CQ6601" s="7" t="n">
        <v>6</v>
      </c>
      <c r="CR6601" s="7" t="n">
        <v>9</v>
      </c>
      <c r="CS6601" s="7" t="n">
        <v>11</v>
      </c>
      <c r="CT6601" s="7" t="n">
        <v>35</v>
      </c>
      <c r="CU6601" s="7" t="n">
        <v>1</v>
      </c>
      <c r="CV6601" s="7" t="n">
        <v>0</v>
      </c>
      <c r="CW6601" s="7" t="n">
        <v>217</v>
      </c>
      <c r="CX6601" s="7" t="n">
        <v>7</v>
      </c>
      <c r="CY6601" s="7" t="n">
        <v>35</v>
      </c>
      <c r="CZ6601" s="7" t="n">
        <v>1</v>
      </c>
      <c r="DA6601" s="7" t="n">
        <v>0</v>
      </c>
      <c r="DB6601" s="7" t="n">
        <v>217</v>
      </c>
      <c r="DC6601" s="7" t="n">
        <v>6</v>
      </c>
      <c r="DD6601" s="7" t="n">
        <v>9</v>
      </c>
      <c r="DE6601" s="7" t="n">
        <v>11</v>
      </c>
      <c r="DF6601" s="7" t="n">
        <v>1</v>
      </c>
      <c r="DG6601" s="16" t="n">
        <f t="normal" ca="1">A6607</f>
        <v>0</v>
      </c>
    </row>
    <row r="6602" spans="1:7">
      <c r="A6602" t="s">
        <v>4</v>
      </c>
      <c r="B6602" s="4" t="s">
        <v>5</v>
      </c>
      <c r="C6602" s="4" t="s">
        <v>13</v>
      </c>
      <c r="D6602" s="4" t="s">
        <v>6</v>
      </c>
    </row>
    <row r="6603" spans="1:7">
      <c r="A6603" t="n">
        <v>50320</v>
      </c>
      <c r="B6603" s="30" t="n">
        <v>2</v>
      </c>
      <c r="C6603" s="7" t="n">
        <v>0</v>
      </c>
      <c r="D6603" s="7" t="s">
        <v>747</v>
      </c>
    </row>
    <row r="6604" spans="1:7">
      <c r="A6604" t="s">
        <v>4</v>
      </c>
      <c r="B6604" s="4" t="s">
        <v>5</v>
      </c>
      <c r="C6604" s="4" t="s">
        <v>84</v>
      </c>
    </row>
    <row r="6605" spans="1:7">
      <c r="A6605" t="n">
        <v>50339</v>
      </c>
      <c r="B6605" s="29" t="n">
        <v>3</v>
      </c>
      <c r="C6605" s="16" t="n">
        <f t="normal" ca="1">A6645</f>
        <v>0</v>
      </c>
    </row>
    <row r="6606" spans="1:7">
      <c r="A6606" t="s">
        <v>4</v>
      </c>
      <c r="B6606" s="4" t="s">
        <v>5</v>
      </c>
      <c r="C6606" s="4" t="s">
        <v>13</v>
      </c>
      <c r="D6606" s="4" t="s">
        <v>13</v>
      </c>
      <c r="E6606" s="4" t="s">
        <v>13</v>
      </c>
      <c r="F6606" s="4" t="s">
        <v>9</v>
      </c>
      <c r="G6606" s="4" t="s">
        <v>13</v>
      </c>
      <c r="H6606" s="4" t="s">
        <v>13</v>
      </c>
      <c r="I6606" s="4" t="s">
        <v>13</v>
      </c>
      <c r="J6606" s="4" t="s">
        <v>13</v>
      </c>
      <c r="K6606" s="4" t="s">
        <v>9</v>
      </c>
      <c r="L6606" s="4" t="s">
        <v>13</v>
      </c>
      <c r="M6606" s="4" t="s">
        <v>13</v>
      </c>
      <c r="N6606" s="4" t="s">
        <v>13</v>
      </c>
      <c r="O6606" s="4" t="s">
        <v>13</v>
      </c>
      <c r="P6606" s="4" t="s">
        <v>13</v>
      </c>
      <c r="Q6606" s="4" t="s">
        <v>9</v>
      </c>
      <c r="R6606" s="4" t="s">
        <v>13</v>
      </c>
      <c r="S6606" s="4" t="s">
        <v>13</v>
      </c>
      <c r="T6606" s="4" t="s">
        <v>13</v>
      </c>
      <c r="U6606" s="4" t="s">
        <v>13</v>
      </c>
      <c r="V6606" s="4" t="s">
        <v>9</v>
      </c>
      <c r="W6606" s="4" t="s">
        <v>13</v>
      </c>
      <c r="X6606" s="4" t="s">
        <v>13</v>
      </c>
      <c r="Y6606" s="4" t="s">
        <v>13</v>
      </c>
      <c r="Z6606" s="4" t="s">
        <v>13</v>
      </c>
      <c r="AA6606" s="4" t="s">
        <v>13</v>
      </c>
      <c r="AB6606" s="4" t="s">
        <v>13</v>
      </c>
      <c r="AC6606" s="4" t="s">
        <v>9</v>
      </c>
      <c r="AD6606" s="4" t="s">
        <v>13</v>
      </c>
      <c r="AE6606" s="4" t="s">
        <v>13</v>
      </c>
      <c r="AF6606" s="4" t="s">
        <v>13</v>
      </c>
      <c r="AG6606" s="4" t="s">
        <v>13</v>
      </c>
      <c r="AH6606" s="4" t="s">
        <v>9</v>
      </c>
      <c r="AI6606" s="4" t="s">
        <v>13</v>
      </c>
      <c r="AJ6606" s="4" t="s">
        <v>13</v>
      </c>
      <c r="AK6606" s="4" t="s">
        <v>13</v>
      </c>
      <c r="AL6606" s="4" t="s">
        <v>13</v>
      </c>
      <c r="AM6606" s="4" t="s">
        <v>84</v>
      </c>
    </row>
    <row r="6607" spans="1:7">
      <c r="A6607" t="n">
        <v>50344</v>
      </c>
      <c r="B6607" s="15" t="n">
        <v>5</v>
      </c>
      <c r="C6607" s="7" t="n">
        <v>35</v>
      </c>
      <c r="D6607" s="7" t="n">
        <v>1</v>
      </c>
      <c r="E6607" s="7" t="n">
        <v>0</v>
      </c>
      <c r="F6607" s="7" t="n">
        <v>50</v>
      </c>
      <c r="G6607" s="7" t="n">
        <v>7</v>
      </c>
      <c r="H6607" s="7" t="n">
        <v>35</v>
      </c>
      <c r="I6607" s="7" t="n">
        <v>1</v>
      </c>
      <c r="J6607" s="7" t="n">
        <v>0</v>
      </c>
      <c r="K6607" s="7" t="n">
        <v>52</v>
      </c>
      <c r="L6607" s="7" t="n">
        <v>6</v>
      </c>
      <c r="M6607" s="7" t="n">
        <v>9</v>
      </c>
      <c r="N6607" s="7" t="n">
        <v>35</v>
      </c>
      <c r="O6607" s="7" t="n">
        <v>1</v>
      </c>
      <c r="P6607" s="7" t="n">
        <v>0</v>
      </c>
      <c r="Q6607" s="7" t="n">
        <v>60</v>
      </c>
      <c r="R6607" s="7" t="n">
        <v>7</v>
      </c>
      <c r="S6607" s="7" t="n">
        <v>35</v>
      </c>
      <c r="T6607" s="7" t="n">
        <v>1</v>
      </c>
      <c r="U6607" s="7" t="n">
        <v>0</v>
      </c>
      <c r="V6607" s="7" t="n">
        <v>61</v>
      </c>
      <c r="W6607" s="7" t="n">
        <v>6</v>
      </c>
      <c r="X6607" s="7" t="n">
        <v>9</v>
      </c>
      <c r="Y6607" s="7" t="n">
        <v>11</v>
      </c>
      <c r="Z6607" s="7" t="n">
        <v>35</v>
      </c>
      <c r="AA6607" s="7" t="n">
        <v>1</v>
      </c>
      <c r="AB6607" s="7" t="n">
        <v>0</v>
      </c>
      <c r="AC6607" s="7" t="n">
        <v>65</v>
      </c>
      <c r="AD6607" s="7" t="n">
        <v>7</v>
      </c>
      <c r="AE6607" s="7" t="n">
        <v>35</v>
      </c>
      <c r="AF6607" s="7" t="n">
        <v>1</v>
      </c>
      <c r="AG6607" s="7" t="n">
        <v>0</v>
      </c>
      <c r="AH6607" s="7" t="n">
        <v>68</v>
      </c>
      <c r="AI6607" s="7" t="n">
        <v>6</v>
      </c>
      <c r="AJ6607" s="7" t="n">
        <v>9</v>
      </c>
      <c r="AK6607" s="7" t="n">
        <v>11</v>
      </c>
      <c r="AL6607" s="7" t="n">
        <v>1</v>
      </c>
      <c r="AM6607" s="16" t="n">
        <f t="normal" ca="1">A6621</f>
        <v>0</v>
      </c>
    </row>
    <row r="6608" spans="1:7">
      <c r="A6608" t="s">
        <v>4</v>
      </c>
      <c r="B6608" s="4" t="s">
        <v>5</v>
      </c>
      <c r="C6608" s="4" t="s">
        <v>13</v>
      </c>
      <c r="D6608" s="4" t="s">
        <v>10</v>
      </c>
    </row>
    <row r="6609" spans="1:111">
      <c r="A6609" t="n">
        <v>50403</v>
      </c>
      <c r="B6609" s="31" t="n">
        <v>64</v>
      </c>
      <c r="C6609" s="7" t="n">
        <v>0</v>
      </c>
      <c r="D6609" s="7" t="n">
        <v>2</v>
      </c>
    </row>
    <row r="6610" spans="1:111">
      <c r="A6610" t="s">
        <v>4</v>
      </c>
      <c r="B6610" s="4" t="s">
        <v>5</v>
      </c>
      <c r="C6610" s="4" t="s">
        <v>13</v>
      </c>
      <c r="D6610" s="4" t="s">
        <v>10</v>
      </c>
    </row>
    <row r="6611" spans="1:111">
      <c r="A6611" t="n">
        <v>50407</v>
      </c>
      <c r="B6611" s="31" t="n">
        <v>64</v>
      </c>
      <c r="C6611" s="7" t="n">
        <v>0</v>
      </c>
      <c r="D6611" s="7" t="n">
        <v>4</v>
      </c>
    </row>
    <row r="6612" spans="1:111">
      <c r="A6612" t="s">
        <v>4</v>
      </c>
      <c r="B6612" s="4" t="s">
        <v>5</v>
      </c>
      <c r="C6612" s="4" t="s">
        <v>13</v>
      </c>
      <c r="D6612" s="4" t="s">
        <v>10</v>
      </c>
    </row>
    <row r="6613" spans="1:111">
      <c r="A6613" t="n">
        <v>50411</v>
      </c>
      <c r="B6613" s="31" t="n">
        <v>64</v>
      </c>
      <c r="C6613" s="7" t="n">
        <v>0</v>
      </c>
      <c r="D6613" s="7" t="n">
        <v>7</v>
      </c>
    </row>
    <row r="6614" spans="1:111">
      <c r="A6614" t="s">
        <v>4</v>
      </c>
      <c r="B6614" s="4" t="s">
        <v>5</v>
      </c>
      <c r="C6614" s="4" t="s">
        <v>13</v>
      </c>
      <c r="D6614" s="4" t="s">
        <v>10</v>
      </c>
    </row>
    <row r="6615" spans="1:111">
      <c r="A6615" t="n">
        <v>50415</v>
      </c>
      <c r="B6615" s="31" t="n">
        <v>64</v>
      </c>
      <c r="C6615" s="7" t="n">
        <v>0</v>
      </c>
      <c r="D6615" s="7" t="n">
        <v>15</v>
      </c>
    </row>
    <row r="6616" spans="1:111">
      <c r="A6616" t="s">
        <v>4</v>
      </c>
      <c r="B6616" s="4" t="s">
        <v>5</v>
      </c>
      <c r="C6616" s="4" t="s">
        <v>13</v>
      </c>
      <c r="D6616" s="4" t="s">
        <v>10</v>
      </c>
    </row>
    <row r="6617" spans="1:111">
      <c r="A6617" t="n">
        <v>50419</v>
      </c>
      <c r="B6617" s="31" t="n">
        <v>64</v>
      </c>
      <c r="C6617" s="7" t="n">
        <v>0</v>
      </c>
      <c r="D6617" s="7" t="n">
        <v>16</v>
      </c>
    </row>
    <row r="6618" spans="1:111">
      <c r="A6618" t="s">
        <v>4</v>
      </c>
      <c r="B6618" s="4" t="s">
        <v>5</v>
      </c>
      <c r="C6618" s="4" t="s">
        <v>84</v>
      </c>
    </row>
    <row r="6619" spans="1:111">
      <c r="A6619" t="n">
        <v>50423</v>
      </c>
      <c r="B6619" s="29" t="n">
        <v>3</v>
      </c>
      <c r="C6619" s="16" t="n">
        <f t="normal" ca="1">A6645</f>
        <v>0</v>
      </c>
    </row>
    <row r="6620" spans="1:111">
      <c r="A6620" t="s">
        <v>4</v>
      </c>
      <c r="B6620" s="4" t="s">
        <v>5</v>
      </c>
      <c r="C6620" s="4" t="s">
        <v>13</v>
      </c>
      <c r="D6620" s="4" t="s">
        <v>13</v>
      </c>
      <c r="E6620" s="4" t="s">
        <v>13</v>
      </c>
      <c r="F6620" s="4" t="s">
        <v>9</v>
      </c>
      <c r="G6620" s="4" t="s">
        <v>13</v>
      </c>
      <c r="H6620" s="4" t="s">
        <v>13</v>
      </c>
      <c r="I6620" s="4" t="s">
        <v>13</v>
      </c>
      <c r="J6620" s="4" t="s">
        <v>13</v>
      </c>
      <c r="K6620" s="4" t="s">
        <v>9</v>
      </c>
      <c r="L6620" s="4" t="s">
        <v>13</v>
      </c>
      <c r="M6620" s="4" t="s">
        <v>13</v>
      </c>
      <c r="N6620" s="4" t="s">
        <v>13</v>
      </c>
      <c r="O6620" s="4" t="s">
        <v>13</v>
      </c>
      <c r="P6620" s="4" t="s">
        <v>13</v>
      </c>
      <c r="Q6620" s="4" t="s">
        <v>9</v>
      </c>
      <c r="R6620" s="4" t="s">
        <v>13</v>
      </c>
      <c r="S6620" s="4" t="s">
        <v>13</v>
      </c>
      <c r="T6620" s="4" t="s">
        <v>13</v>
      </c>
      <c r="U6620" s="4" t="s">
        <v>13</v>
      </c>
      <c r="V6620" s="4" t="s">
        <v>9</v>
      </c>
      <c r="W6620" s="4" t="s">
        <v>13</v>
      </c>
      <c r="X6620" s="4" t="s">
        <v>13</v>
      </c>
      <c r="Y6620" s="4" t="s">
        <v>13</v>
      </c>
      <c r="Z6620" s="4" t="s">
        <v>13</v>
      </c>
      <c r="AA6620" s="4" t="s">
        <v>84</v>
      </c>
    </row>
    <row r="6621" spans="1:111">
      <c r="A6621" t="n">
        <v>50428</v>
      </c>
      <c r="B6621" s="15" t="n">
        <v>5</v>
      </c>
      <c r="C6621" s="7" t="n">
        <v>35</v>
      </c>
      <c r="D6621" s="7" t="n">
        <v>1</v>
      </c>
      <c r="E6621" s="7" t="n">
        <v>0</v>
      </c>
      <c r="F6621" s="7" t="n">
        <v>29</v>
      </c>
      <c r="G6621" s="7" t="n">
        <v>7</v>
      </c>
      <c r="H6621" s="7" t="n">
        <v>35</v>
      </c>
      <c r="I6621" s="7" t="n">
        <v>1</v>
      </c>
      <c r="J6621" s="7" t="n">
        <v>0</v>
      </c>
      <c r="K6621" s="7" t="n">
        <v>30</v>
      </c>
      <c r="L6621" s="7" t="n">
        <v>6</v>
      </c>
      <c r="M6621" s="7" t="n">
        <v>9</v>
      </c>
      <c r="N6621" s="7" t="n">
        <v>35</v>
      </c>
      <c r="O6621" s="7" t="n">
        <v>1</v>
      </c>
      <c r="P6621" s="7" t="n">
        <v>0</v>
      </c>
      <c r="Q6621" s="7" t="n">
        <v>31</v>
      </c>
      <c r="R6621" s="7" t="n">
        <v>7</v>
      </c>
      <c r="S6621" s="7" t="n">
        <v>35</v>
      </c>
      <c r="T6621" s="7" t="n">
        <v>1</v>
      </c>
      <c r="U6621" s="7" t="n">
        <v>0</v>
      </c>
      <c r="V6621" s="7" t="n">
        <v>49</v>
      </c>
      <c r="W6621" s="7" t="n">
        <v>6</v>
      </c>
      <c r="X6621" s="7" t="n">
        <v>9</v>
      </c>
      <c r="Y6621" s="7" t="n">
        <v>11</v>
      </c>
      <c r="Z6621" s="7" t="n">
        <v>1</v>
      </c>
      <c r="AA6621" s="16" t="n">
        <f t="normal" ca="1">A6633</f>
        <v>0</v>
      </c>
    </row>
    <row r="6622" spans="1:111">
      <c r="A6622" t="s">
        <v>4</v>
      </c>
      <c r="B6622" s="4" t="s">
        <v>5</v>
      </c>
      <c r="C6622" s="4" t="s">
        <v>13</v>
      </c>
      <c r="D6622" s="4" t="s">
        <v>10</v>
      </c>
    </row>
    <row r="6623" spans="1:111">
      <c r="A6623" t="n">
        <v>50469</v>
      </c>
      <c r="B6623" s="31" t="n">
        <v>64</v>
      </c>
      <c r="C6623" s="7" t="n">
        <v>0</v>
      </c>
      <c r="D6623" s="7" t="n">
        <v>2</v>
      </c>
    </row>
    <row r="6624" spans="1:111">
      <c r="A6624" t="s">
        <v>4</v>
      </c>
      <c r="B6624" s="4" t="s">
        <v>5</v>
      </c>
      <c r="C6624" s="4" t="s">
        <v>13</v>
      </c>
      <c r="D6624" s="4" t="s">
        <v>10</v>
      </c>
    </row>
    <row r="6625" spans="1:27">
      <c r="A6625" t="n">
        <v>50473</v>
      </c>
      <c r="B6625" s="31" t="n">
        <v>64</v>
      </c>
      <c r="C6625" s="7" t="n">
        <v>0</v>
      </c>
      <c r="D6625" s="7" t="n">
        <v>4</v>
      </c>
    </row>
    <row r="6626" spans="1:27">
      <c r="A6626" t="s">
        <v>4</v>
      </c>
      <c r="B6626" s="4" t="s">
        <v>5</v>
      </c>
      <c r="C6626" s="4" t="s">
        <v>13</v>
      </c>
      <c r="D6626" s="4" t="s">
        <v>10</v>
      </c>
    </row>
    <row r="6627" spans="1:27">
      <c r="A6627" t="n">
        <v>50477</v>
      </c>
      <c r="B6627" s="31" t="n">
        <v>64</v>
      </c>
      <c r="C6627" s="7" t="n">
        <v>0</v>
      </c>
      <c r="D6627" s="7" t="n">
        <v>7</v>
      </c>
    </row>
    <row r="6628" spans="1:27">
      <c r="A6628" t="s">
        <v>4</v>
      </c>
      <c r="B6628" s="4" t="s">
        <v>5</v>
      </c>
      <c r="C6628" s="4" t="s">
        <v>13</v>
      </c>
      <c r="D6628" s="4" t="s">
        <v>10</v>
      </c>
    </row>
    <row r="6629" spans="1:27">
      <c r="A6629" t="n">
        <v>50481</v>
      </c>
      <c r="B6629" s="31" t="n">
        <v>64</v>
      </c>
      <c r="C6629" s="7" t="n">
        <v>0</v>
      </c>
      <c r="D6629" s="7" t="n">
        <v>16</v>
      </c>
    </row>
    <row r="6630" spans="1:27">
      <c r="A6630" t="s">
        <v>4</v>
      </c>
      <c r="B6630" s="4" t="s">
        <v>5</v>
      </c>
      <c r="C6630" s="4" t="s">
        <v>84</v>
      </c>
    </row>
    <row r="6631" spans="1:27">
      <c r="A6631" t="n">
        <v>50485</v>
      </c>
      <c r="B6631" s="29" t="n">
        <v>3</v>
      </c>
      <c r="C6631" s="16" t="n">
        <f t="normal" ca="1">A6645</f>
        <v>0</v>
      </c>
    </row>
    <row r="6632" spans="1:27">
      <c r="A6632" t="s">
        <v>4</v>
      </c>
      <c r="B6632" s="4" t="s">
        <v>5</v>
      </c>
      <c r="C6632" s="4" t="s">
        <v>13</v>
      </c>
      <c r="D6632" s="4" t="s">
        <v>13</v>
      </c>
      <c r="E6632" s="4" t="s">
        <v>13</v>
      </c>
      <c r="F6632" s="4" t="s">
        <v>9</v>
      </c>
      <c r="G6632" s="4" t="s">
        <v>13</v>
      </c>
      <c r="H6632" s="4" t="s">
        <v>13</v>
      </c>
      <c r="I6632" s="4" t="s">
        <v>13</v>
      </c>
      <c r="J6632" s="4" t="s">
        <v>13</v>
      </c>
      <c r="K6632" s="4" t="s">
        <v>9</v>
      </c>
      <c r="L6632" s="4" t="s">
        <v>13</v>
      </c>
      <c r="M6632" s="4" t="s">
        <v>13</v>
      </c>
      <c r="N6632" s="4" t="s">
        <v>13</v>
      </c>
      <c r="O6632" s="4" t="s">
        <v>84</v>
      </c>
    </row>
    <row r="6633" spans="1:27">
      <c r="A6633" t="n">
        <v>50490</v>
      </c>
      <c r="B6633" s="15" t="n">
        <v>5</v>
      </c>
      <c r="C6633" s="7" t="n">
        <v>35</v>
      </c>
      <c r="D6633" s="7" t="n">
        <v>1</v>
      </c>
      <c r="E6633" s="7" t="n">
        <v>0</v>
      </c>
      <c r="F6633" s="7" t="n">
        <v>25</v>
      </c>
      <c r="G6633" s="7" t="n">
        <v>7</v>
      </c>
      <c r="H6633" s="7" t="n">
        <v>35</v>
      </c>
      <c r="I6633" s="7" t="n">
        <v>1</v>
      </c>
      <c r="J6633" s="7" t="n">
        <v>0</v>
      </c>
      <c r="K6633" s="7" t="n">
        <v>29</v>
      </c>
      <c r="L6633" s="7" t="n">
        <v>6</v>
      </c>
      <c r="M6633" s="7" t="n">
        <v>9</v>
      </c>
      <c r="N6633" s="7" t="n">
        <v>1</v>
      </c>
      <c r="O6633" s="16" t="n">
        <f t="normal" ca="1">A6641</f>
        <v>0</v>
      </c>
    </row>
    <row r="6634" spans="1:27">
      <c r="A6634" t="s">
        <v>4</v>
      </c>
      <c r="B6634" s="4" t="s">
        <v>5</v>
      </c>
      <c r="C6634" s="4" t="s">
        <v>13</v>
      </c>
      <c r="D6634" s="4" t="s">
        <v>10</v>
      </c>
    </row>
    <row r="6635" spans="1:27">
      <c r="A6635" t="n">
        <v>50513</v>
      </c>
      <c r="B6635" s="31" t="n">
        <v>64</v>
      </c>
      <c r="C6635" s="7" t="n">
        <v>0</v>
      </c>
      <c r="D6635" s="7" t="n">
        <v>4</v>
      </c>
    </row>
    <row r="6636" spans="1:27">
      <c r="A6636" t="s">
        <v>4</v>
      </c>
      <c r="B6636" s="4" t="s">
        <v>5</v>
      </c>
      <c r="C6636" s="4" t="s">
        <v>13</v>
      </c>
      <c r="D6636" s="4" t="s">
        <v>10</v>
      </c>
    </row>
    <row r="6637" spans="1:27">
      <c r="A6637" t="n">
        <v>50517</v>
      </c>
      <c r="B6637" s="31" t="n">
        <v>64</v>
      </c>
      <c r="C6637" s="7" t="n">
        <v>0</v>
      </c>
      <c r="D6637" s="7" t="n">
        <v>16</v>
      </c>
    </row>
    <row r="6638" spans="1:27">
      <c r="A6638" t="s">
        <v>4</v>
      </c>
      <c r="B6638" s="4" t="s">
        <v>5</v>
      </c>
      <c r="C6638" s="4" t="s">
        <v>84</v>
      </c>
    </row>
    <row r="6639" spans="1:27">
      <c r="A6639" t="n">
        <v>50521</v>
      </c>
      <c r="B6639" s="29" t="n">
        <v>3</v>
      </c>
      <c r="C6639" s="16" t="n">
        <f t="normal" ca="1">A6645</f>
        <v>0</v>
      </c>
    </row>
    <row r="6640" spans="1:27">
      <c r="A6640" t="s">
        <v>4</v>
      </c>
      <c r="B6640" s="4" t="s">
        <v>5</v>
      </c>
      <c r="C6640" s="4" t="s">
        <v>13</v>
      </c>
      <c r="D6640" s="4" t="s">
        <v>13</v>
      </c>
      <c r="E6640" s="4" t="s">
        <v>13</v>
      </c>
      <c r="F6640" s="4" t="s">
        <v>9</v>
      </c>
      <c r="G6640" s="4" t="s">
        <v>13</v>
      </c>
      <c r="H6640" s="4" t="s">
        <v>13</v>
      </c>
      <c r="I6640" s="4" t="s">
        <v>13</v>
      </c>
      <c r="J6640" s="4" t="s">
        <v>13</v>
      </c>
      <c r="K6640" s="4" t="s">
        <v>9</v>
      </c>
      <c r="L6640" s="4" t="s">
        <v>13</v>
      </c>
      <c r="M6640" s="4" t="s">
        <v>13</v>
      </c>
      <c r="N6640" s="4" t="s">
        <v>13</v>
      </c>
      <c r="O6640" s="4" t="s">
        <v>84</v>
      </c>
    </row>
    <row r="6641" spans="1:15">
      <c r="A6641" t="n">
        <v>50526</v>
      </c>
      <c r="B6641" s="15" t="n">
        <v>5</v>
      </c>
      <c r="C6641" s="7" t="n">
        <v>35</v>
      </c>
      <c r="D6641" s="7" t="n">
        <v>1</v>
      </c>
      <c r="E6641" s="7" t="n">
        <v>0</v>
      </c>
      <c r="F6641" s="7" t="n">
        <v>1</v>
      </c>
      <c r="G6641" s="7" t="n">
        <v>7</v>
      </c>
      <c r="H6641" s="7" t="n">
        <v>35</v>
      </c>
      <c r="I6641" s="7" t="n">
        <v>1</v>
      </c>
      <c r="J6641" s="7" t="n">
        <v>0</v>
      </c>
      <c r="K6641" s="7" t="n">
        <v>24</v>
      </c>
      <c r="L6641" s="7" t="n">
        <v>6</v>
      </c>
      <c r="M6641" s="7" t="n">
        <v>9</v>
      </c>
      <c r="N6641" s="7" t="n">
        <v>1</v>
      </c>
      <c r="O6641" s="16" t="n">
        <f t="normal" ca="1">A6645</f>
        <v>0</v>
      </c>
    </row>
    <row r="6642" spans="1:15">
      <c r="A6642" t="s">
        <v>4</v>
      </c>
      <c r="B6642" s="4" t="s">
        <v>5</v>
      </c>
      <c r="C6642" s="4" t="s">
        <v>13</v>
      </c>
      <c r="D6642" s="4" t="s">
        <v>10</v>
      </c>
    </row>
    <row r="6643" spans="1:15">
      <c r="A6643" t="n">
        <v>50549</v>
      </c>
      <c r="B6643" s="31" t="n">
        <v>64</v>
      </c>
      <c r="C6643" s="7" t="n">
        <v>0</v>
      </c>
      <c r="D6643" s="7" t="n">
        <v>16</v>
      </c>
    </row>
    <row r="6644" spans="1:15">
      <c r="A6644" t="s">
        <v>4</v>
      </c>
      <c r="B6644" s="4" t="s">
        <v>5</v>
      </c>
      <c r="C6644" s="4" t="s">
        <v>13</v>
      </c>
      <c r="D6644" s="4" t="s">
        <v>13</v>
      </c>
      <c r="E6644" s="4" t="s">
        <v>13</v>
      </c>
      <c r="F6644" s="4" t="s">
        <v>9</v>
      </c>
      <c r="G6644" s="4" t="s">
        <v>13</v>
      </c>
      <c r="H6644" s="4" t="s">
        <v>13</v>
      </c>
      <c r="I6644" s="4" t="s">
        <v>84</v>
      </c>
    </row>
    <row r="6645" spans="1:15">
      <c r="A6645" t="n">
        <v>50553</v>
      </c>
      <c r="B6645" s="15" t="n">
        <v>5</v>
      </c>
      <c r="C6645" s="7" t="n">
        <v>35</v>
      </c>
      <c r="D6645" s="7" t="n">
        <v>1</v>
      </c>
      <c r="E6645" s="7" t="n">
        <v>0</v>
      </c>
      <c r="F6645" s="7" t="n">
        <v>111</v>
      </c>
      <c r="G6645" s="7" t="n">
        <v>7</v>
      </c>
      <c r="H6645" s="7" t="n">
        <v>1</v>
      </c>
      <c r="I6645" s="16" t="n">
        <f t="normal" ca="1">A6651</f>
        <v>0</v>
      </c>
    </row>
    <row r="6646" spans="1:15">
      <c r="A6646" t="s">
        <v>4</v>
      </c>
      <c r="B6646" s="4" t="s">
        <v>5</v>
      </c>
      <c r="C6646" s="4" t="s">
        <v>13</v>
      </c>
      <c r="D6646" s="4" t="s">
        <v>6</v>
      </c>
    </row>
    <row r="6647" spans="1:15">
      <c r="A6647" t="n">
        <v>50567</v>
      </c>
      <c r="B6647" s="30" t="n">
        <v>2</v>
      </c>
      <c r="C6647" s="7" t="n">
        <v>10</v>
      </c>
      <c r="D6647" s="7" t="s">
        <v>331</v>
      </c>
    </row>
    <row r="6648" spans="1:15">
      <c r="A6648" t="s">
        <v>4</v>
      </c>
      <c r="B6648" s="4" t="s">
        <v>5</v>
      </c>
      <c r="C6648" s="4" t="s">
        <v>84</v>
      </c>
    </row>
    <row r="6649" spans="1:15">
      <c r="A6649" t="n">
        <v>50585</v>
      </c>
      <c r="B6649" s="29" t="n">
        <v>3</v>
      </c>
      <c r="C6649" s="16" t="n">
        <f t="normal" ca="1">A6655</f>
        <v>0</v>
      </c>
    </row>
    <row r="6650" spans="1:15">
      <c r="A6650" t="s">
        <v>4</v>
      </c>
      <c r="B6650" s="4" t="s">
        <v>5</v>
      </c>
      <c r="C6650" s="4" t="s">
        <v>13</v>
      </c>
      <c r="D6650" s="4" t="s">
        <v>13</v>
      </c>
      <c r="E6650" s="4" t="s">
        <v>13</v>
      </c>
      <c r="F6650" s="4" t="s">
        <v>9</v>
      </c>
      <c r="G6650" s="4" t="s">
        <v>13</v>
      </c>
      <c r="H6650" s="4" t="s">
        <v>13</v>
      </c>
      <c r="I6650" s="4" t="s">
        <v>84</v>
      </c>
    </row>
    <row r="6651" spans="1:15">
      <c r="A6651" t="n">
        <v>50590</v>
      </c>
      <c r="B6651" s="15" t="n">
        <v>5</v>
      </c>
      <c r="C6651" s="7" t="n">
        <v>35</v>
      </c>
      <c r="D6651" s="7" t="n">
        <v>1</v>
      </c>
      <c r="E6651" s="7" t="n">
        <v>0</v>
      </c>
      <c r="F6651" s="7" t="n">
        <v>43</v>
      </c>
      <c r="G6651" s="7" t="n">
        <v>7</v>
      </c>
      <c r="H6651" s="7" t="n">
        <v>1</v>
      </c>
      <c r="I6651" s="16" t="n">
        <f t="normal" ca="1">A6655</f>
        <v>0</v>
      </c>
    </row>
    <row r="6652" spans="1:15">
      <c r="A6652" t="s">
        <v>4</v>
      </c>
      <c r="B6652" s="4" t="s">
        <v>5</v>
      </c>
      <c r="C6652" s="4" t="s">
        <v>13</v>
      </c>
      <c r="D6652" s="4" t="s">
        <v>6</v>
      </c>
    </row>
    <row r="6653" spans="1:15">
      <c r="A6653" t="n">
        <v>50604</v>
      </c>
      <c r="B6653" s="30" t="n">
        <v>2</v>
      </c>
      <c r="C6653" s="7" t="n">
        <v>10</v>
      </c>
      <c r="D6653" s="7" t="s">
        <v>330</v>
      </c>
    </row>
    <row r="6654" spans="1:15">
      <c r="A6654" t="s">
        <v>4</v>
      </c>
      <c r="B6654" s="4" t="s">
        <v>5</v>
      </c>
      <c r="C6654" s="4" t="s">
        <v>13</v>
      </c>
      <c r="D6654" s="4" t="s">
        <v>13</v>
      </c>
      <c r="E6654" s="4" t="s">
        <v>13</v>
      </c>
      <c r="F6654" s="4" t="s">
        <v>13</v>
      </c>
      <c r="G6654" s="4" t="s">
        <v>10</v>
      </c>
      <c r="H6654" s="4" t="s">
        <v>84</v>
      </c>
      <c r="I6654" s="4" t="s">
        <v>10</v>
      </c>
      <c r="J6654" s="4" t="s">
        <v>84</v>
      </c>
      <c r="K6654" s="4" t="s">
        <v>84</v>
      </c>
    </row>
    <row r="6655" spans="1:15">
      <c r="A6655" t="n">
        <v>50622</v>
      </c>
      <c r="B6655" s="27" t="n">
        <v>6</v>
      </c>
      <c r="C6655" s="7" t="n">
        <v>35</v>
      </c>
      <c r="D6655" s="7" t="n">
        <v>1</v>
      </c>
      <c r="E6655" s="7" t="n">
        <v>1</v>
      </c>
      <c r="F6655" s="7" t="n">
        <v>2</v>
      </c>
      <c r="G6655" s="7" t="n">
        <v>158</v>
      </c>
      <c r="H6655" s="16" t="n">
        <f t="normal" ca="1">A6657</f>
        <v>0</v>
      </c>
      <c r="I6655" s="7" t="n">
        <v>157</v>
      </c>
      <c r="J6655" s="16" t="n">
        <f t="normal" ca="1">A6659</f>
        <v>0</v>
      </c>
      <c r="K6655" s="16" t="n">
        <f t="normal" ca="1">A6661</f>
        <v>0</v>
      </c>
    </row>
    <row r="6656" spans="1:15">
      <c r="A6656" t="s">
        <v>4</v>
      </c>
      <c r="B6656" s="4" t="s">
        <v>5</v>
      </c>
      <c r="C6656" s="4" t="s">
        <v>10</v>
      </c>
    </row>
    <row r="6657" spans="1:15">
      <c r="A6657" t="n">
        <v>50643</v>
      </c>
      <c r="B6657" s="9" t="n">
        <v>12</v>
      </c>
      <c r="C6657" s="7" t="n">
        <v>8501</v>
      </c>
    </row>
    <row r="6658" spans="1:15">
      <c r="A6658" t="s">
        <v>4</v>
      </c>
      <c r="B6658" s="4" t="s">
        <v>5</v>
      </c>
      <c r="C6658" s="4" t="s">
        <v>10</v>
      </c>
    </row>
    <row r="6659" spans="1:15">
      <c r="A6659" t="n">
        <v>50646</v>
      </c>
      <c r="B6659" s="9" t="n">
        <v>12</v>
      </c>
      <c r="C6659" s="7" t="n">
        <v>8500</v>
      </c>
    </row>
    <row r="6660" spans="1:15">
      <c r="A6660" t="s">
        <v>4</v>
      </c>
      <c r="B6660" s="4" t="s">
        <v>5</v>
      </c>
      <c r="C6660" s="4" t="s">
        <v>84</v>
      </c>
    </row>
    <row r="6661" spans="1:15">
      <c r="A6661" t="n">
        <v>50649</v>
      </c>
      <c r="B6661" s="29" t="n">
        <v>3</v>
      </c>
      <c r="C6661" s="16" t="n">
        <f t="normal" ca="1">A6663</f>
        <v>0</v>
      </c>
    </row>
    <row r="6662" spans="1:15">
      <c r="A6662" t="s">
        <v>4</v>
      </c>
      <c r="B6662" s="4" t="s">
        <v>5</v>
      </c>
      <c r="C6662" s="4" t="s">
        <v>13</v>
      </c>
      <c r="D6662" s="4" t="s">
        <v>13</v>
      </c>
      <c r="E6662" s="4" t="s">
        <v>13</v>
      </c>
      <c r="F6662" s="4" t="s">
        <v>13</v>
      </c>
      <c r="G6662" s="4" t="s">
        <v>10</v>
      </c>
      <c r="H6662" s="4" t="s">
        <v>84</v>
      </c>
      <c r="I6662" s="4" t="s">
        <v>10</v>
      </c>
      <c r="J6662" s="4" t="s">
        <v>84</v>
      </c>
      <c r="K6662" s="4" t="s">
        <v>84</v>
      </c>
    </row>
    <row r="6663" spans="1:15">
      <c r="A6663" t="n">
        <v>50654</v>
      </c>
      <c r="B6663" s="27" t="n">
        <v>6</v>
      </c>
      <c r="C6663" s="7" t="n">
        <v>35</v>
      </c>
      <c r="D6663" s="7" t="n">
        <v>1</v>
      </c>
      <c r="E6663" s="7" t="n">
        <v>1</v>
      </c>
      <c r="F6663" s="7" t="n">
        <v>2</v>
      </c>
      <c r="G6663" s="7" t="n">
        <v>93</v>
      </c>
      <c r="H6663" s="16" t="n">
        <f t="normal" ca="1">A6665</f>
        <v>0</v>
      </c>
      <c r="I6663" s="7" t="n">
        <v>92</v>
      </c>
      <c r="J6663" s="16" t="n">
        <f t="normal" ca="1">A6667</f>
        <v>0</v>
      </c>
      <c r="K6663" s="16" t="n">
        <f t="normal" ca="1">A6669</f>
        <v>0</v>
      </c>
    </row>
    <row r="6664" spans="1:15">
      <c r="A6664" t="s">
        <v>4</v>
      </c>
      <c r="B6664" s="4" t="s">
        <v>5</v>
      </c>
      <c r="C6664" s="4" t="s">
        <v>10</v>
      </c>
    </row>
    <row r="6665" spans="1:15">
      <c r="A6665" t="n">
        <v>50675</v>
      </c>
      <c r="B6665" s="9" t="n">
        <v>12</v>
      </c>
      <c r="C6665" s="7" t="n">
        <v>8483</v>
      </c>
    </row>
    <row r="6666" spans="1:15">
      <c r="A6666" t="s">
        <v>4</v>
      </c>
      <c r="B6666" s="4" t="s">
        <v>5</v>
      </c>
      <c r="C6666" s="4" t="s">
        <v>10</v>
      </c>
    </row>
    <row r="6667" spans="1:15">
      <c r="A6667" t="n">
        <v>50678</v>
      </c>
      <c r="B6667" s="9" t="n">
        <v>12</v>
      </c>
      <c r="C6667" s="7" t="n">
        <v>8482</v>
      </c>
    </row>
    <row r="6668" spans="1:15">
      <c r="A6668" t="s">
        <v>4</v>
      </c>
      <c r="B6668" s="4" t="s">
        <v>5</v>
      </c>
      <c r="C6668" s="4" t="s">
        <v>84</v>
      </c>
    </row>
    <row r="6669" spans="1:15">
      <c r="A6669" t="n">
        <v>50681</v>
      </c>
      <c r="B6669" s="29" t="n">
        <v>3</v>
      </c>
      <c r="C6669" s="16" t="n">
        <f t="normal" ca="1">A6671</f>
        <v>0</v>
      </c>
    </row>
    <row r="6670" spans="1:15">
      <c r="A6670" t="s">
        <v>4</v>
      </c>
      <c r="B6670" s="4" t="s">
        <v>5</v>
      </c>
      <c r="C6670" s="4" t="s">
        <v>13</v>
      </c>
      <c r="D6670" s="4" t="s">
        <v>13</v>
      </c>
      <c r="E6670" s="4" t="s">
        <v>13</v>
      </c>
      <c r="F6670" s="4" t="s">
        <v>13</v>
      </c>
      <c r="G6670" s="4" t="s">
        <v>10</v>
      </c>
      <c r="H6670" s="4" t="s">
        <v>84</v>
      </c>
      <c r="I6670" s="4" t="s">
        <v>10</v>
      </c>
      <c r="J6670" s="4" t="s">
        <v>84</v>
      </c>
      <c r="K6670" s="4" t="s">
        <v>84</v>
      </c>
    </row>
    <row r="6671" spans="1:15">
      <c r="A6671" t="n">
        <v>50686</v>
      </c>
      <c r="B6671" s="27" t="n">
        <v>6</v>
      </c>
      <c r="C6671" s="7" t="n">
        <v>35</v>
      </c>
      <c r="D6671" s="7" t="n">
        <v>1</v>
      </c>
      <c r="E6671" s="7" t="n">
        <v>1</v>
      </c>
      <c r="F6671" s="7" t="n">
        <v>2</v>
      </c>
      <c r="G6671" s="7" t="n">
        <v>38</v>
      </c>
      <c r="H6671" s="16" t="n">
        <f t="normal" ca="1">A6673</f>
        <v>0</v>
      </c>
      <c r="I6671" s="7" t="n">
        <v>37</v>
      </c>
      <c r="J6671" s="16" t="n">
        <f t="normal" ca="1">A6675</f>
        <v>0</v>
      </c>
      <c r="K6671" s="16" t="n">
        <f t="normal" ca="1">A6677</f>
        <v>0</v>
      </c>
    </row>
    <row r="6672" spans="1:15">
      <c r="A6672" t="s">
        <v>4</v>
      </c>
      <c r="B6672" s="4" t="s">
        <v>5</v>
      </c>
      <c r="C6672" s="4" t="s">
        <v>10</v>
      </c>
    </row>
    <row r="6673" spans="1:11">
      <c r="A6673" t="n">
        <v>50707</v>
      </c>
      <c r="B6673" s="9" t="n">
        <v>12</v>
      </c>
      <c r="C6673" s="7" t="n">
        <v>8471</v>
      </c>
    </row>
    <row r="6674" spans="1:11">
      <c r="A6674" t="s">
        <v>4</v>
      </c>
      <c r="B6674" s="4" t="s">
        <v>5</v>
      </c>
      <c r="C6674" s="4" t="s">
        <v>10</v>
      </c>
    </row>
    <row r="6675" spans="1:11">
      <c r="A6675" t="n">
        <v>50710</v>
      </c>
      <c r="B6675" s="9" t="n">
        <v>12</v>
      </c>
      <c r="C6675" s="7" t="n">
        <v>8470</v>
      </c>
    </row>
    <row r="6676" spans="1:11">
      <c r="A6676" t="s">
        <v>4</v>
      </c>
      <c r="B6676" s="4" t="s">
        <v>5</v>
      </c>
      <c r="C6676" s="4" t="s">
        <v>84</v>
      </c>
    </row>
    <row r="6677" spans="1:11">
      <c r="A6677" t="n">
        <v>50713</v>
      </c>
      <c r="B6677" s="29" t="n">
        <v>3</v>
      </c>
      <c r="C6677" s="16" t="n">
        <f t="normal" ca="1">A6679</f>
        <v>0</v>
      </c>
    </row>
    <row r="6678" spans="1:11">
      <c r="A6678" t="s">
        <v>4</v>
      </c>
      <c r="B6678" s="4" t="s">
        <v>5</v>
      </c>
      <c r="C6678" s="4" t="s">
        <v>13</v>
      </c>
      <c r="D6678" s="4" t="s">
        <v>13</v>
      </c>
      <c r="E6678" s="4" t="s">
        <v>13</v>
      </c>
      <c r="F6678" s="4" t="s">
        <v>13</v>
      </c>
      <c r="G6678" s="4" t="s">
        <v>10</v>
      </c>
      <c r="H6678" s="4" t="s">
        <v>84</v>
      </c>
      <c r="I6678" s="4" t="s">
        <v>10</v>
      </c>
      <c r="J6678" s="4" t="s">
        <v>84</v>
      </c>
      <c r="K6678" s="4" t="s">
        <v>10</v>
      </c>
      <c r="L6678" s="4" t="s">
        <v>84</v>
      </c>
      <c r="M6678" s="4" t="s">
        <v>10</v>
      </c>
      <c r="N6678" s="4" t="s">
        <v>84</v>
      </c>
      <c r="O6678" s="4" t="s">
        <v>10</v>
      </c>
      <c r="P6678" s="4" t="s">
        <v>84</v>
      </c>
      <c r="Q6678" s="4" t="s">
        <v>10</v>
      </c>
      <c r="R6678" s="4" t="s">
        <v>84</v>
      </c>
      <c r="S6678" s="4" t="s">
        <v>10</v>
      </c>
      <c r="T6678" s="4" t="s">
        <v>84</v>
      </c>
      <c r="U6678" s="4" t="s">
        <v>10</v>
      </c>
      <c r="V6678" s="4" t="s">
        <v>84</v>
      </c>
      <c r="W6678" s="4" t="s">
        <v>10</v>
      </c>
      <c r="X6678" s="4" t="s">
        <v>84</v>
      </c>
      <c r="Y6678" s="4" t="s">
        <v>10</v>
      </c>
      <c r="Z6678" s="4" t="s">
        <v>84</v>
      </c>
      <c r="AA6678" s="4" t="s">
        <v>10</v>
      </c>
      <c r="AB6678" s="4" t="s">
        <v>84</v>
      </c>
      <c r="AC6678" s="4" t="s">
        <v>10</v>
      </c>
      <c r="AD6678" s="4" t="s">
        <v>84</v>
      </c>
      <c r="AE6678" s="4" t="s">
        <v>10</v>
      </c>
      <c r="AF6678" s="4" t="s">
        <v>84</v>
      </c>
      <c r="AG6678" s="4" t="s">
        <v>84</v>
      </c>
    </row>
    <row r="6679" spans="1:11">
      <c r="A6679" t="n">
        <v>50718</v>
      </c>
      <c r="B6679" s="27" t="n">
        <v>6</v>
      </c>
      <c r="C6679" s="7" t="n">
        <v>35</v>
      </c>
      <c r="D6679" s="7" t="n">
        <v>1</v>
      </c>
      <c r="E6679" s="7" t="n">
        <v>1</v>
      </c>
      <c r="F6679" s="7" t="n">
        <v>13</v>
      </c>
      <c r="G6679" s="7" t="n">
        <v>189</v>
      </c>
      <c r="H6679" s="16" t="n">
        <f t="normal" ca="1">A6681</f>
        <v>0</v>
      </c>
      <c r="I6679" s="7" t="n">
        <v>190</v>
      </c>
      <c r="J6679" s="16" t="n">
        <f t="normal" ca="1">A6685</f>
        <v>0</v>
      </c>
      <c r="K6679" s="7" t="n">
        <v>191</v>
      </c>
      <c r="L6679" s="16" t="n">
        <f t="normal" ca="1">A6689</f>
        <v>0</v>
      </c>
      <c r="M6679" s="7" t="n">
        <v>192</v>
      </c>
      <c r="N6679" s="16" t="n">
        <f t="normal" ca="1">A6693</f>
        <v>0</v>
      </c>
      <c r="O6679" s="7" t="n">
        <v>193</v>
      </c>
      <c r="P6679" s="16" t="n">
        <f t="normal" ca="1">A6697</f>
        <v>0</v>
      </c>
      <c r="Q6679" s="7" t="n">
        <v>194</v>
      </c>
      <c r="R6679" s="16" t="n">
        <f t="normal" ca="1">A6701</f>
        <v>0</v>
      </c>
      <c r="S6679" s="7" t="n">
        <v>195</v>
      </c>
      <c r="T6679" s="16" t="n">
        <f t="normal" ca="1">A6705</f>
        <v>0</v>
      </c>
      <c r="U6679" s="7" t="n">
        <v>196</v>
      </c>
      <c r="V6679" s="16" t="n">
        <f t="normal" ca="1">A6709</f>
        <v>0</v>
      </c>
      <c r="W6679" s="7" t="n">
        <v>197</v>
      </c>
      <c r="X6679" s="16" t="n">
        <f t="normal" ca="1">A6713</f>
        <v>0</v>
      </c>
      <c r="Y6679" s="7" t="n">
        <v>198</v>
      </c>
      <c r="Z6679" s="16" t="n">
        <f t="normal" ca="1">A6717</f>
        <v>0</v>
      </c>
      <c r="AA6679" s="7" t="n">
        <v>199</v>
      </c>
      <c r="AB6679" s="16" t="n">
        <f t="normal" ca="1">A6721</f>
        <v>0</v>
      </c>
      <c r="AC6679" s="7" t="n">
        <v>200</v>
      </c>
      <c r="AD6679" s="16" t="n">
        <f t="normal" ca="1">A6725</f>
        <v>0</v>
      </c>
      <c r="AE6679" s="7" t="n">
        <v>201</v>
      </c>
      <c r="AF6679" s="16" t="n">
        <f t="normal" ca="1">A6729</f>
        <v>0</v>
      </c>
      <c r="AG6679" s="16" t="n">
        <f t="normal" ca="1">A6733</f>
        <v>0</v>
      </c>
    </row>
    <row r="6680" spans="1:11">
      <c r="A6680" t="s">
        <v>4</v>
      </c>
      <c r="B6680" s="4" t="s">
        <v>5</v>
      </c>
      <c r="C6680" s="4" t="s">
        <v>10</v>
      </c>
    </row>
    <row r="6681" spans="1:11">
      <c r="A6681" t="n">
        <v>50805</v>
      </c>
      <c r="B6681" s="9" t="n">
        <v>12</v>
      </c>
      <c r="C6681" s="7" t="n">
        <v>8520</v>
      </c>
    </row>
    <row r="6682" spans="1:11">
      <c r="A6682" t="s">
        <v>4</v>
      </c>
      <c r="B6682" s="4" t="s">
        <v>5</v>
      </c>
      <c r="C6682" s="4" t="s">
        <v>84</v>
      </c>
    </row>
    <row r="6683" spans="1:11">
      <c r="A6683" t="n">
        <v>50808</v>
      </c>
      <c r="B6683" s="29" t="n">
        <v>3</v>
      </c>
      <c r="C6683" s="16" t="n">
        <f t="normal" ca="1">A6733</f>
        <v>0</v>
      </c>
    </row>
    <row r="6684" spans="1:11">
      <c r="A6684" t="s">
        <v>4</v>
      </c>
      <c r="B6684" s="4" t="s">
        <v>5</v>
      </c>
      <c r="C6684" s="4" t="s">
        <v>10</v>
      </c>
    </row>
    <row r="6685" spans="1:11">
      <c r="A6685" t="n">
        <v>50813</v>
      </c>
      <c r="B6685" s="9" t="n">
        <v>12</v>
      </c>
      <c r="C6685" s="7" t="n">
        <v>8521</v>
      </c>
    </row>
    <row r="6686" spans="1:11">
      <c r="A6686" t="s">
        <v>4</v>
      </c>
      <c r="B6686" s="4" t="s">
        <v>5</v>
      </c>
      <c r="C6686" s="4" t="s">
        <v>84</v>
      </c>
    </row>
    <row r="6687" spans="1:11">
      <c r="A6687" t="n">
        <v>50816</v>
      </c>
      <c r="B6687" s="29" t="n">
        <v>3</v>
      </c>
      <c r="C6687" s="16" t="n">
        <f t="normal" ca="1">A6733</f>
        <v>0</v>
      </c>
    </row>
    <row r="6688" spans="1:11">
      <c r="A6688" t="s">
        <v>4</v>
      </c>
      <c r="B6688" s="4" t="s">
        <v>5</v>
      </c>
      <c r="C6688" s="4" t="s">
        <v>10</v>
      </c>
    </row>
    <row r="6689" spans="1:33">
      <c r="A6689" t="n">
        <v>50821</v>
      </c>
      <c r="B6689" s="9" t="n">
        <v>12</v>
      </c>
      <c r="C6689" s="7" t="n">
        <v>8522</v>
      </c>
    </row>
    <row r="6690" spans="1:33">
      <c r="A6690" t="s">
        <v>4</v>
      </c>
      <c r="B6690" s="4" t="s">
        <v>5</v>
      </c>
      <c r="C6690" s="4" t="s">
        <v>84</v>
      </c>
    </row>
    <row r="6691" spans="1:33">
      <c r="A6691" t="n">
        <v>50824</v>
      </c>
      <c r="B6691" s="29" t="n">
        <v>3</v>
      </c>
      <c r="C6691" s="16" t="n">
        <f t="normal" ca="1">A6733</f>
        <v>0</v>
      </c>
    </row>
    <row r="6692" spans="1:33">
      <c r="A6692" t="s">
        <v>4</v>
      </c>
      <c r="B6692" s="4" t="s">
        <v>5</v>
      </c>
      <c r="C6692" s="4" t="s">
        <v>10</v>
      </c>
    </row>
    <row r="6693" spans="1:33">
      <c r="A6693" t="n">
        <v>50829</v>
      </c>
      <c r="B6693" s="9" t="n">
        <v>12</v>
      </c>
      <c r="C6693" s="7" t="n">
        <v>8523</v>
      </c>
    </row>
    <row r="6694" spans="1:33">
      <c r="A6694" t="s">
        <v>4</v>
      </c>
      <c r="B6694" s="4" t="s">
        <v>5</v>
      </c>
      <c r="C6694" s="4" t="s">
        <v>84</v>
      </c>
    </row>
    <row r="6695" spans="1:33">
      <c r="A6695" t="n">
        <v>50832</v>
      </c>
      <c r="B6695" s="29" t="n">
        <v>3</v>
      </c>
      <c r="C6695" s="16" t="n">
        <f t="normal" ca="1">A6733</f>
        <v>0</v>
      </c>
    </row>
    <row r="6696" spans="1:33">
      <c r="A6696" t="s">
        <v>4</v>
      </c>
      <c r="B6696" s="4" t="s">
        <v>5</v>
      </c>
      <c r="C6696" s="4" t="s">
        <v>10</v>
      </c>
    </row>
    <row r="6697" spans="1:33">
      <c r="A6697" t="n">
        <v>50837</v>
      </c>
      <c r="B6697" s="9" t="n">
        <v>12</v>
      </c>
      <c r="C6697" s="7" t="n">
        <v>8524</v>
      </c>
    </row>
    <row r="6698" spans="1:33">
      <c r="A6698" t="s">
        <v>4</v>
      </c>
      <c r="B6698" s="4" t="s">
        <v>5</v>
      </c>
      <c r="C6698" s="4" t="s">
        <v>84</v>
      </c>
    </row>
    <row r="6699" spans="1:33">
      <c r="A6699" t="n">
        <v>50840</v>
      </c>
      <c r="B6699" s="29" t="n">
        <v>3</v>
      </c>
      <c r="C6699" s="16" t="n">
        <f t="normal" ca="1">A6733</f>
        <v>0</v>
      </c>
    </row>
    <row r="6700" spans="1:33">
      <c r="A6700" t="s">
        <v>4</v>
      </c>
      <c r="B6700" s="4" t="s">
        <v>5</v>
      </c>
      <c r="C6700" s="4" t="s">
        <v>10</v>
      </c>
    </row>
    <row r="6701" spans="1:33">
      <c r="A6701" t="n">
        <v>50845</v>
      </c>
      <c r="B6701" s="9" t="n">
        <v>12</v>
      </c>
      <c r="C6701" s="7" t="n">
        <v>8525</v>
      </c>
    </row>
    <row r="6702" spans="1:33">
      <c r="A6702" t="s">
        <v>4</v>
      </c>
      <c r="B6702" s="4" t="s">
        <v>5</v>
      </c>
      <c r="C6702" s="4" t="s">
        <v>84</v>
      </c>
    </row>
    <row r="6703" spans="1:33">
      <c r="A6703" t="n">
        <v>50848</v>
      </c>
      <c r="B6703" s="29" t="n">
        <v>3</v>
      </c>
      <c r="C6703" s="16" t="n">
        <f t="normal" ca="1">A6733</f>
        <v>0</v>
      </c>
    </row>
    <row r="6704" spans="1:33">
      <c r="A6704" t="s">
        <v>4</v>
      </c>
      <c r="B6704" s="4" t="s">
        <v>5</v>
      </c>
      <c r="C6704" s="4" t="s">
        <v>10</v>
      </c>
    </row>
    <row r="6705" spans="1:3">
      <c r="A6705" t="n">
        <v>50853</v>
      </c>
      <c r="B6705" s="9" t="n">
        <v>12</v>
      </c>
      <c r="C6705" s="7" t="n">
        <v>8526</v>
      </c>
    </row>
    <row r="6706" spans="1:3">
      <c r="A6706" t="s">
        <v>4</v>
      </c>
      <c r="B6706" s="4" t="s">
        <v>5</v>
      </c>
      <c r="C6706" s="4" t="s">
        <v>84</v>
      </c>
    </row>
    <row r="6707" spans="1:3">
      <c r="A6707" t="n">
        <v>50856</v>
      </c>
      <c r="B6707" s="29" t="n">
        <v>3</v>
      </c>
      <c r="C6707" s="16" t="n">
        <f t="normal" ca="1">A6733</f>
        <v>0</v>
      </c>
    </row>
    <row r="6708" spans="1:3">
      <c r="A6708" t="s">
        <v>4</v>
      </c>
      <c r="B6708" s="4" t="s">
        <v>5</v>
      </c>
      <c r="C6708" s="4" t="s">
        <v>10</v>
      </c>
    </row>
    <row r="6709" spans="1:3">
      <c r="A6709" t="n">
        <v>50861</v>
      </c>
      <c r="B6709" s="9" t="n">
        <v>12</v>
      </c>
      <c r="C6709" s="7" t="n">
        <v>8527</v>
      </c>
    </row>
    <row r="6710" spans="1:3">
      <c r="A6710" t="s">
        <v>4</v>
      </c>
      <c r="B6710" s="4" t="s">
        <v>5</v>
      </c>
      <c r="C6710" s="4" t="s">
        <v>84</v>
      </c>
    </row>
    <row r="6711" spans="1:3">
      <c r="A6711" t="n">
        <v>50864</v>
      </c>
      <c r="B6711" s="29" t="n">
        <v>3</v>
      </c>
      <c r="C6711" s="16" t="n">
        <f t="normal" ca="1">A6733</f>
        <v>0</v>
      </c>
    </row>
    <row r="6712" spans="1:3">
      <c r="A6712" t="s">
        <v>4</v>
      </c>
      <c r="B6712" s="4" t="s">
        <v>5</v>
      </c>
      <c r="C6712" s="4" t="s">
        <v>10</v>
      </c>
    </row>
    <row r="6713" spans="1:3">
      <c r="A6713" t="n">
        <v>50869</v>
      </c>
      <c r="B6713" s="9" t="n">
        <v>12</v>
      </c>
      <c r="C6713" s="7" t="n">
        <v>8528</v>
      </c>
    </row>
    <row r="6714" spans="1:3">
      <c r="A6714" t="s">
        <v>4</v>
      </c>
      <c r="B6714" s="4" t="s">
        <v>5</v>
      </c>
      <c r="C6714" s="4" t="s">
        <v>84</v>
      </c>
    </row>
    <row r="6715" spans="1:3">
      <c r="A6715" t="n">
        <v>50872</v>
      </c>
      <c r="B6715" s="29" t="n">
        <v>3</v>
      </c>
      <c r="C6715" s="16" t="n">
        <f t="normal" ca="1">A6733</f>
        <v>0</v>
      </c>
    </row>
    <row r="6716" spans="1:3">
      <c r="A6716" t="s">
        <v>4</v>
      </c>
      <c r="B6716" s="4" t="s">
        <v>5</v>
      </c>
      <c r="C6716" s="4" t="s">
        <v>10</v>
      </c>
    </row>
    <row r="6717" spans="1:3">
      <c r="A6717" t="n">
        <v>50877</v>
      </c>
      <c r="B6717" s="9" t="n">
        <v>12</v>
      </c>
      <c r="C6717" s="7" t="n">
        <v>8529</v>
      </c>
    </row>
    <row r="6718" spans="1:3">
      <c r="A6718" t="s">
        <v>4</v>
      </c>
      <c r="B6718" s="4" t="s">
        <v>5</v>
      </c>
      <c r="C6718" s="4" t="s">
        <v>84</v>
      </c>
    </row>
    <row r="6719" spans="1:3">
      <c r="A6719" t="n">
        <v>50880</v>
      </c>
      <c r="B6719" s="29" t="n">
        <v>3</v>
      </c>
      <c r="C6719" s="16" t="n">
        <f t="normal" ca="1">A6733</f>
        <v>0</v>
      </c>
    </row>
    <row r="6720" spans="1:3">
      <c r="A6720" t="s">
        <v>4</v>
      </c>
      <c r="B6720" s="4" t="s">
        <v>5</v>
      </c>
      <c r="C6720" s="4" t="s">
        <v>10</v>
      </c>
    </row>
    <row r="6721" spans="1:3">
      <c r="A6721" t="n">
        <v>50885</v>
      </c>
      <c r="B6721" s="9" t="n">
        <v>12</v>
      </c>
      <c r="C6721" s="7" t="n">
        <v>8530</v>
      </c>
    </row>
    <row r="6722" spans="1:3">
      <c r="A6722" t="s">
        <v>4</v>
      </c>
      <c r="B6722" s="4" t="s">
        <v>5</v>
      </c>
      <c r="C6722" s="4" t="s">
        <v>84</v>
      </c>
    </row>
    <row r="6723" spans="1:3">
      <c r="A6723" t="n">
        <v>50888</v>
      </c>
      <c r="B6723" s="29" t="n">
        <v>3</v>
      </c>
      <c r="C6723" s="16" t="n">
        <f t="normal" ca="1">A6733</f>
        <v>0</v>
      </c>
    </row>
    <row r="6724" spans="1:3">
      <c r="A6724" t="s">
        <v>4</v>
      </c>
      <c r="B6724" s="4" t="s">
        <v>5</v>
      </c>
      <c r="C6724" s="4" t="s">
        <v>10</v>
      </c>
    </row>
    <row r="6725" spans="1:3">
      <c r="A6725" t="n">
        <v>50893</v>
      </c>
      <c r="B6725" s="9" t="n">
        <v>12</v>
      </c>
      <c r="C6725" s="7" t="n">
        <v>8531</v>
      </c>
    </row>
    <row r="6726" spans="1:3">
      <c r="A6726" t="s">
        <v>4</v>
      </c>
      <c r="B6726" s="4" t="s">
        <v>5</v>
      </c>
      <c r="C6726" s="4" t="s">
        <v>84</v>
      </c>
    </row>
    <row r="6727" spans="1:3">
      <c r="A6727" t="n">
        <v>50896</v>
      </c>
      <c r="B6727" s="29" t="n">
        <v>3</v>
      </c>
      <c r="C6727" s="16" t="n">
        <f t="normal" ca="1">A6733</f>
        <v>0</v>
      </c>
    </row>
    <row r="6728" spans="1:3">
      <c r="A6728" t="s">
        <v>4</v>
      </c>
      <c r="B6728" s="4" t="s">
        <v>5</v>
      </c>
      <c r="C6728" s="4" t="s">
        <v>10</v>
      </c>
    </row>
    <row r="6729" spans="1:3">
      <c r="A6729" t="n">
        <v>50901</v>
      </c>
      <c r="B6729" s="9" t="n">
        <v>12</v>
      </c>
      <c r="C6729" s="7" t="n">
        <v>8532</v>
      </c>
    </row>
    <row r="6730" spans="1:3">
      <c r="A6730" t="s">
        <v>4</v>
      </c>
      <c r="B6730" s="4" t="s">
        <v>5</v>
      </c>
      <c r="C6730" s="4" t="s">
        <v>84</v>
      </c>
    </row>
    <row r="6731" spans="1:3">
      <c r="A6731" t="n">
        <v>50904</v>
      </c>
      <c r="B6731" s="29" t="n">
        <v>3</v>
      </c>
      <c r="C6731" s="16" t="n">
        <f t="normal" ca="1">A6733</f>
        <v>0</v>
      </c>
    </row>
    <row r="6732" spans="1:3">
      <c r="A6732" t="s">
        <v>4</v>
      </c>
      <c r="B6732" s="4" t="s">
        <v>5</v>
      </c>
      <c r="C6732" s="4" t="s">
        <v>13</v>
      </c>
      <c r="D6732" s="4" t="s">
        <v>13</v>
      </c>
      <c r="E6732" s="4" t="s">
        <v>13</v>
      </c>
      <c r="F6732" s="4" t="s">
        <v>13</v>
      </c>
      <c r="G6732" s="4" t="s">
        <v>10</v>
      </c>
      <c r="H6732" s="4" t="s">
        <v>84</v>
      </c>
      <c r="I6732" s="4" t="s">
        <v>10</v>
      </c>
      <c r="J6732" s="4" t="s">
        <v>84</v>
      </c>
      <c r="K6732" s="4" t="s">
        <v>10</v>
      </c>
      <c r="L6732" s="4" t="s">
        <v>84</v>
      </c>
      <c r="M6732" s="4" t="s">
        <v>10</v>
      </c>
      <c r="N6732" s="4" t="s">
        <v>84</v>
      </c>
      <c r="O6732" s="4" t="s">
        <v>10</v>
      </c>
      <c r="P6732" s="4" t="s">
        <v>84</v>
      </c>
      <c r="Q6732" s="4" t="s">
        <v>10</v>
      </c>
      <c r="R6732" s="4" t="s">
        <v>84</v>
      </c>
      <c r="S6732" s="4" t="s">
        <v>10</v>
      </c>
      <c r="T6732" s="4" t="s">
        <v>84</v>
      </c>
      <c r="U6732" s="4" t="s">
        <v>10</v>
      </c>
      <c r="V6732" s="4" t="s">
        <v>84</v>
      </c>
      <c r="W6732" s="4" t="s">
        <v>10</v>
      </c>
      <c r="X6732" s="4" t="s">
        <v>84</v>
      </c>
      <c r="Y6732" s="4" t="s">
        <v>10</v>
      </c>
      <c r="Z6732" s="4" t="s">
        <v>84</v>
      </c>
      <c r="AA6732" s="4" t="s">
        <v>10</v>
      </c>
      <c r="AB6732" s="4" t="s">
        <v>84</v>
      </c>
      <c r="AC6732" s="4" t="s">
        <v>10</v>
      </c>
      <c r="AD6732" s="4" t="s">
        <v>84</v>
      </c>
      <c r="AE6732" s="4" t="s">
        <v>10</v>
      </c>
      <c r="AF6732" s="4" t="s">
        <v>84</v>
      </c>
      <c r="AG6732" s="4" t="s">
        <v>10</v>
      </c>
      <c r="AH6732" s="4" t="s">
        <v>84</v>
      </c>
      <c r="AI6732" s="4" t="s">
        <v>10</v>
      </c>
      <c r="AJ6732" s="4" t="s">
        <v>84</v>
      </c>
      <c r="AK6732" s="4" t="s">
        <v>10</v>
      </c>
      <c r="AL6732" s="4" t="s">
        <v>84</v>
      </c>
      <c r="AM6732" s="4" t="s">
        <v>10</v>
      </c>
      <c r="AN6732" s="4" t="s">
        <v>84</v>
      </c>
      <c r="AO6732" s="4" t="s">
        <v>10</v>
      </c>
      <c r="AP6732" s="4" t="s">
        <v>84</v>
      </c>
      <c r="AQ6732" s="4" t="s">
        <v>10</v>
      </c>
      <c r="AR6732" s="4" t="s">
        <v>84</v>
      </c>
      <c r="AS6732" s="4" t="s">
        <v>10</v>
      </c>
      <c r="AT6732" s="4" t="s">
        <v>84</v>
      </c>
      <c r="AU6732" s="4" t="s">
        <v>10</v>
      </c>
      <c r="AV6732" s="4" t="s">
        <v>84</v>
      </c>
      <c r="AW6732" s="4" t="s">
        <v>10</v>
      </c>
      <c r="AX6732" s="4" t="s">
        <v>84</v>
      </c>
      <c r="AY6732" s="4" t="s">
        <v>10</v>
      </c>
      <c r="AZ6732" s="4" t="s">
        <v>84</v>
      </c>
      <c r="BA6732" s="4" t="s">
        <v>10</v>
      </c>
      <c r="BB6732" s="4" t="s">
        <v>84</v>
      </c>
      <c r="BC6732" s="4" t="s">
        <v>10</v>
      </c>
      <c r="BD6732" s="4" t="s">
        <v>84</v>
      </c>
      <c r="BE6732" s="4" t="s">
        <v>10</v>
      </c>
      <c r="BF6732" s="4" t="s">
        <v>84</v>
      </c>
      <c r="BG6732" s="4" t="s">
        <v>10</v>
      </c>
      <c r="BH6732" s="4" t="s">
        <v>84</v>
      </c>
      <c r="BI6732" s="4" t="s">
        <v>10</v>
      </c>
      <c r="BJ6732" s="4" t="s">
        <v>84</v>
      </c>
      <c r="BK6732" s="4" t="s">
        <v>10</v>
      </c>
      <c r="BL6732" s="4" t="s">
        <v>84</v>
      </c>
      <c r="BM6732" s="4" t="s">
        <v>10</v>
      </c>
      <c r="BN6732" s="4" t="s">
        <v>84</v>
      </c>
      <c r="BO6732" s="4" t="s">
        <v>10</v>
      </c>
      <c r="BP6732" s="4" t="s">
        <v>84</v>
      </c>
      <c r="BQ6732" s="4" t="s">
        <v>10</v>
      </c>
      <c r="BR6732" s="4" t="s">
        <v>84</v>
      </c>
      <c r="BS6732" s="4" t="s">
        <v>10</v>
      </c>
      <c r="BT6732" s="4" t="s">
        <v>84</v>
      </c>
      <c r="BU6732" s="4" t="s">
        <v>10</v>
      </c>
      <c r="BV6732" s="4" t="s">
        <v>84</v>
      </c>
      <c r="BW6732" s="4" t="s">
        <v>10</v>
      </c>
      <c r="BX6732" s="4" t="s">
        <v>84</v>
      </c>
      <c r="BY6732" s="4" t="s">
        <v>10</v>
      </c>
      <c r="BZ6732" s="4" t="s">
        <v>84</v>
      </c>
      <c r="CA6732" s="4" t="s">
        <v>10</v>
      </c>
      <c r="CB6732" s="4" t="s">
        <v>84</v>
      </c>
      <c r="CC6732" s="4" t="s">
        <v>10</v>
      </c>
      <c r="CD6732" s="4" t="s">
        <v>84</v>
      </c>
      <c r="CE6732" s="4" t="s">
        <v>10</v>
      </c>
      <c r="CF6732" s="4" t="s">
        <v>84</v>
      </c>
      <c r="CG6732" s="4" t="s">
        <v>10</v>
      </c>
      <c r="CH6732" s="4" t="s">
        <v>84</v>
      </c>
      <c r="CI6732" s="4" t="s">
        <v>10</v>
      </c>
      <c r="CJ6732" s="4" t="s">
        <v>84</v>
      </c>
      <c r="CK6732" s="4" t="s">
        <v>10</v>
      </c>
      <c r="CL6732" s="4" t="s">
        <v>84</v>
      </c>
      <c r="CM6732" s="4" t="s">
        <v>10</v>
      </c>
      <c r="CN6732" s="4" t="s">
        <v>84</v>
      </c>
      <c r="CO6732" s="4" t="s">
        <v>10</v>
      </c>
      <c r="CP6732" s="4" t="s">
        <v>84</v>
      </c>
      <c r="CQ6732" s="4" t="s">
        <v>10</v>
      </c>
      <c r="CR6732" s="4" t="s">
        <v>84</v>
      </c>
      <c r="CS6732" s="4" t="s">
        <v>10</v>
      </c>
      <c r="CT6732" s="4" t="s">
        <v>84</v>
      </c>
      <c r="CU6732" s="4" t="s">
        <v>10</v>
      </c>
      <c r="CV6732" s="4" t="s">
        <v>84</v>
      </c>
      <c r="CW6732" s="4" t="s">
        <v>10</v>
      </c>
      <c r="CX6732" s="4" t="s">
        <v>84</v>
      </c>
      <c r="CY6732" s="4" t="s">
        <v>10</v>
      </c>
      <c r="CZ6732" s="4" t="s">
        <v>84</v>
      </c>
      <c r="DA6732" s="4" t="s">
        <v>10</v>
      </c>
      <c r="DB6732" s="4" t="s">
        <v>84</v>
      </c>
      <c r="DC6732" s="4" t="s">
        <v>10</v>
      </c>
      <c r="DD6732" s="4" t="s">
        <v>84</v>
      </c>
      <c r="DE6732" s="4" t="s">
        <v>10</v>
      </c>
      <c r="DF6732" s="4" t="s">
        <v>84</v>
      </c>
      <c r="DG6732" s="4" t="s">
        <v>10</v>
      </c>
      <c r="DH6732" s="4" t="s">
        <v>84</v>
      </c>
      <c r="DI6732" s="4" t="s">
        <v>10</v>
      </c>
      <c r="DJ6732" s="4" t="s">
        <v>84</v>
      </c>
      <c r="DK6732" s="4" t="s">
        <v>10</v>
      </c>
      <c r="DL6732" s="4" t="s">
        <v>84</v>
      </c>
      <c r="DM6732" s="4" t="s">
        <v>10</v>
      </c>
      <c r="DN6732" s="4" t="s">
        <v>84</v>
      </c>
      <c r="DO6732" s="4" t="s">
        <v>10</v>
      </c>
      <c r="DP6732" s="4" t="s">
        <v>84</v>
      </c>
      <c r="DQ6732" s="4" t="s">
        <v>10</v>
      </c>
      <c r="DR6732" s="4" t="s">
        <v>84</v>
      </c>
      <c r="DS6732" s="4" t="s">
        <v>10</v>
      </c>
      <c r="DT6732" s="4" t="s">
        <v>84</v>
      </c>
      <c r="DU6732" s="4" t="s">
        <v>10</v>
      </c>
      <c r="DV6732" s="4" t="s">
        <v>84</v>
      </c>
      <c r="DW6732" s="4" t="s">
        <v>10</v>
      </c>
      <c r="DX6732" s="4" t="s">
        <v>84</v>
      </c>
      <c r="DY6732" s="4" t="s">
        <v>10</v>
      </c>
      <c r="DZ6732" s="4" t="s">
        <v>84</v>
      </c>
      <c r="EA6732" s="4" t="s">
        <v>10</v>
      </c>
      <c r="EB6732" s="4" t="s">
        <v>84</v>
      </c>
      <c r="EC6732" s="4" t="s">
        <v>10</v>
      </c>
      <c r="ED6732" s="4" t="s">
        <v>84</v>
      </c>
      <c r="EE6732" s="4" t="s">
        <v>10</v>
      </c>
      <c r="EF6732" s="4" t="s">
        <v>84</v>
      </c>
      <c r="EG6732" s="4" t="s">
        <v>10</v>
      </c>
      <c r="EH6732" s="4" t="s">
        <v>84</v>
      </c>
      <c r="EI6732" s="4" t="s">
        <v>10</v>
      </c>
      <c r="EJ6732" s="4" t="s">
        <v>84</v>
      </c>
      <c r="EK6732" s="4" t="s">
        <v>10</v>
      </c>
      <c r="EL6732" s="4" t="s">
        <v>84</v>
      </c>
      <c r="EM6732" s="4" t="s">
        <v>10</v>
      </c>
      <c r="EN6732" s="4" t="s">
        <v>84</v>
      </c>
      <c r="EO6732" s="4" t="s">
        <v>10</v>
      </c>
      <c r="EP6732" s="4" t="s">
        <v>84</v>
      </c>
      <c r="EQ6732" s="4" t="s">
        <v>10</v>
      </c>
      <c r="ER6732" s="4" t="s">
        <v>84</v>
      </c>
      <c r="ES6732" s="4" t="s">
        <v>10</v>
      </c>
      <c r="ET6732" s="4" t="s">
        <v>84</v>
      </c>
      <c r="EU6732" s="4" t="s">
        <v>10</v>
      </c>
      <c r="EV6732" s="4" t="s">
        <v>84</v>
      </c>
      <c r="EW6732" s="4" t="s">
        <v>10</v>
      </c>
      <c r="EX6732" s="4" t="s">
        <v>84</v>
      </c>
      <c r="EY6732" s="4" t="s">
        <v>10</v>
      </c>
      <c r="EZ6732" s="4" t="s">
        <v>84</v>
      </c>
      <c r="FA6732" s="4" t="s">
        <v>10</v>
      </c>
      <c r="FB6732" s="4" t="s">
        <v>84</v>
      </c>
      <c r="FC6732" s="4" t="s">
        <v>10</v>
      </c>
      <c r="FD6732" s="4" t="s">
        <v>84</v>
      </c>
      <c r="FE6732" s="4" t="s">
        <v>10</v>
      </c>
      <c r="FF6732" s="4" t="s">
        <v>84</v>
      </c>
      <c r="FG6732" s="4" t="s">
        <v>10</v>
      </c>
      <c r="FH6732" s="4" t="s">
        <v>84</v>
      </c>
      <c r="FI6732" s="4" t="s">
        <v>10</v>
      </c>
      <c r="FJ6732" s="4" t="s">
        <v>84</v>
      </c>
      <c r="FK6732" s="4" t="s">
        <v>10</v>
      </c>
      <c r="FL6732" s="4" t="s">
        <v>84</v>
      </c>
      <c r="FM6732" s="4" t="s">
        <v>10</v>
      </c>
      <c r="FN6732" s="4" t="s">
        <v>84</v>
      </c>
      <c r="FO6732" s="4" t="s">
        <v>10</v>
      </c>
      <c r="FP6732" s="4" t="s">
        <v>84</v>
      </c>
      <c r="FQ6732" s="4" t="s">
        <v>10</v>
      </c>
      <c r="FR6732" s="4" t="s">
        <v>84</v>
      </c>
      <c r="FS6732" s="4" t="s">
        <v>10</v>
      </c>
      <c r="FT6732" s="4" t="s">
        <v>84</v>
      </c>
      <c r="FU6732" s="4" t="s">
        <v>10</v>
      </c>
      <c r="FV6732" s="4" t="s">
        <v>84</v>
      </c>
      <c r="FW6732" s="4" t="s">
        <v>10</v>
      </c>
      <c r="FX6732" s="4" t="s">
        <v>84</v>
      </c>
      <c r="FY6732" s="4" t="s">
        <v>10</v>
      </c>
      <c r="FZ6732" s="4" t="s">
        <v>84</v>
      </c>
      <c r="GA6732" s="4" t="s">
        <v>10</v>
      </c>
      <c r="GB6732" s="4" t="s">
        <v>84</v>
      </c>
      <c r="GC6732" s="4" t="s">
        <v>10</v>
      </c>
      <c r="GD6732" s="4" t="s">
        <v>84</v>
      </c>
      <c r="GE6732" s="4" t="s">
        <v>10</v>
      </c>
      <c r="GF6732" s="4" t="s">
        <v>84</v>
      </c>
      <c r="GG6732" s="4" t="s">
        <v>10</v>
      </c>
      <c r="GH6732" s="4" t="s">
        <v>84</v>
      </c>
      <c r="GI6732" s="4" t="s">
        <v>10</v>
      </c>
      <c r="GJ6732" s="4" t="s">
        <v>84</v>
      </c>
      <c r="GK6732" s="4" t="s">
        <v>10</v>
      </c>
      <c r="GL6732" s="4" t="s">
        <v>84</v>
      </c>
      <c r="GM6732" s="4" t="s">
        <v>10</v>
      </c>
      <c r="GN6732" s="4" t="s">
        <v>84</v>
      </c>
      <c r="GO6732" s="4" t="s">
        <v>10</v>
      </c>
      <c r="GP6732" s="4" t="s">
        <v>84</v>
      </c>
      <c r="GQ6732" s="4" t="s">
        <v>10</v>
      </c>
      <c r="GR6732" s="4" t="s">
        <v>84</v>
      </c>
      <c r="GS6732" s="4" t="s">
        <v>10</v>
      </c>
      <c r="GT6732" s="4" t="s">
        <v>84</v>
      </c>
      <c r="GU6732" s="4" t="s">
        <v>10</v>
      </c>
      <c r="GV6732" s="4" t="s">
        <v>84</v>
      </c>
      <c r="GW6732" s="4" t="s">
        <v>10</v>
      </c>
      <c r="GX6732" s="4" t="s">
        <v>84</v>
      </c>
      <c r="GY6732" s="4" t="s">
        <v>10</v>
      </c>
      <c r="GZ6732" s="4" t="s">
        <v>84</v>
      </c>
      <c r="HA6732" s="4" t="s">
        <v>10</v>
      </c>
      <c r="HB6732" s="4" t="s">
        <v>84</v>
      </c>
      <c r="HC6732" s="4" t="s">
        <v>10</v>
      </c>
      <c r="HD6732" s="4" t="s">
        <v>84</v>
      </c>
      <c r="HE6732" s="4" t="s">
        <v>10</v>
      </c>
      <c r="HF6732" s="4" t="s">
        <v>84</v>
      </c>
      <c r="HG6732" s="4" t="s">
        <v>10</v>
      </c>
      <c r="HH6732" s="4" t="s">
        <v>84</v>
      </c>
      <c r="HI6732" s="4" t="s">
        <v>10</v>
      </c>
      <c r="HJ6732" s="4" t="s">
        <v>84</v>
      </c>
      <c r="HK6732" s="4" t="s">
        <v>10</v>
      </c>
      <c r="HL6732" s="4" t="s">
        <v>84</v>
      </c>
      <c r="HM6732" s="4" t="s">
        <v>10</v>
      </c>
      <c r="HN6732" s="4" t="s">
        <v>84</v>
      </c>
      <c r="HO6732" s="4" t="s">
        <v>10</v>
      </c>
      <c r="HP6732" s="4" t="s">
        <v>84</v>
      </c>
      <c r="HQ6732" s="4" t="s">
        <v>10</v>
      </c>
      <c r="HR6732" s="4" t="s">
        <v>84</v>
      </c>
      <c r="HS6732" s="4" t="s">
        <v>10</v>
      </c>
      <c r="HT6732" s="4" t="s">
        <v>84</v>
      </c>
      <c r="HU6732" s="4" t="s">
        <v>10</v>
      </c>
      <c r="HV6732" s="4" t="s">
        <v>84</v>
      </c>
      <c r="HW6732" s="4" t="s">
        <v>10</v>
      </c>
      <c r="HX6732" s="4" t="s">
        <v>84</v>
      </c>
      <c r="HY6732" s="4" t="s">
        <v>10</v>
      </c>
      <c r="HZ6732" s="4" t="s">
        <v>84</v>
      </c>
      <c r="IA6732" s="4" t="s">
        <v>10</v>
      </c>
      <c r="IB6732" s="4" t="s">
        <v>84</v>
      </c>
      <c r="IC6732" s="4" t="s">
        <v>10</v>
      </c>
      <c r="ID6732" s="4" t="s">
        <v>84</v>
      </c>
      <c r="IE6732" s="4" t="s">
        <v>10</v>
      </c>
      <c r="IF6732" s="4" t="s">
        <v>84</v>
      </c>
      <c r="IG6732" s="4" t="s">
        <v>10</v>
      </c>
      <c r="IH6732" s="4" t="s">
        <v>84</v>
      </c>
      <c r="II6732" s="4" t="s">
        <v>10</v>
      </c>
      <c r="IJ6732" s="4" t="s">
        <v>84</v>
      </c>
      <c r="IK6732" s="4" t="s">
        <v>10</v>
      </c>
      <c r="IL6732" s="4" t="s">
        <v>84</v>
      </c>
      <c r="IM6732" s="4" t="s">
        <v>10</v>
      </c>
      <c r="IN6732" s="4" t="s">
        <v>84</v>
      </c>
      <c r="IO6732" s="4" t="s">
        <v>10</v>
      </c>
      <c r="IP6732" s="4" t="s">
        <v>84</v>
      </c>
      <c r="IQ6732" s="4" t="s">
        <v>10</v>
      </c>
      <c r="IR6732" s="4" t="s">
        <v>84</v>
      </c>
      <c r="IS6732" s="4" t="s">
        <v>10</v>
      </c>
      <c r="IT6732" s="4" t="s">
        <v>84</v>
      </c>
      <c r="IU6732" s="4" t="s">
        <v>10</v>
      </c>
      <c r="IV6732" s="4" t="s">
        <v>84</v>
      </c>
      <c r="IW6732" s="4" t="s">
        <v>10</v>
      </c>
      <c r="IX6732" s="4" t="s">
        <v>84</v>
      </c>
      <c r="IY6732" s="4" t="s">
        <v>10</v>
      </c>
      <c r="IZ6732" s="4" t="s">
        <v>84</v>
      </c>
      <c r="JA6732" s="4" t="s">
        <v>10</v>
      </c>
      <c r="JB6732" s="4" t="s">
        <v>84</v>
      </c>
      <c r="JC6732" s="4" t="s">
        <v>10</v>
      </c>
      <c r="JD6732" s="4" t="s">
        <v>84</v>
      </c>
      <c r="JE6732" s="4" t="s">
        <v>10</v>
      </c>
      <c r="JF6732" s="4" t="s">
        <v>84</v>
      </c>
      <c r="JG6732" s="4" t="s">
        <v>10</v>
      </c>
      <c r="JH6732" s="4" t="s">
        <v>84</v>
      </c>
      <c r="JI6732" s="4" t="s">
        <v>10</v>
      </c>
      <c r="JJ6732" s="4" t="s">
        <v>84</v>
      </c>
      <c r="JK6732" s="4" t="s">
        <v>10</v>
      </c>
      <c r="JL6732" s="4" t="s">
        <v>84</v>
      </c>
      <c r="JM6732" s="4" t="s">
        <v>10</v>
      </c>
      <c r="JN6732" s="4" t="s">
        <v>84</v>
      </c>
      <c r="JO6732" s="4" t="s">
        <v>10</v>
      </c>
      <c r="JP6732" s="4" t="s">
        <v>84</v>
      </c>
      <c r="JQ6732" s="4" t="s">
        <v>10</v>
      </c>
      <c r="JR6732" s="4" t="s">
        <v>84</v>
      </c>
      <c r="JS6732" s="4" t="s">
        <v>10</v>
      </c>
      <c r="JT6732" s="4" t="s">
        <v>84</v>
      </c>
      <c r="JU6732" s="4" t="s">
        <v>10</v>
      </c>
      <c r="JV6732" s="4" t="s">
        <v>84</v>
      </c>
      <c r="JW6732" s="4" t="s">
        <v>10</v>
      </c>
      <c r="JX6732" s="4" t="s">
        <v>84</v>
      </c>
      <c r="JY6732" s="4" t="s">
        <v>10</v>
      </c>
      <c r="JZ6732" s="4" t="s">
        <v>84</v>
      </c>
      <c r="KA6732" s="4" t="s">
        <v>10</v>
      </c>
      <c r="KB6732" s="4" t="s">
        <v>84</v>
      </c>
      <c r="KC6732" s="4" t="s">
        <v>10</v>
      </c>
      <c r="KD6732" s="4" t="s">
        <v>84</v>
      </c>
      <c r="KE6732" s="4" t="s">
        <v>10</v>
      </c>
      <c r="KF6732" s="4" t="s">
        <v>84</v>
      </c>
      <c r="KG6732" s="4" t="s">
        <v>10</v>
      </c>
      <c r="KH6732" s="4" t="s">
        <v>84</v>
      </c>
      <c r="KI6732" s="4" t="s">
        <v>10</v>
      </c>
      <c r="KJ6732" s="4" t="s">
        <v>84</v>
      </c>
      <c r="KK6732" s="4" t="s">
        <v>10</v>
      </c>
      <c r="KL6732" s="4" t="s">
        <v>84</v>
      </c>
      <c r="KM6732" s="4" t="s">
        <v>10</v>
      </c>
      <c r="KN6732" s="4" t="s">
        <v>84</v>
      </c>
      <c r="KO6732" s="4" t="s">
        <v>10</v>
      </c>
      <c r="KP6732" s="4" t="s">
        <v>84</v>
      </c>
      <c r="KQ6732" s="4" t="s">
        <v>10</v>
      </c>
      <c r="KR6732" s="4" t="s">
        <v>84</v>
      </c>
      <c r="KS6732" s="4" t="s">
        <v>10</v>
      </c>
      <c r="KT6732" s="4" t="s">
        <v>84</v>
      </c>
      <c r="KU6732" s="4" t="s">
        <v>10</v>
      </c>
      <c r="KV6732" s="4" t="s">
        <v>84</v>
      </c>
      <c r="KW6732" s="4" t="s">
        <v>10</v>
      </c>
      <c r="KX6732" s="4" t="s">
        <v>84</v>
      </c>
      <c r="KY6732" s="4" t="s">
        <v>10</v>
      </c>
      <c r="KZ6732" s="4" t="s">
        <v>84</v>
      </c>
      <c r="LA6732" s="4" t="s">
        <v>10</v>
      </c>
      <c r="LB6732" s="4" t="s">
        <v>84</v>
      </c>
      <c r="LC6732" s="4" t="s">
        <v>10</v>
      </c>
      <c r="LD6732" s="4" t="s">
        <v>84</v>
      </c>
      <c r="LE6732" s="4" t="s">
        <v>10</v>
      </c>
      <c r="LF6732" s="4" t="s">
        <v>84</v>
      </c>
      <c r="LG6732" s="4" t="s">
        <v>10</v>
      </c>
      <c r="LH6732" s="4" t="s">
        <v>84</v>
      </c>
      <c r="LI6732" s="4" t="s">
        <v>10</v>
      </c>
      <c r="LJ6732" s="4" t="s">
        <v>84</v>
      </c>
      <c r="LK6732" s="4" t="s">
        <v>10</v>
      </c>
      <c r="LL6732" s="4" t="s">
        <v>84</v>
      </c>
      <c r="LM6732" s="4" t="s">
        <v>10</v>
      </c>
      <c r="LN6732" s="4" t="s">
        <v>84</v>
      </c>
      <c r="LO6732" s="4" t="s">
        <v>10</v>
      </c>
      <c r="LP6732" s="4" t="s">
        <v>84</v>
      </c>
      <c r="LQ6732" s="4" t="s">
        <v>10</v>
      </c>
      <c r="LR6732" s="4" t="s">
        <v>84</v>
      </c>
      <c r="LS6732" s="4" t="s">
        <v>10</v>
      </c>
      <c r="LT6732" s="4" t="s">
        <v>84</v>
      </c>
      <c r="LU6732" s="4" t="s">
        <v>10</v>
      </c>
      <c r="LV6732" s="4" t="s">
        <v>84</v>
      </c>
      <c r="LW6732" s="4" t="s">
        <v>10</v>
      </c>
      <c r="LX6732" s="4" t="s">
        <v>84</v>
      </c>
      <c r="LY6732" s="4" t="s">
        <v>10</v>
      </c>
      <c r="LZ6732" s="4" t="s">
        <v>84</v>
      </c>
      <c r="MA6732" s="4" t="s">
        <v>10</v>
      </c>
      <c r="MB6732" s="4" t="s">
        <v>84</v>
      </c>
      <c r="MC6732" s="4" t="s">
        <v>10</v>
      </c>
      <c r="MD6732" s="4" t="s">
        <v>84</v>
      </c>
      <c r="ME6732" s="4" t="s">
        <v>10</v>
      </c>
      <c r="MF6732" s="4" t="s">
        <v>84</v>
      </c>
      <c r="MG6732" s="4" t="s">
        <v>10</v>
      </c>
      <c r="MH6732" s="4" t="s">
        <v>84</v>
      </c>
      <c r="MI6732" s="4" t="s">
        <v>10</v>
      </c>
      <c r="MJ6732" s="4" t="s">
        <v>84</v>
      </c>
      <c r="MK6732" s="4" t="s">
        <v>10</v>
      </c>
      <c r="ML6732" s="4" t="s">
        <v>84</v>
      </c>
      <c r="MM6732" s="4" t="s">
        <v>10</v>
      </c>
      <c r="MN6732" s="4" t="s">
        <v>84</v>
      </c>
      <c r="MO6732" s="4" t="s">
        <v>84</v>
      </c>
    </row>
    <row r="6733" spans="1:3">
      <c r="A6733" t="n">
        <v>50909</v>
      </c>
      <c r="B6733" s="27" t="n">
        <v>6</v>
      </c>
      <c r="C6733" s="7" t="n">
        <v>35</v>
      </c>
      <c r="D6733" s="7" t="n">
        <v>1</v>
      </c>
      <c r="E6733" s="7" t="n">
        <v>1</v>
      </c>
      <c r="F6733" s="7" t="n">
        <v>173</v>
      </c>
      <c r="G6733" s="7" t="n">
        <v>218</v>
      </c>
      <c r="H6733" s="16" t="n">
        <f t="normal" ca="1">A6735</f>
        <v>0</v>
      </c>
      <c r="I6733" s="7" t="n">
        <v>217</v>
      </c>
      <c r="J6733" s="16" t="n">
        <f t="normal" ca="1">A6735</f>
        <v>0</v>
      </c>
      <c r="K6733" s="7" t="n">
        <v>216</v>
      </c>
      <c r="L6733" s="16" t="n">
        <f t="normal" ca="1">A6735</f>
        <v>0</v>
      </c>
      <c r="M6733" s="7" t="n">
        <v>215</v>
      </c>
      <c r="N6733" s="16" t="n">
        <f t="normal" ca="1">A6735</f>
        <v>0</v>
      </c>
      <c r="O6733" s="7" t="n">
        <v>214</v>
      </c>
      <c r="P6733" s="16" t="n">
        <f t="normal" ca="1">A6735</f>
        <v>0</v>
      </c>
      <c r="Q6733" s="7" t="n">
        <v>213</v>
      </c>
      <c r="R6733" s="16" t="n">
        <f t="normal" ca="1">A6735</f>
        <v>0</v>
      </c>
      <c r="S6733" s="7" t="n">
        <v>212</v>
      </c>
      <c r="T6733" s="16" t="n">
        <f t="normal" ca="1">A6735</f>
        <v>0</v>
      </c>
      <c r="U6733" s="7" t="n">
        <v>211</v>
      </c>
      <c r="V6733" s="16" t="n">
        <f t="normal" ca="1">A6739</f>
        <v>0</v>
      </c>
      <c r="W6733" s="7" t="n">
        <v>210</v>
      </c>
      <c r="X6733" s="16" t="n">
        <f t="normal" ca="1">A6739</f>
        <v>0</v>
      </c>
      <c r="Y6733" s="7" t="n">
        <v>201</v>
      </c>
      <c r="Z6733" s="16" t="n">
        <f t="normal" ca="1">A6741</f>
        <v>0</v>
      </c>
      <c r="AA6733" s="7" t="n">
        <v>200</v>
      </c>
      <c r="AB6733" s="16" t="n">
        <f t="normal" ca="1">A6741</f>
        <v>0</v>
      </c>
      <c r="AC6733" s="7" t="n">
        <v>199</v>
      </c>
      <c r="AD6733" s="16" t="n">
        <f t="normal" ca="1">A6741</f>
        <v>0</v>
      </c>
      <c r="AE6733" s="7" t="n">
        <v>198</v>
      </c>
      <c r="AF6733" s="16" t="n">
        <f t="normal" ca="1">A6741</f>
        <v>0</v>
      </c>
      <c r="AG6733" s="7" t="n">
        <v>197</v>
      </c>
      <c r="AH6733" s="16" t="n">
        <f t="normal" ca="1">A6741</f>
        <v>0</v>
      </c>
      <c r="AI6733" s="7" t="n">
        <v>196</v>
      </c>
      <c r="AJ6733" s="16" t="n">
        <f t="normal" ca="1">A6741</f>
        <v>0</v>
      </c>
      <c r="AK6733" s="7" t="n">
        <v>195</v>
      </c>
      <c r="AL6733" s="16" t="n">
        <f t="normal" ca="1">A6741</f>
        <v>0</v>
      </c>
      <c r="AM6733" s="7" t="n">
        <v>194</v>
      </c>
      <c r="AN6733" s="16" t="n">
        <f t="normal" ca="1">A6741</f>
        <v>0</v>
      </c>
      <c r="AO6733" s="7" t="n">
        <v>193</v>
      </c>
      <c r="AP6733" s="16" t="n">
        <f t="normal" ca="1">A6741</f>
        <v>0</v>
      </c>
      <c r="AQ6733" s="7" t="n">
        <v>192</v>
      </c>
      <c r="AR6733" s="16" t="n">
        <f t="normal" ca="1">A6741</f>
        <v>0</v>
      </c>
      <c r="AS6733" s="7" t="n">
        <v>191</v>
      </c>
      <c r="AT6733" s="16" t="n">
        <f t="normal" ca="1">A6741</f>
        <v>0</v>
      </c>
      <c r="AU6733" s="7" t="n">
        <v>190</v>
      </c>
      <c r="AV6733" s="16" t="n">
        <f t="normal" ca="1">A6741</f>
        <v>0</v>
      </c>
      <c r="AW6733" s="7" t="n">
        <v>189</v>
      </c>
      <c r="AX6733" s="16" t="n">
        <f t="normal" ca="1">A6741</f>
        <v>0</v>
      </c>
      <c r="AY6733" s="7" t="n">
        <v>188</v>
      </c>
      <c r="AZ6733" s="16" t="n">
        <f t="normal" ca="1">A6741</f>
        <v>0</v>
      </c>
      <c r="BA6733" s="7" t="n">
        <v>187</v>
      </c>
      <c r="BB6733" s="16" t="n">
        <f t="normal" ca="1">A6741</f>
        <v>0</v>
      </c>
      <c r="BC6733" s="7" t="n">
        <v>186</v>
      </c>
      <c r="BD6733" s="16" t="n">
        <f t="normal" ca="1">A6741</f>
        <v>0</v>
      </c>
      <c r="BE6733" s="7" t="n">
        <v>185</v>
      </c>
      <c r="BF6733" s="16" t="n">
        <f t="normal" ca="1">A6741</f>
        <v>0</v>
      </c>
      <c r="BG6733" s="7" t="n">
        <v>184</v>
      </c>
      <c r="BH6733" s="16" t="n">
        <f t="normal" ca="1">A6741</f>
        <v>0</v>
      </c>
      <c r="BI6733" s="7" t="n">
        <v>182</v>
      </c>
      <c r="BJ6733" s="16" t="n">
        <f t="normal" ca="1">A6741</f>
        <v>0</v>
      </c>
      <c r="BK6733" s="7" t="n">
        <v>181</v>
      </c>
      <c r="BL6733" s="16" t="n">
        <f t="normal" ca="1">A6741</f>
        <v>0</v>
      </c>
      <c r="BM6733" s="7" t="n">
        <v>180</v>
      </c>
      <c r="BN6733" s="16" t="n">
        <f t="normal" ca="1">A6741</f>
        <v>0</v>
      </c>
      <c r="BO6733" s="7" t="n">
        <v>179</v>
      </c>
      <c r="BP6733" s="16" t="n">
        <f t="normal" ca="1">A6741</f>
        <v>0</v>
      </c>
      <c r="BQ6733" s="7" t="n">
        <v>178</v>
      </c>
      <c r="BR6733" s="16" t="n">
        <f t="normal" ca="1">A6741</f>
        <v>0</v>
      </c>
      <c r="BS6733" s="7" t="n">
        <v>177</v>
      </c>
      <c r="BT6733" s="16" t="n">
        <f t="normal" ca="1">A6741</f>
        <v>0</v>
      </c>
      <c r="BU6733" s="7" t="n">
        <v>176</v>
      </c>
      <c r="BV6733" s="16" t="n">
        <f t="normal" ca="1">A6741</f>
        <v>0</v>
      </c>
      <c r="BW6733" s="7" t="n">
        <v>175</v>
      </c>
      <c r="BX6733" s="16" t="n">
        <f t="normal" ca="1">A6741</f>
        <v>0</v>
      </c>
      <c r="BY6733" s="7" t="n">
        <v>174</v>
      </c>
      <c r="BZ6733" s="16" t="n">
        <f t="normal" ca="1">A6743</f>
        <v>0</v>
      </c>
      <c r="CA6733" s="7" t="n">
        <v>173</v>
      </c>
      <c r="CB6733" s="16" t="n">
        <f t="normal" ca="1">A6745</f>
        <v>0</v>
      </c>
      <c r="CC6733" s="7" t="n">
        <v>172</v>
      </c>
      <c r="CD6733" s="16" t="n">
        <f t="normal" ca="1">A6745</f>
        <v>0</v>
      </c>
      <c r="CE6733" s="7" t="n">
        <v>171</v>
      </c>
      <c r="CF6733" s="16" t="n">
        <f t="normal" ca="1">A6745</f>
        <v>0</v>
      </c>
      <c r="CG6733" s="7" t="n">
        <v>170</v>
      </c>
      <c r="CH6733" s="16" t="n">
        <f t="normal" ca="1">A6747</f>
        <v>0</v>
      </c>
      <c r="CI6733" s="7" t="n">
        <v>169</v>
      </c>
      <c r="CJ6733" s="16" t="n">
        <f t="normal" ca="1">A6749</f>
        <v>0</v>
      </c>
      <c r="CK6733" s="7" t="n">
        <v>168</v>
      </c>
      <c r="CL6733" s="16" t="n">
        <f t="normal" ca="1">A6751</f>
        <v>0</v>
      </c>
      <c r="CM6733" s="7" t="n">
        <v>167</v>
      </c>
      <c r="CN6733" s="16" t="n">
        <f t="normal" ca="1">A6753</f>
        <v>0</v>
      </c>
      <c r="CO6733" s="7" t="n">
        <v>166</v>
      </c>
      <c r="CP6733" s="16" t="n">
        <f t="normal" ca="1">A6755</f>
        <v>0</v>
      </c>
      <c r="CQ6733" s="7" t="n">
        <v>165</v>
      </c>
      <c r="CR6733" s="16" t="n">
        <f t="normal" ca="1">A6757</f>
        <v>0</v>
      </c>
      <c r="CS6733" s="7" t="n">
        <v>164</v>
      </c>
      <c r="CT6733" s="16" t="n">
        <f t="normal" ca="1">A6759</f>
        <v>0</v>
      </c>
      <c r="CU6733" s="7" t="n">
        <v>163</v>
      </c>
      <c r="CV6733" s="16" t="n">
        <f t="normal" ca="1">A6761</f>
        <v>0</v>
      </c>
      <c r="CW6733" s="7" t="n">
        <v>162</v>
      </c>
      <c r="CX6733" s="16" t="n">
        <f t="normal" ca="1">A6763</f>
        <v>0</v>
      </c>
      <c r="CY6733" s="7" t="n">
        <v>161</v>
      </c>
      <c r="CZ6733" s="16" t="n">
        <f t="normal" ca="1">A6765</f>
        <v>0</v>
      </c>
      <c r="DA6733" s="7" t="n">
        <v>160</v>
      </c>
      <c r="DB6733" s="16" t="n">
        <f t="normal" ca="1">A6765</f>
        <v>0</v>
      </c>
      <c r="DC6733" s="7" t="n">
        <v>159</v>
      </c>
      <c r="DD6733" s="16" t="n">
        <f t="normal" ca="1">A6765</f>
        <v>0</v>
      </c>
      <c r="DE6733" s="7" t="n">
        <v>158</v>
      </c>
      <c r="DF6733" s="16" t="n">
        <f t="normal" ca="1">A6767</f>
        <v>0</v>
      </c>
      <c r="DG6733" s="7" t="n">
        <v>157</v>
      </c>
      <c r="DH6733" s="16" t="n">
        <f t="normal" ca="1">A6767</f>
        <v>0</v>
      </c>
      <c r="DI6733" s="7" t="n">
        <v>156</v>
      </c>
      <c r="DJ6733" s="16" t="n">
        <f t="normal" ca="1">A6767</f>
        <v>0</v>
      </c>
      <c r="DK6733" s="7" t="n">
        <v>155</v>
      </c>
      <c r="DL6733" s="16" t="n">
        <f t="normal" ca="1">A6767</f>
        <v>0</v>
      </c>
      <c r="DM6733" s="7" t="n">
        <v>154</v>
      </c>
      <c r="DN6733" s="16" t="n">
        <f t="normal" ca="1">A6769</f>
        <v>0</v>
      </c>
      <c r="DO6733" s="7" t="n">
        <v>153</v>
      </c>
      <c r="DP6733" s="16" t="n">
        <f t="normal" ca="1">A6773</f>
        <v>0</v>
      </c>
      <c r="DQ6733" s="7" t="n">
        <v>152</v>
      </c>
      <c r="DR6733" s="16" t="n">
        <f t="normal" ca="1">A6773</f>
        <v>0</v>
      </c>
      <c r="DS6733" s="7" t="n">
        <v>151</v>
      </c>
      <c r="DT6733" s="16" t="n">
        <f t="normal" ca="1">A6773</f>
        <v>0</v>
      </c>
      <c r="DU6733" s="7" t="n">
        <v>150</v>
      </c>
      <c r="DV6733" s="16" t="n">
        <f t="normal" ca="1">A6773</f>
        <v>0</v>
      </c>
      <c r="DW6733" s="7" t="n">
        <v>149</v>
      </c>
      <c r="DX6733" s="16" t="n">
        <f t="normal" ca="1">A6773</f>
        <v>0</v>
      </c>
      <c r="DY6733" s="7" t="n">
        <v>148</v>
      </c>
      <c r="DZ6733" s="16" t="n">
        <f t="normal" ca="1">A6773</f>
        <v>0</v>
      </c>
      <c r="EA6733" s="7" t="n">
        <v>147</v>
      </c>
      <c r="EB6733" s="16" t="n">
        <f t="normal" ca="1">A6773</f>
        <v>0</v>
      </c>
      <c r="EC6733" s="7" t="n">
        <v>146</v>
      </c>
      <c r="ED6733" s="16" t="n">
        <f t="normal" ca="1">A6775</f>
        <v>0</v>
      </c>
      <c r="EE6733" s="7" t="n">
        <v>145</v>
      </c>
      <c r="EF6733" s="16" t="n">
        <f t="normal" ca="1">A6777</f>
        <v>0</v>
      </c>
      <c r="EG6733" s="7" t="n">
        <v>144</v>
      </c>
      <c r="EH6733" s="16" t="n">
        <f t="normal" ca="1">A6777</f>
        <v>0</v>
      </c>
      <c r="EI6733" s="7" t="n">
        <v>143</v>
      </c>
      <c r="EJ6733" s="16" t="n">
        <f t="normal" ca="1">A6777</f>
        <v>0</v>
      </c>
      <c r="EK6733" s="7" t="n">
        <v>142</v>
      </c>
      <c r="EL6733" s="16" t="n">
        <f t="normal" ca="1">A6779</f>
        <v>0</v>
      </c>
      <c r="EM6733" s="7" t="n">
        <v>141</v>
      </c>
      <c r="EN6733" s="16" t="n">
        <f t="normal" ca="1">A6779</f>
        <v>0</v>
      </c>
      <c r="EO6733" s="7" t="n">
        <v>140</v>
      </c>
      <c r="EP6733" s="16" t="n">
        <f t="normal" ca="1">A6783</f>
        <v>0</v>
      </c>
      <c r="EQ6733" s="7" t="n">
        <v>130</v>
      </c>
      <c r="ER6733" s="16" t="n">
        <f t="normal" ca="1">A6783</f>
        <v>0</v>
      </c>
      <c r="ES6733" s="7" t="n">
        <v>129</v>
      </c>
      <c r="ET6733" s="16" t="n">
        <f t="normal" ca="1">A6783</f>
        <v>0</v>
      </c>
      <c r="EU6733" s="7" t="n">
        <v>127</v>
      </c>
      <c r="EV6733" s="16" t="n">
        <f t="normal" ca="1">A6783</f>
        <v>0</v>
      </c>
      <c r="EW6733" s="7" t="n">
        <v>126</v>
      </c>
      <c r="EX6733" s="16" t="n">
        <f t="normal" ca="1">A6783</f>
        <v>0</v>
      </c>
      <c r="EY6733" s="7" t="n">
        <v>125</v>
      </c>
      <c r="EZ6733" s="16" t="n">
        <f t="normal" ca="1">A6789</f>
        <v>0</v>
      </c>
      <c r="FA6733" s="7" t="n">
        <v>124</v>
      </c>
      <c r="FB6733" s="16" t="n">
        <f t="normal" ca="1">A6789</f>
        <v>0</v>
      </c>
      <c r="FC6733" s="7" t="n">
        <v>123</v>
      </c>
      <c r="FD6733" s="16" t="n">
        <f t="normal" ca="1">A6789</f>
        <v>0</v>
      </c>
      <c r="FE6733" s="7" t="n">
        <v>122</v>
      </c>
      <c r="FF6733" s="16" t="n">
        <f t="normal" ca="1">A6789</f>
        <v>0</v>
      </c>
      <c r="FG6733" s="7" t="n">
        <v>121</v>
      </c>
      <c r="FH6733" s="16" t="n">
        <f t="normal" ca="1">A6793</f>
        <v>0</v>
      </c>
      <c r="FI6733" s="7" t="n">
        <v>120</v>
      </c>
      <c r="FJ6733" s="16" t="n">
        <f t="normal" ca="1">A6793</f>
        <v>0</v>
      </c>
      <c r="FK6733" s="7" t="n">
        <v>114</v>
      </c>
      <c r="FL6733" s="16" t="n">
        <f t="normal" ca="1">A6793</f>
        <v>0</v>
      </c>
      <c r="FM6733" s="7" t="n">
        <v>113</v>
      </c>
      <c r="FN6733" s="16" t="n">
        <f t="normal" ca="1">A6793</f>
        <v>0</v>
      </c>
      <c r="FO6733" s="7" t="n">
        <v>112</v>
      </c>
      <c r="FP6733" s="16" t="n">
        <f t="normal" ca="1">A6793</f>
        <v>0</v>
      </c>
      <c r="FQ6733" s="7" t="n">
        <v>111</v>
      </c>
      <c r="FR6733" s="16" t="n">
        <f t="normal" ca="1">A6793</f>
        <v>0</v>
      </c>
      <c r="FS6733" s="7" t="n">
        <v>110</v>
      </c>
      <c r="FT6733" s="16" t="n">
        <f t="normal" ca="1">A6793</f>
        <v>0</v>
      </c>
      <c r="FU6733" s="7" t="n">
        <v>109</v>
      </c>
      <c r="FV6733" s="16" t="n">
        <f t="normal" ca="1">A6793</f>
        <v>0</v>
      </c>
      <c r="FW6733" s="7" t="n">
        <v>108</v>
      </c>
      <c r="FX6733" s="16" t="n">
        <f t="normal" ca="1">A6793</f>
        <v>0</v>
      </c>
      <c r="FY6733" s="7" t="n">
        <v>107</v>
      </c>
      <c r="FZ6733" s="16" t="n">
        <f t="normal" ca="1">A6793</f>
        <v>0</v>
      </c>
      <c r="GA6733" s="7" t="n">
        <v>106</v>
      </c>
      <c r="GB6733" s="16" t="n">
        <f t="normal" ca="1">A6793</f>
        <v>0</v>
      </c>
      <c r="GC6733" s="7" t="n">
        <v>105</v>
      </c>
      <c r="GD6733" s="16" t="n">
        <f t="normal" ca="1">A6795</f>
        <v>0</v>
      </c>
      <c r="GE6733" s="7" t="n">
        <v>104</v>
      </c>
      <c r="GF6733" s="16" t="n">
        <f t="normal" ca="1">A6795</f>
        <v>0</v>
      </c>
      <c r="GG6733" s="7" t="n">
        <v>103</v>
      </c>
      <c r="GH6733" s="16" t="n">
        <f t="normal" ca="1">A6797</f>
        <v>0</v>
      </c>
      <c r="GI6733" s="7" t="n">
        <v>102</v>
      </c>
      <c r="GJ6733" s="16" t="n">
        <f t="normal" ca="1">A6797</f>
        <v>0</v>
      </c>
      <c r="GK6733" s="7" t="n">
        <v>101</v>
      </c>
      <c r="GL6733" s="16" t="n">
        <f t="normal" ca="1">A6799</f>
        <v>0</v>
      </c>
      <c r="GM6733" s="7" t="n">
        <v>100</v>
      </c>
      <c r="GN6733" s="16" t="n">
        <f t="normal" ca="1">A6799</f>
        <v>0</v>
      </c>
      <c r="GO6733" s="7" t="n">
        <v>99</v>
      </c>
      <c r="GP6733" s="16" t="n">
        <f t="normal" ca="1">A6799</f>
        <v>0</v>
      </c>
      <c r="GQ6733" s="7" t="n">
        <v>98</v>
      </c>
      <c r="GR6733" s="16" t="n">
        <f t="normal" ca="1">A6801</f>
        <v>0</v>
      </c>
      <c r="GS6733" s="7" t="n">
        <v>97</v>
      </c>
      <c r="GT6733" s="16" t="n">
        <f t="normal" ca="1">A6803</f>
        <v>0</v>
      </c>
      <c r="GU6733" s="7" t="n">
        <v>96</v>
      </c>
      <c r="GV6733" s="16" t="n">
        <f t="normal" ca="1">A6805</f>
        <v>0</v>
      </c>
      <c r="GW6733" s="7" t="n">
        <v>95</v>
      </c>
      <c r="GX6733" s="16" t="n">
        <f t="normal" ca="1">A6805</f>
        <v>0</v>
      </c>
      <c r="GY6733" s="7" t="n">
        <v>94</v>
      </c>
      <c r="GZ6733" s="16" t="n">
        <f t="normal" ca="1">A6807</f>
        <v>0</v>
      </c>
      <c r="HA6733" s="7" t="n">
        <v>93</v>
      </c>
      <c r="HB6733" s="16" t="n">
        <f t="normal" ca="1">A6811</f>
        <v>0</v>
      </c>
      <c r="HC6733" s="7" t="n">
        <v>92</v>
      </c>
      <c r="HD6733" s="16" t="n">
        <f t="normal" ca="1">A6811</f>
        <v>0</v>
      </c>
      <c r="HE6733" s="7" t="n">
        <v>91</v>
      </c>
      <c r="HF6733" s="16" t="n">
        <f t="normal" ca="1">A6811</f>
        <v>0</v>
      </c>
      <c r="HG6733" s="7" t="n">
        <v>90</v>
      </c>
      <c r="HH6733" s="16" t="n">
        <f t="normal" ca="1">A6811</f>
        <v>0</v>
      </c>
      <c r="HI6733" s="7" t="n">
        <v>89</v>
      </c>
      <c r="HJ6733" s="16" t="n">
        <f t="normal" ca="1">A6811</f>
        <v>0</v>
      </c>
      <c r="HK6733" s="7" t="n">
        <v>88</v>
      </c>
      <c r="HL6733" s="16" t="n">
        <f t="normal" ca="1">A6813</f>
        <v>0</v>
      </c>
      <c r="HM6733" s="7" t="n">
        <v>87</v>
      </c>
      <c r="HN6733" s="16" t="n">
        <f t="normal" ca="1">A6815</f>
        <v>0</v>
      </c>
      <c r="HO6733" s="7" t="n">
        <v>86</v>
      </c>
      <c r="HP6733" s="16" t="n">
        <f t="normal" ca="1">A6815</f>
        <v>0</v>
      </c>
      <c r="HQ6733" s="7" t="n">
        <v>85</v>
      </c>
      <c r="HR6733" s="16" t="n">
        <f t="normal" ca="1">A6815</f>
        <v>0</v>
      </c>
      <c r="HS6733" s="7" t="n">
        <v>84</v>
      </c>
      <c r="HT6733" s="16" t="n">
        <f t="normal" ca="1">A6815</f>
        <v>0</v>
      </c>
      <c r="HU6733" s="7" t="n">
        <v>83</v>
      </c>
      <c r="HV6733" s="16" t="n">
        <f t="normal" ca="1">A6819</f>
        <v>0</v>
      </c>
      <c r="HW6733" s="7" t="n">
        <v>82</v>
      </c>
      <c r="HX6733" s="16" t="n">
        <f t="normal" ca="1">A6819</f>
        <v>0</v>
      </c>
      <c r="HY6733" s="7" t="n">
        <v>81</v>
      </c>
      <c r="HZ6733" s="16" t="n">
        <f t="normal" ca="1">A6821</f>
        <v>0</v>
      </c>
      <c r="IA6733" s="7" t="n">
        <v>80</v>
      </c>
      <c r="IB6733" s="16" t="n">
        <f t="normal" ca="1">A6825</f>
        <v>0</v>
      </c>
      <c r="IC6733" s="7" t="n">
        <v>69</v>
      </c>
      <c r="ID6733" s="16" t="n">
        <f t="normal" ca="1">A6825</f>
        <v>0</v>
      </c>
      <c r="IE6733" s="7" t="n">
        <v>68</v>
      </c>
      <c r="IF6733" s="16" t="n">
        <f t="normal" ca="1">A6825</f>
        <v>0</v>
      </c>
      <c r="IG6733" s="7" t="n">
        <v>66</v>
      </c>
      <c r="IH6733" s="16" t="n">
        <f t="normal" ca="1">A6825</f>
        <v>0</v>
      </c>
      <c r="II6733" s="7" t="n">
        <v>65</v>
      </c>
      <c r="IJ6733" s="16" t="n">
        <f t="normal" ca="1">A6825</f>
        <v>0</v>
      </c>
      <c r="IK6733" s="7" t="n">
        <v>64</v>
      </c>
      <c r="IL6733" s="16" t="n">
        <f t="normal" ca="1">A6831</f>
        <v>0</v>
      </c>
      <c r="IM6733" s="7" t="n">
        <v>63</v>
      </c>
      <c r="IN6733" s="16" t="n">
        <f t="normal" ca="1">A6831</f>
        <v>0</v>
      </c>
      <c r="IO6733" s="7" t="n">
        <v>62</v>
      </c>
      <c r="IP6733" s="16" t="n">
        <f t="normal" ca="1">A6831</f>
        <v>0</v>
      </c>
      <c r="IQ6733" s="7" t="n">
        <v>61</v>
      </c>
      <c r="IR6733" s="16" t="n">
        <f t="normal" ca="1">A6835</f>
        <v>0</v>
      </c>
      <c r="IS6733" s="7" t="n">
        <v>60</v>
      </c>
      <c r="IT6733" s="16" t="n">
        <f t="normal" ca="1">A6835</f>
        <v>0</v>
      </c>
      <c r="IU6733" s="7" t="n">
        <v>52</v>
      </c>
      <c r="IV6733" s="16" t="n">
        <f t="normal" ca="1">A6835</f>
        <v>0</v>
      </c>
      <c r="IW6733" s="7" t="n">
        <v>51</v>
      </c>
      <c r="IX6733" s="16" t="n">
        <f t="normal" ca="1">A6835</f>
        <v>0</v>
      </c>
      <c r="IY6733" s="7" t="n">
        <v>50</v>
      </c>
      <c r="IZ6733" s="16" t="n">
        <f t="normal" ca="1">A6835</f>
        <v>0</v>
      </c>
      <c r="JA6733" s="7" t="n">
        <v>49</v>
      </c>
      <c r="JB6733" s="16" t="n">
        <f t="normal" ca="1">A6835</f>
        <v>0</v>
      </c>
      <c r="JC6733" s="7" t="n">
        <v>48</v>
      </c>
      <c r="JD6733" s="16" t="n">
        <f t="normal" ca="1">A6835</f>
        <v>0</v>
      </c>
      <c r="JE6733" s="7" t="n">
        <v>47</v>
      </c>
      <c r="JF6733" s="16" t="n">
        <f t="normal" ca="1">A6837</f>
        <v>0</v>
      </c>
      <c r="JG6733" s="7" t="n">
        <v>46</v>
      </c>
      <c r="JH6733" s="16" t="n">
        <f t="normal" ca="1">A6837</f>
        <v>0</v>
      </c>
      <c r="JI6733" s="7" t="n">
        <v>45</v>
      </c>
      <c r="JJ6733" s="16" t="n">
        <f t="normal" ca="1">A6839</f>
        <v>0</v>
      </c>
      <c r="JK6733" s="7" t="n">
        <v>44</v>
      </c>
      <c r="JL6733" s="16" t="n">
        <f t="normal" ca="1">A6839</f>
        <v>0</v>
      </c>
      <c r="JM6733" s="7" t="n">
        <v>43</v>
      </c>
      <c r="JN6733" s="16" t="n">
        <f t="normal" ca="1">A6839</f>
        <v>0</v>
      </c>
      <c r="JO6733" s="7" t="n">
        <v>42</v>
      </c>
      <c r="JP6733" s="16" t="n">
        <f t="normal" ca="1">A6839</f>
        <v>0</v>
      </c>
      <c r="JQ6733" s="7" t="n">
        <v>41</v>
      </c>
      <c r="JR6733" s="16" t="n">
        <f t="normal" ca="1">A6839</f>
        <v>0</v>
      </c>
      <c r="JS6733" s="7" t="n">
        <v>40</v>
      </c>
      <c r="JT6733" s="16" t="n">
        <f t="normal" ca="1">A6839</f>
        <v>0</v>
      </c>
      <c r="JU6733" s="7" t="n">
        <v>39</v>
      </c>
      <c r="JV6733" s="16" t="n">
        <f t="normal" ca="1">A6839</f>
        <v>0</v>
      </c>
      <c r="JW6733" s="7" t="n">
        <v>38</v>
      </c>
      <c r="JX6733" s="16" t="n">
        <f t="normal" ca="1">A6841</f>
        <v>0</v>
      </c>
      <c r="JY6733" s="7" t="n">
        <v>37</v>
      </c>
      <c r="JZ6733" s="16" t="n">
        <f t="normal" ca="1">A6841</f>
        <v>0</v>
      </c>
      <c r="KA6733" s="7" t="n">
        <v>36</v>
      </c>
      <c r="KB6733" s="16" t="n">
        <f t="normal" ca="1">A6845</f>
        <v>0</v>
      </c>
      <c r="KC6733" s="7" t="n">
        <v>35</v>
      </c>
      <c r="KD6733" s="16" t="n">
        <f t="normal" ca="1">A6847</f>
        <v>0</v>
      </c>
      <c r="KE6733" s="7" t="n">
        <v>34</v>
      </c>
      <c r="KF6733" s="16" t="n">
        <f t="normal" ca="1">A6849</f>
        <v>0</v>
      </c>
      <c r="KG6733" s="7" t="n">
        <v>33</v>
      </c>
      <c r="KH6733" s="16" t="n">
        <f t="normal" ca="1">A6849</f>
        <v>0</v>
      </c>
      <c r="KI6733" s="7" t="n">
        <v>32</v>
      </c>
      <c r="KJ6733" s="16" t="n">
        <f t="normal" ca="1">A6851</f>
        <v>0</v>
      </c>
      <c r="KK6733" s="7" t="n">
        <v>31</v>
      </c>
      <c r="KL6733" s="16" t="n">
        <f t="normal" ca="1">A6853</f>
        <v>0</v>
      </c>
      <c r="KM6733" s="7" t="n">
        <v>30</v>
      </c>
      <c r="KN6733" s="16" t="n">
        <f t="normal" ca="1">A6857</f>
        <v>0</v>
      </c>
      <c r="KO6733" s="7" t="n">
        <v>29</v>
      </c>
      <c r="KP6733" s="16" t="n">
        <f t="normal" ca="1">A6861</f>
        <v>0</v>
      </c>
      <c r="KQ6733" s="7" t="n">
        <v>28</v>
      </c>
      <c r="KR6733" s="16" t="n">
        <f t="normal" ca="1">A6863</f>
        <v>0</v>
      </c>
      <c r="KS6733" s="7" t="n">
        <v>27</v>
      </c>
      <c r="KT6733" s="16" t="n">
        <f t="normal" ca="1">A6865</f>
        <v>0</v>
      </c>
      <c r="KU6733" s="7" t="n">
        <v>26</v>
      </c>
      <c r="KV6733" s="16" t="n">
        <f t="normal" ca="1">A6865</f>
        <v>0</v>
      </c>
      <c r="KW6733" s="7" t="n">
        <v>25</v>
      </c>
      <c r="KX6733" s="16" t="n">
        <f t="normal" ca="1">A6865</f>
        <v>0</v>
      </c>
      <c r="KY6733" s="7" t="n">
        <v>24</v>
      </c>
      <c r="KZ6733" s="16" t="n">
        <f t="normal" ca="1">A6873</f>
        <v>0</v>
      </c>
      <c r="LA6733" s="7" t="n">
        <v>23</v>
      </c>
      <c r="LB6733" s="16" t="n">
        <f t="normal" ca="1">A6875</f>
        <v>0</v>
      </c>
      <c r="LC6733" s="7" t="n">
        <v>22</v>
      </c>
      <c r="LD6733" s="16" t="n">
        <f t="normal" ca="1">A6877</f>
        <v>0</v>
      </c>
      <c r="LE6733" s="7" t="n">
        <v>21</v>
      </c>
      <c r="LF6733" s="16" t="n">
        <f t="normal" ca="1">A6879</f>
        <v>0</v>
      </c>
      <c r="LG6733" s="7" t="n">
        <v>20</v>
      </c>
      <c r="LH6733" s="16" t="n">
        <f t="normal" ca="1">A6881</f>
        <v>0</v>
      </c>
      <c r="LI6733" s="7" t="n">
        <v>19</v>
      </c>
      <c r="LJ6733" s="16" t="n">
        <f t="normal" ca="1">A6881</f>
        <v>0</v>
      </c>
      <c r="LK6733" s="7" t="n">
        <v>18</v>
      </c>
      <c r="LL6733" s="16" t="n">
        <f t="normal" ca="1">A6883</f>
        <v>0</v>
      </c>
      <c r="LM6733" s="7" t="n">
        <v>17</v>
      </c>
      <c r="LN6733" s="16" t="n">
        <f t="normal" ca="1">A6885</f>
        <v>0</v>
      </c>
      <c r="LO6733" s="7" t="n">
        <v>16</v>
      </c>
      <c r="LP6733" s="16" t="n">
        <f t="normal" ca="1">A6887</f>
        <v>0</v>
      </c>
      <c r="LQ6733" s="7" t="n">
        <v>15</v>
      </c>
      <c r="LR6733" s="16" t="n">
        <f t="normal" ca="1">A6889</f>
        <v>0</v>
      </c>
      <c r="LS6733" s="7" t="n">
        <v>14</v>
      </c>
      <c r="LT6733" s="16" t="n">
        <f t="normal" ca="1">A6891</f>
        <v>0</v>
      </c>
      <c r="LU6733" s="7" t="n">
        <v>13</v>
      </c>
      <c r="LV6733" s="16" t="n">
        <f t="normal" ca="1">A6893</f>
        <v>0</v>
      </c>
      <c r="LW6733" s="7" t="n">
        <v>12</v>
      </c>
      <c r="LX6733" s="16" t="n">
        <f t="normal" ca="1">A6895</f>
        <v>0</v>
      </c>
      <c r="LY6733" s="7" t="n">
        <v>11</v>
      </c>
      <c r="LZ6733" s="16" t="n">
        <f t="normal" ca="1">A6899</f>
        <v>0</v>
      </c>
      <c r="MA6733" s="7" t="n">
        <v>10</v>
      </c>
      <c r="MB6733" s="16" t="n">
        <f t="normal" ca="1">A6903</f>
        <v>0</v>
      </c>
      <c r="MC6733" s="7" t="n">
        <v>6</v>
      </c>
      <c r="MD6733" s="16" t="n">
        <f t="normal" ca="1">A6903</f>
        <v>0</v>
      </c>
      <c r="ME6733" s="7" t="n">
        <v>5</v>
      </c>
      <c r="MF6733" s="16" t="n">
        <f t="normal" ca="1">A6903</f>
        <v>0</v>
      </c>
      <c r="MG6733" s="7" t="n">
        <v>4</v>
      </c>
      <c r="MH6733" s="16" t="n">
        <f t="normal" ca="1">A6903</f>
        <v>0</v>
      </c>
      <c r="MI6733" s="7" t="n">
        <v>3</v>
      </c>
      <c r="MJ6733" s="16" t="n">
        <f t="normal" ca="1">A6913</f>
        <v>0</v>
      </c>
      <c r="MK6733" s="7" t="n">
        <v>2</v>
      </c>
      <c r="ML6733" s="16" t="n">
        <f t="normal" ca="1">A6913</f>
        <v>0</v>
      </c>
      <c r="MM6733" s="7" t="n">
        <v>1</v>
      </c>
      <c r="MN6733" s="16" t="n">
        <f t="normal" ca="1">A6913</f>
        <v>0</v>
      </c>
      <c r="MO6733" s="16" t="n">
        <f t="normal" ca="1">A6913</f>
        <v>0</v>
      </c>
    </row>
    <row r="6734" spans="1:3">
      <c r="A6734" t="s">
        <v>4</v>
      </c>
      <c r="B6734" s="4" t="s">
        <v>5</v>
      </c>
      <c r="C6734" s="4" t="s">
        <v>10</v>
      </c>
    </row>
    <row r="6735" spans="1:3">
      <c r="A6735" t="n">
        <v>51956</v>
      </c>
      <c r="B6735" s="9" t="n">
        <v>12</v>
      </c>
      <c r="C6735" s="7" t="n">
        <v>8512</v>
      </c>
    </row>
    <row r="6736" spans="1:3">
      <c r="A6736" t="s">
        <v>4</v>
      </c>
      <c r="B6736" s="4" t="s">
        <v>5</v>
      </c>
      <c r="C6736" s="4" t="s">
        <v>10</v>
      </c>
    </row>
    <row r="6737" spans="1:353">
      <c r="A6737" t="n">
        <v>51959</v>
      </c>
      <c r="B6737" s="9" t="n">
        <v>12</v>
      </c>
      <c r="C6737" s="7" t="n">
        <v>8958</v>
      </c>
    </row>
    <row r="6738" spans="1:353">
      <c r="A6738" t="s">
        <v>4</v>
      </c>
      <c r="B6738" s="4" t="s">
        <v>5</v>
      </c>
      <c r="C6738" s="4" t="s">
        <v>10</v>
      </c>
    </row>
    <row r="6739" spans="1:353">
      <c r="A6739" t="n">
        <v>51962</v>
      </c>
      <c r="B6739" s="9" t="n">
        <v>12</v>
      </c>
      <c r="C6739" s="7" t="n">
        <v>8520</v>
      </c>
    </row>
    <row r="6740" spans="1:353">
      <c r="A6740" t="s">
        <v>4</v>
      </c>
      <c r="B6740" s="4" t="s">
        <v>5</v>
      </c>
      <c r="C6740" s="4" t="s">
        <v>10</v>
      </c>
    </row>
    <row r="6741" spans="1:353">
      <c r="A6741" t="n">
        <v>51965</v>
      </c>
      <c r="B6741" s="9" t="n">
        <v>12</v>
      </c>
      <c r="C6741" s="7" t="n">
        <v>8511</v>
      </c>
    </row>
    <row r="6742" spans="1:353">
      <c r="A6742" t="s">
        <v>4</v>
      </c>
      <c r="B6742" s="4" t="s">
        <v>5</v>
      </c>
      <c r="C6742" s="4" t="s">
        <v>10</v>
      </c>
    </row>
    <row r="6743" spans="1:353">
      <c r="A6743" t="n">
        <v>51968</v>
      </c>
      <c r="B6743" s="9" t="n">
        <v>12</v>
      </c>
      <c r="C6743" s="7" t="n">
        <v>6911</v>
      </c>
    </row>
    <row r="6744" spans="1:353">
      <c r="A6744" t="s">
        <v>4</v>
      </c>
      <c r="B6744" s="4" t="s">
        <v>5</v>
      </c>
      <c r="C6744" s="4" t="s">
        <v>10</v>
      </c>
    </row>
    <row r="6745" spans="1:353">
      <c r="A6745" t="n">
        <v>51971</v>
      </c>
      <c r="B6745" s="9" t="n">
        <v>12</v>
      </c>
      <c r="C6745" s="7" t="n">
        <v>8519</v>
      </c>
    </row>
    <row r="6746" spans="1:353">
      <c r="A6746" t="s">
        <v>4</v>
      </c>
      <c r="B6746" s="4" t="s">
        <v>5</v>
      </c>
      <c r="C6746" s="4" t="s">
        <v>10</v>
      </c>
    </row>
    <row r="6747" spans="1:353">
      <c r="A6747" t="n">
        <v>51974</v>
      </c>
      <c r="B6747" s="9" t="n">
        <v>12</v>
      </c>
      <c r="C6747" s="7" t="n">
        <v>8510</v>
      </c>
    </row>
    <row r="6748" spans="1:353">
      <c r="A6748" t="s">
        <v>4</v>
      </c>
      <c r="B6748" s="4" t="s">
        <v>5</v>
      </c>
      <c r="C6748" s="4" t="s">
        <v>10</v>
      </c>
    </row>
    <row r="6749" spans="1:353">
      <c r="A6749" t="n">
        <v>51977</v>
      </c>
      <c r="B6749" s="9" t="n">
        <v>12</v>
      </c>
      <c r="C6749" s="7" t="n">
        <v>8509</v>
      </c>
    </row>
    <row r="6750" spans="1:353">
      <c r="A6750" t="s">
        <v>4</v>
      </c>
      <c r="B6750" s="4" t="s">
        <v>5</v>
      </c>
      <c r="C6750" s="4" t="s">
        <v>10</v>
      </c>
    </row>
    <row r="6751" spans="1:353">
      <c r="A6751" t="n">
        <v>51980</v>
      </c>
      <c r="B6751" s="9" t="n">
        <v>12</v>
      </c>
      <c r="C6751" s="7" t="n">
        <v>8508</v>
      </c>
    </row>
    <row r="6752" spans="1:353">
      <c r="A6752" t="s">
        <v>4</v>
      </c>
      <c r="B6752" s="4" t="s">
        <v>5</v>
      </c>
      <c r="C6752" s="4" t="s">
        <v>10</v>
      </c>
    </row>
    <row r="6753" spans="1:3">
      <c r="A6753" t="n">
        <v>51983</v>
      </c>
      <c r="B6753" s="9" t="n">
        <v>12</v>
      </c>
      <c r="C6753" s="7" t="n">
        <v>8507</v>
      </c>
    </row>
    <row r="6754" spans="1:3">
      <c r="A6754" t="s">
        <v>4</v>
      </c>
      <c r="B6754" s="4" t="s">
        <v>5</v>
      </c>
      <c r="C6754" s="4" t="s">
        <v>10</v>
      </c>
    </row>
    <row r="6755" spans="1:3">
      <c r="A6755" t="n">
        <v>51986</v>
      </c>
      <c r="B6755" s="9" t="n">
        <v>12</v>
      </c>
      <c r="C6755" s="7" t="n">
        <v>8506</v>
      </c>
    </row>
    <row r="6756" spans="1:3">
      <c r="A6756" t="s">
        <v>4</v>
      </c>
      <c r="B6756" s="4" t="s">
        <v>5</v>
      </c>
      <c r="C6756" s="4" t="s">
        <v>10</v>
      </c>
    </row>
    <row r="6757" spans="1:3">
      <c r="A6757" t="n">
        <v>51989</v>
      </c>
      <c r="B6757" s="9" t="n">
        <v>12</v>
      </c>
      <c r="C6757" s="7" t="n">
        <v>8505</v>
      </c>
    </row>
    <row r="6758" spans="1:3">
      <c r="A6758" t="s">
        <v>4</v>
      </c>
      <c r="B6758" s="4" t="s">
        <v>5</v>
      </c>
      <c r="C6758" s="4" t="s">
        <v>10</v>
      </c>
    </row>
    <row r="6759" spans="1:3">
      <c r="A6759" t="n">
        <v>51992</v>
      </c>
      <c r="B6759" s="9" t="n">
        <v>12</v>
      </c>
      <c r="C6759" s="7" t="n">
        <v>8504</v>
      </c>
    </row>
    <row r="6760" spans="1:3">
      <c r="A6760" t="s">
        <v>4</v>
      </c>
      <c r="B6760" s="4" t="s">
        <v>5</v>
      </c>
      <c r="C6760" s="4" t="s">
        <v>10</v>
      </c>
    </row>
    <row r="6761" spans="1:3">
      <c r="A6761" t="n">
        <v>51995</v>
      </c>
      <c r="B6761" s="9" t="n">
        <v>12</v>
      </c>
      <c r="C6761" s="7" t="n">
        <v>8503</v>
      </c>
    </row>
    <row r="6762" spans="1:3">
      <c r="A6762" t="s">
        <v>4</v>
      </c>
      <c r="B6762" s="4" t="s">
        <v>5</v>
      </c>
      <c r="C6762" s="4" t="s">
        <v>10</v>
      </c>
    </row>
    <row r="6763" spans="1:3">
      <c r="A6763" t="n">
        <v>51998</v>
      </c>
      <c r="B6763" s="9" t="n">
        <v>12</v>
      </c>
      <c r="C6763" s="7" t="n">
        <v>8957</v>
      </c>
    </row>
    <row r="6764" spans="1:3">
      <c r="A6764" t="s">
        <v>4</v>
      </c>
      <c r="B6764" s="4" t="s">
        <v>5</v>
      </c>
      <c r="C6764" s="4" t="s">
        <v>10</v>
      </c>
    </row>
    <row r="6765" spans="1:3">
      <c r="A6765" t="n">
        <v>52001</v>
      </c>
      <c r="B6765" s="9" t="n">
        <v>12</v>
      </c>
      <c r="C6765" s="7" t="n">
        <v>8502</v>
      </c>
    </row>
    <row r="6766" spans="1:3">
      <c r="A6766" t="s">
        <v>4</v>
      </c>
      <c r="B6766" s="4" t="s">
        <v>5</v>
      </c>
      <c r="C6766" s="4" t="s">
        <v>10</v>
      </c>
    </row>
    <row r="6767" spans="1:3">
      <c r="A6767" t="n">
        <v>52004</v>
      </c>
      <c r="B6767" s="9" t="n">
        <v>12</v>
      </c>
      <c r="C6767" s="7" t="n">
        <v>8499</v>
      </c>
    </row>
    <row r="6768" spans="1:3">
      <c r="A6768" t="s">
        <v>4</v>
      </c>
      <c r="B6768" s="4" t="s">
        <v>5</v>
      </c>
      <c r="C6768" s="4" t="s">
        <v>10</v>
      </c>
    </row>
    <row r="6769" spans="1:3">
      <c r="A6769" t="n">
        <v>52007</v>
      </c>
      <c r="B6769" s="9" t="n">
        <v>12</v>
      </c>
      <c r="C6769" s="7" t="n">
        <v>8498</v>
      </c>
    </row>
    <row r="6770" spans="1:3">
      <c r="A6770" t="s">
        <v>4</v>
      </c>
      <c r="B6770" s="4" t="s">
        <v>5</v>
      </c>
      <c r="C6770" s="4" t="s">
        <v>10</v>
      </c>
    </row>
    <row r="6771" spans="1:3">
      <c r="A6771" t="n">
        <v>52010</v>
      </c>
      <c r="B6771" s="9" t="n">
        <v>12</v>
      </c>
      <c r="C6771" s="7" t="n">
        <v>8956</v>
      </c>
    </row>
    <row r="6772" spans="1:3">
      <c r="A6772" t="s">
        <v>4</v>
      </c>
      <c r="B6772" s="4" t="s">
        <v>5</v>
      </c>
      <c r="C6772" s="4" t="s">
        <v>10</v>
      </c>
    </row>
    <row r="6773" spans="1:3">
      <c r="A6773" t="n">
        <v>52013</v>
      </c>
      <c r="B6773" s="9" t="n">
        <v>12</v>
      </c>
      <c r="C6773" s="7" t="n">
        <v>8496</v>
      </c>
    </row>
    <row r="6774" spans="1:3">
      <c r="A6774" t="s">
        <v>4</v>
      </c>
      <c r="B6774" s="4" t="s">
        <v>5</v>
      </c>
      <c r="C6774" s="4" t="s">
        <v>10</v>
      </c>
    </row>
    <row r="6775" spans="1:3">
      <c r="A6775" t="n">
        <v>52016</v>
      </c>
      <c r="B6775" s="9" t="n">
        <v>12</v>
      </c>
      <c r="C6775" s="7" t="n">
        <v>8495</v>
      </c>
    </row>
    <row r="6776" spans="1:3">
      <c r="A6776" t="s">
        <v>4</v>
      </c>
      <c r="B6776" s="4" t="s">
        <v>5</v>
      </c>
      <c r="C6776" s="4" t="s">
        <v>10</v>
      </c>
    </row>
    <row r="6777" spans="1:3">
      <c r="A6777" t="n">
        <v>52019</v>
      </c>
      <c r="B6777" s="9" t="n">
        <v>12</v>
      </c>
      <c r="C6777" s="7" t="n">
        <v>8494</v>
      </c>
    </row>
    <row r="6778" spans="1:3">
      <c r="A6778" t="s">
        <v>4</v>
      </c>
      <c r="B6778" s="4" t="s">
        <v>5</v>
      </c>
      <c r="C6778" s="4" t="s">
        <v>10</v>
      </c>
    </row>
    <row r="6779" spans="1:3">
      <c r="A6779" t="n">
        <v>52022</v>
      </c>
      <c r="B6779" s="9" t="n">
        <v>12</v>
      </c>
      <c r="C6779" s="7" t="n">
        <v>8493</v>
      </c>
    </row>
    <row r="6780" spans="1:3">
      <c r="A6780" t="s">
        <v>4</v>
      </c>
      <c r="B6780" s="4" t="s">
        <v>5</v>
      </c>
      <c r="C6780" s="4" t="s">
        <v>10</v>
      </c>
    </row>
    <row r="6781" spans="1:3">
      <c r="A6781" t="n">
        <v>52025</v>
      </c>
      <c r="B6781" s="9" t="n">
        <v>12</v>
      </c>
      <c r="C6781" s="7" t="n">
        <v>8955</v>
      </c>
    </row>
    <row r="6782" spans="1:3">
      <c r="A6782" t="s">
        <v>4</v>
      </c>
      <c r="B6782" s="4" t="s">
        <v>5</v>
      </c>
      <c r="C6782" s="4" t="s">
        <v>10</v>
      </c>
    </row>
    <row r="6783" spans="1:3">
      <c r="A6783" t="n">
        <v>52028</v>
      </c>
      <c r="B6783" s="9" t="n">
        <v>12</v>
      </c>
      <c r="C6783" s="7" t="n">
        <v>8491</v>
      </c>
    </row>
    <row r="6784" spans="1:3">
      <c r="A6784" t="s">
        <v>4</v>
      </c>
      <c r="B6784" s="4" t="s">
        <v>5</v>
      </c>
      <c r="C6784" s="4" t="s">
        <v>10</v>
      </c>
    </row>
    <row r="6785" spans="1:3">
      <c r="A6785" t="n">
        <v>52031</v>
      </c>
      <c r="B6785" s="9" t="n">
        <v>12</v>
      </c>
      <c r="C6785" s="7" t="n">
        <v>10997</v>
      </c>
    </row>
    <row r="6786" spans="1:3">
      <c r="A6786" t="s">
        <v>4</v>
      </c>
      <c r="B6786" s="4" t="s">
        <v>5</v>
      </c>
      <c r="C6786" s="4" t="s">
        <v>10</v>
      </c>
    </row>
    <row r="6787" spans="1:3">
      <c r="A6787" t="n">
        <v>52034</v>
      </c>
      <c r="B6787" s="9" t="n">
        <v>12</v>
      </c>
      <c r="C6787" s="7" t="n">
        <v>8954</v>
      </c>
    </row>
    <row r="6788" spans="1:3">
      <c r="A6788" t="s">
        <v>4</v>
      </c>
      <c r="B6788" s="4" t="s">
        <v>5</v>
      </c>
      <c r="C6788" s="4" t="s">
        <v>10</v>
      </c>
    </row>
    <row r="6789" spans="1:3">
      <c r="A6789" t="n">
        <v>52037</v>
      </c>
      <c r="B6789" s="9" t="n">
        <v>12</v>
      </c>
      <c r="C6789" s="7" t="n">
        <v>8490</v>
      </c>
    </row>
    <row r="6790" spans="1:3">
      <c r="A6790" t="s">
        <v>4</v>
      </c>
      <c r="B6790" s="4" t="s">
        <v>5</v>
      </c>
      <c r="C6790" s="4" t="s">
        <v>10</v>
      </c>
    </row>
    <row r="6791" spans="1:3">
      <c r="A6791" t="n">
        <v>52040</v>
      </c>
      <c r="B6791" s="9" t="n">
        <v>12</v>
      </c>
      <c r="C6791" s="7" t="n">
        <v>8953</v>
      </c>
    </row>
    <row r="6792" spans="1:3">
      <c r="A6792" t="s">
        <v>4</v>
      </c>
      <c r="B6792" s="4" t="s">
        <v>5</v>
      </c>
      <c r="C6792" s="4" t="s">
        <v>10</v>
      </c>
    </row>
    <row r="6793" spans="1:3">
      <c r="A6793" t="n">
        <v>52043</v>
      </c>
      <c r="B6793" s="9" t="n">
        <v>12</v>
      </c>
      <c r="C6793" s="7" t="n">
        <v>8489</v>
      </c>
    </row>
    <row r="6794" spans="1:3">
      <c r="A6794" t="s">
        <v>4</v>
      </c>
      <c r="B6794" s="4" t="s">
        <v>5</v>
      </c>
      <c r="C6794" s="4" t="s">
        <v>10</v>
      </c>
    </row>
    <row r="6795" spans="1:3">
      <c r="A6795" t="n">
        <v>52046</v>
      </c>
      <c r="B6795" s="9" t="n">
        <v>12</v>
      </c>
      <c r="C6795" s="7" t="n">
        <v>8488</v>
      </c>
    </row>
    <row r="6796" spans="1:3">
      <c r="A6796" t="s">
        <v>4</v>
      </c>
      <c r="B6796" s="4" t="s">
        <v>5</v>
      </c>
      <c r="C6796" s="4" t="s">
        <v>10</v>
      </c>
    </row>
    <row r="6797" spans="1:3">
      <c r="A6797" t="n">
        <v>52049</v>
      </c>
      <c r="B6797" s="9" t="n">
        <v>12</v>
      </c>
      <c r="C6797" s="7" t="n">
        <v>8487</v>
      </c>
    </row>
    <row r="6798" spans="1:3">
      <c r="A6798" t="s">
        <v>4</v>
      </c>
      <c r="B6798" s="4" t="s">
        <v>5</v>
      </c>
      <c r="C6798" s="4" t="s">
        <v>10</v>
      </c>
    </row>
    <row r="6799" spans="1:3">
      <c r="A6799" t="n">
        <v>52052</v>
      </c>
      <c r="B6799" s="9" t="n">
        <v>12</v>
      </c>
      <c r="C6799" s="7" t="n">
        <v>8486</v>
      </c>
    </row>
    <row r="6800" spans="1:3">
      <c r="A6800" t="s">
        <v>4</v>
      </c>
      <c r="B6800" s="4" t="s">
        <v>5</v>
      </c>
      <c r="C6800" s="4" t="s">
        <v>10</v>
      </c>
    </row>
    <row r="6801" spans="1:3">
      <c r="A6801" t="n">
        <v>52055</v>
      </c>
      <c r="B6801" s="9" t="n">
        <v>12</v>
      </c>
      <c r="C6801" s="7" t="n">
        <v>8485</v>
      </c>
    </row>
    <row r="6802" spans="1:3">
      <c r="A6802" t="s">
        <v>4</v>
      </c>
      <c r="B6802" s="4" t="s">
        <v>5</v>
      </c>
      <c r="C6802" s="4" t="s">
        <v>10</v>
      </c>
    </row>
    <row r="6803" spans="1:3">
      <c r="A6803" t="n">
        <v>52058</v>
      </c>
      <c r="B6803" s="9" t="n">
        <v>12</v>
      </c>
      <c r="C6803" s="7" t="n">
        <v>8483</v>
      </c>
    </row>
    <row r="6804" spans="1:3">
      <c r="A6804" t="s">
        <v>4</v>
      </c>
      <c r="B6804" s="4" t="s">
        <v>5</v>
      </c>
      <c r="C6804" s="4" t="s">
        <v>10</v>
      </c>
    </row>
    <row r="6805" spans="1:3">
      <c r="A6805" t="n">
        <v>52061</v>
      </c>
      <c r="B6805" s="9" t="n">
        <v>12</v>
      </c>
      <c r="C6805" s="7" t="n">
        <v>8482</v>
      </c>
    </row>
    <row r="6806" spans="1:3">
      <c r="A6806" t="s">
        <v>4</v>
      </c>
      <c r="B6806" s="4" t="s">
        <v>5</v>
      </c>
      <c r="C6806" s="4" t="s">
        <v>10</v>
      </c>
    </row>
    <row r="6807" spans="1:3">
      <c r="A6807" t="n">
        <v>52064</v>
      </c>
      <c r="B6807" s="9" t="n">
        <v>12</v>
      </c>
      <c r="C6807" s="7" t="n">
        <v>8484</v>
      </c>
    </row>
    <row r="6808" spans="1:3">
      <c r="A6808" t="s">
        <v>4</v>
      </c>
      <c r="B6808" s="4" t="s">
        <v>5</v>
      </c>
      <c r="C6808" s="4" t="s">
        <v>10</v>
      </c>
    </row>
    <row r="6809" spans="1:3">
      <c r="A6809" t="n">
        <v>52067</v>
      </c>
      <c r="B6809" s="9" t="n">
        <v>12</v>
      </c>
      <c r="C6809" s="7" t="n">
        <v>8952</v>
      </c>
    </row>
    <row r="6810" spans="1:3">
      <c r="A6810" t="s">
        <v>4</v>
      </c>
      <c r="B6810" s="4" t="s">
        <v>5</v>
      </c>
      <c r="C6810" s="4" t="s">
        <v>10</v>
      </c>
    </row>
    <row r="6811" spans="1:3">
      <c r="A6811" t="n">
        <v>52070</v>
      </c>
      <c r="B6811" s="9" t="n">
        <v>12</v>
      </c>
      <c r="C6811" s="7" t="n">
        <v>8481</v>
      </c>
    </row>
    <row r="6812" spans="1:3">
      <c r="A6812" t="s">
        <v>4</v>
      </c>
      <c r="B6812" s="4" t="s">
        <v>5</v>
      </c>
      <c r="C6812" s="4" t="s">
        <v>10</v>
      </c>
    </row>
    <row r="6813" spans="1:3">
      <c r="A6813" t="n">
        <v>52073</v>
      </c>
      <c r="B6813" s="9" t="n">
        <v>12</v>
      </c>
      <c r="C6813" s="7" t="n">
        <v>8480</v>
      </c>
    </row>
    <row r="6814" spans="1:3">
      <c r="A6814" t="s">
        <v>4</v>
      </c>
      <c r="B6814" s="4" t="s">
        <v>5</v>
      </c>
      <c r="C6814" s="4" t="s">
        <v>10</v>
      </c>
    </row>
    <row r="6815" spans="1:3">
      <c r="A6815" t="n">
        <v>52076</v>
      </c>
      <c r="B6815" s="9" t="n">
        <v>12</v>
      </c>
      <c r="C6815" s="7" t="n">
        <v>8478</v>
      </c>
    </row>
    <row r="6816" spans="1:3">
      <c r="A6816" t="s">
        <v>4</v>
      </c>
      <c r="B6816" s="4" t="s">
        <v>5</v>
      </c>
      <c r="C6816" s="4" t="s">
        <v>10</v>
      </c>
    </row>
    <row r="6817" spans="1:3">
      <c r="A6817" t="n">
        <v>52079</v>
      </c>
      <c r="B6817" s="9" t="n">
        <v>12</v>
      </c>
      <c r="C6817" s="7" t="n">
        <v>8918</v>
      </c>
    </row>
    <row r="6818" spans="1:3">
      <c r="A6818" t="s">
        <v>4</v>
      </c>
      <c r="B6818" s="4" t="s">
        <v>5</v>
      </c>
      <c r="C6818" s="4" t="s">
        <v>10</v>
      </c>
    </row>
    <row r="6819" spans="1:3">
      <c r="A6819" t="n">
        <v>52082</v>
      </c>
      <c r="B6819" s="9" t="n">
        <v>12</v>
      </c>
      <c r="C6819" s="7" t="n">
        <v>8477</v>
      </c>
    </row>
    <row r="6820" spans="1:3">
      <c r="A6820" t="s">
        <v>4</v>
      </c>
      <c r="B6820" s="4" t="s">
        <v>5</v>
      </c>
      <c r="C6820" s="4" t="s">
        <v>10</v>
      </c>
    </row>
    <row r="6821" spans="1:3">
      <c r="A6821" t="n">
        <v>52085</v>
      </c>
      <c r="B6821" s="9" t="n">
        <v>12</v>
      </c>
      <c r="C6821" s="7" t="n">
        <v>8476</v>
      </c>
    </row>
    <row r="6822" spans="1:3">
      <c r="A6822" t="s">
        <v>4</v>
      </c>
      <c r="B6822" s="4" t="s">
        <v>5</v>
      </c>
      <c r="C6822" s="4" t="s">
        <v>10</v>
      </c>
    </row>
    <row r="6823" spans="1:3">
      <c r="A6823" t="n">
        <v>52088</v>
      </c>
      <c r="B6823" s="9" t="n">
        <v>12</v>
      </c>
      <c r="C6823" s="7" t="n">
        <v>8951</v>
      </c>
    </row>
    <row r="6824" spans="1:3">
      <c r="A6824" t="s">
        <v>4</v>
      </c>
      <c r="B6824" s="4" t="s">
        <v>5</v>
      </c>
      <c r="C6824" s="4" t="s">
        <v>10</v>
      </c>
    </row>
    <row r="6825" spans="1:3">
      <c r="A6825" t="n">
        <v>52091</v>
      </c>
      <c r="B6825" s="9" t="n">
        <v>12</v>
      </c>
      <c r="C6825" s="7" t="n">
        <v>8474</v>
      </c>
    </row>
    <row r="6826" spans="1:3">
      <c r="A6826" t="s">
        <v>4</v>
      </c>
      <c r="B6826" s="4" t="s">
        <v>5</v>
      </c>
      <c r="C6826" s="4" t="s">
        <v>10</v>
      </c>
    </row>
    <row r="6827" spans="1:3">
      <c r="A6827" t="n">
        <v>52094</v>
      </c>
      <c r="B6827" s="9" t="n">
        <v>12</v>
      </c>
      <c r="C6827" s="7" t="n">
        <v>10996</v>
      </c>
    </row>
    <row r="6828" spans="1:3">
      <c r="A6828" t="s">
        <v>4</v>
      </c>
      <c r="B6828" s="4" t="s">
        <v>5</v>
      </c>
      <c r="C6828" s="4" t="s">
        <v>10</v>
      </c>
    </row>
    <row r="6829" spans="1:3">
      <c r="A6829" t="n">
        <v>52097</v>
      </c>
      <c r="B6829" s="9" t="n">
        <v>12</v>
      </c>
      <c r="C6829" s="7" t="n">
        <v>8950</v>
      </c>
    </row>
    <row r="6830" spans="1:3">
      <c r="A6830" t="s">
        <v>4</v>
      </c>
      <c r="B6830" s="4" t="s">
        <v>5</v>
      </c>
      <c r="C6830" s="4" t="s">
        <v>10</v>
      </c>
    </row>
    <row r="6831" spans="1:3">
      <c r="A6831" t="n">
        <v>52100</v>
      </c>
      <c r="B6831" s="9" t="n">
        <v>12</v>
      </c>
      <c r="C6831" s="7" t="n">
        <v>8473</v>
      </c>
    </row>
    <row r="6832" spans="1:3">
      <c r="A6832" t="s">
        <v>4</v>
      </c>
      <c r="B6832" s="4" t="s">
        <v>5</v>
      </c>
      <c r="C6832" s="4" t="s">
        <v>10</v>
      </c>
    </row>
    <row r="6833" spans="1:3">
      <c r="A6833" t="n">
        <v>52103</v>
      </c>
      <c r="B6833" s="9" t="n">
        <v>12</v>
      </c>
      <c r="C6833" s="7" t="n">
        <v>8949</v>
      </c>
    </row>
    <row r="6834" spans="1:3">
      <c r="A6834" t="s">
        <v>4</v>
      </c>
      <c r="B6834" s="4" t="s">
        <v>5</v>
      </c>
      <c r="C6834" s="4" t="s">
        <v>10</v>
      </c>
    </row>
    <row r="6835" spans="1:3">
      <c r="A6835" t="n">
        <v>52106</v>
      </c>
      <c r="B6835" s="9" t="n">
        <v>12</v>
      </c>
      <c r="C6835" s="7" t="n">
        <v>8472</v>
      </c>
    </row>
    <row r="6836" spans="1:3">
      <c r="A6836" t="s">
        <v>4</v>
      </c>
      <c r="B6836" s="4" t="s">
        <v>5</v>
      </c>
      <c r="C6836" s="4" t="s">
        <v>10</v>
      </c>
    </row>
    <row r="6837" spans="1:3">
      <c r="A6837" t="n">
        <v>52109</v>
      </c>
      <c r="B6837" s="9" t="n">
        <v>12</v>
      </c>
      <c r="C6837" s="7" t="n">
        <v>8948</v>
      </c>
    </row>
    <row r="6838" spans="1:3">
      <c r="A6838" t="s">
        <v>4</v>
      </c>
      <c r="B6838" s="4" t="s">
        <v>5</v>
      </c>
      <c r="C6838" s="4" t="s">
        <v>10</v>
      </c>
    </row>
    <row r="6839" spans="1:3">
      <c r="A6839" t="n">
        <v>52112</v>
      </c>
      <c r="B6839" s="9" t="n">
        <v>12</v>
      </c>
      <c r="C6839" s="7" t="n">
        <v>8471</v>
      </c>
    </row>
    <row r="6840" spans="1:3">
      <c r="A6840" t="s">
        <v>4</v>
      </c>
      <c r="B6840" s="4" t="s">
        <v>5</v>
      </c>
      <c r="C6840" s="4" t="s">
        <v>10</v>
      </c>
    </row>
    <row r="6841" spans="1:3">
      <c r="A6841" t="n">
        <v>52115</v>
      </c>
      <c r="B6841" s="9" t="n">
        <v>12</v>
      </c>
      <c r="C6841" s="7" t="n">
        <v>8470</v>
      </c>
    </row>
    <row r="6842" spans="1:3">
      <c r="A6842" t="s">
        <v>4</v>
      </c>
      <c r="B6842" s="4" t="s">
        <v>5</v>
      </c>
      <c r="C6842" s="4" t="s">
        <v>10</v>
      </c>
    </row>
    <row r="6843" spans="1:3">
      <c r="A6843" t="n">
        <v>52118</v>
      </c>
      <c r="B6843" s="9" t="n">
        <v>12</v>
      </c>
      <c r="C6843" s="7" t="n">
        <v>10258</v>
      </c>
    </row>
    <row r="6844" spans="1:3">
      <c r="A6844" t="s">
        <v>4</v>
      </c>
      <c r="B6844" s="4" t="s">
        <v>5</v>
      </c>
      <c r="C6844" s="4" t="s">
        <v>10</v>
      </c>
    </row>
    <row r="6845" spans="1:3">
      <c r="A6845" t="n">
        <v>52121</v>
      </c>
      <c r="B6845" s="9" t="n">
        <v>12</v>
      </c>
      <c r="C6845" s="7" t="n">
        <v>8469</v>
      </c>
    </row>
    <row r="6846" spans="1:3">
      <c r="A6846" t="s">
        <v>4</v>
      </c>
      <c r="B6846" s="4" t="s">
        <v>5</v>
      </c>
      <c r="C6846" s="4" t="s">
        <v>10</v>
      </c>
    </row>
    <row r="6847" spans="1:3">
      <c r="A6847" t="n">
        <v>52124</v>
      </c>
      <c r="B6847" s="9" t="n">
        <v>12</v>
      </c>
      <c r="C6847" s="7" t="n">
        <v>8468</v>
      </c>
    </row>
    <row r="6848" spans="1:3">
      <c r="A6848" t="s">
        <v>4</v>
      </c>
      <c r="B6848" s="4" t="s">
        <v>5</v>
      </c>
      <c r="C6848" s="4" t="s">
        <v>10</v>
      </c>
    </row>
    <row r="6849" spans="1:3">
      <c r="A6849" t="n">
        <v>52127</v>
      </c>
      <c r="B6849" s="9" t="n">
        <v>12</v>
      </c>
      <c r="C6849" s="7" t="n">
        <v>8467</v>
      </c>
    </row>
    <row r="6850" spans="1:3">
      <c r="A6850" t="s">
        <v>4</v>
      </c>
      <c r="B6850" s="4" t="s">
        <v>5</v>
      </c>
      <c r="C6850" s="4" t="s">
        <v>10</v>
      </c>
    </row>
    <row r="6851" spans="1:3">
      <c r="A6851" t="n">
        <v>52130</v>
      </c>
      <c r="B6851" s="9" t="n">
        <v>12</v>
      </c>
      <c r="C6851" s="7" t="n">
        <v>8466</v>
      </c>
    </row>
    <row r="6852" spans="1:3">
      <c r="A6852" t="s">
        <v>4</v>
      </c>
      <c r="B6852" s="4" t="s">
        <v>5</v>
      </c>
      <c r="C6852" s="4" t="s">
        <v>10</v>
      </c>
    </row>
    <row r="6853" spans="1:3">
      <c r="A6853" t="n">
        <v>52133</v>
      </c>
      <c r="B6853" s="9" t="n">
        <v>12</v>
      </c>
      <c r="C6853" s="7" t="n">
        <v>8465</v>
      </c>
    </row>
    <row r="6854" spans="1:3">
      <c r="A6854" t="s">
        <v>4</v>
      </c>
      <c r="B6854" s="4" t="s">
        <v>5</v>
      </c>
      <c r="C6854" s="4" t="s">
        <v>10</v>
      </c>
    </row>
    <row r="6855" spans="1:3">
      <c r="A6855" t="n">
        <v>52136</v>
      </c>
      <c r="B6855" s="9" t="n">
        <v>12</v>
      </c>
      <c r="C6855" s="7" t="n">
        <v>8947</v>
      </c>
    </row>
    <row r="6856" spans="1:3">
      <c r="A6856" t="s">
        <v>4</v>
      </c>
      <c r="B6856" s="4" t="s">
        <v>5</v>
      </c>
      <c r="C6856" s="4" t="s">
        <v>10</v>
      </c>
    </row>
    <row r="6857" spans="1:3">
      <c r="A6857" t="n">
        <v>52139</v>
      </c>
      <c r="B6857" s="9" t="n">
        <v>12</v>
      </c>
      <c r="C6857" s="7" t="n">
        <v>8464</v>
      </c>
    </row>
    <row r="6858" spans="1:3">
      <c r="A6858" t="s">
        <v>4</v>
      </c>
      <c r="B6858" s="4" t="s">
        <v>5</v>
      </c>
      <c r="C6858" s="4" t="s">
        <v>10</v>
      </c>
    </row>
    <row r="6859" spans="1:3">
      <c r="A6859" t="n">
        <v>52142</v>
      </c>
      <c r="B6859" s="9" t="n">
        <v>12</v>
      </c>
      <c r="C6859" s="7" t="n">
        <v>6418</v>
      </c>
    </row>
    <row r="6860" spans="1:3">
      <c r="A6860" t="s">
        <v>4</v>
      </c>
      <c r="B6860" s="4" t="s">
        <v>5</v>
      </c>
      <c r="C6860" s="4" t="s">
        <v>10</v>
      </c>
    </row>
    <row r="6861" spans="1:3">
      <c r="A6861" t="n">
        <v>52145</v>
      </c>
      <c r="B6861" s="9" t="n">
        <v>12</v>
      </c>
      <c r="C6861" s="7" t="n">
        <v>8463</v>
      </c>
    </row>
    <row r="6862" spans="1:3">
      <c r="A6862" t="s">
        <v>4</v>
      </c>
      <c r="B6862" s="4" t="s">
        <v>5</v>
      </c>
      <c r="C6862" s="4" t="s">
        <v>10</v>
      </c>
    </row>
    <row r="6863" spans="1:3">
      <c r="A6863" t="n">
        <v>52148</v>
      </c>
      <c r="B6863" s="9" t="n">
        <v>12</v>
      </c>
      <c r="C6863" s="7" t="n">
        <v>8864</v>
      </c>
    </row>
    <row r="6864" spans="1:3">
      <c r="A6864" t="s">
        <v>4</v>
      </c>
      <c r="B6864" s="4" t="s">
        <v>5</v>
      </c>
      <c r="C6864" s="4" t="s">
        <v>10</v>
      </c>
    </row>
    <row r="6865" spans="1:3">
      <c r="A6865" t="n">
        <v>52151</v>
      </c>
      <c r="B6865" s="9" t="n">
        <v>12</v>
      </c>
      <c r="C6865" s="7" t="n">
        <v>8462</v>
      </c>
    </row>
    <row r="6866" spans="1:3">
      <c r="A6866" t="s">
        <v>4</v>
      </c>
      <c r="B6866" s="4" t="s">
        <v>5</v>
      </c>
      <c r="C6866" s="4" t="s">
        <v>10</v>
      </c>
    </row>
    <row r="6867" spans="1:3">
      <c r="A6867" t="n">
        <v>52154</v>
      </c>
      <c r="B6867" s="9" t="n">
        <v>12</v>
      </c>
      <c r="C6867" s="7" t="n">
        <v>8946</v>
      </c>
    </row>
    <row r="6868" spans="1:3">
      <c r="A6868" t="s">
        <v>4</v>
      </c>
      <c r="B6868" s="4" t="s">
        <v>5</v>
      </c>
      <c r="C6868" s="4" t="s">
        <v>10</v>
      </c>
    </row>
    <row r="6869" spans="1:3">
      <c r="A6869" t="n">
        <v>52157</v>
      </c>
      <c r="B6869" s="9" t="n">
        <v>12</v>
      </c>
      <c r="C6869" s="7" t="n">
        <v>8865</v>
      </c>
    </row>
    <row r="6870" spans="1:3">
      <c r="A6870" t="s">
        <v>4</v>
      </c>
      <c r="B6870" s="4" t="s">
        <v>5</v>
      </c>
      <c r="C6870" s="4" t="s">
        <v>10</v>
      </c>
    </row>
    <row r="6871" spans="1:3">
      <c r="A6871" t="n">
        <v>52160</v>
      </c>
      <c r="B6871" s="9" t="n">
        <v>12</v>
      </c>
      <c r="C6871" s="7" t="n">
        <v>8866</v>
      </c>
    </row>
    <row r="6872" spans="1:3">
      <c r="A6872" t="s">
        <v>4</v>
      </c>
      <c r="B6872" s="4" t="s">
        <v>5</v>
      </c>
      <c r="C6872" s="4" t="s">
        <v>10</v>
      </c>
    </row>
    <row r="6873" spans="1:3">
      <c r="A6873" t="n">
        <v>52163</v>
      </c>
      <c r="B6873" s="9" t="n">
        <v>12</v>
      </c>
      <c r="C6873" s="7" t="n">
        <v>8461</v>
      </c>
    </row>
    <row r="6874" spans="1:3">
      <c r="A6874" t="s">
        <v>4</v>
      </c>
      <c r="B6874" s="4" t="s">
        <v>5</v>
      </c>
      <c r="C6874" s="4" t="s">
        <v>10</v>
      </c>
    </row>
    <row r="6875" spans="1:3">
      <c r="A6875" t="n">
        <v>52166</v>
      </c>
      <c r="B6875" s="9" t="n">
        <v>12</v>
      </c>
      <c r="C6875" s="7" t="n">
        <v>8460</v>
      </c>
    </row>
    <row r="6876" spans="1:3">
      <c r="A6876" t="s">
        <v>4</v>
      </c>
      <c r="B6876" s="4" t="s">
        <v>5</v>
      </c>
      <c r="C6876" s="4" t="s">
        <v>10</v>
      </c>
    </row>
    <row r="6877" spans="1:3">
      <c r="A6877" t="n">
        <v>52169</v>
      </c>
      <c r="B6877" s="9" t="n">
        <v>12</v>
      </c>
      <c r="C6877" s="7" t="n">
        <v>8459</v>
      </c>
    </row>
    <row r="6878" spans="1:3">
      <c r="A6878" t="s">
        <v>4</v>
      </c>
      <c r="B6878" s="4" t="s">
        <v>5</v>
      </c>
      <c r="C6878" s="4" t="s">
        <v>10</v>
      </c>
    </row>
    <row r="6879" spans="1:3">
      <c r="A6879" t="n">
        <v>52172</v>
      </c>
      <c r="B6879" s="9" t="n">
        <v>12</v>
      </c>
      <c r="C6879" s="7" t="n">
        <v>8458</v>
      </c>
    </row>
    <row r="6880" spans="1:3">
      <c r="A6880" t="s">
        <v>4</v>
      </c>
      <c r="B6880" s="4" t="s">
        <v>5</v>
      </c>
      <c r="C6880" s="4" t="s">
        <v>10</v>
      </c>
    </row>
    <row r="6881" spans="1:3">
      <c r="A6881" t="n">
        <v>52175</v>
      </c>
      <c r="B6881" s="9" t="n">
        <v>12</v>
      </c>
      <c r="C6881" s="7" t="n">
        <v>8457</v>
      </c>
    </row>
    <row r="6882" spans="1:3">
      <c r="A6882" t="s">
        <v>4</v>
      </c>
      <c r="B6882" s="4" t="s">
        <v>5</v>
      </c>
      <c r="C6882" s="4" t="s">
        <v>10</v>
      </c>
    </row>
    <row r="6883" spans="1:3">
      <c r="A6883" t="n">
        <v>52178</v>
      </c>
      <c r="B6883" s="9" t="n">
        <v>12</v>
      </c>
      <c r="C6883" s="7" t="n">
        <v>8456</v>
      </c>
    </row>
    <row r="6884" spans="1:3">
      <c r="A6884" t="s">
        <v>4</v>
      </c>
      <c r="B6884" s="4" t="s">
        <v>5</v>
      </c>
      <c r="C6884" s="4" t="s">
        <v>10</v>
      </c>
    </row>
    <row r="6885" spans="1:3">
      <c r="A6885" t="n">
        <v>52181</v>
      </c>
      <c r="B6885" s="9" t="n">
        <v>12</v>
      </c>
      <c r="C6885" s="7" t="n">
        <v>8455</v>
      </c>
    </row>
    <row r="6886" spans="1:3">
      <c r="A6886" t="s">
        <v>4</v>
      </c>
      <c r="B6886" s="4" t="s">
        <v>5</v>
      </c>
      <c r="C6886" s="4" t="s">
        <v>10</v>
      </c>
    </row>
    <row r="6887" spans="1:3">
      <c r="A6887" t="n">
        <v>52184</v>
      </c>
      <c r="B6887" s="9" t="n">
        <v>12</v>
      </c>
      <c r="C6887" s="7" t="n">
        <v>8454</v>
      </c>
    </row>
    <row r="6888" spans="1:3">
      <c r="A6888" t="s">
        <v>4</v>
      </c>
      <c r="B6888" s="4" t="s">
        <v>5</v>
      </c>
      <c r="C6888" s="4" t="s">
        <v>10</v>
      </c>
    </row>
    <row r="6889" spans="1:3">
      <c r="A6889" t="n">
        <v>52187</v>
      </c>
      <c r="B6889" s="9" t="n">
        <v>12</v>
      </c>
      <c r="C6889" s="7" t="n">
        <v>8453</v>
      </c>
    </row>
    <row r="6890" spans="1:3">
      <c r="A6890" t="s">
        <v>4</v>
      </c>
      <c r="B6890" s="4" t="s">
        <v>5</v>
      </c>
      <c r="C6890" s="4" t="s">
        <v>10</v>
      </c>
    </row>
    <row r="6891" spans="1:3">
      <c r="A6891" t="n">
        <v>52190</v>
      </c>
      <c r="B6891" s="9" t="n">
        <v>12</v>
      </c>
      <c r="C6891" s="7" t="n">
        <v>8452</v>
      </c>
    </row>
    <row r="6892" spans="1:3">
      <c r="A6892" t="s">
        <v>4</v>
      </c>
      <c r="B6892" s="4" t="s">
        <v>5</v>
      </c>
      <c r="C6892" s="4" t="s">
        <v>10</v>
      </c>
    </row>
    <row r="6893" spans="1:3">
      <c r="A6893" t="n">
        <v>52193</v>
      </c>
      <c r="B6893" s="9" t="n">
        <v>12</v>
      </c>
      <c r="C6893" s="7" t="n">
        <v>8451</v>
      </c>
    </row>
    <row r="6894" spans="1:3">
      <c r="A6894" t="s">
        <v>4</v>
      </c>
      <c r="B6894" s="4" t="s">
        <v>5</v>
      </c>
      <c r="C6894" s="4" t="s">
        <v>10</v>
      </c>
    </row>
    <row r="6895" spans="1:3">
      <c r="A6895" t="n">
        <v>52196</v>
      </c>
      <c r="B6895" s="9" t="n">
        <v>12</v>
      </c>
      <c r="C6895" s="7" t="n">
        <v>8450</v>
      </c>
    </row>
    <row r="6896" spans="1:3">
      <c r="A6896" t="s">
        <v>4</v>
      </c>
      <c r="B6896" s="4" t="s">
        <v>5</v>
      </c>
      <c r="C6896" s="4" t="s">
        <v>10</v>
      </c>
    </row>
    <row r="6897" spans="1:3">
      <c r="A6897" t="n">
        <v>52199</v>
      </c>
      <c r="B6897" s="9" t="n">
        <v>12</v>
      </c>
      <c r="C6897" s="7" t="n">
        <v>8913</v>
      </c>
    </row>
    <row r="6898" spans="1:3">
      <c r="A6898" t="s">
        <v>4</v>
      </c>
      <c r="B6898" s="4" t="s">
        <v>5</v>
      </c>
      <c r="C6898" s="4" t="s">
        <v>10</v>
      </c>
    </row>
    <row r="6899" spans="1:3">
      <c r="A6899" t="n">
        <v>52202</v>
      </c>
      <c r="B6899" s="9" t="n">
        <v>12</v>
      </c>
      <c r="C6899" s="7" t="n">
        <v>8449</v>
      </c>
    </row>
    <row r="6900" spans="1:3">
      <c r="A6900" t="s">
        <v>4</v>
      </c>
      <c r="B6900" s="4" t="s">
        <v>5</v>
      </c>
      <c r="C6900" s="4" t="s">
        <v>10</v>
      </c>
    </row>
    <row r="6901" spans="1:3">
      <c r="A6901" t="n">
        <v>52205</v>
      </c>
      <c r="B6901" s="9" t="n">
        <v>12</v>
      </c>
      <c r="C6901" s="7" t="n">
        <v>8945</v>
      </c>
    </row>
    <row r="6902" spans="1:3">
      <c r="A6902" t="s">
        <v>4</v>
      </c>
      <c r="B6902" s="4" t="s">
        <v>5</v>
      </c>
      <c r="C6902" s="4" t="s">
        <v>10</v>
      </c>
    </row>
    <row r="6903" spans="1:3">
      <c r="A6903" t="n">
        <v>52208</v>
      </c>
      <c r="B6903" s="9" t="n">
        <v>12</v>
      </c>
      <c r="C6903" s="7" t="n">
        <v>8448</v>
      </c>
    </row>
    <row r="6904" spans="1:3">
      <c r="A6904" t="s">
        <v>4</v>
      </c>
      <c r="B6904" s="4" t="s">
        <v>5</v>
      </c>
      <c r="C6904" s="4" t="s">
        <v>10</v>
      </c>
    </row>
    <row r="6905" spans="1:3">
      <c r="A6905" t="n">
        <v>52211</v>
      </c>
      <c r="B6905" s="9" t="n">
        <v>12</v>
      </c>
      <c r="C6905" s="7" t="n">
        <v>8944</v>
      </c>
    </row>
    <row r="6906" spans="1:3">
      <c r="A6906" t="s">
        <v>4</v>
      </c>
      <c r="B6906" s="4" t="s">
        <v>5</v>
      </c>
      <c r="C6906" s="4" t="s">
        <v>10</v>
      </c>
    </row>
    <row r="6907" spans="1:3">
      <c r="A6907" t="n">
        <v>52214</v>
      </c>
      <c r="B6907" s="9" t="n">
        <v>12</v>
      </c>
      <c r="C6907" s="7" t="n">
        <v>8912</v>
      </c>
    </row>
    <row r="6908" spans="1:3">
      <c r="A6908" t="s">
        <v>4</v>
      </c>
      <c r="B6908" s="4" t="s">
        <v>5</v>
      </c>
      <c r="C6908" s="4" t="s">
        <v>10</v>
      </c>
    </row>
    <row r="6909" spans="1:3">
      <c r="A6909" t="n">
        <v>52217</v>
      </c>
      <c r="B6909" s="9" t="n">
        <v>12</v>
      </c>
      <c r="C6909" s="7" t="n">
        <v>8916</v>
      </c>
    </row>
    <row r="6910" spans="1:3">
      <c r="A6910" t="s">
        <v>4</v>
      </c>
      <c r="B6910" s="4" t="s">
        <v>5</v>
      </c>
      <c r="C6910" s="4" t="s">
        <v>10</v>
      </c>
    </row>
    <row r="6911" spans="1:3">
      <c r="A6911" t="n">
        <v>52220</v>
      </c>
      <c r="B6911" s="9" t="n">
        <v>12</v>
      </c>
      <c r="C6911" s="7" t="n">
        <v>8919</v>
      </c>
    </row>
    <row r="6912" spans="1:3">
      <c r="A6912" t="s">
        <v>4</v>
      </c>
      <c r="B6912" s="4" t="s">
        <v>5</v>
      </c>
      <c r="C6912" s="4" t="s">
        <v>84</v>
      </c>
    </row>
    <row r="6913" spans="1:3">
      <c r="A6913" t="n">
        <v>52223</v>
      </c>
      <c r="B6913" s="29" t="n">
        <v>3</v>
      </c>
      <c r="C6913" s="16" t="n">
        <f t="normal" ca="1">A6915</f>
        <v>0</v>
      </c>
    </row>
    <row r="6914" spans="1:3">
      <c r="A6914" t="s">
        <v>4</v>
      </c>
      <c r="B6914" s="4" t="s">
        <v>5</v>
      </c>
      <c r="C6914" s="4" t="s">
        <v>13</v>
      </c>
      <c r="D6914" s="4" t="s">
        <v>13</v>
      </c>
      <c r="E6914" s="4" t="s">
        <v>13</v>
      </c>
      <c r="F6914" s="4" t="s">
        <v>13</v>
      </c>
      <c r="G6914" s="4" t="s">
        <v>10</v>
      </c>
      <c r="H6914" s="4" t="s">
        <v>84</v>
      </c>
      <c r="I6914" s="4" t="s">
        <v>10</v>
      </c>
      <c r="J6914" s="4" t="s">
        <v>84</v>
      </c>
      <c r="K6914" s="4" t="s">
        <v>10</v>
      </c>
      <c r="L6914" s="4" t="s">
        <v>84</v>
      </c>
      <c r="M6914" s="4" t="s">
        <v>10</v>
      </c>
      <c r="N6914" s="4" t="s">
        <v>84</v>
      </c>
      <c r="O6914" s="4" t="s">
        <v>10</v>
      </c>
      <c r="P6914" s="4" t="s">
        <v>84</v>
      </c>
      <c r="Q6914" s="4" t="s">
        <v>10</v>
      </c>
      <c r="R6914" s="4" t="s">
        <v>84</v>
      </c>
      <c r="S6914" s="4" t="s">
        <v>10</v>
      </c>
      <c r="T6914" s="4" t="s">
        <v>84</v>
      </c>
      <c r="U6914" s="4" t="s">
        <v>10</v>
      </c>
      <c r="V6914" s="4" t="s">
        <v>84</v>
      </c>
      <c r="W6914" s="4" t="s">
        <v>10</v>
      </c>
      <c r="X6914" s="4" t="s">
        <v>84</v>
      </c>
      <c r="Y6914" s="4" t="s">
        <v>10</v>
      </c>
      <c r="Z6914" s="4" t="s">
        <v>84</v>
      </c>
      <c r="AA6914" s="4" t="s">
        <v>10</v>
      </c>
      <c r="AB6914" s="4" t="s">
        <v>84</v>
      </c>
      <c r="AC6914" s="4" t="s">
        <v>10</v>
      </c>
      <c r="AD6914" s="4" t="s">
        <v>84</v>
      </c>
      <c r="AE6914" s="4" t="s">
        <v>10</v>
      </c>
      <c r="AF6914" s="4" t="s">
        <v>84</v>
      </c>
      <c r="AG6914" s="4" t="s">
        <v>10</v>
      </c>
      <c r="AH6914" s="4" t="s">
        <v>84</v>
      </c>
      <c r="AI6914" s="4" t="s">
        <v>10</v>
      </c>
      <c r="AJ6914" s="4" t="s">
        <v>84</v>
      </c>
      <c r="AK6914" s="4" t="s">
        <v>10</v>
      </c>
      <c r="AL6914" s="4" t="s">
        <v>84</v>
      </c>
      <c r="AM6914" s="4" t="s">
        <v>10</v>
      </c>
      <c r="AN6914" s="4" t="s">
        <v>84</v>
      </c>
      <c r="AO6914" s="4" t="s">
        <v>10</v>
      </c>
      <c r="AP6914" s="4" t="s">
        <v>84</v>
      </c>
      <c r="AQ6914" s="4" t="s">
        <v>10</v>
      </c>
      <c r="AR6914" s="4" t="s">
        <v>84</v>
      </c>
      <c r="AS6914" s="4" t="s">
        <v>10</v>
      </c>
      <c r="AT6914" s="4" t="s">
        <v>84</v>
      </c>
      <c r="AU6914" s="4" t="s">
        <v>10</v>
      </c>
      <c r="AV6914" s="4" t="s">
        <v>84</v>
      </c>
      <c r="AW6914" s="4" t="s">
        <v>10</v>
      </c>
      <c r="AX6914" s="4" t="s">
        <v>84</v>
      </c>
      <c r="AY6914" s="4" t="s">
        <v>10</v>
      </c>
      <c r="AZ6914" s="4" t="s">
        <v>84</v>
      </c>
      <c r="BA6914" s="4" t="s">
        <v>10</v>
      </c>
      <c r="BB6914" s="4" t="s">
        <v>84</v>
      </c>
      <c r="BC6914" s="4" t="s">
        <v>10</v>
      </c>
      <c r="BD6914" s="4" t="s">
        <v>84</v>
      </c>
      <c r="BE6914" s="4" t="s">
        <v>10</v>
      </c>
      <c r="BF6914" s="4" t="s">
        <v>84</v>
      </c>
      <c r="BG6914" s="4" t="s">
        <v>10</v>
      </c>
      <c r="BH6914" s="4" t="s">
        <v>84</v>
      </c>
      <c r="BI6914" s="4" t="s">
        <v>10</v>
      </c>
      <c r="BJ6914" s="4" t="s">
        <v>84</v>
      </c>
      <c r="BK6914" s="4" t="s">
        <v>10</v>
      </c>
      <c r="BL6914" s="4" t="s">
        <v>84</v>
      </c>
      <c r="BM6914" s="4" t="s">
        <v>10</v>
      </c>
      <c r="BN6914" s="4" t="s">
        <v>84</v>
      </c>
      <c r="BO6914" s="4" t="s">
        <v>10</v>
      </c>
      <c r="BP6914" s="4" t="s">
        <v>84</v>
      </c>
      <c r="BQ6914" s="4" t="s">
        <v>10</v>
      </c>
      <c r="BR6914" s="4" t="s">
        <v>84</v>
      </c>
      <c r="BS6914" s="4" t="s">
        <v>10</v>
      </c>
      <c r="BT6914" s="4" t="s">
        <v>84</v>
      </c>
      <c r="BU6914" s="4" t="s">
        <v>10</v>
      </c>
      <c r="BV6914" s="4" t="s">
        <v>84</v>
      </c>
      <c r="BW6914" s="4" t="s">
        <v>10</v>
      </c>
      <c r="BX6914" s="4" t="s">
        <v>84</v>
      </c>
      <c r="BY6914" s="4" t="s">
        <v>10</v>
      </c>
      <c r="BZ6914" s="4" t="s">
        <v>84</v>
      </c>
      <c r="CA6914" s="4" t="s">
        <v>10</v>
      </c>
      <c r="CB6914" s="4" t="s">
        <v>84</v>
      </c>
      <c r="CC6914" s="4" t="s">
        <v>10</v>
      </c>
      <c r="CD6914" s="4" t="s">
        <v>84</v>
      </c>
      <c r="CE6914" s="4" t="s">
        <v>10</v>
      </c>
      <c r="CF6914" s="4" t="s">
        <v>84</v>
      </c>
      <c r="CG6914" s="4" t="s">
        <v>10</v>
      </c>
      <c r="CH6914" s="4" t="s">
        <v>84</v>
      </c>
      <c r="CI6914" s="4" t="s">
        <v>10</v>
      </c>
      <c r="CJ6914" s="4" t="s">
        <v>84</v>
      </c>
      <c r="CK6914" s="4" t="s">
        <v>10</v>
      </c>
      <c r="CL6914" s="4" t="s">
        <v>84</v>
      </c>
      <c r="CM6914" s="4" t="s">
        <v>10</v>
      </c>
      <c r="CN6914" s="4" t="s">
        <v>84</v>
      </c>
      <c r="CO6914" s="4" t="s">
        <v>10</v>
      </c>
      <c r="CP6914" s="4" t="s">
        <v>84</v>
      </c>
      <c r="CQ6914" s="4" t="s">
        <v>10</v>
      </c>
      <c r="CR6914" s="4" t="s">
        <v>84</v>
      </c>
      <c r="CS6914" s="4" t="s">
        <v>10</v>
      </c>
      <c r="CT6914" s="4" t="s">
        <v>84</v>
      </c>
      <c r="CU6914" s="4" t="s">
        <v>10</v>
      </c>
      <c r="CV6914" s="4" t="s">
        <v>84</v>
      </c>
      <c r="CW6914" s="4" t="s">
        <v>10</v>
      </c>
      <c r="CX6914" s="4" t="s">
        <v>84</v>
      </c>
      <c r="CY6914" s="4" t="s">
        <v>10</v>
      </c>
      <c r="CZ6914" s="4" t="s">
        <v>84</v>
      </c>
      <c r="DA6914" s="4" t="s">
        <v>10</v>
      </c>
      <c r="DB6914" s="4" t="s">
        <v>84</v>
      </c>
      <c r="DC6914" s="4" t="s">
        <v>10</v>
      </c>
      <c r="DD6914" s="4" t="s">
        <v>84</v>
      </c>
      <c r="DE6914" s="4" t="s">
        <v>10</v>
      </c>
      <c r="DF6914" s="4" t="s">
        <v>84</v>
      </c>
      <c r="DG6914" s="4" t="s">
        <v>10</v>
      </c>
      <c r="DH6914" s="4" t="s">
        <v>84</v>
      </c>
      <c r="DI6914" s="4" t="s">
        <v>10</v>
      </c>
      <c r="DJ6914" s="4" t="s">
        <v>84</v>
      </c>
      <c r="DK6914" s="4" t="s">
        <v>10</v>
      </c>
      <c r="DL6914" s="4" t="s">
        <v>84</v>
      </c>
      <c r="DM6914" s="4" t="s">
        <v>10</v>
      </c>
      <c r="DN6914" s="4" t="s">
        <v>84</v>
      </c>
      <c r="DO6914" s="4" t="s">
        <v>10</v>
      </c>
      <c r="DP6914" s="4" t="s">
        <v>84</v>
      </c>
      <c r="DQ6914" s="4" t="s">
        <v>10</v>
      </c>
      <c r="DR6914" s="4" t="s">
        <v>84</v>
      </c>
      <c r="DS6914" s="4" t="s">
        <v>10</v>
      </c>
      <c r="DT6914" s="4" t="s">
        <v>84</v>
      </c>
      <c r="DU6914" s="4" t="s">
        <v>10</v>
      </c>
      <c r="DV6914" s="4" t="s">
        <v>84</v>
      </c>
      <c r="DW6914" s="4" t="s">
        <v>10</v>
      </c>
      <c r="DX6914" s="4" t="s">
        <v>84</v>
      </c>
      <c r="DY6914" s="4" t="s">
        <v>10</v>
      </c>
      <c r="DZ6914" s="4" t="s">
        <v>84</v>
      </c>
      <c r="EA6914" s="4" t="s">
        <v>10</v>
      </c>
      <c r="EB6914" s="4" t="s">
        <v>84</v>
      </c>
      <c r="EC6914" s="4" t="s">
        <v>10</v>
      </c>
      <c r="ED6914" s="4" t="s">
        <v>84</v>
      </c>
      <c r="EE6914" s="4" t="s">
        <v>10</v>
      </c>
      <c r="EF6914" s="4" t="s">
        <v>84</v>
      </c>
      <c r="EG6914" s="4" t="s">
        <v>10</v>
      </c>
      <c r="EH6914" s="4" t="s">
        <v>84</v>
      </c>
      <c r="EI6914" s="4" t="s">
        <v>10</v>
      </c>
      <c r="EJ6914" s="4" t="s">
        <v>84</v>
      </c>
      <c r="EK6914" s="4" t="s">
        <v>10</v>
      </c>
      <c r="EL6914" s="4" t="s">
        <v>84</v>
      </c>
      <c r="EM6914" s="4" t="s">
        <v>10</v>
      </c>
      <c r="EN6914" s="4" t="s">
        <v>84</v>
      </c>
      <c r="EO6914" s="4" t="s">
        <v>10</v>
      </c>
      <c r="EP6914" s="4" t="s">
        <v>84</v>
      </c>
      <c r="EQ6914" s="4" t="s">
        <v>10</v>
      </c>
      <c r="ER6914" s="4" t="s">
        <v>84</v>
      </c>
      <c r="ES6914" s="4" t="s">
        <v>10</v>
      </c>
      <c r="ET6914" s="4" t="s">
        <v>84</v>
      </c>
      <c r="EU6914" s="4" t="s">
        <v>10</v>
      </c>
      <c r="EV6914" s="4" t="s">
        <v>84</v>
      </c>
      <c r="EW6914" s="4" t="s">
        <v>10</v>
      </c>
      <c r="EX6914" s="4" t="s">
        <v>84</v>
      </c>
      <c r="EY6914" s="4" t="s">
        <v>10</v>
      </c>
      <c r="EZ6914" s="4" t="s">
        <v>84</v>
      </c>
      <c r="FA6914" s="4" t="s">
        <v>10</v>
      </c>
      <c r="FB6914" s="4" t="s">
        <v>84</v>
      </c>
      <c r="FC6914" s="4" t="s">
        <v>10</v>
      </c>
      <c r="FD6914" s="4" t="s">
        <v>84</v>
      </c>
      <c r="FE6914" s="4" t="s">
        <v>10</v>
      </c>
      <c r="FF6914" s="4" t="s">
        <v>84</v>
      </c>
      <c r="FG6914" s="4" t="s">
        <v>10</v>
      </c>
      <c r="FH6914" s="4" t="s">
        <v>84</v>
      </c>
      <c r="FI6914" s="4" t="s">
        <v>10</v>
      </c>
      <c r="FJ6914" s="4" t="s">
        <v>84</v>
      </c>
      <c r="FK6914" s="4" t="s">
        <v>10</v>
      </c>
      <c r="FL6914" s="4" t="s">
        <v>84</v>
      </c>
      <c r="FM6914" s="4" t="s">
        <v>10</v>
      </c>
      <c r="FN6914" s="4" t="s">
        <v>84</v>
      </c>
      <c r="FO6914" s="4" t="s">
        <v>10</v>
      </c>
      <c r="FP6914" s="4" t="s">
        <v>84</v>
      </c>
      <c r="FQ6914" s="4" t="s">
        <v>10</v>
      </c>
      <c r="FR6914" s="4" t="s">
        <v>84</v>
      </c>
      <c r="FS6914" s="4" t="s">
        <v>10</v>
      </c>
      <c r="FT6914" s="4" t="s">
        <v>84</v>
      </c>
      <c r="FU6914" s="4" t="s">
        <v>10</v>
      </c>
      <c r="FV6914" s="4" t="s">
        <v>84</v>
      </c>
      <c r="FW6914" s="4" t="s">
        <v>10</v>
      </c>
      <c r="FX6914" s="4" t="s">
        <v>84</v>
      </c>
      <c r="FY6914" s="4" t="s">
        <v>10</v>
      </c>
      <c r="FZ6914" s="4" t="s">
        <v>84</v>
      </c>
      <c r="GA6914" s="4" t="s">
        <v>10</v>
      </c>
      <c r="GB6914" s="4" t="s">
        <v>84</v>
      </c>
      <c r="GC6914" s="4" t="s">
        <v>10</v>
      </c>
      <c r="GD6914" s="4" t="s">
        <v>84</v>
      </c>
      <c r="GE6914" s="4" t="s">
        <v>10</v>
      </c>
      <c r="GF6914" s="4" t="s">
        <v>84</v>
      </c>
      <c r="GG6914" s="4" t="s">
        <v>10</v>
      </c>
      <c r="GH6914" s="4" t="s">
        <v>84</v>
      </c>
      <c r="GI6914" s="4" t="s">
        <v>10</v>
      </c>
      <c r="GJ6914" s="4" t="s">
        <v>84</v>
      </c>
      <c r="GK6914" s="4" t="s">
        <v>10</v>
      </c>
      <c r="GL6914" s="4" t="s">
        <v>84</v>
      </c>
      <c r="GM6914" s="4" t="s">
        <v>10</v>
      </c>
      <c r="GN6914" s="4" t="s">
        <v>84</v>
      </c>
      <c r="GO6914" s="4" t="s">
        <v>10</v>
      </c>
      <c r="GP6914" s="4" t="s">
        <v>84</v>
      </c>
      <c r="GQ6914" s="4" t="s">
        <v>10</v>
      </c>
      <c r="GR6914" s="4" t="s">
        <v>84</v>
      </c>
      <c r="GS6914" s="4" t="s">
        <v>10</v>
      </c>
      <c r="GT6914" s="4" t="s">
        <v>84</v>
      </c>
      <c r="GU6914" s="4" t="s">
        <v>10</v>
      </c>
      <c r="GV6914" s="4" t="s">
        <v>84</v>
      </c>
      <c r="GW6914" s="4" t="s">
        <v>10</v>
      </c>
      <c r="GX6914" s="4" t="s">
        <v>84</v>
      </c>
      <c r="GY6914" s="4" t="s">
        <v>10</v>
      </c>
      <c r="GZ6914" s="4" t="s">
        <v>84</v>
      </c>
      <c r="HA6914" s="4" t="s">
        <v>10</v>
      </c>
      <c r="HB6914" s="4" t="s">
        <v>84</v>
      </c>
      <c r="HC6914" s="4" t="s">
        <v>10</v>
      </c>
      <c r="HD6914" s="4" t="s">
        <v>84</v>
      </c>
      <c r="HE6914" s="4" t="s">
        <v>10</v>
      </c>
      <c r="HF6914" s="4" t="s">
        <v>84</v>
      </c>
      <c r="HG6914" s="4" t="s">
        <v>10</v>
      </c>
      <c r="HH6914" s="4" t="s">
        <v>84</v>
      </c>
      <c r="HI6914" s="4" t="s">
        <v>10</v>
      </c>
      <c r="HJ6914" s="4" t="s">
        <v>84</v>
      </c>
      <c r="HK6914" s="4" t="s">
        <v>10</v>
      </c>
      <c r="HL6914" s="4" t="s">
        <v>84</v>
      </c>
      <c r="HM6914" s="4" t="s">
        <v>10</v>
      </c>
      <c r="HN6914" s="4" t="s">
        <v>84</v>
      </c>
      <c r="HO6914" s="4" t="s">
        <v>10</v>
      </c>
      <c r="HP6914" s="4" t="s">
        <v>84</v>
      </c>
      <c r="HQ6914" s="4" t="s">
        <v>10</v>
      </c>
      <c r="HR6914" s="4" t="s">
        <v>84</v>
      </c>
      <c r="HS6914" s="4" t="s">
        <v>10</v>
      </c>
      <c r="HT6914" s="4" t="s">
        <v>84</v>
      </c>
      <c r="HU6914" s="4" t="s">
        <v>10</v>
      </c>
      <c r="HV6914" s="4" t="s">
        <v>84</v>
      </c>
      <c r="HW6914" s="4" t="s">
        <v>10</v>
      </c>
      <c r="HX6914" s="4" t="s">
        <v>84</v>
      </c>
      <c r="HY6914" s="4" t="s">
        <v>10</v>
      </c>
      <c r="HZ6914" s="4" t="s">
        <v>84</v>
      </c>
      <c r="IA6914" s="4" t="s">
        <v>10</v>
      </c>
      <c r="IB6914" s="4" t="s">
        <v>84</v>
      </c>
      <c r="IC6914" s="4" t="s">
        <v>10</v>
      </c>
      <c r="ID6914" s="4" t="s">
        <v>84</v>
      </c>
      <c r="IE6914" s="4" t="s">
        <v>10</v>
      </c>
      <c r="IF6914" s="4" t="s">
        <v>84</v>
      </c>
      <c r="IG6914" s="4" t="s">
        <v>10</v>
      </c>
      <c r="IH6914" s="4" t="s">
        <v>84</v>
      </c>
      <c r="II6914" s="4" t="s">
        <v>10</v>
      </c>
      <c r="IJ6914" s="4" t="s">
        <v>84</v>
      </c>
      <c r="IK6914" s="4" t="s">
        <v>10</v>
      </c>
      <c r="IL6914" s="4" t="s">
        <v>84</v>
      </c>
      <c r="IM6914" s="4" t="s">
        <v>10</v>
      </c>
      <c r="IN6914" s="4" t="s">
        <v>84</v>
      </c>
      <c r="IO6914" s="4" t="s">
        <v>10</v>
      </c>
      <c r="IP6914" s="4" t="s">
        <v>84</v>
      </c>
      <c r="IQ6914" s="4" t="s">
        <v>10</v>
      </c>
      <c r="IR6914" s="4" t="s">
        <v>84</v>
      </c>
      <c r="IS6914" s="4" t="s">
        <v>10</v>
      </c>
      <c r="IT6914" s="4" t="s">
        <v>84</v>
      </c>
      <c r="IU6914" s="4" t="s">
        <v>10</v>
      </c>
      <c r="IV6914" s="4" t="s">
        <v>84</v>
      </c>
      <c r="IW6914" s="4" t="s">
        <v>10</v>
      </c>
      <c r="IX6914" s="4" t="s">
        <v>84</v>
      </c>
      <c r="IY6914" s="4" t="s">
        <v>10</v>
      </c>
      <c r="IZ6914" s="4" t="s">
        <v>84</v>
      </c>
      <c r="JA6914" s="4" t="s">
        <v>10</v>
      </c>
      <c r="JB6914" s="4" t="s">
        <v>84</v>
      </c>
      <c r="JC6914" s="4" t="s">
        <v>10</v>
      </c>
      <c r="JD6914" s="4" t="s">
        <v>84</v>
      </c>
      <c r="JE6914" s="4" t="s">
        <v>10</v>
      </c>
      <c r="JF6914" s="4" t="s">
        <v>84</v>
      </c>
      <c r="JG6914" s="4" t="s">
        <v>10</v>
      </c>
      <c r="JH6914" s="4" t="s">
        <v>84</v>
      </c>
      <c r="JI6914" s="4" t="s">
        <v>10</v>
      </c>
      <c r="JJ6914" s="4" t="s">
        <v>84</v>
      </c>
      <c r="JK6914" s="4" t="s">
        <v>10</v>
      </c>
      <c r="JL6914" s="4" t="s">
        <v>84</v>
      </c>
      <c r="JM6914" s="4" t="s">
        <v>10</v>
      </c>
      <c r="JN6914" s="4" t="s">
        <v>84</v>
      </c>
      <c r="JO6914" s="4" t="s">
        <v>10</v>
      </c>
      <c r="JP6914" s="4" t="s">
        <v>84</v>
      </c>
      <c r="JQ6914" s="4" t="s">
        <v>10</v>
      </c>
      <c r="JR6914" s="4" t="s">
        <v>84</v>
      </c>
      <c r="JS6914" s="4" t="s">
        <v>10</v>
      </c>
      <c r="JT6914" s="4" t="s">
        <v>84</v>
      </c>
      <c r="JU6914" s="4" t="s">
        <v>10</v>
      </c>
      <c r="JV6914" s="4" t="s">
        <v>84</v>
      </c>
      <c r="JW6914" s="4" t="s">
        <v>10</v>
      </c>
      <c r="JX6914" s="4" t="s">
        <v>84</v>
      </c>
      <c r="JY6914" s="4" t="s">
        <v>10</v>
      </c>
      <c r="JZ6914" s="4" t="s">
        <v>84</v>
      </c>
      <c r="KA6914" s="4" t="s">
        <v>10</v>
      </c>
      <c r="KB6914" s="4" t="s">
        <v>84</v>
      </c>
      <c r="KC6914" s="4" t="s">
        <v>10</v>
      </c>
      <c r="KD6914" s="4" t="s">
        <v>84</v>
      </c>
      <c r="KE6914" s="4" t="s">
        <v>10</v>
      </c>
      <c r="KF6914" s="4" t="s">
        <v>84</v>
      </c>
      <c r="KG6914" s="4" t="s">
        <v>10</v>
      </c>
      <c r="KH6914" s="4" t="s">
        <v>84</v>
      </c>
      <c r="KI6914" s="4" t="s">
        <v>10</v>
      </c>
      <c r="KJ6914" s="4" t="s">
        <v>84</v>
      </c>
      <c r="KK6914" s="4" t="s">
        <v>10</v>
      </c>
      <c r="KL6914" s="4" t="s">
        <v>84</v>
      </c>
      <c r="KM6914" s="4" t="s">
        <v>10</v>
      </c>
      <c r="KN6914" s="4" t="s">
        <v>84</v>
      </c>
      <c r="KO6914" s="4" t="s">
        <v>10</v>
      </c>
      <c r="KP6914" s="4" t="s">
        <v>84</v>
      </c>
      <c r="KQ6914" s="4" t="s">
        <v>10</v>
      </c>
      <c r="KR6914" s="4" t="s">
        <v>84</v>
      </c>
      <c r="KS6914" s="4" t="s">
        <v>10</v>
      </c>
      <c r="KT6914" s="4" t="s">
        <v>84</v>
      </c>
      <c r="KU6914" s="4" t="s">
        <v>10</v>
      </c>
      <c r="KV6914" s="4" t="s">
        <v>84</v>
      </c>
      <c r="KW6914" s="4" t="s">
        <v>10</v>
      </c>
      <c r="KX6914" s="4" t="s">
        <v>84</v>
      </c>
      <c r="KY6914" s="4" t="s">
        <v>10</v>
      </c>
      <c r="KZ6914" s="4" t="s">
        <v>84</v>
      </c>
      <c r="LA6914" s="4" t="s">
        <v>10</v>
      </c>
      <c r="LB6914" s="4" t="s">
        <v>84</v>
      </c>
      <c r="LC6914" s="4" t="s">
        <v>10</v>
      </c>
      <c r="LD6914" s="4" t="s">
        <v>84</v>
      </c>
      <c r="LE6914" s="4" t="s">
        <v>10</v>
      </c>
      <c r="LF6914" s="4" t="s">
        <v>84</v>
      </c>
      <c r="LG6914" s="4" t="s">
        <v>10</v>
      </c>
      <c r="LH6914" s="4" t="s">
        <v>84</v>
      </c>
      <c r="LI6914" s="4" t="s">
        <v>10</v>
      </c>
      <c r="LJ6914" s="4" t="s">
        <v>84</v>
      </c>
      <c r="LK6914" s="4" t="s">
        <v>10</v>
      </c>
      <c r="LL6914" s="4" t="s">
        <v>84</v>
      </c>
      <c r="LM6914" s="4" t="s">
        <v>10</v>
      </c>
      <c r="LN6914" s="4" t="s">
        <v>84</v>
      </c>
      <c r="LO6914" s="4" t="s">
        <v>10</v>
      </c>
      <c r="LP6914" s="4" t="s">
        <v>84</v>
      </c>
      <c r="LQ6914" s="4" t="s">
        <v>10</v>
      </c>
      <c r="LR6914" s="4" t="s">
        <v>84</v>
      </c>
      <c r="LS6914" s="4" t="s">
        <v>10</v>
      </c>
      <c r="LT6914" s="4" t="s">
        <v>84</v>
      </c>
      <c r="LU6914" s="4" t="s">
        <v>10</v>
      </c>
      <c r="LV6914" s="4" t="s">
        <v>84</v>
      </c>
      <c r="LW6914" s="4" t="s">
        <v>10</v>
      </c>
      <c r="LX6914" s="4" t="s">
        <v>84</v>
      </c>
      <c r="LY6914" s="4" t="s">
        <v>10</v>
      </c>
      <c r="LZ6914" s="4" t="s">
        <v>84</v>
      </c>
      <c r="MA6914" s="4" t="s">
        <v>10</v>
      </c>
      <c r="MB6914" s="4" t="s">
        <v>84</v>
      </c>
      <c r="MC6914" s="4" t="s">
        <v>10</v>
      </c>
      <c r="MD6914" s="4" t="s">
        <v>84</v>
      </c>
      <c r="ME6914" s="4" t="s">
        <v>10</v>
      </c>
      <c r="MF6914" s="4" t="s">
        <v>84</v>
      </c>
      <c r="MG6914" s="4" t="s">
        <v>10</v>
      </c>
      <c r="MH6914" s="4" t="s">
        <v>84</v>
      </c>
      <c r="MI6914" s="4" t="s">
        <v>84</v>
      </c>
    </row>
    <row r="6915" spans="1:3">
      <c r="A6915" t="n">
        <v>52228</v>
      </c>
      <c r="B6915" s="27" t="n">
        <v>6</v>
      </c>
      <c r="C6915" s="7" t="n">
        <v>35</v>
      </c>
      <c r="D6915" s="7" t="n">
        <v>1</v>
      </c>
      <c r="E6915" s="7" t="n">
        <v>1</v>
      </c>
      <c r="F6915" s="7" t="n">
        <v>170</v>
      </c>
      <c r="G6915" s="7" t="n">
        <v>1</v>
      </c>
      <c r="H6915" s="16" t="n">
        <f t="normal" ca="1">A6917</f>
        <v>0</v>
      </c>
      <c r="I6915" s="7" t="n">
        <v>2</v>
      </c>
      <c r="J6915" s="16" t="n">
        <f t="normal" ca="1">A6921</f>
        <v>0</v>
      </c>
      <c r="K6915" s="7" t="n">
        <v>3</v>
      </c>
      <c r="L6915" s="16" t="n">
        <f t="normal" ca="1">A6927</f>
        <v>0</v>
      </c>
      <c r="M6915" s="7" t="n">
        <v>4</v>
      </c>
      <c r="N6915" s="16" t="n">
        <f t="normal" ca="1">A6933</f>
        <v>0</v>
      </c>
      <c r="O6915" s="7" t="n">
        <v>5</v>
      </c>
      <c r="P6915" s="16" t="n">
        <f t="normal" ca="1">A6937</f>
        <v>0</v>
      </c>
      <c r="Q6915" s="7" t="n">
        <v>6</v>
      </c>
      <c r="R6915" s="16" t="n">
        <f t="normal" ca="1">A6941</f>
        <v>0</v>
      </c>
      <c r="S6915" s="7" t="n">
        <v>10</v>
      </c>
      <c r="T6915" s="16" t="n">
        <f t="normal" ca="1">A6945</f>
        <v>0</v>
      </c>
      <c r="U6915" s="7" t="n">
        <v>11</v>
      </c>
      <c r="V6915" s="16" t="n">
        <f t="normal" ca="1">A6949</f>
        <v>0</v>
      </c>
      <c r="W6915" s="7" t="n">
        <v>12</v>
      </c>
      <c r="X6915" s="16" t="n">
        <f t="normal" ca="1">A6953</f>
        <v>0</v>
      </c>
      <c r="Y6915" s="7" t="n">
        <v>13</v>
      </c>
      <c r="Z6915" s="16" t="n">
        <f t="normal" ca="1">A6957</f>
        <v>0</v>
      </c>
      <c r="AA6915" s="7" t="n">
        <v>14</v>
      </c>
      <c r="AB6915" s="16" t="n">
        <f t="normal" ca="1">A6961</f>
        <v>0</v>
      </c>
      <c r="AC6915" s="7" t="n">
        <v>15</v>
      </c>
      <c r="AD6915" s="16" t="n">
        <f t="normal" ca="1">A6965</f>
        <v>0</v>
      </c>
      <c r="AE6915" s="7" t="n">
        <v>16</v>
      </c>
      <c r="AF6915" s="16" t="n">
        <f t="normal" ca="1">A6969</f>
        <v>0</v>
      </c>
      <c r="AG6915" s="7" t="n">
        <v>17</v>
      </c>
      <c r="AH6915" s="16" t="n">
        <f t="normal" ca="1">A6973</f>
        <v>0</v>
      </c>
      <c r="AI6915" s="7" t="n">
        <v>18</v>
      </c>
      <c r="AJ6915" s="16" t="n">
        <f t="normal" ca="1">A6979</f>
        <v>0</v>
      </c>
      <c r="AK6915" s="7" t="n">
        <v>19</v>
      </c>
      <c r="AL6915" s="16" t="n">
        <f t="normal" ca="1">A6985</f>
        <v>0</v>
      </c>
      <c r="AM6915" s="7" t="n">
        <v>20</v>
      </c>
      <c r="AN6915" s="16" t="n">
        <f t="normal" ca="1">A6991</f>
        <v>0</v>
      </c>
      <c r="AO6915" s="7" t="n">
        <v>21</v>
      </c>
      <c r="AP6915" s="16" t="n">
        <f t="normal" ca="1">A6997</f>
        <v>0</v>
      </c>
      <c r="AQ6915" s="7" t="n">
        <v>22</v>
      </c>
      <c r="AR6915" s="16" t="n">
        <f t="normal" ca="1">A7003</f>
        <v>0</v>
      </c>
      <c r="AS6915" s="7" t="n">
        <v>23</v>
      </c>
      <c r="AT6915" s="16" t="n">
        <f t="normal" ca="1">A7009</f>
        <v>0</v>
      </c>
      <c r="AU6915" s="7" t="n">
        <v>24</v>
      </c>
      <c r="AV6915" s="16" t="n">
        <f t="normal" ca="1">A7015</f>
        <v>0</v>
      </c>
      <c r="AW6915" s="7" t="n">
        <v>25</v>
      </c>
      <c r="AX6915" s="16" t="n">
        <f t="normal" ca="1">A7021</f>
        <v>0</v>
      </c>
      <c r="AY6915" s="7" t="n">
        <v>26</v>
      </c>
      <c r="AZ6915" s="16" t="n">
        <f t="normal" ca="1">A7027</f>
        <v>0</v>
      </c>
      <c r="BA6915" s="7" t="n">
        <v>27</v>
      </c>
      <c r="BB6915" s="16" t="n">
        <f t="normal" ca="1">A7033</f>
        <v>0</v>
      </c>
      <c r="BC6915" s="7" t="n">
        <v>28</v>
      </c>
      <c r="BD6915" s="16" t="n">
        <f t="normal" ca="1">A7039</f>
        <v>0</v>
      </c>
      <c r="BE6915" s="7" t="n">
        <v>29</v>
      </c>
      <c r="BF6915" s="16" t="n">
        <f t="normal" ca="1">A7045</f>
        <v>0</v>
      </c>
      <c r="BG6915" s="7" t="n">
        <v>30</v>
      </c>
      <c r="BH6915" s="16" t="n">
        <f t="normal" ca="1">A7051</f>
        <v>0</v>
      </c>
      <c r="BI6915" s="7" t="n">
        <v>31</v>
      </c>
      <c r="BJ6915" s="16" t="n">
        <f t="normal" ca="1">A7057</f>
        <v>0</v>
      </c>
      <c r="BK6915" s="7" t="n">
        <v>32</v>
      </c>
      <c r="BL6915" s="16" t="n">
        <f t="normal" ca="1">A7065</f>
        <v>0</v>
      </c>
      <c r="BM6915" s="7" t="n">
        <v>33</v>
      </c>
      <c r="BN6915" s="16" t="n">
        <f t="normal" ca="1">A7075</f>
        <v>0</v>
      </c>
      <c r="BO6915" s="7" t="n">
        <v>34</v>
      </c>
      <c r="BP6915" s="16" t="n">
        <f t="normal" ca="1">A7085</f>
        <v>0</v>
      </c>
      <c r="BQ6915" s="7" t="n">
        <v>35</v>
      </c>
      <c r="BR6915" s="16" t="n">
        <f t="normal" ca="1">A7095</f>
        <v>0</v>
      </c>
      <c r="BS6915" s="7" t="n">
        <v>36</v>
      </c>
      <c r="BT6915" s="16" t="n">
        <f t="normal" ca="1">A7103</f>
        <v>0</v>
      </c>
      <c r="BU6915" s="7" t="n">
        <v>37</v>
      </c>
      <c r="BV6915" s="16" t="n">
        <f t="normal" ca="1">A7111</f>
        <v>0</v>
      </c>
      <c r="BW6915" s="7" t="n">
        <v>38</v>
      </c>
      <c r="BX6915" s="16" t="n">
        <f t="normal" ca="1">A7119</f>
        <v>0</v>
      </c>
      <c r="BY6915" s="7" t="n">
        <v>39</v>
      </c>
      <c r="BZ6915" s="16" t="n">
        <f t="normal" ca="1">A7127</f>
        <v>0</v>
      </c>
      <c r="CA6915" s="7" t="n">
        <v>40</v>
      </c>
      <c r="CB6915" s="16" t="n">
        <f t="normal" ca="1">A7131</f>
        <v>0</v>
      </c>
      <c r="CC6915" s="7" t="n">
        <v>41</v>
      </c>
      <c r="CD6915" s="16" t="n">
        <f t="normal" ca="1">A7137</f>
        <v>0</v>
      </c>
      <c r="CE6915" s="7" t="n">
        <v>42</v>
      </c>
      <c r="CF6915" s="16" t="n">
        <f t="normal" ca="1">A7143</f>
        <v>0</v>
      </c>
      <c r="CG6915" s="7" t="n">
        <v>43</v>
      </c>
      <c r="CH6915" s="16" t="n">
        <f t="normal" ca="1">A7149</f>
        <v>0</v>
      </c>
      <c r="CI6915" s="7" t="n">
        <v>44</v>
      </c>
      <c r="CJ6915" s="16" t="n">
        <f t="normal" ca="1">A7155</f>
        <v>0</v>
      </c>
      <c r="CK6915" s="7" t="n">
        <v>45</v>
      </c>
      <c r="CL6915" s="16" t="n">
        <f t="normal" ca="1">A7161</f>
        <v>0</v>
      </c>
      <c r="CM6915" s="7" t="n">
        <v>46</v>
      </c>
      <c r="CN6915" s="16" t="n">
        <f t="normal" ca="1">A7165</f>
        <v>0</v>
      </c>
      <c r="CO6915" s="7" t="n">
        <v>47</v>
      </c>
      <c r="CP6915" s="16" t="n">
        <f t="normal" ca="1">A7169</f>
        <v>0</v>
      </c>
      <c r="CQ6915" s="7" t="n">
        <v>48</v>
      </c>
      <c r="CR6915" s="16" t="n">
        <f t="normal" ca="1">A7173</f>
        <v>0</v>
      </c>
      <c r="CS6915" s="7" t="n">
        <v>49</v>
      </c>
      <c r="CT6915" s="16" t="n">
        <f t="normal" ca="1">A7177</f>
        <v>0</v>
      </c>
      <c r="CU6915" s="7" t="n">
        <v>50</v>
      </c>
      <c r="CV6915" s="16" t="n">
        <f t="normal" ca="1">A7181</f>
        <v>0</v>
      </c>
      <c r="CW6915" s="7" t="n">
        <v>51</v>
      </c>
      <c r="CX6915" s="16" t="n">
        <f t="normal" ca="1">A7185</f>
        <v>0</v>
      </c>
      <c r="CY6915" s="7" t="n">
        <v>52</v>
      </c>
      <c r="CZ6915" s="16" t="n">
        <f t="normal" ca="1">A7189</f>
        <v>0</v>
      </c>
      <c r="DA6915" s="7" t="n">
        <v>60</v>
      </c>
      <c r="DB6915" s="16" t="n">
        <f t="normal" ca="1">A7193</f>
        <v>0</v>
      </c>
      <c r="DC6915" s="7" t="n">
        <v>61</v>
      </c>
      <c r="DD6915" s="16" t="n">
        <f t="normal" ca="1">A7197</f>
        <v>0</v>
      </c>
      <c r="DE6915" s="7" t="n">
        <v>62</v>
      </c>
      <c r="DF6915" s="16" t="n">
        <f t="normal" ca="1">A7203</f>
        <v>0</v>
      </c>
      <c r="DG6915" s="7" t="n">
        <v>63</v>
      </c>
      <c r="DH6915" s="16" t="n">
        <f t="normal" ca="1">A7209</f>
        <v>0</v>
      </c>
      <c r="DI6915" s="7" t="n">
        <v>64</v>
      </c>
      <c r="DJ6915" s="16" t="n">
        <f t="normal" ca="1">A7215</f>
        <v>0</v>
      </c>
      <c r="DK6915" s="7" t="n">
        <v>65</v>
      </c>
      <c r="DL6915" s="16" t="n">
        <f t="normal" ca="1">A7221</f>
        <v>0</v>
      </c>
      <c r="DM6915" s="7" t="n">
        <v>66</v>
      </c>
      <c r="DN6915" s="16" t="n">
        <f t="normal" ca="1">A7227</f>
        <v>0</v>
      </c>
      <c r="DO6915" s="7" t="n">
        <v>68</v>
      </c>
      <c r="DP6915" s="16" t="n">
        <f t="normal" ca="1">A7231</f>
        <v>0</v>
      </c>
      <c r="DQ6915" s="7" t="n">
        <v>69</v>
      </c>
      <c r="DR6915" s="16" t="n">
        <f t="normal" ca="1">A7235</f>
        <v>0</v>
      </c>
      <c r="DS6915" s="7" t="n">
        <v>80</v>
      </c>
      <c r="DT6915" s="16" t="n">
        <f t="normal" ca="1">A7239</f>
        <v>0</v>
      </c>
      <c r="DU6915" s="7" t="n">
        <v>81</v>
      </c>
      <c r="DV6915" s="16" t="n">
        <f t="normal" ca="1">A7245</f>
        <v>0</v>
      </c>
      <c r="DW6915" s="7" t="n">
        <v>82</v>
      </c>
      <c r="DX6915" s="16" t="n">
        <f t="normal" ca="1">A7249</f>
        <v>0</v>
      </c>
      <c r="DY6915" s="7" t="n">
        <v>83</v>
      </c>
      <c r="DZ6915" s="16" t="n">
        <f t="normal" ca="1">A7253</f>
        <v>0</v>
      </c>
      <c r="EA6915" s="7" t="n">
        <v>84</v>
      </c>
      <c r="EB6915" s="16" t="n">
        <f t="normal" ca="1">A7257</f>
        <v>0</v>
      </c>
      <c r="EC6915" s="7" t="n">
        <v>85</v>
      </c>
      <c r="ED6915" s="16" t="n">
        <f t="normal" ca="1">A7261</f>
        <v>0</v>
      </c>
      <c r="EE6915" s="7" t="n">
        <v>86</v>
      </c>
      <c r="EF6915" s="16" t="n">
        <f t="normal" ca="1">A7265</f>
        <v>0</v>
      </c>
      <c r="EG6915" s="7" t="n">
        <v>87</v>
      </c>
      <c r="EH6915" s="16" t="n">
        <f t="normal" ca="1">A7271</f>
        <v>0</v>
      </c>
      <c r="EI6915" s="7" t="n">
        <v>88</v>
      </c>
      <c r="EJ6915" s="16" t="n">
        <f t="normal" ca="1">A7275</f>
        <v>0</v>
      </c>
      <c r="EK6915" s="7" t="n">
        <v>89</v>
      </c>
      <c r="EL6915" s="16" t="n">
        <f t="normal" ca="1">A7279</f>
        <v>0</v>
      </c>
      <c r="EM6915" s="7" t="n">
        <v>90</v>
      </c>
      <c r="EN6915" s="16" t="n">
        <f t="normal" ca="1">A7283</f>
        <v>0</v>
      </c>
      <c r="EO6915" s="7" t="n">
        <v>91</v>
      </c>
      <c r="EP6915" s="16" t="n">
        <f t="normal" ca="1">A7287</f>
        <v>0</v>
      </c>
      <c r="EQ6915" s="7" t="n">
        <v>92</v>
      </c>
      <c r="ER6915" s="16" t="n">
        <f t="normal" ca="1">A7293</f>
        <v>0</v>
      </c>
      <c r="ES6915" s="7" t="n">
        <v>93</v>
      </c>
      <c r="ET6915" s="16" t="n">
        <f t="normal" ca="1">A7299</f>
        <v>0</v>
      </c>
      <c r="EU6915" s="7" t="n">
        <v>94</v>
      </c>
      <c r="EV6915" s="16" t="n">
        <f t="normal" ca="1">A7303</f>
        <v>0</v>
      </c>
      <c r="EW6915" s="7" t="n">
        <v>95</v>
      </c>
      <c r="EX6915" s="16" t="n">
        <f t="normal" ca="1">A7309</f>
        <v>0</v>
      </c>
      <c r="EY6915" s="7" t="n">
        <v>96</v>
      </c>
      <c r="EZ6915" s="16" t="n">
        <f t="normal" ca="1">A7313</f>
        <v>0</v>
      </c>
      <c r="FA6915" s="7" t="n">
        <v>97</v>
      </c>
      <c r="FB6915" s="16" t="n">
        <f t="normal" ca="1">A7317</f>
        <v>0</v>
      </c>
      <c r="FC6915" s="7" t="n">
        <v>98</v>
      </c>
      <c r="FD6915" s="16" t="n">
        <f t="normal" ca="1">A7321</f>
        <v>0</v>
      </c>
      <c r="FE6915" s="7" t="n">
        <v>99</v>
      </c>
      <c r="FF6915" s="16" t="n">
        <f t="normal" ca="1">A7325</f>
        <v>0</v>
      </c>
      <c r="FG6915" s="7" t="n">
        <v>100</v>
      </c>
      <c r="FH6915" s="16" t="n">
        <f t="normal" ca="1">A7331</f>
        <v>0</v>
      </c>
      <c r="FI6915" s="7" t="n">
        <v>101</v>
      </c>
      <c r="FJ6915" s="16" t="n">
        <f t="normal" ca="1">A7337</f>
        <v>0</v>
      </c>
      <c r="FK6915" s="7" t="n">
        <v>102</v>
      </c>
      <c r="FL6915" s="16" t="n">
        <f t="normal" ca="1">A7343</f>
        <v>0</v>
      </c>
      <c r="FM6915" s="7" t="n">
        <v>103</v>
      </c>
      <c r="FN6915" s="16" t="n">
        <f t="normal" ca="1">A7349</f>
        <v>0</v>
      </c>
      <c r="FO6915" s="7" t="n">
        <v>104</v>
      </c>
      <c r="FP6915" s="16" t="n">
        <f t="normal" ca="1">A7355</f>
        <v>0</v>
      </c>
      <c r="FQ6915" s="7" t="n">
        <v>105</v>
      </c>
      <c r="FR6915" s="16" t="n">
        <f t="normal" ca="1">A7361</f>
        <v>0</v>
      </c>
      <c r="FS6915" s="7" t="n">
        <v>106</v>
      </c>
      <c r="FT6915" s="16" t="n">
        <f t="normal" ca="1">A7367</f>
        <v>0</v>
      </c>
      <c r="FU6915" s="7" t="n">
        <v>107</v>
      </c>
      <c r="FV6915" s="16" t="n">
        <f t="normal" ca="1">A7373</f>
        <v>0</v>
      </c>
      <c r="FW6915" s="7" t="n">
        <v>109</v>
      </c>
      <c r="FX6915" s="16" t="n">
        <f t="normal" ca="1">A7379</f>
        <v>0</v>
      </c>
      <c r="FY6915" s="7" t="n">
        <v>110</v>
      </c>
      <c r="FZ6915" s="16" t="n">
        <f t="normal" ca="1">A7383</f>
        <v>0</v>
      </c>
      <c r="GA6915" s="7" t="n">
        <v>111</v>
      </c>
      <c r="GB6915" s="16" t="n">
        <f t="normal" ca="1">A7387</f>
        <v>0</v>
      </c>
      <c r="GC6915" s="7" t="n">
        <v>112</v>
      </c>
      <c r="GD6915" s="16" t="n">
        <f t="normal" ca="1">A7393</f>
        <v>0</v>
      </c>
      <c r="GE6915" s="7" t="n">
        <v>113</v>
      </c>
      <c r="GF6915" s="16" t="n">
        <f t="normal" ca="1">A7397</f>
        <v>0</v>
      </c>
      <c r="GG6915" s="7" t="n">
        <v>114</v>
      </c>
      <c r="GH6915" s="16" t="n">
        <f t="normal" ca="1">A7403</f>
        <v>0</v>
      </c>
      <c r="GI6915" s="7" t="n">
        <v>120</v>
      </c>
      <c r="GJ6915" s="16" t="n">
        <f t="normal" ca="1">A7409</f>
        <v>0</v>
      </c>
      <c r="GK6915" s="7" t="n">
        <v>121</v>
      </c>
      <c r="GL6915" s="16" t="n">
        <f t="normal" ca="1">A7415</f>
        <v>0</v>
      </c>
      <c r="GM6915" s="7" t="n">
        <v>122</v>
      </c>
      <c r="GN6915" s="16" t="n">
        <f t="normal" ca="1">A7419</f>
        <v>0</v>
      </c>
      <c r="GO6915" s="7" t="n">
        <v>123</v>
      </c>
      <c r="GP6915" s="16" t="n">
        <f t="normal" ca="1">A7423</f>
        <v>0</v>
      </c>
      <c r="GQ6915" s="7" t="n">
        <v>124</v>
      </c>
      <c r="GR6915" s="16" t="n">
        <f t="normal" ca="1">A7429</f>
        <v>0</v>
      </c>
      <c r="GS6915" s="7" t="n">
        <v>125</v>
      </c>
      <c r="GT6915" s="16" t="n">
        <f t="normal" ca="1">A7435</f>
        <v>0</v>
      </c>
      <c r="GU6915" s="7" t="n">
        <v>126</v>
      </c>
      <c r="GV6915" s="16" t="n">
        <f t="normal" ca="1">A7441</f>
        <v>0</v>
      </c>
      <c r="GW6915" s="7" t="n">
        <v>127</v>
      </c>
      <c r="GX6915" s="16" t="n">
        <f t="normal" ca="1">A7447</f>
        <v>0</v>
      </c>
      <c r="GY6915" s="7" t="n">
        <v>129</v>
      </c>
      <c r="GZ6915" s="16" t="n">
        <f t="normal" ca="1">A7451</f>
        <v>0</v>
      </c>
      <c r="HA6915" s="7" t="n">
        <v>130</v>
      </c>
      <c r="HB6915" s="16" t="n">
        <f t="normal" ca="1">A7455</f>
        <v>0</v>
      </c>
      <c r="HC6915" s="7" t="n">
        <v>140</v>
      </c>
      <c r="HD6915" s="16" t="n">
        <f t="normal" ca="1">A7459</f>
        <v>0</v>
      </c>
      <c r="HE6915" s="7" t="n">
        <v>141</v>
      </c>
      <c r="HF6915" s="16" t="n">
        <f t="normal" ca="1">A7463</f>
        <v>0</v>
      </c>
      <c r="HG6915" s="7" t="n">
        <v>142</v>
      </c>
      <c r="HH6915" s="16" t="n">
        <f t="normal" ca="1">A7467</f>
        <v>0</v>
      </c>
      <c r="HI6915" s="7" t="n">
        <v>143</v>
      </c>
      <c r="HJ6915" s="16" t="n">
        <f t="normal" ca="1">A7471</f>
        <v>0</v>
      </c>
      <c r="HK6915" s="7" t="n">
        <v>144</v>
      </c>
      <c r="HL6915" s="16" t="n">
        <f t="normal" ca="1">A7475</f>
        <v>0</v>
      </c>
      <c r="HM6915" s="7" t="n">
        <v>145</v>
      </c>
      <c r="HN6915" s="16" t="n">
        <f t="normal" ca="1">A7479</f>
        <v>0</v>
      </c>
      <c r="HO6915" s="7" t="n">
        <v>146</v>
      </c>
      <c r="HP6915" s="16" t="n">
        <f t="normal" ca="1">A7483</f>
        <v>0</v>
      </c>
      <c r="HQ6915" s="7" t="n">
        <v>147</v>
      </c>
      <c r="HR6915" s="16" t="n">
        <f t="normal" ca="1">A7487</f>
        <v>0</v>
      </c>
      <c r="HS6915" s="7" t="n">
        <v>148</v>
      </c>
      <c r="HT6915" s="16" t="n">
        <f t="normal" ca="1">A7491</f>
        <v>0</v>
      </c>
      <c r="HU6915" s="7" t="n">
        <v>149</v>
      </c>
      <c r="HV6915" s="16" t="n">
        <f t="normal" ca="1">A7495</f>
        <v>0</v>
      </c>
      <c r="HW6915" s="7" t="n">
        <v>150</v>
      </c>
      <c r="HX6915" s="16" t="n">
        <f t="normal" ca="1">A7499</f>
        <v>0</v>
      </c>
      <c r="HY6915" s="7" t="n">
        <v>151</v>
      </c>
      <c r="HZ6915" s="16" t="n">
        <f t="normal" ca="1">A7507</f>
        <v>0</v>
      </c>
      <c r="IA6915" s="7" t="n">
        <v>152</v>
      </c>
      <c r="IB6915" s="16" t="n">
        <f t="normal" ca="1">A7513</f>
        <v>0</v>
      </c>
      <c r="IC6915" s="7" t="n">
        <v>153</v>
      </c>
      <c r="ID6915" s="16" t="n">
        <f t="normal" ca="1">A7519</f>
        <v>0</v>
      </c>
      <c r="IE6915" s="7" t="n">
        <v>154</v>
      </c>
      <c r="IF6915" s="16" t="n">
        <f t="normal" ca="1">A7523</f>
        <v>0</v>
      </c>
      <c r="IG6915" s="7" t="n">
        <v>155</v>
      </c>
      <c r="IH6915" s="16" t="n">
        <f t="normal" ca="1">A7527</f>
        <v>0</v>
      </c>
      <c r="II6915" s="7" t="n">
        <v>156</v>
      </c>
      <c r="IJ6915" s="16" t="n">
        <f t="normal" ca="1">A7531</f>
        <v>0</v>
      </c>
      <c r="IK6915" s="7" t="n">
        <v>157</v>
      </c>
      <c r="IL6915" s="16" t="n">
        <f t="normal" ca="1">A7535</f>
        <v>0</v>
      </c>
      <c r="IM6915" s="7" t="n">
        <v>158</v>
      </c>
      <c r="IN6915" s="16" t="n">
        <f t="normal" ca="1">A7539</f>
        <v>0</v>
      </c>
      <c r="IO6915" s="7" t="n">
        <v>159</v>
      </c>
      <c r="IP6915" s="16" t="n">
        <f t="normal" ca="1">A7543</f>
        <v>0</v>
      </c>
      <c r="IQ6915" s="7" t="n">
        <v>160</v>
      </c>
      <c r="IR6915" s="16" t="n">
        <f t="normal" ca="1">A7547</f>
        <v>0</v>
      </c>
      <c r="IS6915" s="7" t="n">
        <v>161</v>
      </c>
      <c r="IT6915" s="16" t="n">
        <f t="normal" ca="1">A7551</f>
        <v>0</v>
      </c>
      <c r="IU6915" s="7" t="n">
        <v>162</v>
      </c>
      <c r="IV6915" s="16" t="n">
        <f t="normal" ca="1">A7557</f>
        <v>0</v>
      </c>
      <c r="IW6915" s="7" t="n">
        <v>163</v>
      </c>
      <c r="IX6915" s="16" t="n">
        <f t="normal" ca="1">A7561</f>
        <v>0</v>
      </c>
      <c r="IY6915" s="7" t="n">
        <v>164</v>
      </c>
      <c r="IZ6915" s="16" t="n">
        <f t="normal" ca="1">A7565</f>
        <v>0</v>
      </c>
      <c r="JA6915" s="7" t="n">
        <v>165</v>
      </c>
      <c r="JB6915" s="16" t="n">
        <f t="normal" ca="1">A7569</f>
        <v>0</v>
      </c>
      <c r="JC6915" s="7" t="n">
        <v>166</v>
      </c>
      <c r="JD6915" s="16" t="n">
        <f t="normal" ca="1">A7573</f>
        <v>0</v>
      </c>
      <c r="JE6915" s="7" t="n">
        <v>167</v>
      </c>
      <c r="JF6915" s="16" t="n">
        <f t="normal" ca="1">A7577</f>
        <v>0</v>
      </c>
      <c r="JG6915" s="7" t="n">
        <v>168</v>
      </c>
      <c r="JH6915" s="16" t="n">
        <f t="normal" ca="1">A7581</f>
        <v>0</v>
      </c>
      <c r="JI6915" s="7" t="n">
        <v>169</v>
      </c>
      <c r="JJ6915" s="16" t="n">
        <f t="normal" ca="1">A7585</f>
        <v>0</v>
      </c>
      <c r="JK6915" s="7" t="n">
        <v>170</v>
      </c>
      <c r="JL6915" s="16" t="n">
        <f t="normal" ca="1">A7589</f>
        <v>0</v>
      </c>
      <c r="JM6915" s="7" t="n">
        <v>171</v>
      </c>
      <c r="JN6915" s="16" t="n">
        <f t="normal" ca="1">A7593</f>
        <v>0</v>
      </c>
      <c r="JO6915" s="7" t="n">
        <v>172</v>
      </c>
      <c r="JP6915" s="16" t="n">
        <f t="normal" ca="1">A7597</f>
        <v>0</v>
      </c>
      <c r="JQ6915" s="7" t="n">
        <v>173</v>
      </c>
      <c r="JR6915" s="16" t="n">
        <f t="normal" ca="1">A7601</f>
        <v>0</v>
      </c>
      <c r="JS6915" s="7" t="n">
        <v>174</v>
      </c>
      <c r="JT6915" s="16" t="n">
        <f t="normal" ca="1">A7607</f>
        <v>0</v>
      </c>
      <c r="JU6915" s="7" t="n">
        <v>175</v>
      </c>
      <c r="JV6915" s="16" t="n">
        <f t="normal" ca="1">A7611</f>
        <v>0</v>
      </c>
      <c r="JW6915" s="7" t="n">
        <v>176</v>
      </c>
      <c r="JX6915" s="16" t="n">
        <f t="normal" ca="1">A7623</f>
        <v>0</v>
      </c>
      <c r="JY6915" s="7" t="n">
        <v>177</v>
      </c>
      <c r="JZ6915" s="16" t="n">
        <f t="normal" ca="1">A7627</f>
        <v>0</v>
      </c>
      <c r="KA6915" s="7" t="n">
        <v>178</v>
      </c>
      <c r="KB6915" s="16" t="n">
        <f t="normal" ca="1">A7631</f>
        <v>0</v>
      </c>
      <c r="KC6915" s="7" t="n">
        <v>179</v>
      </c>
      <c r="KD6915" s="16" t="n">
        <f t="normal" ca="1">A7637</f>
        <v>0</v>
      </c>
      <c r="KE6915" s="7" t="n">
        <v>181</v>
      </c>
      <c r="KF6915" s="16" t="n">
        <f t="normal" ca="1">A7643</f>
        <v>0</v>
      </c>
      <c r="KG6915" s="7" t="n">
        <v>182</v>
      </c>
      <c r="KH6915" s="16" t="n">
        <f t="normal" ca="1">A7647</f>
        <v>0</v>
      </c>
      <c r="KI6915" s="7" t="n">
        <v>184</v>
      </c>
      <c r="KJ6915" s="16" t="n">
        <f t="normal" ca="1">A7653</f>
        <v>0</v>
      </c>
      <c r="KK6915" s="7" t="n">
        <v>185</v>
      </c>
      <c r="KL6915" s="16" t="n">
        <f t="normal" ca="1">A7657</f>
        <v>0</v>
      </c>
      <c r="KM6915" s="7" t="n">
        <v>186</v>
      </c>
      <c r="KN6915" s="16" t="n">
        <f t="normal" ca="1">A7663</f>
        <v>0</v>
      </c>
      <c r="KO6915" s="7" t="n">
        <v>187</v>
      </c>
      <c r="KP6915" s="16" t="n">
        <f t="normal" ca="1">A7669</f>
        <v>0</v>
      </c>
      <c r="KQ6915" s="7" t="n">
        <v>188</v>
      </c>
      <c r="KR6915" s="16" t="n">
        <f t="normal" ca="1">A7675</f>
        <v>0</v>
      </c>
      <c r="KS6915" s="7" t="n">
        <v>189</v>
      </c>
      <c r="KT6915" s="16" t="n">
        <f t="normal" ca="1">A7681</f>
        <v>0</v>
      </c>
      <c r="KU6915" s="7" t="n">
        <v>190</v>
      </c>
      <c r="KV6915" s="16" t="n">
        <f t="normal" ca="1">A7685</f>
        <v>0</v>
      </c>
      <c r="KW6915" s="7" t="n">
        <v>191</v>
      </c>
      <c r="KX6915" s="16" t="n">
        <f t="normal" ca="1">A7689</f>
        <v>0</v>
      </c>
      <c r="KY6915" s="7" t="n">
        <v>192</v>
      </c>
      <c r="KZ6915" s="16" t="n">
        <f t="normal" ca="1">A7693</f>
        <v>0</v>
      </c>
      <c r="LA6915" s="7" t="n">
        <v>193</v>
      </c>
      <c r="LB6915" s="16" t="n">
        <f t="normal" ca="1">A7697</f>
        <v>0</v>
      </c>
      <c r="LC6915" s="7" t="n">
        <v>194</v>
      </c>
      <c r="LD6915" s="16" t="n">
        <f t="normal" ca="1">A7701</f>
        <v>0</v>
      </c>
      <c r="LE6915" s="7" t="n">
        <v>195</v>
      </c>
      <c r="LF6915" s="16" t="n">
        <f t="normal" ca="1">A7705</f>
        <v>0</v>
      </c>
      <c r="LG6915" s="7" t="n">
        <v>196</v>
      </c>
      <c r="LH6915" s="16" t="n">
        <f t="normal" ca="1">A7709</f>
        <v>0</v>
      </c>
      <c r="LI6915" s="7" t="n">
        <v>197</v>
      </c>
      <c r="LJ6915" s="16" t="n">
        <f t="normal" ca="1">A7713</f>
        <v>0</v>
      </c>
      <c r="LK6915" s="7" t="n">
        <v>198</v>
      </c>
      <c r="LL6915" s="16" t="n">
        <f t="normal" ca="1">A7717</f>
        <v>0</v>
      </c>
      <c r="LM6915" s="7" t="n">
        <v>199</v>
      </c>
      <c r="LN6915" s="16" t="n">
        <f t="normal" ca="1">A7721</f>
        <v>0</v>
      </c>
      <c r="LO6915" s="7" t="n">
        <v>200</v>
      </c>
      <c r="LP6915" s="16" t="n">
        <f t="normal" ca="1">A7725</f>
        <v>0</v>
      </c>
      <c r="LQ6915" s="7" t="n">
        <v>201</v>
      </c>
      <c r="LR6915" s="16" t="n">
        <f t="normal" ca="1">A7729</f>
        <v>0</v>
      </c>
      <c r="LS6915" s="7" t="n">
        <v>210</v>
      </c>
      <c r="LT6915" s="16" t="n">
        <f t="normal" ca="1">A7733</f>
        <v>0</v>
      </c>
      <c r="LU6915" s="7" t="n">
        <v>211</v>
      </c>
      <c r="LV6915" s="16" t="n">
        <f t="normal" ca="1">A7739</f>
        <v>0</v>
      </c>
      <c r="LW6915" s="7" t="n">
        <v>212</v>
      </c>
      <c r="LX6915" s="16" t="n">
        <f t="normal" ca="1">A7745</f>
        <v>0</v>
      </c>
      <c r="LY6915" s="7" t="n">
        <v>213</v>
      </c>
      <c r="LZ6915" s="16" t="n">
        <f t="normal" ca="1">A7751</f>
        <v>0</v>
      </c>
      <c r="MA6915" s="7" t="n">
        <v>214</v>
      </c>
      <c r="MB6915" s="16" t="n">
        <f t="normal" ca="1">A7755</f>
        <v>0</v>
      </c>
      <c r="MC6915" s="7" t="n">
        <v>216</v>
      </c>
      <c r="MD6915" s="16" t="n">
        <f t="normal" ca="1">A7761</f>
        <v>0</v>
      </c>
      <c r="ME6915" s="7" t="n">
        <v>217</v>
      </c>
      <c r="MF6915" s="16" t="n">
        <f t="normal" ca="1">A7765</f>
        <v>0</v>
      </c>
      <c r="MG6915" s="7" t="n">
        <v>218</v>
      </c>
      <c r="MH6915" s="16" t="n">
        <f t="normal" ca="1">A7769</f>
        <v>0</v>
      </c>
      <c r="MI6915" s="16" t="n">
        <f t="normal" ca="1">A7911</f>
        <v>0</v>
      </c>
    </row>
    <row r="6916" spans="1:3">
      <c r="A6916" t="s">
        <v>4</v>
      </c>
      <c r="B6916" s="4" t="s">
        <v>5</v>
      </c>
      <c r="C6916" s="4" t="s">
        <v>13</v>
      </c>
      <c r="D6916" s="4" t="s">
        <v>10</v>
      </c>
    </row>
    <row r="6917" spans="1:3">
      <c r="A6917" t="n">
        <v>53257</v>
      </c>
      <c r="B6917" s="42" t="n">
        <v>162</v>
      </c>
      <c r="C6917" s="7" t="n">
        <v>1</v>
      </c>
      <c r="D6917" s="7" t="n">
        <v>4097</v>
      </c>
    </row>
    <row r="6918" spans="1:3">
      <c r="A6918" t="s">
        <v>4</v>
      </c>
      <c r="B6918" s="4" t="s">
        <v>5</v>
      </c>
      <c r="C6918" s="4" t="s">
        <v>84</v>
      </c>
    </row>
    <row r="6919" spans="1:3">
      <c r="A6919" t="n">
        <v>53261</v>
      </c>
      <c r="B6919" s="29" t="n">
        <v>3</v>
      </c>
      <c r="C6919" s="16" t="n">
        <f t="normal" ca="1">A7911</f>
        <v>0</v>
      </c>
    </row>
    <row r="6920" spans="1:3">
      <c r="A6920" t="s">
        <v>4</v>
      </c>
      <c r="B6920" s="4" t="s">
        <v>5</v>
      </c>
      <c r="C6920" s="4" t="s">
        <v>13</v>
      </c>
      <c r="D6920" s="4" t="s">
        <v>10</v>
      </c>
    </row>
    <row r="6921" spans="1:3">
      <c r="A6921" t="n">
        <v>53266</v>
      </c>
      <c r="B6921" s="14" t="n">
        <v>49</v>
      </c>
      <c r="C6921" s="7" t="n">
        <v>6</v>
      </c>
      <c r="D6921" s="7" t="n">
        <v>121</v>
      </c>
    </row>
    <row r="6922" spans="1:3">
      <c r="A6922" t="s">
        <v>4</v>
      </c>
      <c r="B6922" s="4" t="s">
        <v>5</v>
      </c>
      <c r="C6922" s="4" t="s">
        <v>13</v>
      </c>
      <c r="D6922" s="4" t="s">
        <v>10</v>
      </c>
    </row>
    <row r="6923" spans="1:3">
      <c r="A6923" t="n">
        <v>53270</v>
      </c>
      <c r="B6923" s="42" t="n">
        <v>162</v>
      </c>
      <c r="C6923" s="7" t="n">
        <v>1</v>
      </c>
      <c r="D6923" s="7" t="n">
        <v>4098</v>
      </c>
    </row>
    <row r="6924" spans="1:3">
      <c r="A6924" t="s">
        <v>4</v>
      </c>
      <c r="B6924" s="4" t="s">
        <v>5</v>
      </c>
      <c r="C6924" s="4" t="s">
        <v>84</v>
      </c>
    </row>
    <row r="6925" spans="1:3">
      <c r="A6925" t="n">
        <v>53274</v>
      </c>
      <c r="B6925" s="29" t="n">
        <v>3</v>
      </c>
      <c r="C6925" s="16" t="n">
        <f t="normal" ca="1">A7911</f>
        <v>0</v>
      </c>
    </row>
    <row r="6926" spans="1:3">
      <c r="A6926" t="s">
        <v>4</v>
      </c>
      <c r="B6926" s="4" t="s">
        <v>5</v>
      </c>
      <c r="C6926" s="4" t="s">
        <v>13</v>
      </c>
      <c r="D6926" s="4" t="s">
        <v>10</v>
      </c>
    </row>
    <row r="6927" spans="1:3">
      <c r="A6927" t="n">
        <v>53279</v>
      </c>
      <c r="B6927" s="14" t="n">
        <v>49</v>
      </c>
      <c r="C6927" s="7" t="n">
        <v>6</v>
      </c>
      <c r="D6927" s="7" t="n">
        <v>121</v>
      </c>
    </row>
    <row r="6928" spans="1:3">
      <c r="A6928" t="s">
        <v>4</v>
      </c>
      <c r="B6928" s="4" t="s">
        <v>5</v>
      </c>
      <c r="C6928" s="4" t="s">
        <v>13</v>
      </c>
      <c r="D6928" s="4" t="s">
        <v>10</v>
      </c>
    </row>
    <row r="6929" spans="1:347">
      <c r="A6929" t="n">
        <v>53283</v>
      </c>
      <c r="B6929" s="42" t="n">
        <v>162</v>
      </c>
      <c r="C6929" s="7" t="n">
        <v>1</v>
      </c>
      <c r="D6929" s="7" t="n">
        <v>4099</v>
      </c>
    </row>
    <row r="6930" spans="1:347">
      <c r="A6930" t="s">
        <v>4</v>
      </c>
      <c r="B6930" s="4" t="s">
        <v>5</v>
      </c>
      <c r="C6930" s="4" t="s">
        <v>84</v>
      </c>
    </row>
    <row r="6931" spans="1:347">
      <c r="A6931" t="n">
        <v>53287</v>
      </c>
      <c r="B6931" s="29" t="n">
        <v>3</v>
      </c>
      <c r="C6931" s="16" t="n">
        <f t="normal" ca="1">A7911</f>
        <v>0</v>
      </c>
    </row>
    <row r="6932" spans="1:347">
      <c r="A6932" t="s">
        <v>4</v>
      </c>
      <c r="B6932" s="4" t="s">
        <v>5</v>
      </c>
      <c r="C6932" s="4" t="s">
        <v>13</v>
      </c>
      <c r="D6932" s="4" t="s">
        <v>10</v>
      </c>
    </row>
    <row r="6933" spans="1:347">
      <c r="A6933" t="n">
        <v>53292</v>
      </c>
      <c r="B6933" s="42" t="n">
        <v>162</v>
      </c>
      <c r="C6933" s="7" t="n">
        <v>1</v>
      </c>
      <c r="D6933" s="7" t="n">
        <v>4100</v>
      </c>
    </row>
    <row r="6934" spans="1:347">
      <c r="A6934" t="s">
        <v>4</v>
      </c>
      <c r="B6934" s="4" t="s">
        <v>5</v>
      </c>
      <c r="C6934" s="4" t="s">
        <v>84</v>
      </c>
    </row>
    <row r="6935" spans="1:347">
      <c r="A6935" t="n">
        <v>53296</v>
      </c>
      <c r="B6935" s="29" t="n">
        <v>3</v>
      </c>
      <c r="C6935" s="16" t="n">
        <f t="normal" ca="1">A7911</f>
        <v>0</v>
      </c>
    </row>
    <row r="6936" spans="1:347">
      <c r="A6936" t="s">
        <v>4</v>
      </c>
      <c r="B6936" s="4" t="s">
        <v>5</v>
      </c>
      <c r="C6936" s="4" t="s">
        <v>13</v>
      </c>
      <c r="D6936" s="4" t="s">
        <v>10</v>
      </c>
    </row>
    <row r="6937" spans="1:347">
      <c r="A6937" t="n">
        <v>53301</v>
      </c>
      <c r="B6937" s="42" t="n">
        <v>162</v>
      </c>
      <c r="C6937" s="7" t="n">
        <v>1</v>
      </c>
      <c r="D6937" s="7" t="n">
        <v>4101</v>
      </c>
    </row>
    <row r="6938" spans="1:347">
      <c r="A6938" t="s">
        <v>4</v>
      </c>
      <c r="B6938" s="4" t="s">
        <v>5</v>
      </c>
      <c r="C6938" s="4" t="s">
        <v>84</v>
      </c>
    </row>
    <row r="6939" spans="1:347">
      <c r="A6939" t="n">
        <v>53305</v>
      </c>
      <c r="B6939" s="29" t="n">
        <v>3</v>
      </c>
      <c r="C6939" s="16" t="n">
        <f t="normal" ca="1">A7911</f>
        <v>0</v>
      </c>
    </row>
    <row r="6940" spans="1:347">
      <c r="A6940" t="s">
        <v>4</v>
      </c>
      <c r="B6940" s="4" t="s">
        <v>5</v>
      </c>
      <c r="C6940" s="4" t="s">
        <v>13</v>
      </c>
      <c r="D6940" s="4" t="s">
        <v>10</v>
      </c>
    </row>
    <row r="6941" spans="1:347">
      <c r="A6941" t="n">
        <v>53310</v>
      </c>
      <c r="B6941" s="42" t="n">
        <v>162</v>
      </c>
      <c r="C6941" s="7" t="n">
        <v>1</v>
      </c>
      <c r="D6941" s="7" t="n">
        <v>4102</v>
      </c>
    </row>
    <row r="6942" spans="1:347">
      <c r="A6942" t="s">
        <v>4</v>
      </c>
      <c r="B6942" s="4" t="s">
        <v>5</v>
      </c>
      <c r="C6942" s="4" t="s">
        <v>84</v>
      </c>
    </row>
    <row r="6943" spans="1:347">
      <c r="A6943" t="n">
        <v>53314</v>
      </c>
      <c r="B6943" s="29" t="n">
        <v>3</v>
      </c>
      <c r="C6943" s="16" t="n">
        <f t="normal" ca="1">A7911</f>
        <v>0</v>
      </c>
    </row>
    <row r="6944" spans="1:347">
      <c r="A6944" t="s">
        <v>4</v>
      </c>
      <c r="B6944" s="4" t="s">
        <v>5</v>
      </c>
      <c r="C6944" s="4" t="s">
        <v>13</v>
      </c>
      <c r="D6944" s="4" t="s">
        <v>10</v>
      </c>
    </row>
    <row r="6945" spans="1:4">
      <c r="A6945" t="n">
        <v>53319</v>
      </c>
      <c r="B6945" s="42" t="n">
        <v>162</v>
      </c>
      <c r="C6945" s="7" t="n">
        <v>1</v>
      </c>
      <c r="D6945" s="7" t="n">
        <v>4103</v>
      </c>
    </row>
    <row r="6946" spans="1:4">
      <c r="A6946" t="s">
        <v>4</v>
      </c>
      <c r="B6946" s="4" t="s">
        <v>5</v>
      </c>
      <c r="C6946" s="4" t="s">
        <v>84</v>
      </c>
    </row>
    <row r="6947" spans="1:4">
      <c r="A6947" t="n">
        <v>53323</v>
      </c>
      <c r="B6947" s="29" t="n">
        <v>3</v>
      </c>
      <c r="C6947" s="16" t="n">
        <f t="normal" ca="1">A7911</f>
        <v>0</v>
      </c>
    </row>
    <row r="6948" spans="1:4">
      <c r="A6948" t="s">
        <v>4</v>
      </c>
      <c r="B6948" s="4" t="s">
        <v>5</v>
      </c>
      <c r="C6948" s="4" t="s">
        <v>13</v>
      </c>
      <c r="D6948" s="4" t="s">
        <v>10</v>
      </c>
    </row>
    <row r="6949" spans="1:4">
      <c r="A6949" t="n">
        <v>53328</v>
      </c>
      <c r="B6949" s="42" t="n">
        <v>162</v>
      </c>
      <c r="C6949" s="7" t="n">
        <v>1</v>
      </c>
      <c r="D6949" s="7" t="n">
        <v>4104</v>
      </c>
    </row>
    <row r="6950" spans="1:4">
      <c r="A6950" t="s">
        <v>4</v>
      </c>
      <c r="B6950" s="4" t="s">
        <v>5</v>
      </c>
      <c r="C6950" s="4" t="s">
        <v>84</v>
      </c>
    </row>
    <row r="6951" spans="1:4">
      <c r="A6951" t="n">
        <v>53332</v>
      </c>
      <c r="B6951" s="29" t="n">
        <v>3</v>
      </c>
      <c r="C6951" s="16" t="n">
        <f t="normal" ca="1">A7911</f>
        <v>0</v>
      </c>
    </row>
    <row r="6952" spans="1:4">
      <c r="A6952" t="s">
        <v>4</v>
      </c>
      <c r="B6952" s="4" t="s">
        <v>5</v>
      </c>
      <c r="C6952" s="4" t="s">
        <v>13</v>
      </c>
      <c r="D6952" s="4" t="s">
        <v>10</v>
      </c>
    </row>
    <row r="6953" spans="1:4">
      <c r="A6953" t="n">
        <v>53337</v>
      </c>
      <c r="B6953" s="42" t="n">
        <v>162</v>
      </c>
      <c r="C6953" s="7" t="n">
        <v>1</v>
      </c>
      <c r="D6953" s="7" t="n">
        <v>4105</v>
      </c>
    </row>
    <row r="6954" spans="1:4">
      <c r="A6954" t="s">
        <v>4</v>
      </c>
      <c r="B6954" s="4" t="s">
        <v>5</v>
      </c>
      <c r="C6954" s="4" t="s">
        <v>84</v>
      </c>
    </row>
    <row r="6955" spans="1:4">
      <c r="A6955" t="n">
        <v>53341</v>
      </c>
      <c r="B6955" s="29" t="n">
        <v>3</v>
      </c>
      <c r="C6955" s="16" t="n">
        <f t="normal" ca="1">A7911</f>
        <v>0</v>
      </c>
    </row>
    <row r="6956" spans="1:4">
      <c r="A6956" t="s">
        <v>4</v>
      </c>
      <c r="B6956" s="4" t="s">
        <v>5</v>
      </c>
      <c r="C6956" s="4" t="s">
        <v>13</v>
      </c>
      <c r="D6956" s="4" t="s">
        <v>10</v>
      </c>
    </row>
    <row r="6957" spans="1:4">
      <c r="A6957" t="n">
        <v>53346</v>
      </c>
      <c r="B6957" s="42" t="n">
        <v>162</v>
      </c>
      <c r="C6957" s="7" t="n">
        <v>1</v>
      </c>
      <c r="D6957" s="7" t="n">
        <v>4106</v>
      </c>
    </row>
    <row r="6958" spans="1:4">
      <c r="A6958" t="s">
        <v>4</v>
      </c>
      <c r="B6958" s="4" t="s">
        <v>5</v>
      </c>
      <c r="C6958" s="4" t="s">
        <v>84</v>
      </c>
    </row>
    <row r="6959" spans="1:4">
      <c r="A6959" t="n">
        <v>53350</v>
      </c>
      <c r="B6959" s="29" t="n">
        <v>3</v>
      </c>
      <c r="C6959" s="16" t="n">
        <f t="normal" ca="1">A7911</f>
        <v>0</v>
      </c>
    </row>
    <row r="6960" spans="1:4">
      <c r="A6960" t="s">
        <v>4</v>
      </c>
      <c r="B6960" s="4" t="s">
        <v>5</v>
      </c>
      <c r="C6960" s="4" t="s">
        <v>13</v>
      </c>
      <c r="D6960" s="4" t="s">
        <v>10</v>
      </c>
    </row>
    <row r="6961" spans="1:4">
      <c r="A6961" t="n">
        <v>53355</v>
      </c>
      <c r="B6961" s="42" t="n">
        <v>162</v>
      </c>
      <c r="C6961" s="7" t="n">
        <v>1</v>
      </c>
      <c r="D6961" s="7" t="n">
        <v>4108</v>
      </c>
    </row>
    <row r="6962" spans="1:4">
      <c r="A6962" t="s">
        <v>4</v>
      </c>
      <c r="B6962" s="4" t="s">
        <v>5</v>
      </c>
      <c r="C6962" s="4" t="s">
        <v>84</v>
      </c>
    </row>
    <row r="6963" spans="1:4">
      <c r="A6963" t="n">
        <v>53359</v>
      </c>
      <c r="B6963" s="29" t="n">
        <v>3</v>
      </c>
      <c r="C6963" s="16" t="n">
        <f t="normal" ca="1">A7911</f>
        <v>0</v>
      </c>
    </row>
    <row r="6964" spans="1:4">
      <c r="A6964" t="s">
        <v>4</v>
      </c>
      <c r="B6964" s="4" t="s">
        <v>5</v>
      </c>
      <c r="C6964" s="4" t="s">
        <v>13</v>
      </c>
      <c r="D6964" s="4" t="s">
        <v>10</v>
      </c>
    </row>
    <row r="6965" spans="1:4">
      <c r="A6965" t="n">
        <v>53364</v>
      </c>
      <c r="B6965" s="42" t="n">
        <v>162</v>
      </c>
      <c r="C6965" s="7" t="n">
        <v>1</v>
      </c>
      <c r="D6965" s="7" t="n">
        <v>4109</v>
      </c>
    </row>
    <row r="6966" spans="1:4">
      <c r="A6966" t="s">
        <v>4</v>
      </c>
      <c r="B6966" s="4" t="s">
        <v>5</v>
      </c>
      <c r="C6966" s="4" t="s">
        <v>84</v>
      </c>
    </row>
    <row r="6967" spans="1:4">
      <c r="A6967" t="n">
        <v>53368</v>
      </c>
      <c r="B6967" s="29" t="n">
        <v>3</v>
      </c>
      <c r="C6967" s="16" t="n">
        <f t="normal" ca="1">A7911</f>
        <v>0</v>
      </c>
    </row>
    <row r="6968" spans="1:4">
      <c r="A6968" t="s">
        <v>4</v>
      </c>
      <c r="B6968" s="4" t="s">
        <v>5</v>
      </c>
      <c r="C6968" s="4" t="s">
        <v>13</v>
      </c>
      <c r="D6968" s="4" t="s">
        <v>10</v>
      </c>
    </row>
    <row r="6969" spans="1:4">
      <c r="A6969" t="n">
        <v>53373</v>
      </c>
      <c r="B6969" s="42" t="n">
        <v>162</v>
      </c>
      <c r="C6969" s="7" t="n">
        <v>1</v>
      </c>
      <c r="D6969" s="7" t="n">
        <v>4110</v>
      </c>
    </row>
    <row r="6970" spans="1:4">
      <c r="A6970" t="s">
        <v>4</v>
      </c>
      <c r="B6970" s="4" t="s">
        <v>5</v>
      </c>
      <c r="C6970" s="4" t="s">
        <v>84</v>
      </c>
    </row>
    <row r="6971" spans="1:4">
      <c r="A6971" t="n">
        <v>53377</v>
      </c>
      <c r="B6971" s="29" t="n">
        <v>3</v>
      </c>
      <c r="C6971" s="16" t="n">
        <f t="normal" ca="1">A7911</f>
        <v>0</v>
      </c>
    </row>
    <row r="6972" spans="1:4">
      <c r="A6972" t="s">
        <v>4</v>
      </c>
      <c r="B6972" s="4" t="s">
        <v>5</v>
      </c>
      <c r="C6972" s="4" t="s">
        <v>13</v>
      </c>
      <c r="D6972" s="4" t="s">
        <v>10</v>
      </c>
      <c r="E6972" s="4" t="s">
        <v>10</v>
      </c>
    </row>
    <row r="6973" spans="1:4">
      <c r="A6973" t="n">
        <v>53382</v>
      </c>
      <c r="B6973" s="14" t="n">
        <v>49</v>
      </c>
      <c r="C6973" s="7" t="n">
        <v>5</v>
      </c>
      <c r="D6973" s="7" t="n">
        <v>101</v>
      </c>
      <c r="E6973" s="7" t="n">
        <v>500</v>
      </c>
    </row>
    <row r="6974" spans="1:4">
      <c r="A6974" t="s">
        <v>4</v>
      </c>
      <c r="B6974" s="4" t="s">
        <v>5</v>
      </c>
      <c r="C6974" s="4" t="s">
        <v>13</v>
      </c>
      <c r="D6974" s="4" t="s">
        <v>10</v>
      </c>
    </row>
    <row r="6975" spans="1:4">
      <c r="A6975" t="n">
        <v>53388</v>
      </c>
      <c r="B6975" s="42" t="n">
        <v>162</v>
      </c>
      <c r="C6975" s="7" t="n">
        <v>1</v>
      </c>
      <c r="D6975" s="7" t="n">
        <v>4111</v>
      </c>
    </row>
    <row r="6976" spans="1:4">
      <c r="A6976" t="s">
        <v>4</v>
      </c>
      <c r="B6976" s="4" t="s">
        <v>5</v>
      </c>
      <c r="C6976" s="4" t="s">
        <v>84</v>
      </c>
    </row>
    <row r="6977" spans="1:5">
      <c r="A6977" t="n">
        <v>53392</v>
      </c>
      <c r="B6977" s="29" t="n">
        <v>3</v>
      </c>
      <c r="C6977" s="16" t="n">
        <f t="normal" ca="1">A7911</f>
        <v>0</v>
      </c>
    </row>
    <row r="6978" spans="1:5">
      <c r="A6978" t="s">
        <v>4</v>
      </c>
      <c r="B6978" s="4" t="s">
        <v>5</v>
      </c>
      <c r="C6978" s="4" t="s">
        <v>13</v>
      </c>
      <c r="D6978" s="4" t="s">
        <v>10</v>
      </c>
      <c r="E6978" s="4" t="s">
        <v>10</v>
      </c>
    </row>
    <row r="6979" spans="1:5">
      <c r="A6979" t="n">
        <v>53397</v>
      </c>
      <c r="B6979" s="14" t="n">
        <v>49</v>
      </c>
      <c r="C6979" s="7" t="n">
        <v>5</v>
      </c>
      <c r="D6979" s="7" t="n">
        <v>101</v>
      </c>
      <c r="E6979" s="7" t="n">
        <v>500</v>
      </c>
    </row>
    <row r="6980" spans="1:5">
      <c r="A6980" t="s">
        <v>4</v>
      </c>
      <c r="B6980" s="4" t="s">
        <v>5</v>
      </c>
      <c r="C6980" s="4" t="s">
        <v>13</v>
      </c>
      <c r="D6980" s="4" t="s">
        <v>10</v>
      </c>
    </row>
    <row r="6981" spans="1:5">
      <c r="A6981" t="n">
        <v>53403</v>
      </c>
      <c r="B6981" s="42" t="n">
        <v>162</v>
      </c>
      <c r="C6981" s="7" t="n">
        <v>1</v>
      </c>
      <c r="D6981" s="7" t="n">
        <v>4112</v>
      </c>
    </row>
    <row r="6982" spans="1:5">
      <c r="A6982" t="s">
        <v>4</v>
      </c>
      <c r="B6982" s="4" t="s">
        <v>5</v>
      </c>
      <c r="C6982" s="4" t="s">
        <v>84</v>
      </c>
    </row>
    <row r="6983" spans="1:5">
      <c r="A6983" t="n">
        <v>53407</v>
      </c>
      <c r="B6983" s="29" t="n">
        <v>3</v>
      </c>
      <c r="C6983" s="16" t="n">
        <f t="normal" ca="1">A7911</f>
        <v>0</v>
      </c>
    </row>
    <row r="6984" spans="1:5">
      <c r="A6984" t="s">
        <v>4</v>
      </c>
      <c r="B6984" s="4" t="s">
        <v>5</v>
      </c>
      <c r="C6984" s="4" t="s">
        <v>13</v>
      </c>
      <c r="D6984" s="4" t="s">
        <v>10</v>
      </c>
      <c r="E6984" s="4" t="s">
        <v>10</v>
      </c>
    </row>
    <row r="6985" spans="1:5">
      <c r="A6985" t="n">
        <v>53412</v>
      </c>
      <c r="B6985" s="14" t="n">
        <v>49</v>
      </c>
      <c r="C6985" s="7" t="n">
        <v>5</v>
      </c>
      <c r="D6985" s="7" t="n">
        <v>101</v>
      </c>
      <c r="E6985" s="7" t="n">
        <v>500</v>
      </c>
    </row>
    <row r="6986" spans="1:5">
      <c r="A6986" t="s">
        <v>4</v>
      </c>
      <c r="B6986" s="4" t="s">
        <v>5</v>
      </c>
      <c r="C6986" s="4" t="s">
        <v>13</v>
      </c>
      <c r="D6986" s="4" t="s">
        <v>10</v>
      </c>
    </row>
    <row r="6987" spans="1:5">
      <c r="A6987" t="n">
        <v>53418</v>
      </c>
      <c r="B6987" s="42" t="n">
        <v>162</v>
      </c>
      <c r="C6987" s="7" t="n">
        <v>1</v>
      </c>
      <c r="D6987" s="7" t="n">
        <v>4113</v>
      </c>
    </row>
    <row r="6988" spans="1:5">
      <c r="A6988" t="s">
        <v>4</v>
      </c>
      <c r="B6988" s="4" t="s">
        <v>5</v>
      </c>
      <c r="C6988" s="4" t="s">
        <v>84</v>
      </c>
    </row>
    <row r="6989" spans="1:5">
      <c r="A6989" t="n">
        <v>53422</v>
      </c>
      <c r="B6989" s="29" t="n">
        <v>3</v>
      </c>
      <c r="C6989" s="16" t="n">
        <f t="normal" ca="1">A7911</f>
        <v>0</v>
      </c>
    </row>
    <row r="6990" spans="1:5">
      <c r="A6990" t="s">
        <v>4</v>
      </c>
      <c r="B6990" s="4" t="s">
        <v>5</v>
      </c>
      <c r="C6990" s="4" t="s">
        <v>13</v>
      </c>
      <c r="D6990" s="4" t="s">
        <v>10</v>
      </c>
      <c r="E6990" s="4" t="s">
        <v>10</v>
      </c>
    </row>
    <row r="6991" spans="1:5">
      <c r="A6991" t="n">
        <v>53427</v>
      </c>
      <c r="B6991" s="14" t="n">
        <v>49</v>
      </c>
      <c r="C6991" s="7" t="n">
        <v>5</v>
      </c>
      <c r="D6991" s="7" t="n">
        <v>101</v>
      </c>
      <c r="E6991" s="7" t="n">
        <v>500</v>
      </c>
    </row>
    <row r="6992" spans="1:5">
      <c r="A6992" t="s">
        <v>4</v>
      </c>
      <c r="B6992" s="4" t="s">
        <v>5</v>
      </c>
      <c r="C6992" s="4" t="s">
        <v>13</v>
      </c>
      <c r="D6992" s="4" t="s">
        <v>10</v>
      </c>
    </row>
    <row r="6993" spans="1:5">
      <c r="A6993" t="n">
        <v>53433</v>
      </c>
      <c r="B6993" s="42" t="n">
        <v>162</v>
      </c>
      <c r="C6993" s="7" t="n">
        <v>1</v>
      </c>
      <c r="D6993" s="7" t="n">
        <v>4114</v>
      </c>
    </row>
    <row r="6994" spans="1:5">
      <c r="A6994" t="s">
        <v>4</v>
      </c>
      <c r="B6994" s="4" t="s">
        <v>5</v>
      </c>
      <c r="C6994" s="4" t="s">
        <v>84</v>
      </c>
    </row>
    <row r="6995" spans="1:5">
      <c r="A6995" t="n">
        <v>53437</v>
      </c>
      <c r="B6995" s="29" t="n">
        <v>3</v>
      </c>
      <c r="C6995" s="16" t="n">
        <f t="normal" ca="1">A7911</f>
        <v>0</v>
      </c>
    </row>
    <row r="6996" spans="1:5">
      <c r="A6996" t="s">
        <v>4</v>
      </c>
      <c r="B6996" s="4" t="s">
        <v>5</v>
      </c>
      <c r="C6996" s="4" t="s">
        <v>13</v>
      </c>
      <c r="D6996" s="4" t="s">
        <v>10</v>
      </c>
      <c r="E6996" s="4" t="s">
        <v>10</v>
      </c>
    </row>
    <row r="6997" spans="1:5">
      <c r="A6997" t="n">
        <v>53442</v>
      </c>
      <c r="B6997" s="14" t="n">
        <v>49</v>
      </c>
      <c r="C6997" s="7" t="n">
        <v>5</v>
      </c>
      <c r="D6997" s="7" t="n">
        <v>101</v>
      </c>
      <c r="E6997" s="7" t="n">
        <v>500</v>
      </c>
    </row>
    <row r="6998" spans="1:5">
      <c r="A6998" t="s">
        <v>4</v>
      </c>
      <c r="B6998" s="4" t="s">
        <v>5</v>
      </c>
      <c r="C6998" s="4" t="s">
        <v>13</v>
      </c>
      <c r="D6998" s="4" t="s">
        <v>10</v>
      </c>
    </row>
    <row r="6999" spans="1:5">
      <c r="A6999" t="n">
        <v>53448</v>
      </c>
      <c r="B6999" s="42" t="n">
        <v>162</v>
      </c>
      <c r="C6999" s="7" t="n">
        <v>1</v>
      </c>
      <c r="D6999" s="7" t="n">
        <v>4115</v>
      </c>
    </row>
    <row r="7000" spans="1:5">
      <c r="A7000" t="s">
        <v>4</v>
      </c>
      <c r="B7000" s="4" t="s">
        <v>5</v>
      </c>
      <c r="C7000" s="4" t="s">
        <v>84</v>
      </c>
    </row>
    <row r="7001" spans="1:5">
      <c r="A7001" t="n">
        <v>53452</v>
      </c>
      <c r="B7001" s="29" t="n">
        <v>3</v>
      </c>
      <c r="C7001" s="16" t="n">
        <f t="normal" ca="1">A7911</f>
        <v>0</v>
      </c>
    </row>
    <row r="7002" spans="1:5">
      <c r="A7002" t="s">
        <v>4</v>
      </c>
      <c r="B7002" s="4" t="s">
        <v>5</v>
      </c>
      <c r="C7002" s="4" t="s">
        <v>13</v>
      </c>
      <c r="D7002" s="4" t="s">
        <v>10</v>
      </c>
      <c r="E7002" s="4" t="s">
        <v>10</v>
      </c>
    </row>
    <row r="7003" spans="1:5">
      <c r="A7003" t="n">
        <v>53457</v>
      </c>
      <c r="B7003" s="14" t="n">
        <v>49</v>
      </c>
      <c r="C7003" s="7" t="n">
        <v>5</v>
      </c>
      <c r="D7003" s="7" t="n">
        <v>101</v>
      </c>
      <c r="E7003" s="7" t="n">
        <v>500</v>
      </c>
    </row>
    <row r="7004" spans="1:5">
      <c r="A7004" t="s">
        <v>4</v>
      </c>
      <c r="B7004" s="4" t="s">
        <v>5</v>
      </c>
      <c r="C7004" s="4" t="s">
        <v>13</v>
      </c>
      <c r="D7004" s="4" t="s">
        <v>10</v>
      </c>
    </row>
    <row r="7005" spans="1:5">
      <c r="A7005" t="n">
        <v>53463</v>
      </c>
      <c r="B7005" s="42" t="n">
        <v>162</v>
      </c>
      <c r="C7005" s="7" t="n">
        <v>1</v>
      </c>
      <c r="D7005" s="7" t="n">
        <v>4116</v>
      </c>
    </row>
    <row r="7006" spans="1:5">
      <c r="A7006" t="s">
        <v>4</v>
      </c>
      <c r="B7006" s="4" t="s">
        <v>5</v>
      </c>
      <c r="C7006" s="4" t="s">
        <v>84</v>
      </c>
    </row>
    <row r="7007" spans="1:5">
      <c r="A7007" t="n">
        <v>53467</v>
      </c>
      <c r="B7007" s="29" t="n">
        <v>3</v>
      </c>
      <c r="C7007" s="16" t="n">
        <f t="normal" ca="1">A7911</f>
        <v>0</v>
      </c>
    </row>
    <row r="7008" spans="1:5">
      <c r="A7008" t="s">
        <v>4</v>
      </c>
      <c r="B7008" s="4" t="s">
        <v>5</v>
      </c>
      <c r="C7008" s="4" t="s">
        <v>13</v>
      </c>
      <c r="D7008" s="4" t="s">
        <v>10</v>
      </c>
      <c r="E7008" s="4" t="s">
        <v>10</v>
      </c>
    </row>
    <row r="7009" spans="1:5">
      <c r="A7009" t="n">
        <v>53472</v>
      </c>
      <c r="B7009" s="14" t="n">
        <v>49</v>
      </c>
      <c r="C7009" s="7" t="n">
        <v>5</v>
      </c>
      <c r="D7009" s="7" t="n">
        <v>101</v>
      </c>
      <c r="E7009" s="7" t="n">
        <v>500</v>
      </c>
    </row>
    <row r="7010" spans="1:5">
      <c r="A7010" t="s">
        <v>4</v>
      </c>
      <c r="B7010" s="4" t="s">
        <v>5</v>
      </c>
      <c r="C7010" s="4" t="s">
        <v>13</v>
      </c>
      <c r="D7010" s="4" t="s">
        <v>10</v>
      </c>
    </row>
    <row r="7011" spans="1:5">
      <c r="A7011" t="n">
        <v>53478</v>
      </c>
      <c r="B7011" s="42" t="n">
        <v>162</v>
      </c>
      <c r="C7011" s="7" t="n">
        <v>1</v>
      </c>
      <c r="D7011" s="7" t="n">
        <v>4117</v>
      </c>
    </row>
    <row r="7012" spans="1:5">
      <c r="A7012" t="s">
        <v>4</v>
      </c>
      <c r="B7012" s="4" t="s">
        <v>5</v>
      </c>
      <c r="C7012" s="4" t="s">
        <v>84</v>
      </c>
    </row>
    <row r="7013" spans="1:5">
      <c r="A7013" t="n">
        <v>53482</v>
      </c>
      <c r="B7013" s="29" t="n">
        <v>3</v>
      </c>
      <c r="C7013" s="16" t="n">
        <f t="normal" ca="1">A7911</f>
        <v>0</v>
      </c>
    </row>
    <row r="7014" spans="1:5">
      <c r="A7014" t="s">
        <v>4</v>
      </c>
      <c r="B7014" s="4" t="s">
        <v>5</v>
      </c>
      <c r="C7014" s="4" t="s">
        <v>13</v>
      </c>
      <c r="D7014" s="4" t="s">
        <v>10</v>
      </c>
      <c r="E7014" s="4" t="s">
        <v>10</v>
      </c>
    </row>
    <row r="7015" spans="1:5">
      <c r="A7015" t="n">
        <v>53487</v>
      </c>
      <c r="B7015" s="14" t="n">
        <v>49</v>
      </c>
      <c r="C7015" s="7" t="n">
        <v>5</v>
      </c>
      <c r="D7015" s="7" t="n">
        <v>101</v>
      </c>
      <c r="E7015" s="7" t="n">
        <v>500</v>
      </c>
    </row>
    <row r="7016" spans="1:5">
      <c r="A7016" t="s">
        <v>4</v>
      </c>
      <c r="B7016" s="4" t="s">
        <v>5</v>
      </c>
      <c r="C7016" s="4" t="s">
        <v>13</v>
      </c>
      <c r="D7016" s="4" t="s">
        <v>10</v>
      </c>
    </row>
    <row r="7017" spans="1:5">
      <c r="A7017" t="n">
        <v>53493</v>
      </c>
      <c r="B7017" s="42" t="n">
        <v>162</v>
      </c>
      <c r="C7017" s="7" t="n">
        <v>1</v>
      </c>
      <c r="D7017" s="7" t="n">
        <v>4118</v>
      </c>
    </row>
    <row r="7018" spans="1:5">
      <c r="A7018" t="s">
        <v>4</v>
      </c>
      <c r="B7018" s="4" t="s">
        <v>5</v>
      </c>
      <c r="C7018" s="4" t="s">
        <v>84</v>
      </c>
    </row>
    <row r="7019" spans="1:5">
      <c r="A7019" t="n">
        <v>53497</v>
      </c>
      <c r="B7019" s="29" t="n">
        <v>3</v>
      </c>
      <c r="C7019" s="16" t="n">
        <f t="normal" ca="1">A7911</f>
        <v>0</v>
      </c>
    </row>
    <row r="7020" spans="1:5">
      <c r="A7020" t="s">
        <v>4</v>
      </c>
      <c r="B7020" s="4" t="s">
        <v>5</v>
      </c>
      <c r="C7020" s="4" t="s">
        <v>13</v>
      </c>
      <c r="D7020" s="4" t="s">
        <v>10</v>
      </c>
      <c r="E7020" s="4" t="s">
        <v>10</v>
      </c>
    </row>
    <row r="7021" spans="1:5">
      <c r="A7021" t="n">
        <v>53502</v>
      </c>
      <c r="B7021" s="14" t="n">
        <v>49</v>
      </c>
      <c r="C7021" s="7" t="n">
        <v>5</v>
      </c>
      <c r="D7021" s="7" t="n">
        <v>101</v>
      </c>
      <c r="E7021" s="7" t="n">
        <v>500</v>
      </c>
    </row>
    <row r="7022" spans="1:5">
      <c r="A7022" t="s">
        <v>4</v>
      </c>
      <c r="B7022" s="4" t="s">
        <v>5</v>
      </c>
      <c r="C7022" s="4" t="s">
        <v>13</v>
      </c>
      <c r="D7022" s="4" t="s">
        <v>10</v>
      </c>
    </row>
    <row r="7023" spans="1:5">
      <c r="A7023" t="n">
        <v>53508</v>
      </c>
      <c r="B7023" s="42" t="n">
        <v>162</v>
      </c>
      <c r="C7023" s="7" t="n">
        <v>1</v>
      </c>
      <c r="D7023" s="7" t="n">
        <v>4119</v>
      </c>
    </row>
    <row r="7024" spans="1:5">
      <c r="A7024" t="s">
        <v>4</v>
      </c>
      <c r="B7024" s="4" t="s">
        <v>5</v>
      </c>
      <c r="C7024" s="4" t="s">
        <v>84</v>
      </c>
    </row>
    <row r="7025" spans="1:5">
      <c r="A7025" t="n">
        <v>53512</v>
      </c>
      <c r="B7025" s="29" t="n">
        <v>3</v>
      </c>
      <c r="C7025" s="16" t="n">
        <f t="normal" ca="1">A7911</f>
        <v>0</v>
      </c>
    </row>
    <row r="7026" spans="1:5">
      <c r="A7026" t="s">
        <v>4</v>
      </c>
      <c r="B7026" s="4" t="s">
        <v>5</v>
      </c>
      <c r="C7026" s="4" t="s">
        <v>13</v>
      </c>
      <c r="D7026" s="4" t="s">
        <v>10</v>
      </c>
      <c r="E7026" s="4" t="s">
        <v>10</v>
      </c>
    </row>
    <row r="7027" spans="1:5">
      <c r="A7027" t="n">
        <v>53517</v>
      </c>
      <c r="B7027" s="14" t="n">
        <v>49</v>
      </c>
      <c r="C7027" s="7" t="n">
        <v>5</v>
      </c>
      <c r="D7027" s="7" t="n">
        <v>101</v>
      </c>
      <c r="E7027" s="7" t="n">
        <v>500</v>
      </c>
    </row>
    <row r="7028" spans="1:5">
      <c r="A7028" t="s">
        <v>4</v>
      </c>
      <c r="B7028" s="4" t="s">
        <v>5</v>
      </c>
      <c r="C7028" s="4" t="s">
        <v>13</v>
      </c>
      <c r="D7028" s="4" t="s">
        <v>10</v>
      </c>
    </row>
    <row r="7029" spans="1:5">
      <c r="A7029" t="n">
        <v>53523</v>
      </c>
      <c r="B7029" s="42" t="n">
        <v>162</v>
      </c>
      <c r="C7029" s="7" t="n">
        <v>1</v>
      </c>
      <c r="D7029" s="7" t="n">
        <v>4120</v>
      </c>
    </row>
    <row r="7030" spans="1:5">
      <c r="A7030" t="s">
        <v>4</v>
      </c>
      <c r="B7030" s="4" t="s">
        <v>5</v>
      </c>
      <c r="C7030" s="4" t="s">
        <v>84</v>
      </c>
    </row>
    <row r="7031" spans="1:5">
      <c r="A7031" t="n">
        <v>53527</v>
      </c>
      <c r="B7031" s="29" t="n">
        <v>3</v>
      </c>
      <c r="C7031" s="16" t="n">
        <f t="normal" ca="1">A7911</f>
        <v>0</v>
      </c>
    </row>
    <row r="7032" spans="1:5">
      <c r="A7032" t="s">
        <v>4</v>
      </c>
      <c r="B7032" s="4" t="s">
        <v>5</v>
      </c>
      <c r="C7032" s="4" t="s">
        <v>13</v>
      </c>
      <c r="D7032" s="4" t="s">
        <v>10</v>
      </c>
      <c r="E7032" s="4" t="s">
        <v>10</v>
      </c>
    </row>
    <row r="7033" spans="1:5">
      <c r="A7033" t="n">
        <v>53532</v>
      </c>
      <c r="B7033" s="14" t="n">
        <v>49</v>
      </c>
      <c r="C7033" s="7" t="n">
        <v>5</v>
      </c>
      <c r="D7033" s="7" t="n">
        <v>101</v>
      </c>
      <c r="E7033" s="7" t="n">
        <v>500</v>
      </c>
    </row>
    <row r="7034" spans="1:5">
      <c r="A7034" t="s">
        <v>4</v>
      </c>
      <c r="B7034" s="4" t="s">
        <v>5</v>
      </c>
      <c r="C7034" s="4" t="s">
        <v>13</v>
      </c>
      <c r="D7034" s="4" t="s">
        <v>10</v>
      </c>
    </row>
    <row r="7035" spans="1:5">
      <c r="A7035" t="n">
        <v>53538</v>
      </c>
      <c r="B7035" s="42" t="n">
        <v>162</v>
      </c>
      <c r="C7035" s="7" t="n">
        <v>1</v>
      </c>
      <c r="D7035" s="7" t="n">
        <v>4121</v>
      </c>
    </row>
    <row r="7036" spans="1:5">
      <c r="A7036" t="s">
        <v>4</v>
      </c>
      <c r="B7036" s="4" t="s">
        <v>5</v>
      </c>
      <c r="C7036" s="4" t="s">
        <v>84</v>
      </c>
    </row>
    <row r="7037" spans="1:5">
      <c r="A7037" t="n">
        <v>53542</v>
      </c>
      <c r="B7037" s="29" t="n">
        <v>3</v>
      </c>
      <c r="C7037" s="16" t="n">
        <f t="normal" ca="1">A7911</f>
        <v>0</v>
      </c>
    </row>
    <row r="7038" spans="1:5">
      <c r="A7038" t="s">
        <v>4</v>
      </c>
      <c r="B7038" s="4" t="s">
        <v>5</v>
      </c>
      <c r="C7038" s="4" t="s">
        <v>13</v>
      </c>
      <c r="D7038" s="4" t="s">
        <v>10</v>
      </c>
      <c r="E7038" s="4" t="s">
        <v>10</v>
      </c>
    </row>
    <row r="7039" spans="1:5">
      <c r="A7039" t="n">
        <v>53547</v>
      </c>
      <c r="B7039" s="14" t="n">
        <v>49</v>
      </c>
      <c r="C7039" s="7" t="n">
        <v>5</v>
      </c>
      <c r="D7039" s="7" t="n">
        <v>101</v>
      </c>
      <c r="E7039" s="7" t="n">
        <v>500</v>
      </c>
    </row>
    <row r="7040" spans="1:5">
      <c r="A7040" t="s">
        <v>4</v>
      </c>
      <c r="B7040" s="4" t="s">
        <v>5</v>
      </c>
      <c r="C7040" s="4" t="s">
        <v>13</v>
      </c>
      <c r="D7040" s="4" t="s">
        <v>10</v>
      </c>
    </row>
    <row r="7041" spans="1:5">
      <c r="A7041" t="n">
        <v>53553</v>
      </c>
      <c r="B7041" s="42" t="n">
        <v>162</v>
      </c>
      <c r="C7041" s="7" t="n">
        <v>1</v>
      </c>
      <c r="D7041" s="7" t="n">
        <v>4122</v>
      </c>
    </row>
    <row r="7042" spans="1:5">
      <c r="A7042" t="s">
        <v>4</v>
      </c>
      <c r="B7042" s="4" t="s">
        <v>5</v>
      </c>
      <c r="C7042" s="4" t="s">
        <v>84</v>
      </c>
    </row>
    <row r="7043" spans="1:5">
      <c r="A7043" t="n">
        <v>53557</v>
      </c>
      <c r="B7043" s="29" t="n">
        <v>3</v>
      </c>
      <c r="C7043" s="16" t="n">
        <f t="normal" ca="1">A7911</f>
        <v>0</v>
      </c>
    </row>
    <row r="7044" spans="1:5">
      <c r="A7044" t="s">
        <v>4</v>
      </c>
      <c r="B7044" s="4" t="s">
        <v>5</v>
      </c>
      <c r="C7044" s="4" t="s">
        <v>13</v>
      </c>
      <c r="D7044" s="4" t="s">
        <v>10</v>
      </c>
      <c r="E7044" s="4" t="s">
        <v>10</v>
      </c>
    </row>
    <row r="7045" spans="1:5">
      <c r="A7045" t="n">
        <v>53562</v>
      </c>
      <c r="B7045" s="14" t="n">
        <v>49</v>
      </c>
      <c r="C7045" s="7" t="n">
        <v>5</v>
      </c>
      <c r="D7045" s="7" t="n">
        <v>101</v>
      </c>
      <c r="E7045" s="7" t="n">
        <v>500</v>
      </c>
    </row>
    <row r="7046" spans="1:5">
      <c r="A7046" t="s">
        <v>4</v>
      </c>
      <c r="B7046" s="4" t="s">
        <v>5</v>
      </c>
      <c r="C7046" s="4" t="s">
        <v>13</v>
      </c>
      <c r="D7046" s="4" t="s">
        <v>10</v>
      </c>
    </row>
    <row r="7047" spans="1:5">
      <c r="A7047" t="n">
        <v>53568</v>
      </c>
      <c r="B7047" s="42" t="n">
        <v>162</v>
      </c>
      <c r="C7047" s="7" t="n">
        <v>1</v>
      </c>
      <c r="D7047" s="7" t="n">
        <v>4123</v>
      </c>
    </row>
    <row r="7048" spans="1:5">
      <c r="A7048" t="s">
        <v>4</v>
      </c>
      <c r="B7048" s="4" t="s">
        <v>5</v>
      </c>
      <c r="C7048" s="4" t="s">
        <v>84</v>
      </c>
    </row>
    <row r="7049" spans="1:5">
      <c r="A7049" t="n">
        <v>53572</v>
      </c>
      <c r="B7049" s="29" t="n">
        <v>3</v>
      </c>
      <c r="C7049" s="16" t="n">
        <f t="normal" ca="1">A7911</f>
        <v>0</v>
      </c>
    </row>
    <row r="7050" spans="1:5">
      <c r="A7050" t="s">
        <v>4</v>
      </c>
      <c r="B7050" s="4" t="s">
        <v>5</v>
      </c>
      <c r="C7050" s="4" t="s">
        <v>13</v>
      </c>
      <c r="D7050" s="4" t="s">
        <v>10</v>
      </c>
      <c r="E7050" s="4" t="s">
        <v>10</v>
      </c>
    </row>
    <row r="7051" spans="1:5">
      <c r="A7051" t="n">
        <v>53577</v>
      </c>
      <c r="B7051" s="14" t="n">
        <v>49</v>
      </c>
      <c r="C7051" s="7" t="n">
        <v>5</v>
      </c>
      <c r="D7051" s="7" t="n">
        <v>101</v>
      </c>
      <c r="E7051" s="7" t="n">
        <v>500</v>
      </c>
    </row>
    <row r="7052" spans="1:5">
      <c r="A7052" t="s">
        <v>4</v>
      </c>
      <c r="B7052" s="4" t="s">
        <v>5</v>
      </c>
      <c r="C7052" s="4" t="s">
        <v>13</v>
      </c>
      <c r="D7052" s="4" t="s">
        <v>10</v>
      </c>
    </row>
    <row r="7053" spans="1:5">
      <c r="A7053" t="n">
        <v>53583</v>
      </c>
      <c r="B7053" s="42" t="n">
        <v>162</v>
      </c>
      <c r="C7053" s="7" t="n">
        <v>1</v>
      </c>
      <c r="D7053" s="7" t="n">
        <v>4124</v>
      </c>
    </row>
    <row r="7054" spans="1:5">
      <c r="A7054" t="s">
        <v>4</v>
      </c>
      <c r="B7054" s="4" t="s">
        <v>5</v>
      </c>
      <c r="C7054" s="4" t="s">
        <v>84</v>
      </c>
    </row>
    <row r="7055" spans="1:5">
      <c r="A7055" t="n">
        <v>53587</v>
      </c>
      <c r="B7055" s="29" t="n">
        <v>3</v>
      </c>
      <c r="C7055" s="16" t="n">
        <f t="normal" ca="1">A7911</f>
        <v>0</v>
      </c>
    </row>
    <row r="7056" spans="1:5">
      <c r="A7056" t="s">
        <v>4</v>
      </c>
      <c r="B7056" s="4" t="s">
        <v>5</v>
      </c>
      <c r="C7056" s="4" t="s">
        <v>13</v>
      </c>
      <c r="D7056" s="4" t="s">
        <v>10</v>
      </c>
      <c r="E7056" s="4" t="s">
        <v>10</v>
      </c>
    </row>
    <row r="7057" spans="1:5">
      <c r="A7057" t="n">
        <v>53592</v>
      </c>
      <c r="B7057" s="14" t="n">
        <v>49</v>
      </c>
      <c r="C7057" s="7" t="n">
        <v>5</v>
      </c>
      <c r="D7057" s="7" t="n">
        <v>101</v>
      </c>
      <c r="E7057" s="7" t="n">
        <v>500</v>
      </c>
    </row>
    <row r="7058" spans="1:5">
      <c r="A7058" t="s">
        <v>4</v>
      </c>
      <c r="B7058" s="4" t="s">
        <v>5</v>
      </c>
      <c r="C7058" s="4" t="s">
        <v>13</v>
      </c>
      <c r="D7058" s="4" t="s">
        <v>10</v>
      </c>
      <c r="E7058" s="4" t="s">
        <v>10</v>
      </c>
    </row>
    <row r="7059" spans="1:5">
      <c r="A7059" t="n">
        <v>53598</v>
      </c>
      <c r="B7059" s="14" t="n">
        <v>49</v>
      </c>
      <c r="C7059" s="7" t="n">
        <v>5</v>
      </c>
      <c r="D7059" s="7" t="n">
        <v>110</v>
      </c>
      <c r="E7059" s="7" t="n">
        <v>520</v>
      </c>
    </row>
    <row r="7060" spans="1:5">
      <c r="A7060" t="s">
        <v>4</v>
      </c>
      <c r="B7060" s="4" t="s">
        <v>5</v>
      </c>
      <c r="C7060" s="4" t="s">
        <v>13</v>
      </c>
      <c r="D7060" s="4" t="s">
        <v>10</v>
      </c>
    </row>
    <row r="7061" spans="1:5">
      <c r="A7061" t="n">
        <v>53604</v>
      </c>
      <c r="B7061" s="42" t="n">
        <v>162</v>
      </c>
      <c r="C7061" s="7" t="n">
        <v>1</v>
      </c>
      <c r="D7061" s="7" t="n">
        <v>4125</v>
      </c>
    </row>
    <row r="7062" spans="1:5">
      <c r="A7062" t="s">
        <v>4</v>
      </c>
      <c r="B7062" s="4" t="s">
        <v>5</v>
      </c>
      <c r="C7062" s="4" t="s">
        <v>84</v>
      </c>
    </row>
    <row r="7063" spans="1:5">
      <c r="A7063" t="n">
        <v>53608</v>
      </c>
      <c r="B7063" s="29" t="n">
        <v>3</v>
      </c>
      <c r="C7063" s="16" t="n">
        <f t="normal" ca="1">A7911</f>
        <v>0</v>
      </c>
    </row>
    <row r="7064" spans="1:5">
      <c r="A7064" t="s">
        <v>4</v>
      </c>
      <c r="B7064" s="4" t="s">
        <v>5</v>
      </c>
      <c r="C7064" s="4" t="s">
        <v>13</v>
      </c>
      <c r="D7064" s="4" t="s">
        <v>10</v>
      </c>
      <c r="E7064" s="4" t="s">
        <v>10</v>
      </c>
    </row>
    <row r="7065" spans="1:5">
      <c r="A7065" t="n">
        <v>53613</v>
      </c>
      <c r="B7065" s="14" t="n">
        <v>49</v>
      </c>
      <c r="C7065" s="7" t="n">
        <v>5</v>
      </c>
      <c r="D7065" s="7" t="n">
        <v>101</v>
      </c>
      <c r="E7065" s="7" t="n">
        <v>500</v>
      </c>
    </row>
    <row r="7066" spans="1:5">
      <c r="A7066" t="s">
        <v>4</v>
      </c>
      <c r="B7066" s="4" t="s">
        <v>5</v>
      </c>
      <c r="C7066" s="4" t="s">
        <v>13</v>
      </c>
      <c r="D7066" s="4" t="s">
        <v>10</v>
      </c>
      <c r="E7066" s="4" t="s">
        <v>10</v>
      </c>
    </row>
    <row r="7067" spans="1:5">
      <c r="A7067" t="n">
        <v>53619</v>
      </c>
      <c r="B7067" s="14" t="n">
        <v>49</v>
      </c>
      <c r="C7067" s="7" t="n">
        <v>5</v>
      </c>
      <c r="D7067" s="7" t="n">
        <v>110</v>
      </c>
      <c r="E7067" s="7" t="n">
        <v>520</v>
      </c>
    </row>
    <row r="7068" spans="1:5">
      <c r="A7068" t="s">
        <v>4</v>
      </c>
      <c r="B7068" s="4" t="s">
        <v>5</v>
      </c>
      <c r="C7068" s="4" t="s">
        <v>13</v>
      </c>
      <c r="D7068" s="4" t="s">
        <v>10</v>
      </c>
    </row>
    <row r="7069" spans="1:5">
      <c r="A7069" t="n">
        <v>53625</v>
      </c>
      <c r="B7069" s="14" t="n">
        <v>49</v>
      </c>
      <c r="C7069" s="7" t="n">
        <v>6</v>
      </c>
      <c r="D7069" s="7" t="n">
        <v>522</v>
      </c>
    </row>
    <row r="7070" spans="1:5">
      <c r="A7070" t="s">
        <v>4</v>
      </c>
      <c r="B7070" s="4" t="s">
        <v>5</v>
      </c>
      <c r="C7070" s="4" t="s">
        <v>13</v>
      </c>
      <c r="D7070" s="4" t="s">
        <v>10</v>
      </c>
    </row>
    <row r="7071" spans="1:5">
      <c r="A7071" t="n">
        <v>53629</v>
      </c>
      <c r="B7071" s="42" t="n">
        <v>162</v>
      </c>
      <c r="C7071" s="7" t="n">
        <v>1</v>
      </c>
      <c r="D7071" s="7" t="n">
        <v>4126</v>
      </c>
    </row>
    <row r="7072" spans="1:5">
      <c r="A7072" t="s">
        <v>4</v>
      </c>
      <c r="B7072" s="4" t="s">
        <v>5</v>
      </c>
      <c r="C7072" s="4" t="s">
        <v>84</v>
      </c>
    </row>
    <row r="7073" spans="1:5">
      <c r="A7073" t="n">
        <v>53633</v>
      </c>
      <c r="B7073" s="29" t="n">
        <v>3</v>
      </c>
      <c r="C7073" s="16" t="n">
        <f t="normal" ca="1">A7911</f>
        <v>0</v>
      </c>
    </row>
    <row r="7074" spans="1:5">
      <c r="A7074" t="s">
        <v>4</v>
      </c>
      <c r="B7074" s="4" t="s">
        <v>5</v>
      </c>
      <c r="C7074" s="4" t="s">
        <v>13</v>
      </c>
      <c r="D7074" s="4" t="s">
        <v>10</v>
      </c>
      <c r="E7074" s="4" t="s">
        <v>10</v>
      </c>
    </row>
    <row r="7075" spans="1:5">
      <c r="A7075" t="n">
        <v>53638</v>
      </c>
      <c r="B7075" s="14" t="n">
        <v>49</v>
      </c>
      <c r="C7075" s="7" t="n">
        <v>5</v>
      </c>
      <c r="D7075" s="7" t="n">
        <v>101</v>
      </c>
      <c r="E7075" s="7" t="n">
        <v>500</v>
      </c>
    </row>
    <row r="7076" spans="1:5">
      <c r="A7076" t="s">
        <v>4</v>
      </c>
      <c r="B7076" s="4" t="s">
        <v>5</v>
      </c>
      <c r="C7076" s="4" t="s">
        <v>13</v>
      </c>
      <c r="D7076" s="4" t="s">
        <v>10</v>
      </c>
      <c r="E7076" s="4" t="s">
        <v>10</v>
      </c>
    </row>
    <row r="7077" spans="1:5">
      <c r="A7077" t="n">
        <v>53644</v>
      </c>
      <c r="B7077" s="14" t="n">
        <v>49</v>
      </c>
      <c r="C7077" s="7" t="n">
        <v>5</v>
      </c>
      <c r="D7077" s="7" t="n">
        <v>110</v>
      </c>
      <c r="E7077" s="7" t="n">
        <v>520</v>
      </c>
    </row>
    <row r="7078" spans="1:5">
      <c r="A7078" t="s">
        <v>4</v>
      </c>
      <c r="B7078" s="4" t="s">
        <v>5</v>
      </c>
      <c r="C7078" s="4" t="s">
        <v>13</v>
      </c>
      <c r="D7078" s="4" t="s">
        <v>10</v>
      </c>
    </row>
    <row r="7079" spans="1:5">
      <c r="A7079" t="n">
        <v>53650</v>
      </c>
      <c r="B7079" s="14" t="n">
        <v>49</v>
      </c>
      <c r="C7079" s="7" t="n">
        <v>6</v>
      </c>
      <c r="D7079" s="7" t="n">
        <v>522</v>
      </c>
    </row>
    <row r="7080" spans="1:5">
      <c r="A7080" t="s">
        <v>4</v>
      </c>
      <c r="B7080" s="4" t="s">
        <v>5</v>
      </c>
      <c r="C7080" s="4" t="s">
        <v>13</v>
      </c>
      <c r="D7080" s="4" t="s">
        <v>10</v>
      </c>
    </row>
    <row r="7081" spans="1:5">
      <c r="A7081" t="n">
        <v>53654</v>
      </c>
      <c r="B7081" s="42" t="n">
        <v>162</v>
      </c>
      <c r="C7081" s="7" t="n">
        <v>1</v>
      </c>
      <c r="D7081" s="7" t="n">
        <v>4127</v>
      </c>
    </row>
    <row r="7082" spans="1:5">
      <c r="A7082" t="s">
        <v>4</v>
      </c>
      <c r="B7082" s="4" t="s">
        <v>5</v>
      </c>
      <c r="C7082" s="4" t="s">
        <v>84</v>
      </c>
    </row>
    <row r="7083" spans="1:5">
      <c r="A7083" t="n">
        <v>53658</v>
      </c>
      <c r="B7083" s="29" t="n">
        <v>3</v>
      </c>
      <c r="C7083" s="16" t="n">
        <f t="normal" ca="1">A7911</f>
        <v>0</v>
      </c>
    </row>
    <row r="7084" spans="1:5">
      <c r="A7084" t="s">
        <v>4</v>
      </c>
      <c r="B7084" s="4" t="s">
        <v>5</v>
      </c>
      <c r="C7084" s="4" t="s">
        <v>13</v>
      </c>
      <c r="D7084" s="4" t="s">
        <v>10</v>
      </c>
      <c r="E7084" s="4" t="s">
        <v>10</v>
      </c>
    </row>
    <row r="7085" spans="1:5">
      <c r="A7085" t="n">
        <v>53663</v>
      </c>
      <c r="B7085" s="14" t="n">
        <v>49</v>
      </c>
      <c r="C7085" s="7" t="n">
        <v>5</v>
      </c>
      <c r="D7085" s="7" t="n">
        <v>101</v>
      </c>
      <c r="E7085" s="7" t="n">
        <v>500</v>
      </c>
    </row>
    <row r="7086" spans="1:5">
      <c r="A7086" t="s">
        <v>4</v>
      </c>
      <c r="B7086" s="4" t="s">
        <v>5</v>
      </c>
      <c r="C7086" s="4" t="s">
        <v>13</v>
      </c>
      <c r="D7086" s="4" t="s">
        <v>10</v>
      </c>
      <c r="E7086" s="4" t="s">
        <v>10</v>
      </c>
    </row>
    <row r="7087" spans="1:5">
      <c r="A7087" t="n">
        <v>53669</v>
      </c>
      <c r="B7087" s="14" t="n">
        <v>49</v>
      </c>
      <c r="C7087" s="7" t="n">
        <v>5</v>
      </c>
      <c r="D7087" s="7" t="n">
        <v>110</v>
      </c>
      <c r="E7087" s="7" t="n">
        <v>520</v>
      </c>
    </row>
    <row r="7088" spans="1:5">
      <c r="A7088" t="s">
        <v>4</v>
      </c>
      <c r="B7088" s="4" t="s">
        <v>5</v>
      </c>
      <c r="C7088" s="4" t="s">
        <v>13</v>
      </c>
      <c r="D7088" s="4" t="s">
        <v>10</v>
      </c>
    </row>
    <row r="7089" spans="1:5">
      <c r="A7089" t="n">
        <v>53675</v>
      </c>
      <c r="B7089" s="14" t="n">
        <v>49</v>
      </c>
      <c r="C7089" s="7" t="n">
        <v>6</v>
      </c>
      <c r="D7089" s="7" t="n">
        <v>522</v>
      </c>
    </row>
    <row r="7090" spans="1:5">
      <c r="A7090" t="s">
        <v>4</v>
      </c>
      <c r="B7090" s="4" t="s">
        <v>5</v>
      </c>
      <c r="C7090" s="4" t="s">
        <v>13</v>
      </c>
      <c r="D7090" s="4" t="s">
        <v>10</v>
      </c>
    </row>
    <row r="7091" spans="1:5">
      <c r="A7091" t="n">
        <v>53679</v>
      </c>
      <c r="B7091" s="42" t="n">
        <v>162</v>
      </c>
      <c r="C7091" s="7" t="n">
        <v>1</v>
      </c>
      <c r="D7091" s="7" t="n">
        <v>4128</v>
      </c>
    </row>
    <row r="7092" spans="1:5">
      <c r="A7092" t="s">
        <v>4</v>
      </c>
      <c r="B7092" s="4" t="s">
        <v>5</v>
      </c>
      <c r="C7092" s="4" t="s">
        <v>84</v>
      </c>
    </row>
    <row r="7093" spans="1:5">
      <c r="A7093" t="n">
        <v>53683</v>
      </c>
      <c r="B7093" s="29" t="n">
        <v>3</v>
      </c>
      <c r="C7093" s="16" t="n">
        <f t="normal" ca="1">A7911</f>
        <v>0</v>
      </c>
    </row>
    <row r="7094" spans="1:5">
      <c r="A7094" t="s">
        <v>4</v>
      </c>
      <c r="B7094" s="4" t="s">
        <v>5</v>
      </c>
      <c r="C7094" s="4" t="s">
        <v>13</v>
      </c>
      <c r="D7094" s="4" t="s">
        <v>10</v>
      </c>
      <c r="E7094" s="4" t="s">
        <v>10</v>
      </c>
    </row>
    <row r="7095" spans="1:5">
      <c r="A7095" t="n">
        <v>53688</v>
      </c>
      <c r="B7095" s="14" t="n">
        <v>49</v>
      </c>
      <c r="C7095" s="7" t="n">
        <v>5</v>
      </c>
      <c r="D7095" s="7" t="n">
        <v>101</v>
      </c>
      <c r="E7095" s="7" t="n">
        <v>500</v>
      </c>
    </row>
    <row r="7096" spans="1:5">
      <c r="A7096" t="s">
        <v>4</v>
      </c>
      <c r="B7096" s="4" t="s">
        <v>5</v>
      </c>
      <c r="C7096" s="4" t="s">
        <v>13</v>
      </c>
      <c r="D7096" s="4" t="s">
        <v>10</v>
      </c>
      <c r="E7096" s="4" t="s">
        <v>10</v>
      </c>
    </row>
    <row r="7097" spans="1:5">
      <c r="A7097" t="n">
        <v>53694</v>
      </c>
      <c r="B7097" s="14" t="n">
        <v>49</v>
      </c>
      <c r="C7097" s="7" t="n">
        <v>5</v>
      </c>
      <c r="D7097" s="7" t="n">
        <v>110</v>
      </c>
      <c r="E7097" s="7" t="n">
        <v>520</v>
      </c>
    </row>
    <row r="7098" spans="1:5">
      <c r="A7098" t="s">
        <v>4</v>
      </c>
      <c r="B7098" s="4" t="s">
        <v>5</v>
      </c>
      <c r="C7098" s="4" t="s">
        <v>13</v>
      </c>
      <c r="D7098" s="4" t="s">
        <v>10</v>
      </c>
    </row>
    <row r="7099" spans="1:5">
      <c r="A7099" t="n">
        <v>53700</v>
      </c>
      <c r="B7099" s="42" t="n">
        <v>162</v>
      </c>
      <c r="C7099" s="7" t="n">
        <v>1</v>
      </c>
      <c r="D7099" s="7" t="n">
        <v>4129</v>
      </c>
    </row>
    <row r="7100" spans="1:5">
      <c r="A7100" t="s">
        <v>4</v>
      </c>
      <c r="B7100" s="4" t="s">
        <v>5</v>
      </c>
      <c r="C7100" s="4" t="s">
        <v>84</v>
      </c>
    </row>
    <row r="7101" spans="1:5">
      <c r="A7101" t="n">
        <v>53704</v>
      </c>
      <c r="B7101" s="29" t="n">
        <v>3</v>
      </c>
      <c r="C7101" s="16" t="n">
        <f t="normal" ca="1">A7911</f>
        <v>0</v>
      </c>
    </row>
    <row r="7102" spans="1:5">
      <c r="A7102" t="s">
        <v>4</v>
      </c>
      <c r="B7102" s="4" t="s">
        <v>5</v>
      </c>
      <c r="C7102" s="4" t="s">
        <v>13</v>
      </c>
      <c r="D7102" s="4" t="s">
        <v>10</v>
      </c>
      <c r="E7102" s="4" t="s">
        <v>10</v>
      </c>
    </row>
    <row r="7103" spans="1:5">
      <c r="A7103" t="n">
        <v>53709</v>
      </c>
      <c r="B7103" s="14" t="n">
        <v>49</v>
      </c>
      <c r="C7103" s="7" t="n">
        <v>5</v>
      </c>
      <c r="D7103" s="7" t="n">
        <v>101</v>
      </c>
      <c r="E7103" s="7" t="n">
        <v>500</v>
      </c>
    </row>
    <row r="7104" spans="1:5">
      <c r="A7104" t="s">
        <v>4</v>
      </c>
      <c r="B7104" s="4" t="s">
        <v>5</v>
      </c>
      <c r="C7104" s="4" t="s">
        <v>13</v>
      </c>
      <c r="D7104" s="4" t="s">
        <v>10</v>
      </c>
      <c r="E7104" s="4" t="s">
        <v>10</v>
      </c>
    </row>
    <row r="7105" spans="1:5">
      <c r="A7105" t="n">
        <v>53715</v>
      </c>
      <c r="B7105" s="14" t="n">
        <v>49</v>
      </c>
      <c r="C7105" s="7" t="n">
        <v>5</v>
      </c>
      <c r="D7105" s="7" t="n">
        <v>110</v>
      </c>
      <c r="E7105" s="7" t="n">
        <v>520</v>
      </c>
    </row>
    <row r="7106" spans="1:5">
      <c r="A7106" t="s">
        <v>4</v>
      </c>
      <c r="B7106" s="4" t="s">
        <v>5</v>
      </c>
      <c r="C7106" s="4" t="s">
        <v>13</v>
      </c>
      <c r="D7106" s="4" t="s">
        <v>10</v>
      </c>
    </row>
    <row r="7107" spans="1:5">
      <c r="A7107" t="n">
        <v>53721</v>
      </c>
      <c r="B7107" s="42" t="n">
        <v>162</v>
      </c>
      <c r="C7107" s="7" t="n">
        <v>1</v>
      </c>
      <c r="D7107" s="7" t="n">
        <v>4130</v>
      </c>
    </row>
    <row r="7108" spans="1:5">
      <c r="A7108" t="s">
        <v>4</v>
      </c>
      <c r="B7108" s="4" t="s">
        <v>5</v>
      </c>
      <c r="C7108" s="4" t="s">
        <v>84</v>
      </c>
    </row>
    <row r="7109" spans="1:5">
      <c r="A7109" t="n">
        <v>53725</v>
      </c>
      <c r="B7109" s="29" t="n">
        <v>3</v>
      </c>
      <c r="C7109" s="16" t="n">
        <f t="normal" ca="1">A7911</f>
        <v>0</v>
      </c>
    </row>
    <row r="7110" spans="1:5">
      <c r="A7110" t="s">
        <v>4</v>
      </c>
      <c r="B7110" s="4" t="s">
        <v>5</v>
      </c>
      <c r="C7110" s="4" t="s">
        <v>13</v>
      </c>
      <c r="D7110" s="4" t="s">
        <v>10</v>
      </c>
      <c r="E7110" s="4" t="s">
        <v>10</v>
      </c>
    </row>
    <row r="7111" spans="1:5">
      <c r="A7111" t="n">
        <v>53730</v>
      </c>
      <c r="B7111" s="14" t="n">
        <v>49</v>
      </c>
      <c r="C7111" s="7" t="n">
        <v>5</v>
      </c>
      <c r="D7111" s="7" t="n">
        <v>101</v>
      </c>
      <c r="E7111" s="7" t="n">
        <v>500</v>
      </c>
    </row>
    <row r="7112" spans="1:5">
      <c r="A7112" t="s">
        <v>4</v>
      </c>
      <c r="B7112" s="4" t="s">
        <v>5</v>
      </c>
      <c r="C7112" s="4" t="s">
        <v>13</v>
      </c>
      <c r="D7112" s="4" t="s">
        <v>10</v>
      </c>
      <c r="E7112" s="4" t="s">
        <v>10</v>
      </c>
    </row>
    <row r="7113" spans="1:5">
      <c r="A7113" t="n">
        <v>53736</v>
      </c>
      <c r="B7113" s="14" t="n">
        <v>49</v>
      </c>
      <c r="C7113" s="7" t="n">
        <v>5</v>
      </c>
      <c r="D7113" s="7" t="n">
        <v>110</v>
      </c>
      <c r="E7113" s="7" t="n">
        <v>520</v>
      </c>
    </row>
    <row r="7114" spans="1:5">
      <c r="A7114" t="s">
        <v>4</v>
      </c>
      <c r="B7114" s="4" t="s">
        <v>5</v>
      </c>
      <c r="C7114" s="4" t="s">
        <v>13</v>
      </c>
      <c r="D7114" s="4" t="s">
        <v>10</v>
      </c>
    </row>
    <row r="7115" spans="1:5">
      <c r="A7115" t="n">
        <v>53742</v>
      </c>
      <c r="B7115" s="42" t="n">
        <v>162</v>
      </c>
      <c r="C7115" s="7" t="n">
        <v>1</v>
      </c>
      <c r="D7115" s="7" t="n">
        <v>4131</v>
      </c>
    </row>
    <row r="7116" spans="1:5">
      <c r="A7116" t="s">
        <v>4</v>
      </c>
      <c r="B7116" s="4" t="s">
        <v>5</v>
      </c>
      <c r="C7116" s="4" t="s">
        <v>84</v>
      </c>
    </row>
    <row r="7117" spans="1:5">
      <c r="A7117" t="n">
        <v>53746</v>
      </c>
      <c r="B7117" s="29" t="n">
        <v>3</v>
      </c>
      <c r="C7117" s="16" t="n">
        <f t="normal" ca="1">A7911</f>
        <v>0</v>
      </c>
    </row>
    <row r="7118" spans="1:5">
      <c r="A7118" t="s">
        <v>4</v>
      </c>
      <c r="B7118" s="4" t="s">
        <v>5</v>
      </c>
      <c r="C7118" s="4" t="s">
        <v>13</v>
      </c>
      <c r="D7118" s="4" t="s">
        <v>10</v>
      </c>
      <c r="E7118" s="4" t="s">
        <v>10</v>
      </c>
    </row>
    <row r="7119" spans="1:5">
      <c r="A7119" t="n">
        <v>53751</v>
      </c>
      <c r="B7119" s="14" t="n">
        <v>49</v>
      </c>
      <c r="C7119" s="7" t="n">
        <v>5</v>
      </c>
      <c r="D7119" s="7" t="n">
        <v>101</v>
      </c>
      <c r="E7119" s="7" t="n">
        <v>500</v>
      </c>
    </row>
    <row r="7120" spans="1:5">
      <c r="A7120" t="s">
        <v>4</v>
      </c>
      <c r="B7120" s="4" t="s">
        <v>5</v>
      </c>
      <c r="C7120" s="4" t="s">
        <v>13</v>
      </c>
      <c r="D7120" s="4" t="s">
        <v>10</v>
      </c>
      <c r="E7120" s="4" t="s">
        <v>10</v>
      </c>
    </row>
    <row r="7121" spans="1:5">
      <c r="A7121" t="n">
        <v>53757</v>
      </c>
      <c r="B7121" s="14" t="n">
        <v>49</v>
      </c>
      <c r="C7121" s="7" t="n">
        <v>5</v>
      </c>
      <c r="D7121" s="7" t="n">
        <v>110</v>
      </c>
      <c r="E7121" s="7" t="n">
        <v>520</v>
      </c>
    </row>
    <row r="7122" spans="1:5">
      <c r="A7122" t="s">
        <v>4</v>
      </c>
      <c r="B7122" s="4" t="s">
        <v>5</v>
      </c>
      <c r="C7122" s="4" t="s">
        <v>13</v>
      </c>
      <c r="D7122" s="4" t="s">
        <v>10</v>
      </c>
    </row>
    <row r="7123" spans="1:5">
      <c r="A7123" t="n">
        <v>53763</v>
      </c>
      <c r="B7123" s="42" t="n">
        <v>162</v>
      </c>
      <c r="C7123" s="7" t="n">
        <v>1</v>
      </c>
      <c r="D7123" s="7" t="n">
        <v>4132</v>
      </c>
    </row>
    <row r="7124" spans="1:5">
      <c r="A7124" t="s">
        <v>4</v>
      </c>
      <c r="B7124" s="4" t="s">
        <v>5</v>
      </c>
      <c r="C7124" s="4" t="s">
        <v>84</v>
      </c>
    </row>
    <row r="7125" spans="1:5">
      <c r="A7125" t="n">
        <v>53767</v>
      </c>
      <c r="B7125" s="29" t="n">
        <v>3</v>
      </c>
      <c r="C7125" s="16" t="n">
        <f t="normal" ca="1">A7911</f>
        <v>0</v>
      </c>
    </row>
    <row r="7126" spans="1:5">
      <c r="A7126" t="s">
        <v>4</v>
      </c>
      <c r="B7126" s="4" t="s">
        <v>5</v>
      </c>
      <c r="C7126" s="4" t="s">
        <v>13</v>
      </c>
      <c r="D7126" s="4" t="s">
        <v>10</v>
      </c>
    </row>
    <row r="7127" spans="1:5">
      <c r="A7127" t="n">
        <v>53772</v>
      </c>
      <c r="B7127" s="42" t="n">
        <v>162</v>
      </c>
      <c r="C7127" s="7" t="n">
        <v>1</v>
      </c>
      <c r="D7127" s="7" t="n">
        <v>4133</v>
      </c>
    </row>
    <row r="7128" spans="1:5">
      <c r="A7128" t="s">
        <v>4</v>
      </c>
      <c r="B7128" s="4" t="s">
        <v>5</v>
      </c>
      <c r="C7128" s="4" t="s">
        <v>84</v>
      </c>
    </row>
    <row r="7129" spans="1:5">
      <c r="A7129" t="n">
        <v>53776</v>
      </c>
      <c r="B7129" s="29" t="n">
        <v>3</v>
      </c>
      <c r="C7129" s="16" t="n">
        <f t="normal" ca="1">A7911</f>
        <v>0</v>
      </c>
    </row>
    <row r="7130" spans="1:5">
      <c r="A7130" t="s">
        <v>4</v>
      </c>
      <c r="B7130" s="4" t="s">
        <v>5</v>
      </c>
      <c r="C7130" s="4" t="s">
        <v>10</v>
      </c>
    </row>
    <row r="7131" spans="1:5">
      <c r="A7131" t="n">
        <v>53781</v>
      </c>
      <c r="B7131" s="9" t="n">
        <v>12</v>
      </c>
      <c r="C7131" s="7" t="n">
        <v>6465</v>
      </c>
    </row>
    <row r="7132" spans="1:5">
      <c r="A7132" t="s">
        <v>4</v>
      </c>
      <c r="B7132" s="4" t="s">
        <v>5</v>
      </c>
      <c r="C7132" s="4" t="s">
        <v>13</v>
      </c>
      <c r="D7132" s="4" t="s">
        <v>10</v>
      </c>
    </row>
    <row r="7133" spans="1:5">
      <c r="A7133" t="n">
        <v>53784</v>
      </c>
      <c r="B7133" s="42" t="n">
        <v>162</v>
      </c>
      <c r="C7133" s="7" t="n">
        <v>1</v>
      </c>
      <c r="D7133" s="7" t="n">
        <v>4134</v>
      </c>
    </row>
    <row r="7134" spans="1:5">
      <c r="A7134" t="s">
        <v>4</v>
      </c>
      <c r="B7134" s="4" t="s">
        <v>5</v>
      </c>
      <c r="C7134" s="4" t="s">
        <v>84</v>
      </c>
    </row>
    <row r="7135" spans="1:5">
      <c r="A7135" t="n">
        <v>53788</v>
      </c>
      <c r="B7135" s="29" t="n">
        <v>3</v>
      </c>
      <c r="C7135" s="16" t="n">
        <f t="normal" ca="1">A7911</f>
        <v>0</v>
      </c>
    </row>
    <row r="7136" spans="1:5">
      <c r="A7136" t="s">
        <v>4</v>
      </c>
      <c r="B7136" s="4" t="s">
        <v>5</v>
      </c>
      <c r="C7136" s="4" t="s">
        <v>13</v>
      </c>
      <c r="D7136" s="4" t="s">
        <v>10</v>
      </c>
    </row>
    <row r="7137" spans="1:5">
      <c r="A7137" t="n">
        <v>53793</v>
      </c>
      <c r="B7137" s="14" t="n">
        <v>49</v>
      </c>
      <c r="C7137" s="7" t="n">
        <v>6</v>
      </c>
      <c r="D7137" s="7" t="n">
        <v>562</v>
      </c>
    </row>
    <row r="7138" spans="1:5">
      <c r="A7138" t="s">
        <v>4</v>
      </c>
      <c r="B7138" s="4" t="s">
        <v>5</v>
      </c>
      <c r="C7138" s="4" t="s">
        <v>13</v>
      </c>
      <c r="D7138" s="4" t="s">
        <v>10</v>
      </c>
    </row>
    <row r="7139" spans="1:5">
      <c r="A7139" t="n">
        <v>53797</v>
      </c>
      <c r="B7139" s="42" t="n">
        <v>162</v>
      </c>
      <c r="C7139" s="7" t="n">
        <v>1</v>
      </c>
      <c r="D7139" s="7" t="n">
        <v>4135</v>
      </c>
    </row>
    <row r="7140" spans="1:5">
      <c r="A7140" t="s">
        <v>4</v>
      </c>
      <c r="B7140" s="4" t="s">
        <v>5</v>
      </c>
      <c r="C7140" s="4" t="s">
        <v>84</v>
      </c>
    </row>
    <row r="7141" spans="1:5">
      <c r="A7141" t="n">
        <v>53801</v>
      </c>
      <c r="B7141" s="29" t="n">
        <v>3</v>
      </c>
      <c r="C7141" s="16" t="n">
        <f t="normal" ca="1">A7911</f>
        <v>0</v>
      </c>
    </row>
    <row r="7142" spans="1:5">
      <c r="A7142" t="s">
        <v>4</v>
      </c>
      <c r="B7142" s="4" t="s">
        <v>5</v>
      </c>
      <c r="C7142" s="4" t="s">
        <v>13</v>
      </c>
      <c r="D7142" s="4" t="s">
        <v>10</v>
      </c>
    </row>
    <row r="7143" spans="1:5">
      <c r="A7143" t="n">
        <v>53806</v>
      </c>
      <c r="B7143" s="14" t="n">
        <v>49</v>
      </c>
      <c r="C7143" s="7" t="n">
        <v>6</v>
      </c>
      <c r="D7143" s="7" t="n">
        <v>562</v>
      </c>
    </row>
    <row r="7144" spans="1:5">
      <c r="A7144" t="s">
        <v>4</v>
      </c>
      <c r="B7144" s="4" t="s">
        <v>5</v>
      </c>
      <c r="C7144" s="4" t="s">
        <v>13</v>
      </c>
      <c r="D7144" s="4" t="s">
        <v>10</v>
      </c>
    </row>
    <row r="7145" spans="1:5">
      <c r="A7145" t="n">
        <v>53810</v>
      </c>
      <c r="B7145" s="42" t="n">
        <v>162</v>
      </c>
      <c r="C7145" s="7" t="n">
        <v>1</v>
      </c>
      <c r="D7145" s="7" t="n">
        <v>4136</v>
      </c>
    </row>
    <row r="7146" spans="1:5">
      <c r="A7146" t="s">
        <v>4</v>
      </c>
      <c r="B7146" s="4" t="s">
        <v>5</v>
      </c>
      <c r="C7146" s="4" t="s">
        <v>84</v>
      </c>
    </row>
    <row r="7147" spans="1:5">
      <c r="A7147" t="n">
        <v>53814</v>
      </c>
      <c r="B7147" s="29" t="n">
        <v>3</v>
      </c>
      <c r="C7147" s="16" t="n">
        <f t="normal" ca="1">A7911</f>
        <v>0</v>
      </c>
    </row>
    <row r="7148" spans="1:5">
      <c r="A7148" t="s">
        <v>4</v>
      </c>
      <c r="B7148" s="4" t="s">
        <v>5</v>
      </c>
      <c r="C7148" s="4" t="s">
        <v>13</v>
      </c>
      <c r="D7148" s="4" t="s">
        <v>10</v>
      </c>
    </row>
    <row r="7149" spans="1:5">
      <c r="A7149" t="n">
        <v>53819</v>
      </c>
      <c r="B7149" s="14" t="n">
        <v>49</v>
      </c>
      <c r="C7149" s="7" t="n">
        <v>6</v>
      </c>
      <c r="D7149" s="7" t="n">
        <v>562</v>
      </c>
    </row>
    <row r="7150" spans="1:5">
      <c r="A7150" t="s">
        <v>4</v>
      </c>
      <c r="B7150" s="4" t="s">
        <v>5</v>
      </c>
      <c r="C7150" s="4" t="s">
        <v>13</v>
      </c>
      <c r="D7150" s="4" t="s">
        <v>10</v>
      </c>
    </row>
    <row r="7151" spans="1:5">
      <c r="A7151" t="n">
        <v>53823</v>
      </c>
      <c r="B7151" s="42" t="n">
        <v>162</v>
      </c>
      <c r="C7151" s="7" t="n">
        <v>1</v>
      </c>
      <c r="D7151" s="7" t="n">
        <v>4270</v>
      </c>
    </row>
    <row r="7152" spans="1:5">
      <c r="A7152" t="s">
        <v>4</v>
      </c>
      <c r="B7152" s="4" t="s">
        <v>5</v>
      </c>
      <c r="C7152" s="4" t="s">
        <v>84</v>
      </c>
    </row>
    <row r="7153" spans="1:4">
      <c r="A7153" t="n">
        <v>53827</v>
      </c>
      <c r="B7153" s="29" t="n">
        <v>3</v>
      </c>
      <c r="C7153" s="16" t="n">
        <f t="normal" ca="1">A7911</f>
        <v>0</v>
      </c>
    </row>
    <row r="7154" spans="1:4">
      <c r="A7154" t="s">
        <v>4</v>
      </c>
      <c r="B7154" s="4" t="s">
        <v>5</v>
      </c>
      <c r="C7154" s="4" t="s">
        <v>10</v>
      </c>
    </row>
    <row r="7155" spans="1:4">
      <c r="A7155" t="n">
        <v>53832</v>
      </c>
      <c r="B7155" s="9" t="n">
        <v>12</v>
      </c>
      <c r="C7155" s="7" t="n">
        <v>6466</v>
      </c>
    </row>
    <row r="7156" spans="1:4">
      <c r="A7156" t="s">
        <v>4</v>
      </c>
      <c r="B7156" s="4" t="s">
        <v>5</v>
      </c>
      <c r="C7156" s="4" t="s">
        <v>13</v>
      </c>
      <c r="D7156" s="4" t="s">
        <v>10</v>
      </c>
    </row>
    <row r="7157" spans="1:4">
      <c r="A7157" t="n">
        <v>53835</v>
      </c>
      <c r="B7157" s="42" t="n">
        <v>162</v>
      </c>
      <c r="C7157" s="7" t="n">
        <v>1</v>
      </c>
      <c r="D7157" s="7" t="n">
        <v>4137</v>
      </c>
    </row>
    <row r="7158" spans="1:4">
      <c r="A7158" t="s">
        <v>4</v>
      </c>
      <c r="B7158" s="4" t="s">
        <v>5</v>
      </c>
      <c r="C7158" s="4" t="s">
        <v>84</v>
      </c>
    </row>
    <row r="7159" spans="1:4">
      <c r="A7159" t="n">
        <v>53839</v>
      </c>
      <c r="B7159" s="29" t="n">
        <v>3</v>
      </c>
      <c r="C7159" s="16" t="n">
        <f t="normal" ca="1">A7911</f>
        <v>0</v>
      </c>
    </row>
    <row r="7160" spans="1:4">
      <c r="A7160" t="s">
        <v>4</v>
      </c>
      <c r="B7160" s="4" t="s">
        <v>5</v>
      </c>
      <c r="C7160" s="4" t="s">
        <v>13</v>
      </c>
      <c r="D7160" s="4" t="s">
        <v>10</v>
      </c>
    </row>
    <row r="7161" spans="1:4">
      <c r="A7161" t="n">
        <v>53844</v>
      </c>
      <c r="B7161" s="42" t="n">
        <v>162</v>
      </c>
      <c r="C7161" s="7" t="n">
        <v>1</v>
      </c>
      <c r="D7161" s="7" t="n">
        <v>4138</v>
      </c>
    </row>
    <row r="7162" spans="1:4">
      <c r="A7162" t="s">
        <v>4</v>
      </c>
      <c r="B7162" s="4" t="s">
        <v>5</v>
      </c>
      <c r="C7162" s="4" t="s">
        <v>84</v>
      </c>
    </row>
    <row r="7163" spans="1:4">
      <c r="A7163" t="n">
        <v>53848</v>
      </c>
      <c r="B7163" s="29" t="n">
        <v>3</v>
      </c>
      <c r="C7163" s="16" t="n">
        <f t="normal" ca="1">A7911</f>
        <v>0</v>
      </c>
    </row>
    <row r="7164" spans="1:4">
      <c r="A7164" t="s">
        <v>4</v>
      </c>
      <c r="B7164" s="4" t="s">
        <v>5</v>
      </c>
      <c r="C7164" s="4" t="s">
        <v>13</v>
      </c>
      <c r="D7164" s="4" t="s">
        <v>10</v>
      </c>
    </row>
    <row r="7165" spans="1:4">
      <c r="A7165" t="n">
        <v>53853</v>
      </c>
      <c r="B7165" s="42" t="n">
        <v>162</v>
      </c>
      <c r="C7165" s="7" t="n">
        <v>1</v>
      </c>
      <c r="D7165" s="7" t="n">
        <v>4139</v>
      </c>
    </row>
    <row r="7166" spans="1:4">
      <c r="A7166" t="s">
        <v>4</v>
      </c>
      <c r="B7166" s="4" t="s">
        <v>5</v>
      </c>
      <c r="C7166" s="4" t="s">
        <v>84</v>
      </c>
    </row>
    <row r="7167" spans="1:4">
      <c r="A7167" t="n">
        <v>53857</v>
      </c>
      <c r="B7167" s="29" t="n">
        <v>3</v>
      </c>
      <c r="C7167" s="16" t="n">
        <f t="normal" ca="1">A7911</f>
        <v>0</v>
      </c>
    </row>
    <row r="7168" spans="1:4">
      <c r="A7168" t="s">
        <v>4</v>
      </c>
      <c r="B7168" s="4" t="s">
        <v>5</v>
      </c>
      <c r="C7168" s="4" t="s">
        <v>13</v>
      </c>
      <c r="D7168" s="4" t="s">
        <v>10</v>
      </c>
    </row>
    <row r="7169" spans="1:4">
      <c r="A7169" t="n">
        <v>53862</v>
      </c>
      <c r="B7169" s="42" t="n">
        <v>162</v>
      </c>
      <c r="C7169" s="7" t="n">
        <v>1</v>
      </c>
      <c r="D7169" s="7" t="n">
        <v>4140</v>
      </c>
    </row>
    <row r="7170" spans="1:4">
      <c r="A7170" t="s">
        <v>4</v>
      </c>
      <c r="B7170" s="4" t="s">
        <v>5</v>
      </c>
      <c r="C7170" s="4" t="s">
        <v>84</v>
      </c>
    </row>
    <row r="7171" spans="1:4">
      <c r="A7171" t="n">
        <v>53866</v>
      </c>
      <c r="B7171" s="29" t="n">
        <v>3</v>
      </c>
      <c r="C7171" s="16" t="n">
        <f t="normal" ca="1">A7911</f>
        <v>0</v>
      </c>
    </row>
    <row r="7172" spans="1:4">
      <c r="A7172" t="s">
        <v>4</v>
      </c>
      <c r="B7172" s="4" t="s">
        <v>5</v>
      </c>
      <c r="C7172" s="4" t="s">
        <v>13</v>
      </c>
      <c r="D7172" s="4" t="s">
        <v>10</v>
      </c>
    </row>
    <row r="7173" spans="1:4">
      <c r="A7173" t="n">
        <v>53871</v>
      </c>
      <c r="B7173" s="42" t="n">
        <v>162</v>
      </c>
      <c r="C7173" s="7" t="n">
        <v>1</v>
      </c>
      <c r="D7173" s="7" t="n">
        <v>4141</v>
      </c>
    </row>
    <row r="7174" spans="1:4">
      <c r="A7174" t="s">
        <v>4</v>
      </c>
      <c r="B7174" s="4" t="s">
        <v>5</v>
      </c>
      <c r="C7174" s="4" t="s">
        <v>84</v>
      </c>
    </row>
    <row r="7175" spans="1:4">
      <c r="A7175" t="n">
        <v>53875</v>
      </c>
      <c r="B7175" s="29" t="n">
        <v>3</v>
      </c>
      <c r="C7175" s="16" t="n">
        <f t="normal" ca="1">A7911</f>
        <v>0</v>
      </c>
    </row>
    <row r="7176" spans="1:4">
      <c r="A7176" t="s">
        <v>4</v>
      </c>
      <c r="B7176" s="4" t="s">
        <v>5</v>
      </c>
      <c r="C7176" s="4" t="s">
        <v>13</v>
      </c>
      <c r="D7176" s="4" t="s">
        <v>10</v>
      </c>
    </row>
    <row r="7177" spans="1:4">
      <c r="A7177" t="n">
        <v>53880</v>
      </c>
      <c r="B7177" s="42" t="n">
        <v>162</v>
      </c>
      <c r="C7177" s="7" t="n">
        <v>1</v>
      </c>
      <c r="D7177" s="7" t="n">
        <v>4142</v>
      </c>
    </row>
    <row r="7178" spans="1:4">
      <c r="A7178" t="s">
        <v>4</v>
      </c>
      <c r="B7178" s="4" t="s">
        <v>5</v>
      </c>
      <c r="C7178" s="4" t="s">
        <v>84</v>
      </c>
    </row>
    <row r="7179" spans="1:4">
      <c r="A7179" t="n">
        <v>53884</v>
      </c>
      <c r="B7179" s="29" t="n">
        <v>3</v>
      </c>
      <c r="C7179" s="16" t="n">
        <f t="normal" ca="1">A7911</f>
        <v>0</v>
      </c>
    </row>
    <row r="7180" spans="1:4">
      <c r="A7180" t="s">
        <v>4</v>
      </c>
      <c r="B7180" s="4" t="s">
        <v>5</v>
      </c>
      <c r="C7180" s="4" t="s">
        <v>13</v>
      </c>
      <c r="D7180" s="4" t="s">
        <v>10</v>
      </c>
    </row>
    <row r="7181" spans="1:4">
      <c r="A7181" t="n">
        <v>53889</v>
      </c>
      <c r="B7181" s="42" t="n">
        <v>162</v>
      </c>
      <c r="C7181" s="7" t="n">
        <v>1</v>
      </c>
      <c r="D7181" s="7" t="n">
        <v>4143</v>
      </c>
    </row>
    <row r="7182" spans="1:4">
      <c r="A7182" t="s">
        <v>4</v>
      </c>
      <c r="B7182" s="4" t="s">
        <v>5</v>
      </c>
      <c r="C7182" s="4" t="s">
        <v>84</v>
      </c>
    </row>
    <row r="7183" spans="1:4">
      <c r="A7183" t="n">
        <v>53893</v>
      </c>
      <c r="B7183" s="29" t="n">
        <v>3</v>
      </c>
      <c r="C7183" s="16" t="n">
        <f t="normal" ca="1">A7911</f>
        <v>0</v>
      </c>
    </row>
    <row r="7184" spans="1:4">
      <c r="A7184" t="s">
        <v>4</v>
      </c>
      <c r="B7184" s="4" t="s">
        <v>5</v>
      </c>
      <c r="C7184" s="4" t="s">
        <v>13</v>
      </c>
      <c r="D7184" s="4" t="s">
        <v>10</v>
      </c>
    </row>
    <row r="7185" spans="1:4">
      <c r="A7185" t="n">
        <v>53898</v>
      </c>
      <c r="B7185" s="42" t="n">
        <v>162</v>
      </c>
      <c r="C7185" s="7" t="n">
        <v>1</v>
      </c>
      <c r="D7185" s="7" t="n">
        <v>4144</v>
      </c>
    </row>
    <row r="7186" spans="1:4">
      <c r="A7186" t="s">
        <v>4</v>
      </c>
      <c r="B7186" s="4" t="s">
        <v>5</v>
      </c>
      <c r="C7186" s="4" t="s">
        <v>84</v>
      </c>
    </row>
    <row r="7187" spans="1:4">
      <c r="A7187" t="n">
        <v>53902</v>
      </c>
      <c r="B7187" s="29" t="n">
        <v>3</v>
      </c>
      <c r="C7187" s="16" t="n">
        <f t="normal" ca="1">A7911</f>
        <v>0</v>
      </c>
    </row>
    <row r="7188" spans="1:4">
      <c r="A7188" t="s">
        <v>4</v>
      </c>
      <c r="B7188" s="4" t="s">
        <v>5</v>
      </c>
      <c r="C7188" s="4" t="s">
        <v>13</v>
      </c>
      <c r="D7188" s="4" t="s">
        <v>10</v>
      </c>
    </row>
    <row r="7189" spans="1:4">
      <c r="A7189" t="n">
        <v>53907</v>
      </c>
      <c r="B7189" s="42" t="n">
        <v>162</v>
      </c>
      <c r="C7189" s="7" t="n">
        <v>1</v>
      </c>
      <c r="D7189" s="7" t="n">
        <v>4145</v>
      </c>
    </row>
    <row r="7190" spans="1:4">
      <c r="A7190" t="s">
        <v>4</v>
      </c>
      <c r="B7190" s="4" t="s">
        <v>5</v>
      </c>
      <c r="C7190" s="4" t="s">
        <v>84</v>
      </c>
    </row>
    <row r="7191" spans="1:4">
      <c r="A7191" t="n">
        <v>53911</v>
      </c>
      <c r="B7191" s="29" t="n">
        <v>3</v>
      </c>
      <c r="C7191" s="16" t="n">
        <f t="normal" ca="1">A7911</f>
        <v>0</v>
      </c>
    </row>
    <row r="7192" spans="1:4">
      <c r="A7192" t="s">
        <v>4</v>
      </c>
      <c r="B7192" s="4" t="s">
        <v>5</v>
      </c>
      <c r="C7192" s="4" t="s">
        <v>13</v>
      </c>
      <c r="D7192" s="4" t="s">
        <v>10</v>
      </c>
    </row>
    <row r="7193" spans="1:4">
      <c r="A7193" t="n">
        <v>53916</v>
      </c>
      <c r="B7193" s="42" t="n">
        <v>162</v>
      </c>
      <c r="C7193" s="7" t="n">
        <v>1</v>
      </c>
      <c r="D7193" s="7" t="n">
        <v>4146</v>
      </c>
    </row>
    <row r="7194" spans="1:4">
      <c r="A7194" t="s">
        <v>4</v>
      </c>
      <c r="B7194" s="4" t="s">
        <v>5</v>
      </c>
      <c r="C7194" s="4" t="s">
        <v>84</v>
      </c>
    </row>
    <row r="7195" spans="1:4">
      <c r="A7195" t="n">
        <v>53920</v>
      </c>
      <c r="B7195" s="29" t="n">
        <v>3</v>
      </c>
      <c r="C7195" s="16" t="n">
        <f t="normal" ca="1">A7911</f>
        <v>0</v>
      </c>
    </row>
    <row r="7196" spans="1:4">
      <c r="A7196" t="s">
        <v>4</v>
      </c>
      <c r="B7196" s="4" t="s">
        <v>5</v>
      </c>
      <c r="C7196" s="4" t="s">
        <v>13</v>
      </c>
      <c r="D7196" s="4" t="s">
        <v>10</v>
      </c>
      <c r="E7196" s="4" t="s">
        <v>10</v>
      </c>
    </row>
    <row r="7197" spans="1:4">
      <c r="A7197" t="n">
        <v>53925</v>
      </c>
      <c r="B7197" s="14" t="n">
        <v>49</v>
      </c>
      <c r="C7197" s="7" t="n">
        <v>5</v>
      </c>
      <c r="D7197" s="7" t="n">
        <v>120</v>
      </c>
      <c r="E7197" s="7" t="n">
        <v>122</v>
      </c>
    </row>
    <row r="7198" spans="1:4">
      <c r="A7198" t="s">
        <v>4</v>
      </c>
      <c r="B7198" s="4" t="s">
        <v>5</v>
      </c>
      <c r="C7198" s="4" t="s">
        <v>13</v>
      </c>
      <c r="D7198" s="4" t="s">
        <v>10</v>
      </c>
    </row>
    <row r="7199" spans="1:4">
      <c r="A7199" t="n">
        <v>53931</v>
      </c>
      <c r="B7199" s="42" t="n">
        <v>162</v>
      </c>
      <c r="C7199" s="7" t="n">
        <v>1</v>
      </c>
      <c r="D7199" s="7" t="n">
        <v>4147</v>
      </c>
    </row>
    <row r="7200" spans="1:4">
      <c r="A7200" t="s">
        <v>4</v>
      </c>
      <c r="B7200" s="4" t="s">
        <v>5</v>
      </c>
      <c r="C7200" s="4" t="s">
        <v>84</v>
      </c>
    </row>
    <row r="7201" spans="1:5">
      <c r="A7201" t="n">
        <v>53935</v>
      </c>
      <c r="B7201" s="29" t="n">
        <v>3</v>
      </c>
      <c r="C7201" s="16" t="n">
        <f t="normal" ca="1">A7911</f>
        <v>0</v>
      </c>
    </row>
    <row r="7202" spans="1:5">
      <c r="A7202" t="s">
        <v>4</v>
      </c>
      <c r="B7202" s="4" t="s">
        <v>5</v>
      </c>
      <c r="C7202" s="4" t="s">
        <v>13</v>
      </c>
      <c r="D7202" s="4" t="s">
        <v>10</v>
      </c>
      <c r="E7202" s="4" t="s">
        <v>10</v>
      </c>
    </row>
    <row r="7203" spans="1:5">
      <c r="A7203" t="n">
        <v>53940</v>
      </c>
      <c r="B7203" s="14" t="n">
        <v>49</v>
      </c>
      <c r="C7203" s="7" t="n">
        <v>5</v>
      </c>
      <c r="D7203" s="7" t="n">
        <v>120</v>
      </c>
      <c r="E7203" s="7" t="n">
        <v>122</v>
      </c>
    </row>
    <row r="7204" spans="1:5">
      <c r="A7204" t="s">
        <v>4</v>
      </c>
      <c r="B7204" s="4" t="s">
        <v>5</v>
      </c>
      <c r="C7204" s="4" t="s">
        <v>13</v>
      </c>
      <c r="D7204" s="4" t="s">
        <v>10</v>
      </c>
    </row>
    <row r="7205" spans="1:5">
      <c r="A7205" t="n">
        <v>53946</v>
      </c>
      <c r="B7205" s="42" t="n">
        <v>162</v>
      </c>
      <c r="C7205" s="7" t="n">
        <v>1</v>
      </c>
      <c r="D7205" s="7" t="n">
        <v>4148</v>
      </c>
    </row>
    <row r="7206" spans="1:5">
      <c r="A7206" t="s">
        <v>4</v>
      </c>
      <c r="B7206" s="4" t="s">
        <v>5</v>
      </c>
      <c r="C7206" s="4" t="s">
        <v>84</v>
      </c>
    </row>
    <row r="7207" spans="1:5">
      <c r="A7207" t="n">
        <v>53950</v>
      </c>
      <c r="B7207" s="29" t="n">
        <v>3</v>
      </c>
      <c r="C7207" s="16" t="n">
        <f t="normal" ca="1">A7911</f>
        <v>0</v>
      </c>
    </row>
    <row r="7208" spans="1:5">
      <c r="A7208" t="s">
        <v>4</v>
      </c>
      <c r="B7208" s="4" t="s">
        <v>5</v>
      </c>
      <c r="C7208" s="4" t="s">
        <v>10</v>
      </c>
    </row>
    <row r="7209" spans="1:5">
      <c r="A7209" t="n">
        <v>53955</v>
      </c>
      <c r="B7209" s="9" t="n">
        <v>12</v>
      </c>
      <c r="C7209" s="7" t="n">
        <v>6767</v>
      </c>
    </row>
    <row r="7210" spans="1:5">
      <c r="A7210" t="s">
        <v>4</v>
      </c>
      <c r="B7210" s="4" t="s">
        <v>5</v>
      </c>
      <c r="C7210" s="4" t="s">
        <v>13</v>
      </c>
      <c r="D7210" s="4" t="s">
        <v>10</v>
      </c>
    </row>
    <row r="7211" spans="1:5">
      <c r="A7211" t="n">
        <v>53958</v>
      </c>
      <c r="B7211" s="42" t="n">
        <v>162</v>
      </c>
      <c r="C7211" s="7" t="n">
        <v>1</v>
      </c>
      <c r="D7211" s="7" t="n">
        <v>4149</v>
      </c>
    </row>
    <row r="7212" spans="1:5">
      <c r="A7212" t="s">
        <v>4</v>
      </c>
      <c r="B7212" s="4" t="s">
        <v>5</v>
      </c>
      <c r="C7212" s="4" t="s">
        <v>84</v>
      </c>
    </row>
    <row r="7213" spans="1:5">
      <c r="A7213" t="n">
        <v>53962</v>
      </c>
      <c r="B7213" s="29" t="n">
        <v>3</v>
      </c>
      <c r="C7213" s="16" t="n">
        <f t="normal" ca="1">A7911</f>
        <v>0</v>
      </c>
    </row>
    <row r="7214" spans="1:5">
      <c r="A7214" t="s">
        <v>4</v>
      </c>
      <c r="B7214" s="4" t="s">
        <v>5</v>
      </c>
      <c r="C7214" s="4" t="s">
        <v>13</v>
      </c>
      <c r="D7214" s="4" t="s">
        <v>10</v>
      </c>
      <c r="E7214" s="4" t="s">
        <v>10</v>
      </c>
    </row>
    <row r="7215" spans="1:5">
      <c r="A7215" t="n">
        <v>53967</v>
      </c>
      <c r="B7215" s="14" t="n">
        <v>49</v>
      </c>
      <c r="C7215" s="7" t="n">
        <v>5</v>
      </c>
      <c r="D7215" s="7" t="n">
        <v>120</v>
      </c>
      <c r="E7215" s="7" t="n">
        <v>152</v>
      </c>
    </row>
    <row r="7216" spans="1:5">
      <c r="A7216" t="s">
        <v>4</v>
      </c>
      <c r="B7216" s="4" t="s">
        <v>5</v>
      </c>
      <c r="C7216" s="4" t="s">
        <v>13</v>
      </c>
      <c r="D7216" s="4" t="s">
        <v>10</v>
      </c>
    </row>
    <row r="7217" spans="1:5">
      <c r="A7217" t="n">
        <v>53973</v>
      </c>
      <c r="B7217" s="42" t="n">
        <v>162</v>
      </c>
      <c r="C7217" s="7" t="n">
        <v>1</v>
      </c>
      <c r="D7217" s="7" t="n">
        <v>4150</v>
      </c>
    </row>
    <row r="7218" spans="1:5">
      <c r="A7218" t="s">
        <v>4</v>
      </c>
      <c r="B7218" s="4" t="s">
        <v>5</v>
      </c>
      <c r="C7218" s="4" t="s">
        <v>84</v>
      </c>
    </row>
    <row r="7219" spans="1:5">
      <c r="A7219" t="n">
        <v>53977</v>
      </c>
      <c r="B7219" s="29" t="n">
        <v>3</v>
      </c>
      <c r="C7219" s="16" t="n">
        <f t="normal" ca="1">A7911</f>
        <v>0</v>
      </c>
    </row>
    <row r="7220" spans="1:5">
      <c r="A7220" t="s">
        <v>4</v>
      </c>
      <c r="B7220" s="4" t="s">
        <v>5</v>
      </c>
      <c r="C7220" s="4" t="s">
        <v>13</v>
      </c>
      <c r="D7220" s="4" t="s">
        <v>10</v>
      </c>
      <c r="E7220" s="4" t="s">
        <v>10</v>
      </c>
    </row>
    <row r="7221" spans="1:5">
      <c r="A7221" t="n">
        <v>53982</v>
      </c>
      <c r="B7221" s="14" t="n">
        <v>49</v>
      </c>
      <c r="C7221" s="7" t="n">
        <v>5</v>
      </c>
      <c r="D7221" s="7" t="n">
        <v>120</v>
      </c>
      <c r="E7221" s="7" t="n">
        <v>152</v>
      </c>
    </row>
    <row r="7222" spans="1:5">
      <c r="A7222" t="s">
        <v>4</v>
      </c>
      <c r="B7222" s="4" t="s">
        <v>5</v>
      </c>
      <c r="C7222" s="4" t="s">
        <v>13</v>
      </c>
      <c r="D7222" s="4" t="s">
        <v>10</v>
      </c>
    </row>
    <row r="7223" spans="1:5">
      <c r="A7223" t="n">
        <v>53988</v>
      </c>
      <c r="B7223" s="42" t="n">
        <v>162</v>
      </c>
      <c r="C7223" s="7" t="n">
        <v>1</v>
      </c>
      <c r="D7223" s="7" t="n">
        <v>4151</v>
      </c>
    </row>
    <row r="7224" spans="1:5">
      <c r="A7224" t="s">
        <v>4</v>
      </c>
      <c r="B7224" s="4" t="s">
        <v>5</v>
      </c>
      <c r="C7224" s="4" t="s">
        <v>84</v>
      </c>
    </row>
    <row r="7225" spans="1:5">
      <c r="A7225" t="n">
        <v>53992</v>
      </c>
      <c r="B7225" s="29" t="n">
        <v>3</v>
      </c>
      <c r="C7225" s="16" t="n">
        <f t="normal" ca="1">A7911</f>
        <v>0</v>
      </c>
    </row>
    <row r="7226" spans="1:5">
      <c r="A7226" t="s">
        <v>4</v>
      </c>
      <c r="B7226" s="4" t="s">
        <v>5</v>
      </c>
      <c r="C7226" s="4" t="s">
        <v>13</v>
      </c>
      <c r="D7226" s="4" t="s">
        <v>10</v>
      </c>
    </row>
    <row r="7227" spans="1:5">
      <c r="A7227" t="n">
        <v>53997</v>
      </c>
      <c r="B7227" s="42" t="n">
        <v>162</v>
      </c>
      <c r="C7227" s="7" t="n">
        <v>1</v>
      </c>
      <c r="D7227" s="7" t="n">
        <v>4152</v>
      </c>
    </row>
    <row r="7228" spans="1:5">
      <c r="A7228" t="s">
        <v>4</v>
      </c>
      <c r="B7228" s="4" t="s">
        <v>5</v>
      </c>
      <c r="C7228" s="4" t="s">
        <v>84</v>
      </c>
    </row>
    <row r="7229" spans="1:5">
      <c r="A7229" t="n">
        <v>54001</v>
      </c>
      <c r="B7229" s="29" t="n">
        <v>3</v>
      </c>
      <c r="C7229" s="16" t="n">
        <f t="normal" ca="1">A7911</f>
        <v>0</v>
      </c>
    </row>
    <row r="7230" spans="1:5">
      <c r="A7230" t="s">
        <v>4</v>
      </c>
      <c r="B7230" s="4" t="s">
        <v>5</v>
      </c>
      <c r="C7230" s="4" t="s">
        <v>13</v>
      </c>
      <c r="D7230" s="4" t="s">
        <v>10</v>
      </c>
    </row>
    <row r="7231" spans="1:5">
      <c r="A7231" t="n">
        <v>54006</v>
      </c>
      <c r="B7231" s="42" t="n">
        <v>162</v>
      </c>
      <c r="C7231" s="7" t="n">
        <v>1</v>
      </c>
      <c r="D7231" s="7" t="n">
        <v>4153</v>
      </c>
    </row>
    <row r="7232" spans="1:5">
      <c r="A7232" t="s">
        <v>4</v>
      </c>
      <c r="B7232" s="4" t="s">
        <v>5</v>
      </c>
      <c r="C7232" s="4" t="s">
        <v>84</v>
      </c>
    </row>
    <row r="7233" spans="1:5">
      <c r="A7233" t="n">
        <v>54010</v>
      </c>
      <c r="B7233" s="29" t="n">
        <v>3</v>
      </c>
      <c r="C7233" s="16" t="n">
        <f t="normal" ca="1">A7911</f>
        <v>0</v>
      </c>
    </row>
    <row r="7234" spans="1:5">
      <c r="A7234" t="s">
        <v>4</v>
      </c>
      <c r="B7234" s="4" t="s">
        <v>5</v>
      </c>
      <c r="C7234" s="4" t="s">
        <v>13</v>
      </c>
      <c r="D7234" s="4" t="s">
        <v>10</v>
      </c>
    </row>
    <row r="7235" spans="1:5">
      <c r="A7235" t="n">
        <v>54015</v>
      </c>
      <c r="B7235" s="42" t="n">
        <v>162</v>
      </c>
      <c r="C7235" s="7" t="n">
        <v>1</v>
      </c>
      <c r="D7235" s="7" t="n">
        <v>4154</v>
      </c>
    </row>
    <row r="7236" spans="1:5">
      <c r="A7236" t="s">
        <v>4</v>
      </c>
      <c r="B7236" s="4" t="s">
        <v>5</v>
      </c>
      <c r="C7236" s="4" t="s">
        <v>84</v>
      </c>
    </row>
    <row r="7237" spans="1:5">
      <c r="A7237" t="n">
        <v>54019</v>
      </c>
      <c r="B7237" s="29" t="n">
        <v>3</v>
      </c>
      <c r="C7237" s="16" t="n">
        <f t="normal" ca="1">A7911</f>
        <v>0</v>
      </c>
    </row>
    <row r="7238" spans="1:5">
      <c r="A7238" t="s">
        <v>4</v>
      </c>
      <c r="B7238" s="4" t="s">
        <v>5</v>
      </c>
      <c r="C7238" s="4" t="s">
        <v>10</v>
      </c>
    </row>
    <row r="7239" spans="1:5">
      <c r="A7239" t="n">
        <v>54024</v>
      </c>
      <c r="B7239" s="9" t="n">
        <v>12</v>
      </c>
      <c r="C7239" s="7" t="n">
        <v>6767</v>
      </c>
    </row>
    <row r="7240" spans="1:5">
      <c r="A7240" t="s">
        <v>4</v>
      </c>
      <c r="B7240" s="4" t="s">
        <v>5</v>
      </c>
      <c r="C7240" s="4" t="s">
        <v>13</v>
      </c>
      <c r="D7240" s="4" t="s">
        <v>10</v>
      </c>
    </row>
    <row r="7241" spans="1:5">
      <c r="A7241" t="n">
        <v>54027</v>
      </c>
      <c r="B7241" s="42" t="n">
        <v>162</v>
      </c>
      <c r="C7241" s="7" t="n">
        <v>1</v>
      </c>
      <c r="D7241" s="7" t="n">
        <v>4155</v>
      </c>
    </row>
    <row r="7242" spans="1:5">
      <c r="A7242" t="s">
        <v>4</v>
      </c>
      <c r="B7242" s="4" t="s">
        <v>5</v>
      </c>
      <c r="C7242" s="4" t="s">
        <v>84</v>
      </c>
    </row>
    <row r="7243" spans="1:5">
      <c r="A7243" t="n">
        <v>54031</v>
      </c>
      <c r="B7243" s="29" t="n">
        <v>3</v>
      </c>
      <c r="C7243" s="16" t="n">
        <f t="normal" ca="1">A7911</f>
        <v>0</v>
      </c>
    </row>
    <row r="7244" spans="1:5">
      <c r="A7244" t="s">
        <v>4</v>
      </c>
      <c r="B7244" s="4" t="s">
        <v>5</v>
      </c>
      <c r="C7244" s="4" t="s">
        <v>13</v>
      </c>
      <c r="D7244" s="4" t="s">
        <v>10</v>
      </c>
    </row>
    <row r="7245" spans="1:5">
      <c r="A7245" t="n">
        <v>54036</v>
      </c>
      <c r="B7245" s="42" t="n">
        <v>162</v>
      </c>
      <c r="C7245" s="7" t="n">
        <v>1</v>
      </c>
      <c r="D7245" s="7" t="n">
        <v>4156</v>
      </c>
    </row>
    <row r="7246" spans="1:5">
      <c r="A7246" t="s">
        <v>4</v>
      </c>
      <c r="B7246" s="4" t="s">
        <v>5</v>
      </c>
      <c r="C7246" s="4" t="s">
        <v>84</v>
      </c>
    </row>
    <row r="7247" spans="1:5">
      <c r="A7247" t="n">
        <v>54040</v>
      </c>
      <c r="B7247" s="29" t="n">
        <v>3</v>
      </c>
      <c r="C7247" s="16" t="n">
        <f t="normal" ca="1">A7911</f>
        <v>0</v>
      </c>
    </row>
    <row r="7248" spans="1:5">
      <c r="A7248" t="s">
        <v>4</v>
      </c>
      <c r="B7248" s="4" t="s">
        <v>5</v>
      </c>
      <c r="C7248" s="4" t="s">
        <v>13</v>
      </c>
      <c r="D7248" s="4" t="s">
        <v>10</v>
      </c>
    </row>
    <row r="7249" spans="1:4">
      <c r="A7249" t="n">
        <v>54045</v>
      </c>
      <c r="B7249" s="42" t="n">
        <v>162</v>
      </c>
      <c r="C7249" s="7" t="n">
        <v>1</v>
      </c>
      <c r="D7249" s="7" t="n">
        <v>4157</v>
      </c>
    </row>
    <row r="7250" spans="1:4">
      <c r="A7250" t="s">
        <v>4</v>
      </c>
      <c r="B7250" s="4" t="s">
        <v>5</v>
      </c>
      <c r="C7250" s="4" t="s">
        <v>84</v>
      </c>
    </row>
    <row r="7251" spans="1:4">
      <c r="A7251" t="n">
        <v>54049</v>
      </c>
      <c r="B7251" s="29" t="n">
        <v>3</v>
      </c>
      <c r="C7251" s="16" t="n">
        <f t="normal" ca="1">A7911</f>
        <v>0</v>
      </c>
    </row>
    <row r="7252" spans="1:4">
      <c r="A7252" t="s">
        <v>4</v>
      </c>
      <c r="B7252" s="4" t="s">
        <v>5</v>
      </c>
      <c r="C7252" s="4" t="s">
        <v>13</v>
      </c>
      <c r="D7252" s="4" t="s">
        <v>10</v>
      </c>
    </row>
    <row r="7253" spans="1:4">
      <c r="A7253" t="n">
        <v>54054</v>
      </c>
      <c r="B7253" s="42" t="n">
        <v>162</v>
      </c>
      <c r="C7253" s="7" t="n">
        <v>1</v>
      </c>
      <c r="D7253" s="7" t="n">
        <v>4158</v>
      </c>
    </row>
    <row r="7254" spans="1:4">
      <c r="A7254" t="s">
        <v>4</v>
      </c>
      <c r="B7254" s="4" t="s">
        <v>5</v>
      </c>
      <c r="C7254" s="4" t="s">
        <v>84</v>
      </c>
    </row>
    <row r="7255" spans="1:4">
      <c r="A7255" t="n">
        <v>54058</v>
      </c>
      <c r="B7255" s="29" t="n">
        <v>3</v>
      </c>
      <c r="C7255" s="16" t="n">
        <f t="normal" ca="1">A7911</f>
        <v>0</v>
      </c>
    </row>
    <row r="7256" spans="1:4">
      <c r="A7256" t="s">
        <v>4</v>
      </c>
      <c r="B7256" s="4" t="s">
        <v>5</v>
      </c>
      <c r="C7256" s="4" t="s">
        <v>13</v>
      </c>
      <c r="D7256" s="4" t="s">
        <v>10</v>
      </c>
    </row>
    <row r="7257" spans="1:4">
      <c r="A7257" t="n">
        <v>54063</v>
      </c>
      <c r="B7257" s="42" t="n">
        <v>162</v>
      </c>
      <c r="C7257" s="7" t="n">
        <v>1</v>
      </c>
      <c r="D7257" s="7" t="n">
        <v>4159</v>
      </c>
    </row>
    <row r="7258" spans="1:4">
      <c r="A7258" t="s">
        <v>4</v>
      </c>
      <c r="B7258" s="4" t="s">
        <v>5</v>
      </c>
      <c r="C7258" s="4" t="s">
        <v>84</v>
      </c>
    </row>
    <row r="7259" spans="1:4">
      <c r="A7259" t="n">
        <v>54067</v>
      </c>
      <c r="B7259" s="29" t="n">
        <v>3</v>
      </c>
      <c r="C7259" s="16" t="n">
        <f t="normal" ca="1">A7911</f>
        <v>0</v>
      </c>
    </row>
    <row r="7260" spans="1:4">
      <c r="A7260" t="s">
        <v>4</v>
      </c>
      <c r="B7260" s="4" t="s">
        <v>5</v>
      </c>
      <c r="C7260" s="4" t="s">
        <v>13</v>
      </c>
      <c r="D7260" s="4" t="s">
        <v>10</v>
      </c>
    </row>
    <row r="7261" spans="1:4">
      <c r="A7261" t="n">
        <v>54072</v>
      </c>
      <c r="B7261" s="42" t="n">
        <v>162</v>
      </c>
      <c r="C7261" s="7" t="n">
        <v>1</v>
      </c>
      <c r="D7261" s="7" t="n">
        <v>4160</v>
      </c>
    </row>
    <row r="7262" spans="1:4">
      <c r="A7262" t="s">
        <v>4</v>
      </c>
      <c r="B7262" s="4" t="s">
        <v>5</v>
      </c>
      <c r="C7262" s="4" t="s">
        <v>84</v>
      </c>
    </row>
    <row r="7263" spans="1:4">
      <c r="A7263" t="n">
        <v>54076</v>
      </c>
      <c r="B7263" s="29" t="n">
        <v>3</v>
      </c>
      <c r="C7263" s="16" t="n">
        <f t="normal" ca="1">A7911</f>
        <v>0</v>
      </c>
    </row>
    <row r="7264" spans="1:4">
      <c r="A7264" t="s">
        <v>4</v>
      </c>
      <c r="B7264" s="4" t="s">
        <v>5</v>
      </c>
      <c r="C7264" s="4" t="s">
        <v>10</v>
      </c>
    </row>
    <row r="7265" spans="1:4">
      <c r="A7265" t="n">
        <v>54081</v>
      </c>
      <c r="B7265" s="9" t="n">
        <v>12</v>
      </c>
      <c r="C7265" s="7" t="n">
        <v>6766</v>
      </c>
    </row>
    <row r="7266" spans="1:4">
      <c r="A7266" t="s">
        <v>4</v>
      </c>
      <c r="B7266" s="4" t="s">
        <v>5</v>
      </c>
      <c r="C7266" s="4" t="s">
        <v>13</v>
      </c>
      <c r="D7266" s="4" t="s">
        <v>10</v>
      </c>
    </row>
    <row r="7267" spans="1:4">
      <c r="A7267" t="n">
        <v>54084</v>
      </c>
      <c r="B7267" s="42" t="n">
        <v>162</v>
      </c>
      <c r="C7267" s="7" t="n">
        <v>1</v>
      </c>
      <c r="D7267" s="7" t="n">
        <v>4161</v>
      </c>
    </row>
    <row r="7268" spans="1:4">
      <c r="A7268" t="s">
        <v>4</v>
      </c>
      <c r="B7268" s="4" t="s">
        <v>5</v>
      </c>
      <c r="C7268" s="4" t="s">
        <v>84</v>
      </c>
    </row>
    <row r="7269" spans="1:4">
      <c r="A7269" t="n">
        <v>54088</v>
      </c>
      <c r="B7269" s="29" t="n">
        <v>3</v>
      </c>
      <c r="C7269" s="16" t="n">
        <f t="normal" ca="1">A7911</f>
        <v>0</v>
      </c>
    </row>
    <row r="7270" spans="1:4">
      <c r="A7270" t="s">
        <v>4</v>
      </c>
      <c r="B7270" s="4" t="s">
        <v>5</v>
      </c>
      <c r="C7270" s="4" t="s">
        <v>13</v>
      </c>
      <c r="D7270" s="4" t="s">
        <v>10</v>
      </c>
    </row>
    <row r="7271" spans="1:4">
      <c r="A7271" t="n">
        <v>54093</v>
      </c>
      <c r="B7271" s="42" t="n">
        <v>162</v>
      </c>
      <c r="C7271" s="7" t="n">
        <v>1</v>
      </c>
      <c r="D7271" s="7" t="n">
        <v>4162</v>
      </c>
    </row>
    <row r="7272" spans="1:4">
      <c r="A7272" t="s">
        <v>4</v>
      </c>
      <c r="B7272" s="4" t="s">
        <v>5</v>
      </c>
      <c r="C7272" s="4" t="s">
        <v>84</v>
      </c>
    </row>
    <row r="7273" spans="1:4">
      <c r="A7273" t="n">
        <v>54097</v>
      </c>
      <c r="B7273" s="29" t="n">
        <v>3</v>
      </c>
      <c r="C7273" s="16" t="n">
        <f t="normal" ca="1">A7911</f>
        <v>0</v>
      </c>
    </row>
    <row r="7274" spans="1:4">
      <c r="A7274" t="s">
        <v>4</v>
      </c>
      <c r="B7274" s="4" t="s">
        <v>5</v>
      </c>
      <c r="C7274" s="4" t="s">
        <v>13</v>
      </c>
      <c r="D7274" s="4" t="s">
        <v>10</v>
      </c>
    </row>
    <row r="7275" spans="1:4">
      <c r="A7275" t="n">
        <v>54102</v>
      </c>
      <c r="B7275" s="42" t="n">
        <v>162</v>
      </c>
      <c r="C7275" s="7" t="n">
        <v>1</v>
      </c>
      <c r="D7275" s="7" t="n">
        <v>4163</v>
      </c>
    </row>
    <row r="7276" spans="1:4">
      <c r="A7276" t="s">
        <v>4</v>
      </c>
      <c r="B7276" s="4" t="s">
        <v>5</v>
      </c>
      <c r="C7276" s="4" t="s">
        <v>84</v>
      </c>
    </row>
    <row r="7277" spans="1:4">
      <c r="A7277" t="n">
        <v>54106</v>
      </c>
      <c r="B7277" s="29" t="n">
        <v>3</v>
      </c>
      <c r="C7277" s="16" t="n">
        <f t="normal" ca="1">A7911</f>
        <v>0</v>
      </c>
    </row>
    <row r="7278" spans="1:4">
      <c r="A7278" t="s">
        <v>4</v>
      </c>
      <c r="B7278" s="4" t="s">
        <v>5</v>
      </c>
      <c r="C7278" s="4" t="s">
        <v>13</v>
      </c>
      <c r="D7278" s="4" t="s">
        <v>10</v>
      </c>
    </row>
    <row r="7279" spans="1:4">
      <c r="A7279" t="n">
        <v>54111</v>
      </c>
      <c r="B7279" s="42" t="n">
        <v>162</v>
      </c>
      <c r="C7279" s="7" t="n">
        <v>1</v>
      </c>
      <c r="D7279" s="7" t="n">
        <v>4167</v>
      </c>
    </row>
    <row r="7280" spans="1:4">
      <c r="A7280" t="s">
        <v>4</v>
      </c>
      <c r="B7280" s="4" t="s">
        <v>5</v>
      </c>
      <c r="C7280" s="4" t="s">
        <v>84</v>
      </c>
    </row>
    <row r="7281" spans="1:4">
      <c r="A7281" t="n">
        <v>54115</v>
      </c>
      <c r="B7281" s="29" t="n">
        <v>3</v>
      </c>
      <c r="C7281" s="16" t="n">
        <f t="normal" ca="1">A7911</f>
        <v>0</v>
      </c>
    </row>
    <row r="7282" spans="1:4">
      <c r="A7282" t="s">
        <v>4</v>
      </c>
      <c r="B7282" s="4" t="s">
        <v>5</v>
      </c>
      <c r="C7282" s="4" t="s">
        <v>13</v>
      </c>
      <c r="D7282" s="4" t="s">
        <v>10</v>
      </c>
    </row>
    <row r="7283" spans="1:4">
      <c r="A7283" t="n">
        <v>54120</v>
      </c>
      <c r="B7283" s="42" t="n">
        <v>162</v>
      </c>
      <c r="C7283" s="7" t="n">
        <v>1</v>
      </c>
      <c r="D7283" s="7" t="n">
        <v>4168</v>
      </c>
    </row>
    <row r="7284" spans="1:4">
      <c r="A7284" t="s">
        <v>4</v>
      </c>
      <c r="B7284" s="4" t="s">
        <v>5</v>
      </c>
      <c r="C7284" s="4" t="s">
        <v>84</v>
      </c>
    </row>
    <row r="7285" spans="1:4">
      <c r="A7285" t="n">
        <v>54124</v>
      </c>
      <c r="B7285" s="29" t="n">
        <v>3</v>
      </c>
      <c r="C7285" s="16" t="n">
        <f t="normal" ca="1">A7911</f>
        <v>0</v>
      </c>
    </row>
    <row r="7286" spans="1:4">
      <c r="A7286" t="s">
        <v>4</v>
      </c>
      <c r="B7286" s="4" t="s">
        <v>5</v>
      </c>
      <c r="C7286" s="4" t="s">
        <v>10</v>
      </c>
    </row>
    <row r="7287" spans="1:4">
      <c r="A7287" t="n">
        <v>54129</v>
      </c>
      <c r="B7287" s="9" t="n">
        <v>12</v>
      </c>
      <c r="C7287" s="7" t="n">
        <v>6767</v>
      </c>
    </row>
    <row r="7288" spans="1:4">
      <c r="A7288" t="s">
        <v>4</v>
      </c>
      <c r="B7288" s="4" t="s">
        <v>5</v>
      </c>
      <c r="C7288" s="4" t="s">
        <v>13</v>
      </c>
      <c r="D7288" s="4" t="s">
        <v>10</v>
      </c>
    </row>
    <row r="7289" spans="1:4">
      <c r="A7289" t="n">
        <v>54132</v>
      </c>
      <c r="B7289" s="42" t="n">
        <v>162</v>
      </c>
      <c r="C7289" s="7" t="n">
        <v>1</v>
      </c>
      <c r="D7289" s="7" t="n">
        <v>4169</v>
      </c>
    </row>
    <row r="7290" spans="1:4">
      <c r="A7290" t="s">
        <v>4</v>
      </c>
      <c r="B7290" s="4" t="s">
        <v>5</v>
      </c>
      <c r="C7290" s="4" t="s">
        <v>84</v>
      </c>
    </row>
    <row r="7291" spans="1:4">
      <c r="A7291" t="n">
        <v>54136</v>
      </c>
      <c r="B7291" s="29" t="n">
        <v>3</v>
      </c>
      <c r="C7291" s="16" t="n">
        <f t="normal" ca="1">A7911</f>
        <v>0</v>
      </c>
    </row>
    <row r="7292" spans="1:4">
      <c r="A7292" t="s">
        <v>4</v>
      </c>
      <c r="B7292" s="4" t="s">
        <v>5</v>
      </c>
      <c r="C7292" s="4" t="s">
        <v>13</v>
      </c>
      <c r="D7292" s="4" t="s">
        <v>10</v>
      </c>
    </row>
    <row r="7293" spans="1:4">
      <c r="A7293" t="n">
        <v>54141</v>
      </c>
      <c r="B7293" s="14" t="n">
        <v>49</v>
      </c>
      <c r="C7293" s="7" t="n">
        <v>6</v>
      </c>
      <c r="D7293" s="7" t="n">
        <v>500</v>
      </c>
    </row>
    <row r="7294" spans="1:4">
      <c r="A7294" t="s">
        <v>4</v>
      </c>
      <c r="B7294" s="4" t="s">
        <v>5</v>
      </c>
      <c r="C7294" s="4" t="s">
        <v>13</v>
      </c>
      <c r="D7294" s="4" t="s">
        <v>10</v>
      </c>
    </row>
    <row r="7295" spans="1:4">
      <c r="A7295" t="n">
        <v>54145</v>
      </c>
      <c r="B7295" s="42" t="n">
        <v>162</v>
      </c>
      <c r="C7295" s="7" t="n">
        <v>1</v>
      </c>
      <c r="D7295" s="7" t="n">
        <v>4170</v>
      </c>
    </row>
    <row r="7296" spans="1:4">
      <c r="A7296" t="s">
        <v>4</v>
      </c>
      <c r="B7296" s="4" t="s">
        <v>5</v>
      </c>
      <c r="C7296" s="4" t="s">
        <v>84</v>
      </c>
    </row>
    <row r="7297" spans="1:4">
      <c r="A7297" t="n">
        <v>54149</v>
      </c>
      <c r="B7297" s="29" t="n">
        <v>3</v>
      </c>
      <c r="C7297" s="16" t="n">
        <f t="normal" ca="1">A7911</f>
        <v>0</v>
      </c>
    </row>
    <row r="7298" spans="1:4">
      <c r="A7298" t="s">
        <v>4</v>
      </c>
      <c r="B7298" s="4" t="s">
        <v>5</v>
      </c>
      <c r="C7298" s="4" t="s">
        <v>13</v>
      </c>
      <c r="D7298" s="4" t="s">
        <v>10</v>
      </c>
    </row>
    <row r="7299" spans="1:4">
      <c r="A7299" t="n">
        <v>54154</v>
      </c>
      <c r="B7299" s="42" t="n">
        <v>162</v>
      </c>
      <c r="C7299" s="7" t="n">
        <v>1</v>
      </c>
      <c r="D7299" s="7" t="n">
        <v>4171</v>
      </c>
    </row>
    <row r="7300" spans="1:4">
      <c r="A7300" t="s">
        <v>4</v>
      </c>
      <c r="B7300" s="4" t="s">
        <v>5</v>
      </c>
      <c r="C7300" s="4" t="s">
        <v>84</v>
      </c>
    </row>
    <row r="7301" spans="1:4">
      <c r="A7301" t="n">
        <v>54158</v>
      </c>
      <c r="B7301" s="29" t="n">
        <v>3</v>
      </c>
      <c r="C7301" s="16" t="n">
        <f t="normal" ca="1">A7911</f>
        <v>0</v>
      </c>
    </row>
    <row r="7302" spans="1:4">
      <c r="A7302" t="s">
        <v>4</v>
      </c>
      <c r="B7302" s="4" t="s">
        <v>5</v>
      </c>
      <c r="C7302" s="4" t="s">
        <v>69</v>
      </c>
      <c r="D7302" s="4" t="s">
        <v>69</v>
      </c>
      <c r="E7302" s="4" t="s">
        <v>69</v>
      </c>
      <c r="F7302" s="4" t="s">
        <v>69</v>
      </c>
    </row>
    <row r="7303" spans="1:4">
      <c r="A7303" t="n">
        <v>54163</v>
      </c>
      <c r="B7303" s="44" t="n">
        <v>149</v>
      </c>
      <c r="C7303" s="7" t="n">
        <v>-207.649993896484</v>
      </c>
      <c r="D7303" s="7" t="n">
        <v>58.4500007629395</v>
      </c>
      <c r="E7303" s="7" t="n">
        <v>-273.100006103516</v>
      </c>
      <c r="F7303" s="7" t="n">
        <v>214.5</v>
      </c>
    </row>
    <row r="7304" spans="1:4">
      <c r="A7304" t="s">
        <v>4</v>
      </c>
      <c r="B7304" s="4" t="s">
        <v>5</v>
      </c>
      <c r="C7304" s="4" t="s">
        <v>6</v>
      </c>
      <c r="D7304" s="4" t="s">
        <v>6</v>
      </c>
      <c r="E7304" s="4" t="s">
        <v>13</v>
      </c>
    </row>
    <row r="7305" spans="1:4">
      <c r="A7305" t="n">
        <v>54180</v>
      </c>
      <c r="B7305" s="45" t="n">
        <v>30</v>
      </c>
      <c r="C7305" s="7" t="s">
        <v>748</v>
      </c>
      <c r="D7305" s="7" t="s">
        <v>12</v>
      </c>
      <c r="E7305" s="7" t="n">
        <v>0</v>
      </c>
    </row>
    <row r="7306" spans="1:4">
      <c r="A7306" t="s">
        <v>4</v>
      </c>
      <c r="B7306" s="4" t="s">
        <v>5</v>
      </c>
      <c r="C7306" s="4" t="s">
        <v>84</v>
      </c>
    </row>
    <row r="7307" spans="1:4">
      <c r="A7307" t="n">
        <v>54189</v>
      </c>
      <c r="B7307" s="29" t="n">
        <v>3</v>
      </c>
      <c r="C7307" s="16" t="n">
        <f t="normal" ca="1">A7911</f>
        <v>0</v>
      </c>
    </row>
    <row r="7308" spans="1:4">
      <c r="A7308" t="s">
        <v>4</v>
      </c>
      <c r="B7308" s="4" t="s">
        <v>5</v>
      </c>
      <c r="C7308" s="4" t="s">
        <v>13</v>
      </c>
      <c r="D7308" s="4" t="s">
        <v>10</v>
      </c>
    </row>
    <row r="7309" spans="1:4">
      <c r="A7309" t="n">
        <v>54194</v>
      </c>
      <c r="B7309" s="42" t="n">
        <v>162</v>
      </c>
      <c r="C7309" s="7" t="n">
        <v>1</v>
      </c>
      <c r="D7309" s="7" t="n">
        <v>4165</v>
      </c>
    </row>
    <row r="7310" spans="1:4">
      <c r="A7310" t="s">
        <v>4</v>
      </c>
      <c r="B7310" s="4" t="s">
        <v>5</v>
      </c>
      <c r="C7310" s="4" t="s">
        <v>84</v>
      </c>
    </row>
    <row r="7311" spans="1:4">
      <c r="A7311" t="n">
        <v>54198</v>
      </c>
      <c r="B7311" s="29" t="n">
        <v>3</v>
      </c>
      <c r="C7311" s="16" t="n">
        <f t="normal" ca="1">A7911</f>
        <v>0</v>
      </c>
    </row>
    <row r="7312" spans="1:4">
      <c r="A7312" t="s">
        <v>4</v>
      </c>
      <c r="B7312" s="4" t="s">
        <v>5</v>
      </c>
      <c r="C7312" s="4" t="s">
        <v>13</v>
      </c>
      <c r="D7312" s="4" t="s">
        <v>10</v>
      </c>
    </row>
    <row r="7313" spans="1:6">
      <c r="A7313" t="n">
        <v>54203</v>
      </c>
      <c r="B7313" s="42" t="n">
        <v>162</v>
      </c>
      <c r="C7313" s="7" t="n">
        <v>1</v>
      </c>
      <c r="D7313" s="7" t="n">
        <v>4166</v>
      </c>
    </row>
    <row r="7314" spans="1:6">
      <c r="A7314" t="s">
        <v>4</v>
      </c>
      <c r="B7314" s="4" t="s">
        <v>5</v>
      </c>
      <c r="C7314" s="4" t="s">
        <v>84</v>
      </c>
    </row>
    <row r="7315" spans="1:6">
      <c r="A7315" t="n">
        <v>54207</v>
      </c>
      <c r="B7315" s="29" t="n">
        <v>3</v>
      </c>
      <c r="C7315" s="16" t="n">
        <f t="normal" ca="1">A7911</f>
        <v>0</v>
      </c>
    </row>
    <row r="7316" spans="1:6">
      <c r="A7316" t="s">
        <v>4</v>
      </c>
      <c r="B7316" s="4" t="s">
        <v>5</v>
      </c>
      <c r="C7316" s="4" t="s">
        <v>13</v>
      </c>
      <c r="D7316" s="4" t="s">
        <v>10</v>
      </c>
    </row>
    <row r="7317" spans="1:6">
      <c r="A7317" t="n">
        <v>54212</v>
      </c>
      <c r="B7317" s="42" t="n">
        <v>162</v>
      </c>
      <c r="C7317" s="7" t="n">
        <v>1</v>
      </c>
      <c r="D7317" s="7" t="n">
        <v>4172</v>
      </c>
    </row>
    <row r="7318" spans="1:6">
      <c r="A7318" t="s">
        <v>4</v>
      </c>
      <c r="B7318" s="4" t="s">
        <v>5</v>
      </c>
      <c r="C7318" s="4" t="s">
        <v>84</v>
      </c>
    </row>
    <row r="7319" spans="1:6">
      <c r="A7319" t="n">
        <v>54216</v>
      </c>
      <c r="B7319" s="29" t="n">
        <v>3</v>
      </c>
      <c r="C7319" s="16" t="n">
        <f t="normal" ca="1">A7911</f>
        <v>0</v>
      </c>
    </row>
    <row r="7320" spans="1:6">
      <c r="A7320" t="s">
        <v>4</v>
      </c>
      <c r="B7320" s="4" t="s">
        <v>5</v>
      </c>
      <c r="C7320" s="4" t="s">
        <v>13</v>
      </c>
      <c r="D7320" s="4" t="s">
        <v>10</v>
      </c>
    </row>
    <row r="7321" spans="1:6">
      <c r="A7321" t="n">
        <v>54221</v>
      </c>
      <c r="B7321" s="42" t="n">
        <v>162</v>
      </c>
      <c r="C7321" s="7" t="n">
        <v>1</v>
      </c>
      <c r="D7321" s="7" t="n">
        <v>4173</v>
      </c>
    </row>
    <row r="7322" spans="1:6">
      <c r="A7322" t="s">
        <v>4</v>
      </c>
      <c r="B7322" s="4" t="s">
        <v>5</v>
      </c>
      <c r="C7322" s="4" t="s">
        <v>84</v>
      </c>
    </row>
    <row r="7323" spans="1:6">
      <c r="A7323" t="n">
        <v>54225</v>
      </c>
      <c r="B7323" s="29" t="n">
        <v>3</v>
      </c>
      <c r="C7323" s="16" t="n">
        <f t="normal" ca="1">A7911</f>
        <v>0</v>
      </c>
    </row>
    <row r="7324" spans="1:6">
      <c r="A7324" t="s">
        <v>4</v>
      </c>
      <c r="B7324" s="4" t="s">
        <v>5</v>
      </c>
      <c r="C7324" s="4" t="s">
        <v>10</v>
      </c>
    </row>
    <row r="7325" spans="1:6">
      <c r="A7325" t="n">
        <v>54230</v>
      </c>
      <c r="B7325" s="9" t="n">
        <v>12</v>
      </c>
      <c r="C7325" s="7" t="n">
        <v>6767</v>
      </c>
    </row>
    <row r="7326" spans="1:6">
      <c r="A7326" t="s">
        <v>4</v>
      </c>
      <c r="B7326" s="4" t="s">
        <v>5</v>
      </c>
      <c r="C7326" s="4" t="s">
        <v>13</v>
      </c>
      <c r="D7326" s="4" t="s">
        <v>10</v>
      </c>
    </row>
    <row r="7327" spans="1:6">
      <c r="A7327" t="n">
        <v>54233</v>
      </c>
      <c r="B7327" s="42" t="n">
        <v>162</v>
      </c>
      <c r="C7327" s="7" t="n">
        <v>1</v>
      </c>
      <c r="D7327" s="7" t="n">
        <v>4174</v>
      </c>
    </row>
    <row r="7328" spans="1:6">
      <c r="A7328" t="s">
        <v>4</v>
      </c>
      <c r="B7328" s="4" t="s">
        <v>5</v>
      </c>
      <c r="C7328" s="4" t="s">
        <v>84</v>
      </c>
    </row>
    <row r="7329" spans="1:4">
      <c r="A7329" t="n">
        <v>54237</v>
      </c>
      <c r="B7329" s="29" t="n">
        <v>3</v>
      </c>
      <c r="C7329" s="16" t="n">
        <f t="normal" ca="1">A7911</f>
        <v>0</v>
      </c>
    </row>
    <row r="7330" spans="1:4">
      <c r="A7330" t="s">
        <v>4</v>
      </c>
      <c r="B7330" s="4" t="s">
        <v>5</v>
      </c>
      <c r="C7330" s="4" t="s">
        <v>13</v>
      </c>
      <c r="D7330" s="4" t="s">
        <v>10</v>
      </c>
      <c r="E7330" s="4" t="s">
        <v>10</v>
      </c>
    </row>
    <row r="7331" spans="1:4">
      <c r="A7331" t="n">
        <v>54242</v>
      </c>
      <c r="B7331" s="14" t="n">
        <v>49</v>
      </c>
      <c r="C7331" s="7" t="n">
        <v>5</v>
      </c>
      <c r="D7331" s="7" t="n">
        <v>110</v>
      </c>
      <c r="E7331" s="7" t="n">
        <v>563</v>
      </c>
    </row>
    <row r="7332" spans="1:4">
      <c r="A7332" t="s">
        <v>4</v>
      </c>
      <c r="B7332" s="4" t="s">
        <v>5</v>
      </c>
      <c r="C7332" s="4" t="s">
        <v>13</v>
      </c>
      <c r="D7332" s="4" t="s">
        <v>10</v>
      </c>
    </row>
    <row r="7333" spans="1:4">
      <c r="A7333" t="n">
        <v>54248</v>
      </c>
      <c r="B7333" s="42" t="n">
        <v>162</v>
      </c>
      <c r="C7333" s="7" t="n">
        <v>1</v>
      </c>
      <c r="D7333" s="7" t="n">
        <v>4175</v>
      </c>
    </row>
    <row r="7334" spans="1:4">
      <c r="A7334" t="s">
        <v>4</v>
      </c>
      <c r="B7334" s="4" t="s">
        <v>5</v>
      </c>
      <c r="C7334" s="4" t="s">
        <v>84</v>
      </c>
    </row>
    <row r="7335" spans="1:4">
      <c r="A7335" t="n">
        <v>54252</v>
      </c>
      <c r="B7335" s="29" t="n">
        <v>3</v>
      </c>
      <c r="C7335" s="16" t="n">
        <f t="normal" ca="1">A7911</f>
        <v>0</v>
      </c>
    </row>
    <row r="7336" spans="1:4">
      <c r="A7336" t="s">
        <v>4</v>
      </c>
      <c r="B7336" s="4" t="s">
        <v>5</v>
      </c>
      <c r="C7336" s="4" t="s">
        <v>13</v>
      </c>
      <c r="D7336" s="4" t="s">
        <v>10</v>
      </c>
      <c r="E7336" s="4" t="s">
        <v>10</v>
      </c>
    </row>
    <row r="7337" spans="1:4">
      <c r="A7337" t="n">
        <v>54257</v>
      </c>
      <c r="B7337" s="14" t="n">
        <v>49</v>
      </c>
      <c r="C7337" s="7" t="n">
        <v>5</v>
      </c>
      <c r="D7337" s="7" t="n">
        <v>110</v>
      </c>
      <c r="E7337" s="7" t="n">
        <v>563</v>
      </c>
    </row>
    <row r="7338" spans="1:4">
      <c r="A7338" t="s">
        <v>4</v>
      </c>
      <c r="B7338" s="4" t="s">
        <v>5</v>
      </c>
      <c r="C7338" s="4" t="s">
        <v>13</v>
      </c>
      <c r="D7338" s="4" t="s">
        <v>10</v>
      </c>
    </row>
    <row r="7339" spans="1:4">
      <c r="A7339" t="n">
        <v>54263</v>
      </c>
      <c r="B7339" s="42" t="n">
        <v>162</v>
      </c>
      <c r="C7339" s="7" t="n">
        <v>1</v>
      </c>
      <c r="D7339" s="7" t="n">
        <v>4176</v>
      </c>
    </row>
    <row r="7340" spans="1:4">
      <c r="A7340" t="s">
        <v>4</v>
      </c>
      <c r="B7340" s="4" t="s">
        <v>5</v>
      </c>
      <c r="C7340" s="4" t="s">
        <v>84</v>
      </c>
    </row>
    <row r="7341" spans="1:4">
      <c r="A7341" t="n">
        <v>54267</v>
      </c>
      <c r="B7341" s="29" t="n">
        <v>3</v>
      </c>
      <c r="C7341" s="16" t="n">
        <f t="normal" ca="1">A7911</f>
        <v>0</v>
      </c>
    </row>
    <row r="7342" spans="1:4">
      <c r="A7342" t="s">
        <v>4</v>
      </c>
      <c r="B7342" s="4" t="s">
        <v>5</v>
      </c>
      <c r="C7342" s="4" t="s">
        <v>13</v>
      </c>
      <c r="D7342" s="4" t="s">
        <v>10</v>
      </c>
      <c r="E7342" s="4" t="s">
        <v>10</v>
      </c>
    </row>
    <row r="7343" spans="1:4">
      <c r="A7343" t="n">
        <v>54272</v>
      </c>
      <c r="B7343" s="14" t="n">
        <v>49</v>
      </c>
      <c r="C7343" s="7" t="n">
        <v>5</v>
      </c>
      <c r="D7343" s="7" t="n">
        <v>110</v>
      </c>
      <c r="E7343" s="7" t="n">
        <v>563</v>
      </c>
    </row>
    <row r="7344" spans="1:4">
      <c r="A7344" t="s">
        <v>4</v>
      </c>
      <c r="B7344" s="4" t="s">
        <v>5</v>
      </c>
      <c r="C7344" s="4" t="s">
        <v>13</v>
      </c>
      <c r="D7344" s="4" t="s">
        <v>10</v>
      </c>
    </row>
    <row r="7345" spans="1:5">
      <c r="A7345" t="n">
        <v>54278</v>
      </c>
      <c r="B7345" s="42" t="n">
        <v>162</v>
      </c>
      <c r="C7345" s="7" t="n">
        <v>1</v>
      </c>
      <c r="D7345" s="7" t="n">
        <v>4177</v>
      </c>
    </row>
    <row r="7346" spans="1:5">
      <c r="A7346" t="s">
        <v>4</v>
      </c>
      <c r="B7346" s="4" t="s">
        <v>5</v>
      </c>
      <c r="C7346" s="4" t="s">
        <v>84</v>
      </c>
    </row>
    <row r="7347" spans="1:5">
      <c r="A7347" t="n">
        <v>54282</v>
      </c>
      <c r="B7347" s="29" t="n">
        <v>3</v>
      </c>
      <c r="C7347" s="16" t="n">
        <f t="normal" ca="1">A7911</f>
        <v>0</v>
      </c>
    </row>
    <row r="7348" spans="1:5">
      <c r="A7348" t="s">
        <v>4</v>
      </c>
      <c r="B7348" s="4" t="s">
        <v>5</v>
      </c>
      <c r="C7348" s="4" t="s">
        <v>13</v>
      </c>
      <c r="D7348" s="4" t="s">
        <v>10</v>
      </c>
      <c r="E7348" s="4" t="s">
        <v>10</v>
      </c>
    </row>
    <row r="7349" spans="1:5">
      <c r="A7349" t="n">
        <v>54287</v>
      </c>
      <c r="B7349" s="14" t="n">
        <v>49</v>
      </c>
      <c r="C7349" s="7" t="n">
        <v>5</v>
      </c>
      <c r="D7349" s="7" t="n">
        <v>110</v>
      </c>
      <c r="E7349" s="7" t="n">
        <v>563</v>
      </c>
    </row>
    <row r="7350" spans="1:5">
      <c r="A7350" t="s">
        <v>4</v>
      </c>
      <c r="B7350" s="4" t="s">
        <v>5</v>
      </c>
      <c r="C7350" s="4" t="s">
        <v>13</v>
      </c>
      <c r="D7350" s="4" t="s">
        <v>10</v>
      </c>
    </row>
    <row r="7351" spans="1:5">
      <c r="A7351" t="n">
        <v>54293</v>
      </c>
      <c r="B7351" s="42" t="n">
        <v>162</v>
      </c>
      <c r="C7351" s="7" t="n">
        <v>1</v>
      </c>
      <c r="D7351" s="7" t="n">
        <v>4178</v>
      </c>
    </row>
    <row r="7352" spans="1:5">
      <c r="A7352" t="s">
        <v>4</v>
      </c>
      <c r="B7352" s="4" t="s">
        <v>5</v>
      </c>
      <c r="C7352" s="4" t="s">
        <v>84</v>
      </c>
    </row>
    <row r="7353" spans="1:5">
      <c r="A7353" t="n">
        <v>54297</v>
      </c>
      <c r="B7353" s="29" t="n">
        <v>3</v>
      </c>
      <c r="C7353" s="16" t="n">
        <f t="normal" ca="1">A7911</f>
        <v>0</v>
      </c>
    </row>
    <row r="7354" spans="1:5">
      <c r="A7354" t="s">
        <v>4</v>
      </c>
      <c r="B7354" s="4" t="s">
        <v>5</v>
      </c>
      <c r="C7354" s="4" t="s">
        <v>13</v>
      </c>
      <c r="D7354" s="4" t="s">
        <v>10</v>
      </c>
      <c r="E7354" s="4" t="s">
        <v>10</v>
      </c>
    </row>
    <row r="7355" spans="1:5">
      <c r="A7355" t="n">
        <v>54302</v>
      </c>
      <c r="B7355" s="14" t="n">
        <v>49</v>
      </c>
      <c r="C7355" s="7" t="n">
        <v>5</v>
      </c>
      <c r="D7355" s="7" t="n">
        <v>110</v>
      </c>
      <c r="E7355" s="7" t="n">
        <v>563</v>
      </c>
    </row>
    <row r="7356" spans="1:5">
      <c r="A7356" t="s">
        <v>4</v>
      </c>
      <c r="B7356" s="4" t="s">
        <v>5</v>
      </c>
      <c r="C7356" s="4" t="s">
        <v>13</v>
      </c>
      <c r="D7356" s="4" t="s">
        <v>10</v>
      </c>
    </row>
    <row r="7357" spans="1:5">
      <c r="A7357" t="n">
        <v>54308</v>
      </c>
      <c r="B7357" s="42" t="n">
        <v>162</v>
      </c>
      <c r="C7357" s="7" t="n">
        <v>1</v>
      </c>
      <c r="D7357" s="7" t="n">
        <v>4179</v>
      </c>
    </row>
    <row r="7358" spans="1:5">
      <c r="A7358" t="s">
        <v>4</v>
      </c>
      <c r="B7358" s="4" t="s">
        <v>5</v>
      </c>
      <c r="C7358" s="4" t="s">
        <v>84</v>
      </c>
    </row>
    <row r="7359" spans="1:5">
      <c r="A7359" t="n">
        <v>54312</v>
      </c>
      <c r="B7359" s="29" t="n">
        <v>3</v>
      </c>
      <c r="C7359" s="16" t="n">
        <f t="normal" ca="1">A7911</f>
        <v>0</v>
      </c>
    </row>
    <row r="7360" spans="1:5">
      <c r="A7360" t="s">
        <v>4</v>
      </c>
      <c r="B7360" s="4" t="s">
        <v>5</v>
      </c>
      <c r="C7360" s="4" t="s">
        <v>13</v>
      </c>
      <c r="D7360" s="4" t="s">
        <v>10</v>
      </c>
      <c r="E7360" s="4" t="s">
        <v>10</v>
      </c>
    </row>
    <row r="7361" spans="1:5">
      <c r="A7361" t="n">
        <v>54317</v>
      </c>
      <c r="B7361" s="14" t="n">
        <v>49</v>
      </c>
      <c r="C7361" s="7" t="n">
        <v>5</v>
      </c>
      <c r="D7361" s="7" t="n">
        <v>110</v>
      </c>
      <c r="E7361" s="7" t="n">
        <v>563</v>
      </c>
    </row>
    <row r="7362" spans="1:5">
      <c r="A7362" t="s">
        <v>4</v>
      </c>
      <c r="B7362" s="4" t="s">
        <v>5</v>
      </c>
      <c r="C7362" s="4" t="s">
        <v>13</v>
      </c>
      <c r="D7362" s="4" t="s">
        <v>10</v>
      </c>
    </row>
    <row r="7363" spans="1:5">
      <c r="A7363" t="n">
        <v>54323</v>
      </c>
      <c r="B7363" s="42" t="n">
        <v>162</v>
      </c>
      <c r="C7363" s="7" t="n">
        <v>1</v>
      </c>
      <c r="D7363" s="7" t="n">
        <v>4180</v>
      </c>
    </row>
    <row r="7364" spans="1:5">
      <c r="A7364" t="s">
        <v>4</v>
      </c>
      <c r="B7364" s="4" t="s">
        <v>5</v>
      </c>
      <c r="C7364" s="4" t="s">
        <v>84</v>
      </c>
    </row>
    <row r="7365" spans="1:5">
      <c r="A7365" t="n">
        <v>54327</v>
      </c>
      <c r="B7365" s="29" t="n">
        <v>3</v>
      </c>
      <c r="C7365" s="16" t="n">
        <f t="normal" ca="1">A7911</f>
        <v>0</v>
      </c>
    </row>
    <row r="7366" spans="1:5">
      <c r="A7366" t="s">
        <v>4</v>
      </c>
      <c r="B7366" s="4" t="s">
        <v>5</v>
      </c>
      <c r="C7366" s="4" t="s">
        <v>13</v>
      </c>
      <c r="D7366" s="4" t="s">
        <v>10</v>
      </c>
      <c r="E7366" s="4" t="s">
        <v>10</v>
      </c>
    </row>
    <row r="7367" spans="1:5">
      <c r="A7367" t="n">
        <v>54332</v>
      </c>
      <c r="B7367" s="14" t="n">
        <v>49</v>
      </c>
      <c r="C7367" s="7" t="n">
        <v>5</v>
      </c>
      <c r="D7367" s="7" t="n">
        <v>110</v>
      </c>
      <c r="E7367" s="7" t="n">
        <v>563</v>
      </c>
    </row>
    <row r="7368" spans="1:5">
      <c r="A7368" t="s">
        <v>4</v>
      </c>
      <c r="B7368" s="4" t="s">
        <v>5</v>
      </c>
      <c r="C7368" s="4" t="s">
        <v>13</v>
      </c>
      <c r="D7368" s="4" t="s">
        <v>10</v>
      </c>
    </row>
    <row r="7369" spans="1:5">
      <c r="A7369" t="n">
        <v>54338</v>
      </c>
      <c r="B7369" s="42" t="n">
        <v>162</v>
      </c>
      <c r="C7369" s="7" t="n">
        <v>1</v>
      </c>
      <c r="D7369" s="7" t="n">
        <v>4181</v>
      </c>
    </row>
    <row r="7370" spans="1:5">
      <c r="A7370" t="s">
        <v>4</v>
      </c>
      <c r="B7370" s="4" t="s">
        <v>5</v>
      </c>
      <c r="C7370" s="4" t="s">
        <v>84</v>
      </c>
    </row>
    <row r="7371" spans="1:5">
      <c r="A7371" t="n">
        <v>54342</v>
      </c>
      <c r="B7371" s="29" t="n">
        <v>3</v>
      </c>
      <c r="C7371" s="16" t="n">
        <f t="normal" ca="1">A7911</f>
        <v>0</v>
      </c>
    </row>
    <row r="7372" spans="1:5">
      <c r="A7372" t="s">
        <v>4</v>
      </c>
      <c r="B7372" s="4" t="s">
        <v>5</v>
      </c>
      <c r="C7372" s="4" t="s">
        <v>10</v>
      </c>
    </row>
    <row r="7373" spans="1:5">
      <c r="A7373" t="n">
        <v>54347</v>
      </c>
      <c r="B7373" s="9" t="n">
        <v>12</v>
      </c>
      <c r="C7373" s="7" t="n">
        <v>6465</v>
      </c>
    </row>
    <row r="7374" spans="1:5">
      <c r="A7374" t="s">
        <v>4</v>
      </c>
      <c r="B7374" s="4" t="s">
        <v>5</v>
      </c>
      <c r="C7374" s="4" t="s">
        <v>13</v>
      </c>
      <c r="D7374" s="4" t="s">
        <v>10</v>
      </c>
    </row>
    <row r="7375" spans="1:5">
      <c r="A7375" t="n">
        <v>54350</v>
      </c>
      <c r="B7375" s="42" t="n">
        <v>162</v>
      </c>
      <c r="C7375" s="7" t="n">
        <v>1</v>
      </c>
      <c r="D7375" s="7" t="n">
        <v>4182</v>
      </c>
    </row>
    <row r="7376" spans="1:5">
      <c r="A7376" t="s">
        <v>4</v>
      </c>
      <c r="B7376" s="4" t="s">
        <v>5</v>
      </c>
      <c r="C7376" s="4" t="s">
        <v>84</v>
      </c>
    </row>
    <row r="7377" spans="1:5">
      <c r="A7377" t="n">
        <v>54354</v>
      </c>
      <c r="B7377" s="29" t="n">
        <v>3</v>
      </c>
      <c r="C7377" s="16" t="n">
        <f t="normal" ca="1">A7911</f>
        <v>0</v>
      </c>
    </row>
    <row r="7378" spans="1:5">
      <c r="A7378" t="s">
        <v>4</v>
      </c>
      <c r="B7378" s="4" t="s">
        <v>5</v>
      </c>
      <c r="C7378" s="4" t="s">
        <v>13</v>
      </c>
      <c r="D7378" s="4" t="s">
        <v>10</v>
      </c>
    </row>
    <row r="7379" spans="1:5">
      <c r="A7379" t="n">
        <v>54359</v>
      </c>
      <c r="B7379" s="42" t="n">
        <v>162</v>
      </c>
      <c r="C7379" s="7" t="n">
        <v>1</v>
      </c>
      <c r="D7379" s="7" t="n">
        <v>4184</v>
      </c>
    </row>
    <row r="7380" spans="1:5">
      <c r="A7380" t="s">
        <v>4</v>
      </c>
      <c r="B7380" s="4" t="s">
        <v>5</v>
      </c>
      <c r="C7380" s="4" t="s">
        <v>84</v>
      </c>
    </row>
    <row r="7381" spans="1:5">
      <c r="A7381" t="n">
        <v>54363</v>
      </c>
      <c r="B7381" s="29" t="n">
        <v>3</v>
      </c>
      <c r="C7381" s="16" t="n">
        <f t="normal" ca="1">A7911</f>
        <v>0</v>
      </c>
    </row>
    <row r="7382" spans="1:5">
      <c r="A7382" t="s">
        <v>4</v>
      </c>
      <c r="B7382" s="4" t="s">
        <v>5</v>
      </c>
      <c r="C7382" s="4" t="s">
        <v>13</v>
      </c>
      <c r="D7382" s="4" t="s">
        <v>10</v>
      </c>
    </row>
    <row r="7383" spans="1:5">
      <c r="A7383" t="n">
        <v>54368</v>
      </c>
      <c r="B7383" s="42" t="n">
        <v>162</v>
      </c>
      <c r="C7383" s="7" t="n">
        <v>1</v>
      </c>
      <c r="D7383" s="7" t="n">
        <v>4185</v>
      </c>
    </row>
    <row r="7384" spans="1:5">
      <c r="A7384" t="s">
        <v>4</v>
      </c>
      <c r="B7384" s="4" t="s">
        <v>5</v>
      </c>
      <c r="C7384" s="4" t="s">
        <v>84</v>
      </c>
    </row>
    <row r="7385" spans="1:5">
      <c r="A7385" t="n">
        <v>54372</v>
      </c>
      <c r="B7385" s="29" t="n">
        <v>3</v>
      </c>
      <c r="C7385" s="16" t="n">
        <f t="normal" ca="1">A7911</f>
        <v>0</v>
      </c>
    </row>
    <row r="7386" spans="1:5">
      <c r="A7386" t="s">
        <v>4</v>
      </c>
      <c r="B7386" s="4" t="s">
        <v>5</v>
      </c>
      <c r="C7386" s="4" t="s">
        <v>10</v>
      </c>
    </row>
    <row r="7387" spans="1:5">
      <c r="A7387" t="n">
        <v>54377</v>
      </c>
      <c r="B7387" s="9" t="n">
        <v>12</v>
      </c>
      <c r="C7387" s="7" t="n">
        <v>6767</v>
      </c>
    </row>
    <row r="7388" spans="1:5">
      <c r="A7388" t="s">
        <v>4</v>
      </c>
      <c r="B7388" s="4" t="s">
        <v>5</v>
      </c>
      <c r="C7388" s="4" t="s">
        <v>13</v>
      </c>
      <c r="D7388" s="4" t="s">
        <v>10</v>
      </c>
    </row>
    <row r="7389" spans="1:5">
      <c r="A7389" t="n">
        <v>54380</v>
      </c>
      <c r="B7389" s="42" t="n">
        <v>162</v>
      </c>
      <c r="C7389" s="7" t="n">
        <v>1</v>
      </c>
      <c r="D7389" s="7" t="n">
        <v>4186</v>
      </c>
    </row>
    <row r="7390" spans="1:5">
      <c r="A7390" t="s">
        <v>4</v>
      </c>
      <c r="B7390" s="4" t="s">
        <v>5</v>
      </c>
      <c r="C7390" s="4" t="s">
        <v>84</v>
      </c>
    </row>
    <row r="7391" spans="1:5">
      <c r="A7391" t="n">
        <v>54384</v>
      </c>
      <c r="B7391" s="29" t="n">
        <v>3</v>
      </c>
      <c r="C7391" s="16" t="n">
        <f t="normal" ca="1">A7911</f>
        <v>0</v>
      </c>
    </row>
    <row r="7392" spans="1:5">
      <c r="A7392" t="s">
        <v>4</v>
      </c>
      <c r="B7392" s="4" t="s">
        <v>5</v>
      </c>
      <c r="C7392" s="4" t="s">
        <v>13</v>
      </c>
      <c r="D7392" s="4" t="s">
        <v>10</v>
      </c>
    </row>
    <row r="7393" spans="1:4">
      <c r="A7393" t="n">
        <v>54389</v>
      </c>
      <c r="B7393" s="42" t="n">
        <v>162</v>
      </c>
      <c r="C7393" s="7" t="n">
        <v>1</v>
      </c>
      <c r="D7393" s="7" t="n">
        <v>4187</v>
      </c>
    </row>
    <row r="7394" spans="1:4">
      <c r="A7394" t="s">
        <v>4</v>
      </c>
      <c r="B7394" s="4" t="s">
        <v>5</v>
      </c>
      <c r="C7394" s="4" t="s">
        <v>84</v>
      </c>
    </row>
    <row r="7395" spans="1:4">
      <c r="A7395" t="n">
        <v>54393</v>
      </c>
      <c r="B7395" s="29" t="n">
        <v>3</v>
      </c>
      <c r="C7395" s="16" t="n">
        <f t="normal" ca="1">A7911</f>
        <v>0</v>
      </c>
    </row>
    <row r="7396" spans="1:4">
      <c r="A7396" t="s">
        <v>4</v>
      </c>
      <c r="B7396" s="4" t="s">
        <v>5</v>
      </c>
      <c r="C7396" s="4" t="s">
        <v>10</v>
      </c>
    </row>
    <row r="7397" spans="1:4">
      <c r="A7397" t="n">
        <v>54398</v>
      </c>
      <c r="B7397" s="9" t="n">
        <v>12</v>
      </c>
      <c r="C7397" s="7" t="n">
        <v>6767</v>
      </c>
    </row>
    <row r="7398" spans="1:4">
      <c r="A7398" t="s">
        <v>4</v>
      </c>
      <c r="B7398" s="4" t="s">
        <v>5</v>
      </c>
      <c r="C7398" s="4" t="s">
        <v>13</v>
      </c>
      <c r="D7398" s="4" t="s">
        <v>10</v>
      </c>
    </row>
    <row r="7399" spans="1:4">
      <c r="A7399" t="n">
        <v>54401</v>
      </c>
      <c r="B7399" s="42" t="n">
        <v>162</v>
      </c>
      <c r="C7399" s="7" t="n">
        <v>1</v>
      </c>
      <c r="D7399" s="7" t="n">
        <v>4188</v>
      </c>
    </row>
    <row r="7400" spans="1:4">
      <c r="A7400" t="s">
        <v>4</v>
      </c>
      <c r="B7400" s="4" t="s">
        <v>5</v>
      </c>
      <c r="C7400" s="4" t="s">
        <v>84</v>
      </c>
    </row>
    <row r="7401" spans="1:4">
      <c r="A7401" t="n">
        <v>54405</v>
      </c>
      <c r="B7401" s="29" t="n">
        <v>3</v>
      </c>
      <c r="C7401" s="16" t="n">
        <f t="normal" ca="1">A7911</f>
        <v>0</v>
      </c>
    </row>
    <row r="7402" spans="1:4">
      <c r="A7402" t="s">
        <v>4</v>
      </c>
      <c r="B7402" s="4" t="s">
        <v>5</v>
      </c>
      <c r="C7402" s="4" t="s">
        <v>10</v>
      </c>
    </row>
    <row r="7403" spans="1:4">
      <c r="A7403" t="n">
        <v>54410</v>
      </c>
      <c r="B7403" s="9" t="n">
        <v>12</v>
      </c>
      <c r="C7403" s="7" t="n">
        <v>6767</v>
      </c>
    </row>
    <row r="7404" spans="1:4">
      <c r="A7404" t="s">
        <v>4</v>
      </c>
      <c r="B7404" s="4" t="s">
        <v>5</v>
      </c>
      <c r="C7404" s="4" t="s">
        <v>13</v>
      </c>
      <c r="D7404" s="4" t="s">
        <v>10</v>
      </c>
    </row>
    <row r="7405" spans="1:4">
      <c r="A7405" t="n">
        <v>54413</v>
      </c>
      <c r="B7405" s="42" t="n">
        <v>162</v>
      </c>
      <c r="C7405" s="7" t="n">
        <v>1</v>
      </c>
      <c r="D7405" s="7" t="n">
        <v>4189</v>
      </c>
    </row>
    <row r="7406" spans="1:4">
      <c r="A7406" t="s">
        <v>4</v>
      </c>
      <c r="B7406" s="4" t="s">
        <v>5</v>
      </c>
      <c r="C7406" s="4" t="s">
        <v>84</v>
      </c>
    </row>
    <row r="7407" spans="1:4">
      <c r="A7407" t="n">
        <v>54417</v>
      </c>
      <c r="B7407" s="29" t="n">
        <v>3</v>
      </c>
      <c r="C7407" s="16" t="n">
        <f t="normal" ca="1">A7911</f>
        <v>0</v>
      </c>
    </row>
    <row r="7408" spans="1:4">
      <c r="A7408" t="s">
        <v>4</v>
      </c>
      <c r="B7408" s="4" t="s">
        <v>5</v>
      </c>
      <c r="C7408" s="4" t="s">
        <v>10</v>
      </c>
    </row>
    <row r="7409" spans="1:4">
      <c r="A7409" t="n">
        <v>54422</v>
      </c>
      <c r="B7409" s="9" t="n">
        <v>12</v>
      </c>
      <c r="C7409" s="7" t="n">
        <v>6767</v>
      </c>
    </row>
    <row r="7410" spans="1:4">
      <c r="A7410" t="s">
        <v>4</v>
      </c>
      <c r="B7410" s="4" t="s">
        <v>5</v>
      </c>
      <c r="C7410" s="4" t="s">
        <v>13</v>
      </c>
      <c r="D7410" s="4" t="s">
        <v>10</v>
      </c>
    </row>
    <row r="7411" spans="1:4">
      <c r="A7411" t="n">
        <v>54425</v>
      </c>
      <c r="B7411" s="42" t="n">
        <v>162</v>
      </c>
      <c r="C7411" s="7" t="n">
        <v>1</v>
      </c>
      <c r="D7411" s="7" t="n">
        <v>4190</v>
      </c>
    </row>
    <row r="7412" spans="1:4">
      <c r="A7412" t="s">
        <v>4</v>
      </c>
      <c r="B7412" s="4" t="s">
        <v>5</v>
      </c>
      <c r="C7412" s="4" t="s">
        <v>84</v>
      </c>
    </row>
    <row r="7413" spans="1:4">
      <c r="A7413" t="n">
        <v>54429</v>
      </c>
      <c r="B7413" s="29" t="n">
        <v>3</v>
      </c>
      <c r="C7413" s="16" t="n">
        <f t="normal" ca="1">A7911</f>
        <v>0</v>
      </c>
    </row>
    <row r="7414" spans="1:4">
      <c r="A7414" t="s">
        <v>4</v>
      </c>
      <c r="B7414" s="4" t="s">
        <v>5</v>
      </c>
      <c r="C7414" s="4" t="s">
        <v>13</v>
      </c>
      <c r="D7414" s="4" t="s">
        <v>10</v>
      </c>
    </row>
    <row r="7415" spans="1:4">
      <c r="A7415" t="n">
        <v>54434</v>
      </c>
      <c r="B7415" s="42" t="n">
        <v>162</v>
      </c>
      <c r="C7415" s="7" t="n">
        <v>1</v>
      </c>
      <c r="D7415" s="7" t="n">
        <v>4191</v>
      </c>
    </row>
    <row r="7416" spans="1:4">
      <c r="A7416" t="s">
        <v>4</v>
      </c>
      <c r="B7416" s="4" t="s">
        <v>5</v>
      </c>
      <c r="C7416" s="4" t="s">
        <v>84</v>
      </c>
    </row>
    <row r="7417" spans="1:4">
      <c r="A7417" t="n">
        <v>54438</v>
      </c>
      <c r="B7417" s="29" t="n">
        <v>3</v>
      </c>
      <c r="C7417" s="16" t="n">
        <f t="normal" ca="1">A7911</f>
        <v>0</v>
      </c>
    </row>
    <row r="7418" spans="1:4">
      <c r="A7418" t="s">
        <v>4</v>
      </c>
      <c r="B7418" s="4" t="s">
        <v>5</v>
      </c>
      <c r="C7418" s="4" t="s">
        <v>13</v>
      </c>
      <c r="D7418" s="4" t="s">
        <v>10</v>
      </c>
    </row>
    <row r="7419" spans="1:4">
      <c r="A7419" t="n">
        <v>54443</v>
      </c>
      <c r="B7419" s="42" t="n">
        <v>162</v>
      </c>
      <c r="C7419" s="7" t="n">
        <v>1</v>
      </c>
      <c r="D7419" s="7" t="n">
        <v>4192</v>
      </c>
    </row>
    <row r="7420" spans="1:4">
      <c r="A7420" t="s">
        <v>4</v>
      </c>
      <c r="B7420" s="4" t="s">
        <v>5</v>
      </c>
      <c r="C7420" s="4" t="s">
        <v>84</v>
      </c>
    </row>
    <row r="7421" spans="1:4">
      <c r="A7421" t="n">
        <v>54447</v>
      </c>
      <c r="B7421" s="29" t="n">
        <v>3</v>
      </c>
      <c r="C7421" s="16" t="n">
        <f t="normal" ca="1">A7911</f>
        <v>0</v>
      </c>
    </row>
    <row r="7422" spans="1:4">
      <c r="A7422" t="s">
        <v>4</v>
      </c>
      <c r="B7422" s="4" t="s">
        <v>5</v>
      </c>
      <c r="C7422" s="4" t="s">
        <v>10</v>
      </c>
    </row>
    <row r="7423" spans="1:4">
      <c r="A7423" t="n">
        <v>54452</v>
      </c>
      <c r="B7423" s="9" t="n">
        <v>12</v>
      </c>
      <c r="C7423" s="7" t="n">
        <v>6767</v>
      </c>
    </row>
    <row r="7424" spans="1:4">
      <c r="A7424" t="s">
        <v>4</v>
      </c>
      <c r="B7424" s="4" t="s">
        <v>5</v>
      </c>
      <c r="C7424" s="4" t="s">
        <v>13</v>
      </c>
      <c r="D7424" s="4" t="s">
        <v>10</v>
      </c>
    </row>
    <row r="7425" spans="1:4">
      <c r="A7425" t="n">
        <v>54455</v>
      </c>
      <c r="B7425" s="42" t="n">
        <v>162</v>
      </c>
      <c r="C7425" s="7" t="n">
        <v>1</v>
      </c>
      <c r="D7425" s="7" t="n">
        <v>4193</v>
      </c>
    </row>
    <row r="7426" spans="1:4">
      <c r="A7426" t="s">
        <v>4</v>
      </c>
      <c r="B7426" s="4" t="s">
        <v>5</v>
      </c>
      <c r="C7426" s="4" t="s">
        <v>84</v>
      </c>
    </row>
    <row r="7427" spans="1:4">
      <c r="A7427" t="n">
        <v>54459</v>
      </c>
      <c r="B7427" s="29" t="n">
        <v>3</v>
      </c>
      <c r="C7427" s="16" t="n">
        <f t="normal" ca="1">A7911</f>
        <v>0</v>
      </c>
    </row>
    <row r="7428" spans="1:4">
      <c r="A7428" t="s">
        <v>4</v>
      </c>
      <c r="B7428" s="4" t="s">
        <v>5</v>
      </c>
      <c r="C7428" s="4" t="s">
        <v>13</v>
      </c>
      <c r="D7428" s="4" t="s">
        <v>10</v>
      </c>
      <c r="E7428" s="4" t="s">
        <v>10</v>
      </c>
    </row>
    <row r="7429" spans="1:4">
      <c r="A7429" t="n">
        <v>54464</v>
      </c>
      <c r="B7429" s="14" t="n">
        <v>49</v>
      </c>
      <c r="C7429" s="7" t="n">
        <v>5</v>
      </c>
      <c r="D7429" s="7" t="n">
        <v>120</v>
      </c>
      <c r="E7429" s="7" t="n">
        <v>152</v>
      </c>
    </row>
    <row r="7430" spans="1:4">
      <c r="A7430" t="s">
        <v>4</v>
      </c>
      <c r="B7430" s="4" t="s">
        <v>5</v>
      </c>
      <c r="C7430" s="4" t="s">
        <v>13</v>
      </c>
      <c r="D7430" s="4" t="s">
        <v>10</v>
      </c>
    </row>
    <row r="7431" spans="1:4">
      <c r="A7431" t="n">
        <v>54470</v>
      </c>
      <c r="B7431" s="42" t="n">
        <v>162</v>
      </c>
      <c r="C7431" s="7" t="n">
        <v>1</v>
      </c>
      <c r="D7431" s="7" t="n">
        <v>4194</v>
      </c>
    </row>
    <row r="7432" spans="1:4">
      <c r="A7432" t="s">
        <v>4</v>
      </c>
      <c r="B7432" s="4" t="s">
        <v>5</v>
      </c>
      <c r="C7432" s="4" t="s">
        <v>84</v>
      </c>
    </row>
    <row r="7433" spans="1:4">
      <c r="A7433" t="n">
        <v>54474</v>
      </c>
      <c r="B7433" s="29" t="n">
        <v>3</v>
      </c>
      <c r="C7433" s="16" t="n">
        <f t="normal" ca="1">A7911</f>
        <v>0</v>
      </c>
    </row>
    <row r="7434" spans="1:4">
      <c r="A7434" t="s">
        <v>4</v>
      </c>
      <c r="B7434" s="4" t="s">
        <v>5</v>
      </c>
      <c r="C7434" s="4" t="s">
        <v>13</v>
      </c>
      <c r="D7434" s="4" t="s">
        <v>10</v>
      </c>
      <c r="E7434" s="4" t="s">
        <v>10</v>
      </c>
    </row>
    <row r="7435" spans="1:4">
      <c r="A7435" t="n">
        <v>54479</v>
      </c>
      <c r="B7435" s="14" t="n">
        <v>49</v>
      </c>
      <c r="C7435" s="7" t="n">
        <v>5</v>
      </c>
      <c r="D7435" s="7" t="n">
        <v>120</v>
      </c>
      <c r="E7435" s="7" t="n">
        <v>152</v>
      </c>
    </row>
    <row r="7436" spans="1:4">
      <c r="A7436" t="s">
        <v>4</v>
      </c>
      <c r="B7436" s="4" t="s">
        <v>5</v>
      </c>
      <c r="C7436" s="4" t="s">
        <v>13</v>
      </c>
      <c r="D7436" s="4" t="s">
        <v>10</v>
      </c>
    </row>
    <row r="7437" spans="1:4">
      <c r="A7437" t="n">
        <v>54485</v>
      </c>
      <c r="B7437" s="42" t="n">
        <v>162</v>
      </c>
      <c r="C7437" s="7" t="n">
        <v>1</v>
      </c>
      <c r="D7437" s="7" t="n">
        <v>4195</v>
      </c>
    </row>
    <row r="7438" spans="1:4">
      <c r="A7438" t="s">
        <v>4</v>
      </c>
      <c r="B7438" s="4" t="s">
        <v>5</v>
      </c>
      <c r="C7438" s="4" t="s">
        <v>84</v>
      </c>
    </row>
    <row r="7439" spans="1:4">
      <c r="A7439" t="n">
        <v>54489</v>
      </c>
      <c r="B7439" s="29" t="n">
        <v>3</v>
      </c>
      <c r="C7439" s="16" t="n">
        <f t="normal" ca="1">A7911</f>
        <v>0</v>
      </c>
    </row>
    <row r="7440" spans="1:4">
      <c r="A7440" t="s">
        <v>4</v>
      </c>
      <c r="B7440" s="4" t="s">
        <v>5</v>
      </c>
      <c r="C7440" s="4" t="s">
        <v>13</v>
      </c>
      <c r="D7440" s="4" t="s">
        <v>10</v>
      </c>
      <c r="E7440" s="4" t="s">
        <v>10</v>
      </c>
    </row>
    <row r="7441" spans="1:5">
      <c r="A7441" t="n">
        <v>54494</v>
      </c>
      <c r="B7441" s="14" t="n">
        <v>49</v>
      </c>
      <c r="C7441" s="7" t="n">
        <v>5</v>
      </c>
      <c r="D7441" s="7" t="n">
        <v>120</v>
      </c>
      <c r="E7441" s="7" t="n">
        <v>152</v>
      </c>
    </row>
    <row r="7442" spans="1:5">
      <c r="A7442" t="s">
        <v>4</v>
      </c>
      <c r="B7442" s="4" t="s">
        <v>5</v>
      </c>
      <c r="C7442" s="4" t="s">
        <v>13</v>
      </c>
      <c r="D7442" s="4" t="s">
        <v>10</v>
      </c>
    </row>
    <row r="7443" spans="1:5">
      <c r="A7443" t="n">
        <v>54500</v>
      </c>
      <c r="B7443" s="42" t="n">
        <v>162</v>
      </c>
      <c r="C7443" s="7" t="n">
        <v>1</v>
      </c>
      <c r="D7443" s="7" t="n">
        <v>4196</v>
      </c>
    </row>
    <row r="7444" spans="1:5">
      <c r="A7444" t="s">
        <v>4</v>
      </c>
      <c r="B7444" s="4" t="s">
        <v>5</v>
      </c>
      <c r="C7444" s="4" t="s">
        <v>84</v>
      </c>
    </row>
    <row r="7445" spans="1:5">
      <c r="A7445" t="n">
        <v>54504</v>
      </c>
      <c r="B7445" s="29" t="n">
        <v>3</v>
      </c>
      <c r="C7445" s="16" t="n">
        <f t="normal" ca="1">A7911</f>
        <v>0</v>
      </c>
    </row>
    <row r="7446" spans="1:5">
      <c r="A7446" t="s">
        <v>4</v>
      </c>
      <c r="B7446" s="4" t="s">
        <v>5</v>
      </c>
      <c r="C7446" s="4" t="s">
        <v>13</v>
      </c>
      <c r="D7446" s="4" t="s">
        <v>10</v>
      </c>
    </row>
    <row r="7447" spans="1:5">
      <c r="A7447" t="n">
        <v>54509</v>
      </c>
      <c r="B7447" s="42" t="n">
        <v>162</v>
      </c>
      <c r="C7447" s="7" t="n">
        <v>1</v>
      </c>
      <c r="D7447" s="7" t="n">
        <v>4197</v>
      </c>
    </row>
    <row r="7448" spans="1:5">
      <c r="A7448" t="s">
        <v>4</v>
      </c>
      <c r="B7448" s="4" t="s">
        <v>5</v>
      </c>
      <c r="C7448" s="4" t="s">
        <v>84</v>
      </c>
    </row>
    <row r="7449" spans="1:5">
      <c r="A7449" t="n">
        <v>54513</v>
      </c>
      <c r="B7449" s="29" t="n">
        <v>3</v>
      </c>
      <c r="C7449" s="16" t="n">
        <f t="normal" ca="1">A7911</f>
        <v>0</v>
      </c>
    </row>
    <row r="7450" spans="1:5">
      <c r="A7450" t="s">
        <v>4</v>
      </c>
      <c r="B7450" s="4" t="s">
        <v>5</v>
      </c>
      <c r="C7450" s="4" t="s">
        <v>13</v>
      </c>
      <c r="D7450" s="4" t="s">
        <v>10</v>
      </c>
    </row>
    <row r="7451" spans="1:5">
      <c r="A7451" t="n">
        <v>54518</v>
      </c>
      <c r="B7451" s="42" t="n">
        <v>162</v>
      </c>
      <c r="C7451" s="7" t="n">
        <v>1</v>
      </c>
      <c r="D7451" s="7" t="n">
        <v>4198</v>
      </c>
    </row>
    <row r="7452" spans="1:5">
      <c r="A7452" t="s">
        <v>4</v>
      </c>
      <c r="B7452" s="4" t="s">
        <v>5</v>
      </c>
      <c r="C7452" s="4" t="s">
        <v>84</v>
      </c>
    </row>
    <row r="7453" spans="1:5">
      <c r="A7453" t="n">
        <v>54522</v>
      </c>
      <c r="B7453" s="29" t="n">
        <v>3</v>
      </c>
      <c r="C7453" s="16" t="n">
        <f t="normal" ca="1">A7911</f>
        <v>0</v>
      </c>
    </row>
    <row r="7454" spans="1:5">
      <c r="A7454" t="s">
        <v>4</v>
      </c>
      <c r="B7454" s="4" t="s">
        <v>5</v>
      </c>
      <c r="C7454" s="4" t="s">
        <v>13</v>
      </c>
      <c r="D7454" s="4" t="s">
        <v>10</v>
      </c>
    </row>
    <row r="7455" spans="1:5">
      <c r="A7455" t="n">
        <v>54527</v>
      </c>
      <c r="B7455" s="42" t="n">
        <v>162</v>
      </c>
      <c r="C7455" s="7" t="n">
        <v>1</v>
      </c>
      <c r="D7455" s="7" t="n">
        <v>4199</v>
      </c>
    </row>
    <row r="7456" spans="1:5">
      <c r="A7456" t="s">
        <v>4</v>
      </c>
      <c r="B7456" s="4" t="s">
        <v>5</v>
      </c>
      <c r="C7456" s="4" t="s">
        <v>84</v>
      </c>
    </row>
    <row r="7457" spans="1:5">
      <c r="A7457" t="n">
        <v>54531</v>
      </c>
      <c r="B7457" s="29" t="n">
        <v>3</v>
      </c>
      <c r="C7457" s="16" t="n">
        <f t="normal" ca="1">A7911</f>
        <v>0</v>
      </c>
    </row>
    <row r="7458" spans="1:5">
      <c r="A7458" t="s">
        <v>4</v>
      </c>
      <c r="B7458" s="4" t="s">
        <v>5</v>
      </c>
      <c r="C7458" s="4" t="s">
        <v>13</v>
      </c>
      <c r="D7458" s="4" t="s">
        <v>10</v>
      </c>
    </row>
    <row r="7459" spans="1:5">
      <c r="A7459" t="n">
        <v>54536</v>
      </c>
      <c r="B7459" s="42" t="n">
        <v>162</v>
      </c>
      <c r="C7459" s="7" t="n">
        <v>1</v>
      </c>
      <c r="D7459" s="7" t="n">
        <v>4200</v>
      </c>
    </row>
    <row r="7460" spans="1:5">
      <c r="A7460" t="s">
        <v>4</v>
      </c>
      <c r="B7460" s="4" t="s">
        <v>5</v>
      </c>
      <c r="C7460" s="4" t="s">
        <v>84</v>
      </c>
    </row>
    <row r="7461" spans="1:5">
      <c r="A7461" t="n">
        <v>54540</v>
      </c>
      <c r="B7461" s="29" t="n">
        <v>3</v>
      </c>
      <c r="C7461" s="16" t="n">
        <f t="normal" ca="1">A7911</f>
        <v>0</v>
      </c>
    </row>
    <row r="7462" spans="1:5">
      <c r="A7462" t="s">
        <v>4</v>
      </c>
      <c r="B7462" s="4" t="s">
        <v>5</v>
      </c>
      <c r="C7462" s="4" t="s">
        <v>13</v>
      </c>
      <c r="D7462" s="4" t="s">
        <v>10</v>
      </c>
    </row>
    <row r="7463" spans="1:5">
      <c r="A7463" t="n">
        <v>54545</v>
      </c>
      <c r="B7463" s="42" t="n">
        <v>162</v>
      </c>
      <c r="C7463" s="7" t="n">
        <v>1</v>
      </c>
      <c r="D7463" s="7" t="n">
        <v>4201</v>
      </c>
    </row>
    <row r="7464" spans="1:5">
      <c r="A7464" t="s">
        <v>4</v>
      </c>
      <c r="B7464" s="4" t="s">
        <v>5</v>
      </c>
      <c r="C7464" s="4" t="s">
        <v>84</v>
      </c>
    </row>
    <row r="7465" spans="1:5">
      <c r="A7465" t="n">
        <v>54549</v>
      </c>
      <c r="B7465" s="29" t="n">
        <v>3</v>
      </c>
      <c r="C7465" s="16" t="n">
        <f t="normal" ca="1">A7911</f>
        <v>0</v>
      </c>
    </row>
    <row r="7466" spans="1:5">
      <c r="A7466" t="s">
        <v>4</v>
      </c>
      <c r="B7466" s="4" t="s">
        <v>5</v>
      </c>
      <c r="C7466" s="4" t="s">
        <v>13</v>
      </c>
      <c r="D7466" s="4" t="s">
        <v>10</v>
      </c>
    </row>
    <row r="7467" spans="1:5">
      <c r="A7467" t="n">
        <v>54554</v>
      </c>
      <c r="B7467" s="42" t="n">
        <v>162</v>
      </c>
      <c r="C7467" s="7" t="n">
        <v>1</v>
      </c>
      <c r="D7467" s="7" t="n">
        <v>4202</v>
      </c>
    </row>
    <row r="7468" spans="1:5">
      <c r="A7468" t="s">
        <v>4</v>
      </c>
      <c r="B7468" s="4" t="s">
        <v>5</v>
      </c>
      <c r="C7468" s="4" t="s">
        <v>84</v>
      </c>
    </row>
    <row r="7469" spans="1:5">
      <c r="A7469" t="n">
        <v>54558</v>
      </c>
      <c r="B7469" s="29" t="n">
        <v>3</v>
      </c>
      <c r="C7469" s="16" t="n">
        <f t="normal" ca="1">A7911</f>
        <v>0</v>
      </c>
    </row>
    <row r="7470" spans="1:5">
      <c r="A7470" t="s">
        <v>4</v>
      </c>
      <c r="B7470" s="4" t="s">
        <v>5</v>
      </c>
      <c r="C7470" s="4" t="s">
        <v>13</v>
      </c>
      <c r="D7470" s="4" t="s">
        <v>10</v>
      </c>
    </row>
    <row r="7471" spans="1:5">
      <c r="A7471" t="n">
        <v>54563</v>
      </c>
      <c r="B7471" s="42" t="n">
        <v>162</v>
      </c>
      <c r="C7471" s="7" t="n">
        <v>1</v>
      </c>
      <c r="D7471" s="7" t="n">
        <v>4203</v>
      </c>
    </row>
    <row r="7472" spans="1:5">
      <c r="A7472" t="s">
        <v>4</v>
      </c>
      <c r="B7472" s="4" t="s">
        <v>5</v>
      </c>
      <c r="C7472" s="4" t="s">
        <v>84</v>
      </c>
    </row>
    <row r="7473" spans="1:4">
      <c r="A7473" t="n">
        <v>54567</v>
      </c>
      <c r="B7473" s="29" t="n">
        <v>3</v>
      </c>
      <c r="C7473" s="16" t="n">
        <f t="normal" ca="1">A7911</f>
        <v>0</v>
      </c>
    </row>
    <row r="7474" spans="1:4">
      <c r="A7474" t="s">
        <v>4</v>
      </c>
      <c r="B7474" s="4" t="s">
        <v>5</v>
      </c>
      <c r="C7474" s="4" t="s">
        <v>13</v>
      </c>
      <c r="D7474" s="4" t="s">
        <v>10</v>
      </c>
    </row>
    <row r="7475" spans="1:4">
      <c r="A7475" t="n">
        <v>54572</v>
      </c>
      <c r="B7475" s="42" t="n">
        <v>162</v>
      </c>
      <c r="C7475" s="7" t="n">
        <v>1</v>
      </c>
      <c r="D7475" s="7" t="n">
        <v>4204</v>
      </c>
    </row>
    <row r="7476" spans="1:4">
      <c r="A7476" t="s">
        <v>4</v>
      </c>
      <c r="B7476" s="4" t="s">
        <v>5</v>
      </c>
      <c r="C7476" s="4" t="s">
        <v>84</v>
      </c>
    </row>
    <row r="7477" spans="1:4">
      <c r="A7477" t="n">
        <v>54576</v>
      </c>
      <c r="B7477" s="29" t="n">
        <v>3</v>
      </c>
      <c r="C7477" s="16" t="n">
        <f t="normal" ca="1">A7911</f>
        <v>0</v>
      </c>
    </row>
    <row r="7478" spans="1:4">
      <c r="A7478" t="s">
        <v>4</v>
      </c>
      <c r="B7478" s="4" t="s">
        <v>5</v>
      </c>
      <c r="C7478" s="4" t="s">
        <v>13</v>
      </c>
      <c r="D7478" s="4" t="s">
        <v>10</v>
      </c>
    </row>
    <row r="7479" spans="1:4">
      <c r="A7479" t="n">
        <v>54581</v>
      </c>
      <c r="B7479" s="42" t="n">
        <v>162</v>
      </c>
      <c r="C7479" s="7" t="n">
        <v>1</v>
      </c>
      <c r="D7479" s="7" t="n">
        <v>4205</v>
      </c>
    </row>
    <row r="7480" spans="1:4">
      <c r="A7480" t="s">
        <v>4</v>
      </c>
      <c r="B7480" s="4" t="s">
        <v>5</v>
      </c>
      <c r="C7480" s="4" t="s">
        <v>84</v>
      </c>
    </row>
    <row r="7481" spans="1:4">
      <c r="A7481" t="n">
        <v>54585</v>
      </c>
      <c r="B7481" s="29" t="n">
        <v>3</v>
      </c>
      <c r="C7481" s="16" t="n">
        <f t="normal" ca="1">A7911</f>
        <v>0</v>
      </c>
    </row>
    <row r="7482" spans="1:4">
      <c r="A7482" t="s">
        <v>4</v>
      </c>
      <c r="B7482" s="4" t="s">
        <v>5</v>
      </c>
      <c r="C7482" s="4" t="s">
        <v>13</v>
      </c>
      <c r="D7482" s="4" t="s">
        <v>10</v>
      </c>
    </row>
    <row r="7483" spans="1:4">
      <c r="A7483" t="n">
        <v>54590</v>
      </c>
      <c r="B7483" s="42" t="n">
        <v>162</v>
      </c>
      <c r="C7483" s="7" t="n">
        <v>1</v>
      </c>
      <c r="D7483" s="7" t="n">
        <v>4206</v>
      </c>
    </row>
    <row r="7484" spans="1:4">
      <c r="A7484" t="s">
        <v>4</v>
      </c>
      <c r="B7484" s="4" t="s">
        <v>5</v>
      </c>
      <c r="C7484" s="4" t="s">
        <v>84</v>
      </c>
    </row>
    <row r="7485" spans="1:4">
      <c r="A7485" t="n">
        <v>54594</v>
      </c>
      <c r="B7485" s="29" t="n">
        <v>3</v>
      </c>
      <c r="C7485" s="16" t="n">
        <f t="normal" ca="1">A7911</f>
        <v>0</v>
      </c>
    </row>
    <row r="7486" spans="1:4">
      <c r="A7486" t="s">
        <v>4</v>
      </c>
      <c r="B7486" s="4" t="s">
        <v>5</v>
      </c>
      <c r="C7486" s="4" t="s">
        <v>13</v>
      </c>
      <c r="D7486" s="4" t="s">
        <v>10</v>
      </c>
    </row>
    <row r="7487" spans="1:4">
      <c r="A7487" t="n">
        <v>54599</v>
      </c>
      <c r="B7487" s="42" t="n">
        <v>162</v>
      </c>
      <c r="C7487" s="7" t="n">
        <v>1</v>
      </c>
      <c r="D7487" s="7" t="n">
        <v>4207</v>
      </c>
    </row>
    <row r="7488" spans="1:4">
      <c r="A7488" t="s">
        <v>4</v>
      </c>
      <c r="B7488" s="4" t="s">
        <v>5</v>
      </c>
      <c r="C7488" s="4" t="s">
        <v>84</v>
      </c>
    </row>
    <row r="7489" spans="1:4">
      <c r="A7489" t="n">
        <v>54603</v>
      </c>
      <c r="B7489" s="29" t="n">
        <v>3</v>
      </c>
      <c r="C7489" s="16" t="n">
        <f t="normal" ca="1">A7911</f>
        <v>0</v>
      </c>
    </row>
    <row r="7490" spans="1:4">
      <c r="A7490" t="s">
        <v>4</v>
      </c>
      <c r="B7490" s="4" t="s">
        <v>5</v>
      </c>
      <c r="C7490" s="4" t="s">
        <v>13</v>
      </c>
      <c r="D7490" s="4" t="s">
        <v>10</v>
      </c>
    </row>
    <row r="7491" spans="1:4">
      <c r="A7491" t="n">
        <v>54608</v>
      </c>
      <c r="B7491" s="42" t="n">
        <v>162</v>
      </c>
      <c r="C7491" s="7" t="n">
        <v>1</v>
      </c>
      <c r="D7491" s="7" t="n">
        <v>4208</v>
      </c>
    </row>
    <row r="7492" spans="1:4">
      <c r="A7492" t="s">
        <v>4</v>
      </c>
      <c r="B7492" s="4" t="s">
        <v>5</v>
      </c>
      <c r="C7492" s="4" t="s">
        <v>84</v>
      </c>
    </row>
    <row r="7493" spans="1:4">
      <c r="A7493" t="n">
        <v>54612</v>
      </c>
      <c r="B7493" s="29" t="n">
        <v>3</v>
      </c>
      <c r="C7493" s="16" t="n">
        <f t="normal" ca="1">A7911</f>
        <v>0</v>
      </c>
    </row>
    <row r="7494" spans="1:4">
      <c r="A7494" t="s">
        <v>4</v>
      </c>
      <c r="B7494" s="4" t="s">
        <v>5</v>
      </c>
      <c r="C7494" s="4" t="s">
        <v>13</v>
      </c>
      <c r="D7494" s="4" t="s">
        <v>10</v>
      </c>
    </row>
    <row r="7495" spans="1:4">
      <c r="A7495" t="n">
        <v>54617</v>
      </c>
      <c r="B7495" s="42" t="n">
        <v>162</v>
      </c>
      <c r="C7495" s="7" t="n">
        <v>1</v>
      </c>
      <c r="D7495" s="7" t="n">
        <v>4209</v>
      </c>
    </row>
    <row r="7496" spans="1:4">
      <c r="A7496" t="s">
        <v>4</v>
      </c>
      <c r="B7496" s="4" t="s">
        <v>5</v>
      </c>
      <c r="C7496" s="4" t="s">
        <v>84</v>
      </c>
    </row>
    <row r="7497" spans="1:4">
      <c r="A7497" t="n">
        <v>54621</v>
      </c>
      <c r="B7497" s="29" t="n">
        <v>3</v>
      </c>
      <c r="C7497" s="16" t="n">
        <f t="normal" ca="1">A7911</f>
        <v>0</v>
      </c>
    </row>
    <row r="7498" spans="1:4">
      <c r="A7498" t="s">
        <v>4</v>
      </c>
      <c r="B7498" s="4" t="s">
        <v>5</v>
      </c>
      <c r="C7498" s="4" t="s">
        <v>10</v>
      </c>
    </row>
    <row r="7499" spans="1:4">
      <c r="A7499" t="n">
        <v>54626</v>
      </c>
      <c r="B7499" s="9" t="n">
        <v>12</v>
      </c>
      <c r="C7499" s="7" t="n">
        <v>6767</v>
      </c>
    </row>
    <row r="7500" spans="1:4">
      <c r="A7500" t="s">
        <v>4</v>
      </c>
      <c r="B7500" s="4" t="s">
        <v>5</v>
      </c>
      <c r="C7500" s="4" t="s">
        <v>13</v>
      </c>
      <c r="D7500" s="4" t="s">
        <v>10</v>
      </c>
    </row>
    <row r="7501" spans="1:4">
      <c r="A7501" t="n">
        <v>54629</v>
      </c>
      <c r="B7501" s="14" t="n">
        <v>49</v>
      </c>
      <c r="C7501" s="7" t="n">
        <v>6</v>
      </c>
      <c r="D7501" s="7" t="n">
        <v>560</v>
      </c>
    </row>
    <row r="7502" spans="1:4">
      <c r="A7502" t="s">
        <v>4</v>
      </c>
      <c r="B7502" s="4" t="s">
        <v>5</v>
      </c>
      <c r="C7502" s="4" t="s">
        <v>13</v>
      </c>
      <c r="D7502" s="4" t="s">
        <v>10</v>
      </c>
    </row>
    <row r="7503" spans="1:4">
      <c r="A7503" t="n">
        <v>54633</v>
      </c>
      <c r="B7503" s="42" t="n">
        <v>162</v>
      </c>
      <c r="C7503" s="7" t="n">
        <v>1</v>
      </c>
      <c r="D7503" s="7" t="n">
        <v>4210</v>
      </c>
    </row>
    <row r="7504" spans="1:4">
      <c r="A7504" t="s">
        <v>4</v>
      </c>
      <c r="B7504" s="4" t="s">
        <v>5</v>
      </c>
      <c r="C7504" s="4" t="s">
        <v>84</v>
      </c>
    </row>
    <row r="7505" spans="1:4">
      <c r="A7505" t="n">
        <v>54637</v>
      </c>
      <c r="B7505" s="29" t="n">
        <v>3</v>
      </c>
      <c r="C7505" s="16" t="n">
        <f t="normal" ca="1">A7911</f>
        <v>0</v>
      </c>
    </row>
    <row r="7506" spans="1:4">
      <c r="A7506" t="s">
        <v>4</v>
      </c>
      <c r="B7506" s="4" t="s">
        <v>5</v>
      </c>
      <c r="C7506" s="4" t="s">
        <v>10</v>
      </c>
    </row>
    <row r="7507" spans="1:4">
      <c r="A7507" t="n">
        <v>54642</v>
      </c>
      <c r="B7507" s="9" t="n">
        <v>12</v>
      </c>
      <c r="C7507" s="7" t="n">
        <v>6767</v>
      </c>
    </row>
    <row r="7508" spans="1:4">
      <c r="A7508" t="s">
        <v>4</v>
      </c>
      <c r="B7508" s="4" t="s">
        <v>5</v>
      </c>
      <c r="C7508" s="4" t="s">
        <v>13</v>
      </c>
      <c r="D7508" s="4" t="s">
        <v>10</v>
      </c>
    </row>
    <row r="7509" spans="1:4">
      <c r="A7509" t="n">
        <v>54645</v>
      </c>
      <c r="B7509" s="42" t="n">
        <v>162</v>
      </c>
      <c r="C7509" s="7" t="n">
        <v>1</v>
      </c>
      <c r="D7509" s="7" t="n">
        <v>4211</v>
      </c>
    </row>
    <row r="7510" spans="1:4">
      <c r="A7510" t="s">
        <v>4</v>
      </c>
      <c r="B7510" s="4" t="s">
        <v>5</v>
      </c>
      <c r="C7510" s="4" t="s">
        <v>84</v>
      </c>
    </row>
    <row r="7511" spans="1:4">
      <c r="A7511" t="n">
        <v>54649</v>
      </c>
      <c r="B7511" s="29" t="n">
        <v>3</v>
      </c>
      <c r="C7511" s="16" t="n">
        <f t="normal" ca="1">A7911</f>
        <v>0</v>
      </c>
    </row>
    <row r="7512" spans="1:4">
      <c r="A7512" t="s">
        <v>4</v>
      </c>
      <c r="B7512" s="4" t="s">
        <v>5</v>
      </c>
      <c r="C7512" s="4" t="s">
        <v>13</v>
      </c>
      <c r="D7512" s="4" t="s">
        <v>10</v>
      </c>
    </row>
    <row r="7513" spans="1:4">
      <c r="A7513" t="n">
        <v>54654</v>
      </c>
      <c r="B7513" s="14" t="n">
        <v>49</v>
      </c>
      <c r="C7513" s="7" t="n">
        <v>6</v>
      </c>
      <c r="D7513" s="7" t="n">
        <v>310</v>
      </c>
    </row>
    <row r="7514" spans="1:4">
      <c r="A7514" t="s">
        <v>4</v>
      </c>
      <c r="B7514" s="4" t="s">
        <v>5</v>
      </c>
      <c r="C7514" s="4" t="s">
        <v>13</v>
      </c>
      <c r="D7514" s="4" t="s">
        <v>10</v>
      </c>
    </row>
    <row r="7515" spans="1:4">
      <c r="A7515" t="n">
        <v>54658</v>
      </c>
      <c r="B7515" s="42" t="n">
        <v>162</v>
      </c>
      <c r="C7515" s="7" t="n">
        <v>1</v>
      </c>
      <c r="D7515" s="7" t="n">
        <v>4212</v>
      </c>
    </row>
    <row r="7516" spans="1:4">
      <c r="A7516" t="s">
        <v>4</v>
      </c>
      <c r="B7516" s="4" t="s">
        <v>5</v>
      </c>
      <c r="C7516" s="4" t="s">
        <v>84</v>
      </c>
    </row>
    <row r="7517" spans="1:4">
      <c r="A7517" t="n">
        <v>54662</v>
      </c>
      <c r="B7517" s="29" t="n">
        <v>3</v>
      </c>
      <c r="C7517" s="16" t="n">
        <f t="normal" ca="1">A7911</f>
        <v>0</v>
      </c>
    </row>
    <row r="7518" spans="1:4">
      <c r="A7518" t="s">
        <v>4</v>
      </c>
      <c r="B7518" s="4" t="s">
        <v>5</v>
      </c>
      <c r="C7518" s="4" t="s">
        <v>13</v>
      </c>
      <c r="D7518" s="4" t="s">
        <v>10</v>
      </c>
    </row>
    <row r="7519" spans="1:4">
      <c r="A7519" t="n">
        <v>54667</v>
      </c>
      <c r="B7519" s="42" t="n">
        <v>162</v>
      </c>
      <c r="C7519" s="7" t="n">
        <v>1</v>
      </c>
      <c r="D7519" s="7" t="n">
        <v>4213</v>
      </c>
    </row>
    <row r="7520" spans="1:4">
      <c r="A7520" t="s">
        <v>4</v>
      </c>
      <c r="B7520" s="4" t="s">
        <v>5</v>
      </c>
      <c r="C7520" s="4" t="s">
        <v>84</v>
      </c>
    </row>
    <row r="7521" spans="1:4">
      <c r="A7521" t="n">
        <v>54671</v>
      </c>
      <c r="B7521" s="29" t="n">
        <v>3</v>
      </c>
      <c r="C7521" s="16" t="n">
        <f t="normal" ca="1">A7911</f>
        <v>0</v>
      </c>
    </row>
    <row r="7522" spans="1:4">
      <c r="A7522" t="s">
        <v>4</v>
      </c>
      <c r="B7522" s="4" t="s">
        <v>5</v>
      </c>
      <c r="C7522" s="4" t="s">
        <v>13</v>
      </c>
      <c r="D7522" s="4" t="s">
        <v>10</v>
      </c>
    </row>
    <row r="7523" spans="1:4">
      <c r="A7523" t="n">
        <v>54676</v>
      </c>
      <c r="B7523" s="42" t="n">
        <v>162</v>
      </c>
      <c r="C7523" s="7" t="n">
        <v>1</v>
      </c>
      <c r="D7523" s="7" t="n">
        <v>4214</v>
      </c>
    </row>
    <row r="7524" spans="1:4">
      <c r="A7524" t="s">
        <v>4</v>
      </c>
      <c r="B7524" s="4" t="s">
        <v>5</v>
      </c>
      <c r="C7524" s="4" t="s">
        <v>84</v>
      </c>
    </row>
    <row r="7525" spans="1:4">
      <c r="A7525" t="n">
        <v>54680</v>
      </c>
      <c r="B7525" s="29" t="n">
        <v>3</v>
      </c>
      <c r="C7525" s="16" t="n">
        <f t="normal" ca="1">A7911</f>
        <v>0</v>
      </c>
    </row>
    <row r="7526" spans="1:4">
      <c r="A7526" t="s">
        <v>4</v>
      </c>
      <c r="B7526" s="4" t="s">
        <v>5</v>
      </c>
      <c r="C7526" s="4" t="s">
        <v>13</v>
      </c>
      <c r="D7526" s="4" t="s">
        <v>10</v>
      </c>
    </row>
    <row r="7527" spans="1:4">
      <c r="A7527" t="n">
        <v>54685</v>
      </c>
      <c r="B7527" s="42" t="n">
        <v>162</v>
      </c>
      <c r="C7527" s="7" t="n">
        <v>1</v>
      </c>
      <c r="D7527" s="7" t="n">
        <v>4215</v>
      </c>
    </row>
    <row r="7528" spans="1:4">
      <c r="A7528" t="s">
        <v>4</v>
      </c>
      <c r="B7528" s="4" t="s">
        <v>5</v>
      </c>
      <c r="C7528" s="4" t="s">
        <v>84</v>
      </c>
    </row>
    <row r="7529" spans="1:4">
      <c r="A7529" t="n">
        <v>54689</v>
      </c>
      <c r="B7529" s="29" t="n">
        <v>3</v>
      </c>
      <c r="C7529" s="16" t="n">
        <f t="normal" ca="1">A7911</f>
        <v>0</v>
      </c>
    </row>
    <row r="7530" spans="1:4">
      <c r="A7530" t="s">
        <v>4</v>
      </c>
      <c r="B7530" s="4" t="s">
        <v>5</v>
      </c>
      <c r="C7530" s="4" t="s">
        <v>13</v>
      </c>
      <c r="D7530" s="4" t="s">
        <v>10</v>
      </c>
    </row>
    <row r="7531" spans="1:4">
      <c r="A7531" t="n">
        <v>54694</v>
      </c>
      <c r="B7531" s="42" t="n">
        <v>162</v>
      </c>
      <c r="C7531" s="7" t="n">
        <v>1</v>
      </c>
      <c r="D7531" s="7" t="n">
        <v>4216</v>
      </c>
    </row>
    <row r="7532" spans="1:4">
      <c r="A7532" t="s">
        <v>4</v>
      </c>
      <c r="B7532" s="4" t="s">
        <v>5</v>
      </c>
      <c r="C7532" s="4" t="s">
        <v>84</v>
      </c>
    </row>
    <row r="7533" spans="1:4">
      <c r="A7533" t="n">
        <v>54698</v>
      </c>
      <c r="B7533" s="29" t="n">
        <v>3</v>
      </c>
      <c r="C7533" s="16" t="n">
        <f t="normal" ca="1">A7911</f>
        <v>0</v>
      </c>
    </row>
    <row r="7534" spans="1:4">
      <c r="A7534" t="s">
        <v>4</v>
      </c>
      <c r="B7534" s="4" t="s">
        <v>5</v>
      </c>
      <c r="C7534" s="4" t="s">
        <v>13</v>
      </c>
      <c r="D7534" s="4" t="s">
        <v>10</v>
      </c>
    </row>
    <row r="7535" spans="1:4">
      <c r="A7535" t="n">
        <v>54703</v>
      </c>
      <c r="B7535" s="42" t="n">
        <v>162</v>
      </c>
      <c r="C7535" s="7" t="n">
        <v>1</v>
      </c>
      <c r="D7535" s="7" t="n">
        <v>4217</v>
      </c>
    </row>
    <row r="7536" spans="1:4">
      <c r="A7536" t="s">
        <v>4</v>
      </c>
      <c r="B7536" s="4" t="s">
        <v>5</v>
      </c>
      <c r="C7536" s="4" t="s">
        <v>84</v>
      </c>
    </row>
    <row r="7537" spans="1:4">
      <c r="A7537" t="n">
        <v>54707</v>
      </c>
      <c r="B7537" s="29" t="n">
        <v>3</v>
      </c>
      <c r="C7537" s="16" t="n">
        <f t="normal" ca="1">A7911</f>
        <v>0</v>
      </c>
    </row>
    <row r="7538" spans="1:4">
      <c r="A7538" t="s">
        <v>4</v>
      </c>
      <c r="B7538" s="4" t="s">
        <v>5</v>
      </c>
      <c r="C7538" s="4" t="s">
        <v>13</v>
      </c>
      <c r="D7538" s="4" t="s">
        <v>10</v>
      </c>
    </row>
    <row r="7539" spans="1:4">
      <c r="A7539" t="n">
        <v>54712</v>
      </c>
      <c r="B7539" s="42" t="n">
        <v>162</v>
      </c>
      <c r="C7539" s="7" t="n">
        <v>1</v>
      </c>
      <c r="D7539" s="7" t="n">
        <v>4218</v>
      </c>
    </row>
    <row r="7540" spans="1:4">
      <c r="A7540" t="s">
        <v>4</v>
      </c>
      <c r="B7540" s="4" t="s">
        <v>5</v>
      </c>
      <c r="C7540" s="4" t="s">
        <v>84</v>
      </c>
    </row>
    <row r="7541" spans="1:4">
      <c r="A7541" t="n">
        <v>54716</v>
      </c>
      <c r="B7541" s="29" t="n">
        <v>3</v>
      </c>
      <c r="C7541" s="16" t="n">
        <f t="normal" ca="1">A7911</f>
        <v>0</v>
      </c>
    </row>
    <row r="7542" spans="1:4">
      <c r="A7542" t="s">
        <v>4</v>
      </c>
      <c r="B7542" s="4" t="s">
        <v>5</v>
      </c>
      <c r="C7542" s="4" t="s">
        <v>13</v>
      </c>
      <c r="D7542" s="4" t="s">
        <v>10</v>
      </c>
    </row>
    <row r="7543" spans="1:4">
      <c r="A7543" t="n">
        <v>54721</v>
      </c>
      <c r="B7543" s="42" t="n">
        <v>162</v>
      </c>
      <c r="C7543" s="7" t="n">
        <v>1</v>
      </c>
      <c r="D7543" s="7" t="n">
        <v>4219</v>
      </c>
    </row>
    <row r="7544" spans="1:4">
      <c r="A7544" t="s">
        <v>4</v>
      </c>
      <c r="B7544" s="4" t="s">
        <v>5</v>
      </c>
      <c r="C7544" s="4" t="s">
        <v>84</v>
      </c>
    </row>
    <row r="7545" spans="1:4">
      <c r="A7545" t="n">
        <v>54725</v>
      </c>
      <c r="B7545" s="29" t="n">
        <v>3</v>
      </c>
      <c r="C7545" s="16" t="n">
        <f t="normal" ca="1">A7911</f>
        <v>0</v>
      </c>
    </row>
    <row r="7546" spans="1:4">
      <c r="A7546" t="s">
        <v>4</v>
      </c>
      <c r="B7546" s="4" t="s">
        <v>5</v>
      </c>
      <c r="C7546" s="4" t="s">
        <v>13</v>
      </c>
      <c r="D7546" s="4" t="s">
        <v>10</v>
      </c>
    </row>
    <row r="7547" spans="1:4">
      <c r="A7547" t="n">
        <v>54730</v>
      </c>
      <c r="B7547" s="42" t="n">
        <v>162</v>
      </c>
      <c r="C7547" s="7" t="n">
        <v>1</v>
      </c>
      <c r="D7547" s="7" t="n">
        <v>4220</v>
      </c>
    </row>
    <row r="7548" spans="1:4">
      <c r="A7548" t="s">
        <v>4</v>
      </c>
      <c r="B7548" s="4" t="s">
        <v>5</v>
      </c>
      <c r="C7548" s="4" t="s">
        <v>84</v>
      </c>
    </row>
    <row r="7549" spans="1:4">
      <c r="A7549" t="n">
        <v>54734</v>
      </c>
      <c r="B7549" s="29" t="n">
        <v>3</v>
      </c>
      <c r="C7549" s="16" t="n">
        <f t="normal" ca="1">A7911</f>
        <v>0</v>
      </c>
    </row>
    <row r="7550" spans="1:4">
      <c r="A7550" t="s">
        <v>4</v>
      </c>
      <c r="B7550" s="4" t="s">
        <v>5</v>
      </c>
      <c r="C7550" s="4" t="s">
        <v>10</v>
      </c>
    </row>
    <row r="7551" spans="1:4">
      <c r="A7551" t="n">
        <v>54739</v>
      </c>
      <c r="B7551" s="9" t="n">
        <v>12</v>
      </c>
      <c r="C7551" s="7" t="n">
        <v>6766</v>
      </c>
    </row>
    <row r="7552" spans="1:4">
      <c r="A7552" t="s">
        <v>4</v>
      </c>
      <c r="B7552" s="4" t="s">
        <v>5</v>
      </c>
      <c r="C7552" s="4" t="s">
        <v>13</v>
      </c>
      <c r="D7552" s="4" t="s">
        <v>10</v>
      </c>
    </row>
    <row r="7553" spans="1:4">
      <c r="A7553" t="n">
        <v>54742</v>
      </c>
      <c r="B7553" s="42" t="n">
        <v>162</v>
      </c>
      <c r="C7553" s="7" t="n">
        <v>1</v>
      </c>
      <c r="D7553" s="7" t="n">
        <v>4221</v>
      </c>
    </row>
    <row r="7554" spans="1:4">
      <c r="A7554" t="s">
        <v>4</v>
      </c>
      <c r="B7554" s="4" t="s">
        <v>5</v>
      </c>
      <c r="C7554" s="4" t="s">
        <v>84</v>
      </c>
    </row>
    <row r="7555" spans="1:4">
      <c r="A7555" t="n">
        <v>54746</v>
      </c>
      <c r="B7555" s="29" t="n">
        <v>3</v>
      </c>
      <c r="C7555" s="16" t="n">
        <f t="normal" ca="1">A7911</f>
        <v>0</v>
      </c>
    </row>
    <row r="7556" spans="1:4">
      <c r="A7556" t="s">
        <v>4</v>
      </c>
      <c r="B7556" s="4" t="s">
        <v>5</v>
      </c>
      <c r="C7556" s="4" t="s">
        <v>13</v>
      </c>
      <c r="D7556" s="4" t="s">
        <v>10</v>
      </c>
    </row>
    <row r="7557" spans="1:4">
      <c r="A7557" t="n">
        <v>54751</v>
      </c>
      <c r="B7557" s="42" t="n">
        <v>162</v>
      </c>
      <c r="C7557" s="7" t="n">
        <v>1</v>
      </c>
      <c r="D7557" s="7" t="n">
        <v>4222</v>
      </c>
    </row>
    <row r="7558" spans="1:4">
      <c r="A7558" t="s">
        <v>4</v>
      </c>
      <c r="B7558" s="4" t="s">
        <v>5</v>
      </c>
      <c r="C7558" s="4" t="s">
        <v>84</v>
      </c>
    </row>
    <row r="7559" spans="1:4">
      <c r="A7559" t="n">
        <v>54755</v>
      </c>
      <c r="B7559" s="29" t="n">
        <v>3</v>
      </c>
      <c r="C7559" s="16" t="n">
        <f t="normal" ca="1">A7911</f>
        <v>0</v>
      </c>
    </row>
    <row r="7560" spans="1:4">
      <c r="A7560" t="s">
        <v>4</v>
      </c>
      <c r="B7560" s="4" t="s">
        <v>5</v>
      </c>
      <c r="C7560" s="4" t="s">
        <v>13</v>
      </c>
      <c r="D7560" s="4" t="s">
        <v>10</v>
      </c>
    </row>
    <row r="7561" spans="1:4">
      <c r="A7561" t="n">
        <v>54760</v>
      </c>
      <c r="B7561" s="42" t="n">
        <v>162</v>
      </c>
      <c r="C7561" s="7" t="n">
        <v>1</v>
      </c>
      <c r="D7561" s="7" t="n">
        <v>4223</v>
      </c>
    </row>
    <row r="7562" spans="1:4">
      <c r="A7562" t="s">
        <v>4</v>
      </c>
      <c r="B7562" s="4" t="s">
        <v>5</v>
      </c>
      <c r="C7562" s="4" t="s">
        <v>84</v>
      </c>
    </row>
    <row r="7563" spans="1:4">
      <c r="A7563" t="n">
        <v>54764</v>
      </c>
      <c r="B7563" s="29" t="n">
        <v>3</v>
      </c>
      <c r="C7563" s="16" t="n">
        <f t="normal" ca="1">A7911</f>
        <v>0</v>
      </c>
    </row>
    <row r="7564" spans="1:4">
      <c r="A7564" t="s">
        <v>4</v>
      </c>
      <c r="B7564" s="4" t="s">
        <v>5</v>
      </c>
      <c r="C7564" s="4" t="s">
        <v>13</v>
      </c>
      <c r="D7564" s="4" t="s">
        <v>10</v>
      </c>
    </row>
    <row r="7565" spans="1:4">
      <c r="A7565" t="n">
        <v>54769</v>
      </c>
      <c r="B7565" s="42" t="n">
        <v>162</v>
      </c>
      <c r="C7565" s="7" t="n">
        <v>1</v>
      </c>
      <c r="D7565" s="7" t="n">
        <v>4224</v>
      </c>
    </row>
    <row r="7566" spans="1:4">
      <c r="A7566" t="s">
        <v>4</v>
      </c>
      <c r="B7566" s="4" t="s">
        <v>5</v>
      </c>
      <c r="C7566" s="4" t="s">
        <v>84</v>
      </c>
    </row>
    <row r="7567" spans="1:4">
      <c r="A7567" t="n">
        <v>54773</v>
      </c>
      <c r="B7567" s="29" t="n">
        <v>3</v>
      </c>
      <c r="C7567" s="16" t="n">
        <f t="normal" ca="1">A7911</f>
        <v>0</v>
      </c>
    </row>
    <row r="7568" spans="1:4">
      <c r="A7568" t="s">
        <v>4</v>
      </c>
      <c r="B7568" s="4" t="s">
        <v>5</v>
      </c>
      <c r="C7568" s="4" t="s">
        <v>13</v>
      </c>
      <c r="D7568" s="4" t="s">
        <v>10</v>
      </c>
    </row>
    <row r="7569" spans="1:4">
      <c r="A7569" t="n">
        <v>54778</v>
      </c>
      <c r="B7569" s="42" t="n">
        <v>162</v>
      </c>
      <c r="C7569" s="7" t="n">
        <v>1</v>
      </c>
      <c r="D7569" s="7" t="n">
        <v>4225</v>
      </c>
    </row>
    <row r="7570" spans="1:4">
      <c r="A7570" t="s">
        <v>4</v>
      </c>
      <c r="B7570" s="4" t="s">
        <v>5</v>
      </c>
      <c r="C7570" s="4" t="s">
        <v>84</v>
      </c>
    </row>
    <row r="7571" spans="1:4">
      <c r="A7571" t="n">
        <v>54782</v>
      </c>
      <c r="B7571" s="29" t="n">
        <v>3</v>
      </c>
      <c r="C7571" s="16" t="n">
        <f t="normal" ca="1">A7911</f>
        <v>0</v>
      </c>
    </row>
    <row r="7572" spans="1:4">
      <c r="A7572" t="s">
        <v>4</v>
      </c>
      <c r="B7572" s="4" t="s">
        <v>5</v>
      </c>
      <c r="C7572" s="4" t="s">
        <v>13</v>
      </c>
      <c r="D7572" s="4" t="s">
        <v>10</v>
      </c>
    </row>
    <row r="7573" spans="1:4">
      <c r="A7573" t="n">
        <v>54787</v>
      </c>
      <c r="B7573" s="42" t="n">
        <v>162</v>
      </c>
      <c r="C7573" s="7" t="n">
        <v>1</v>
      </c>
      <c r="D7573" s="7" t="n">
        <v>4226</v>
      </c>
    </row>
    <row r="7574" spans="1:4">
      <c r="A7574" t="s">
        <v>4</v>
      </c>
      <c r="B7574" s="4" t="s">
        <v>5</v>
      </c>
      <c r="C7574" s="4" t="s">
        <v>84</v>
      </c>
    </row>
    <row r="7575" spans="1:4">
      <c r="A7575" t="n">
        <v>54791</v>
      </c>
      <c r="B7575" s="29" t="n">
        <v>3</v>
      </c>
      <c r="C7575" s="16" t="n">
        <f t="normal" ca="1">A7911</f>
        <v>0</v>
      </c>
    </row>
    <row r="7576" spans="1:4">
      <c r="A7576" t="s">
        <v>4</v>
      </c>
      <c r="B7576" s="4" t="s">
        <v>5</v>
      </c>
      <c r="C7576" s="4" t="s">
        <v>13</v>
      </c>
      <c r="D7576" s="4" t="s">
        <v>10</v>
      </c>
    </row>
    <row r="7577" spans="1:4">
      <c r="A7577" t="n">
        <v>54796</v>
      </c>
      <c r="B7577" s="42" t="n">
        <v>162</v>
      </c>
      <c r="C7577" s="7" t="n">
        <v>1</v>
      </c>
      <c r="D7577" s="7" t="n">
        <v>4227</v>
      </c>
    </row>
    <row r="7578" spans="1:4">
      <c r="A7578" t="s">
        <v>4</v>
      </c>
      <c r="B7578" s="4" t="s">
        <v>5</v>
      </c>
      <c r="C7578" s="4" t="s">
        <v>84</v>
      </c>
    </row>
    <row r="7579" spans="1:4">
      <c r="A7579" t="n">
        <v>54800</v>
      </c>
      <c r="B7579" s="29" t="n">
        <v>3</v>
      </c>
      <c r="C7579" s="16" t="n">
        <f t="normal" ca="1">A7911</f>
        <v>0</v>
      </c>
    </row>
    <row r="7580" spans="1:4">
      <c r="A7580" t="s">
        <v>4</v>
      </c>
      <c r="B7580" s="4" t="s">
        <v>5</v>
      </c>
      <c r="C7580" s="4" t="s">
        <v>13</v>
      </c>
      <c r="D7580" s="4" t="s">
        <v>10</v>
      </c>
    </row>
    <row r="7581" spans="1:4">
      <c r="A7581" t="n">
        <v>54805</v>
      </c>
      <c r="B7581" s="42" t="n">
        <v>162</v>
      </c>
      <c r="C7581" s="7" t="n">
        <v>1</v>
      </c>
      <c r="D7581" s="7" t="n">
        <v>4228</v>
      </c>
    </row>
    <row r="7582" spans="1:4">
      <c r="A7582" t="s">
        <v>4</v>
      </c>
      <c r="B7582" s="4" t="s">
        <v>5</v>
      </c>
      <c r="C7582" s="4" t="s">
        <v>84</v>
      </c>
    </row>
    <row r="7583" spans="1:4">
      <c r="A7583" t="n">
        <v>54809</v>
      </c>
      <c r="B7583" s="29" t="n">
        <v>3</v>
      </c>
      <c r="C7583" s="16" t="n">
        <f t="normal" ca="1">A7911</f>
        <v>0</v>
      </c>
    </row>
    <row r="7584" spans="1:4">
      <c r="A7584" t="s">
        <v>4</v>
      </c>
      <c r="B7584" s="4" t="s">
        <v>5</v>
      </c>
      <c r="C7584" s="4" t="s">
        <v>13</v>
      </c>
      <c r="D7584" s="4" t="s">
        <v>10</v>
      </c>
    </row>
    <row r="7585" spans="1:4">
      <c r="A7585" t="n">
        <v>54814</v>
      </c>
      <c r="B7585" s="42" t="n">
        <v>162</v>
      </c>
      <c r="C7585" s="7" t="n">
        <v>1</v>
      </c>
      <c r="D7585" s="7" t="n">
        <v>4229</v>
      </c>
    </row>
    <row r="7586" spans="1:4">
      <c r="A7586" t="s">
        <v>4</v>
      </c>
      <c r="B7586" s="4" t="s">
        <v>5</v>
      </c>
      <c r="C7586" s="4" t="s">
        <v>84</v>
      </c>
    </row>
    <row r="7587" spans="1:4">
      <c r="A7587" t="n">
        <v>54818</v>
      </c>
      <c r="B7587" s="29" t="n">
        <v>3</v>
      </c>
      <c r="C7587" s="16" t="n">
        <f t="normal" ca="1">A7911</f>
        <v>0</v>
      </c>
    </row>
    <row r="7588" spans="1:4">
      <c r="A7588" t="s">
        <v>4</v>
      </c>
      <c r="B7588" s="4" t="s">
        <v>5</v>
      </c>
      <c r="C7588" s="4" t="s">
        <v>13</v>
      </c>
      <c r="D7588" s="4" t="s">
        <v>10</v>
      </c>
    </row>
    <row r="7589" spans="1:4">
      <c r="A7589" t="n">
        <v>54823</v>
      </c>
      <c r="B7589" s="42" t="n">
        <v>162</v>
      </c>
      <c r="C7589" s="7" t="n">
        <v>1</v>
      </c>
      <c r="D7589" s="7" t="n">
        <v>4230</v>
      </c>
    </row>
    <row r="7590" spans="1:4">
      <c r="A7590" t="s">
        <v>4</v>
      </c>
      <c r="B7590" s="4" t="s">
        <v>5</v>
      </c>
      <c r="C7590" s="4" t="s">
        <v>84</v>
      </c>
    </row>
    <row r="7591" spans="1:4">
      <c r="A7591" t="n">
        <v>54827</v>
      </c>
      <c r="B7591" s="29" t="n">
        <v>3</v>
      </c>
      <c r="C7591" s="16" t="n">
        <f t="normal" ca="1">A7911</f>
        <v>0</v>
      </c>
    </row>
    <row r="7592" spans="1:4">
      <c r="A7592" t="s">
        <v>4</v>
      </c>
      <c r="B7592" s="4" t="s">
        <v>5</v>
      </c>
      <c r="C7592" s="4" t="s">
        <v>13</v>
      </c>
      <c r="D7592" s="4" t="s">
        <v>10</v>
      </c>
    </row>
    <row r="7593" spans="1:4">
      <c r="A7593" t="n">
        <v>54832</v>
      </c>
      <c r="B7593" s="42" t="n">
        <v>162</v>
      </c>
      <c r="C7593" s="7" t="n">
        <v>1</v>
      </c>
      <c r="D7593" s="7" t="n">
        <v>4231</v>
      </c>
    </row>
    <row r="7594" spans="1:4">
      <c r="A7594" t="s">
        <v>4</v>
      </c>
      <c r="B7594" s="4" t="s">
        <v>5</v>
      </c>
      <c r="C7594" s="4" t="s">
        <v>84</v>
      </c>
    </row>
    <row r="7595" spans="1:4">
      <c r="A7595" t="n">
        <v>54836</v>
      </c>
      <c r="B7595" s="29" t="n">
        <v>3</v>
      </c>
      <c r="C7595" s="16" t="n">
        <f t="normal" ca="1">A7911</f>
        <v>0</v>
      </c>
    </row>
    <row r="7596" spans="1:4">
      <c r="A7596" t="s">
        <v>4</v>
      </c>
      <c r="B7596" s="4" t="s">
        <v>5</v>
      </c>
      <c r="C7596" s="4" t="s">
        <v>13</v>
      </c>
      <c r="D7596" s="4" t="s">
        <v>10</v>
      </c>
    </row>
    <row r="7597" spans="1:4">
      <c r="A7597" t="n">
        <v>54841</v>
      </c>
      <c r="B7597" s="42" t="n">
        <v>162</v>
      </c>
      <c r="C7597" s="7" t="n">
        <v>1</v>
      </c>
      <c r="D7597" s="7" t="n">
        <v>4232</v>
      </c>
    </row>
    <row r="7598" spans="1:4">
      <c r="A7598" t="s">
        <v>4</v>
      </c>
      <c r="B7598" s="4" t="s">
        <v>5</v>
      </c>
      <c r="C7598" s="4" t="s">
        <v>84</v>
      </c>
    </row>
    <row r="7599" spans="1:4">
      <c r="A7599" t="n">
        <v>54845</v>
      </c>
      <c r="B7599" s="29" t="n">
        <v>3</v>
      </c>
      <c r="C7599" s="16" t="n">
        <f t="normal" ca="1">A7911</f>
        <v>0</v>
      </c>
    </row>
    <row r="7600" spans="1:4">
      <c r="A7600" t="s">
        <v>4</v>
      </c>
      <c r="B7600" s="4" t="s">
        <v>5</v>
      </c>
      <c r="C7600" s="4" t="s">
        <v>10</v>
      </c>
    </row>
    <row r="7601" spans="1:4">
      <c r="A7601" t="n">
        <v>54850</v>
      </c>
      <c r="B7601" s="9" t="n">
        <v>12</v>
      </c>
      <c r="C7601" s="7" t="n">
        <v>6767</v>
      </c>
    </row>
    <row r="7602" spans="1:4">
      <c r="A7602" t="s">
        <v>4</v>
      </c>
      <c r="B7602" s="4" t="s">
        <v>5</v>
      </c>
      <c r="C7602" s="4" t="s">
        <v>13</v>
      </c>
      <c r="D7602" s="4" t="s">
        <v>10</v>
      </c>
    </row>
    <row r="7603" spans="1:4">
      <c r="A7603" t="n">
        <v>54853</v>
      </c>
      <c r="B7603" s="42" t="n">
        <v>162</v>
      </c>
      <c r="C7603" s="7" t="n">
        <v>1</v>
      </c>
      <c r="D7603" s="7" t="n">
        <v>4233</v>
      </c>
    </row>
    <row r="7604" spans="1:4">
      <c r="A7604" t="s">
        <v>4</v>
      </c>
      <c r="B7604" s="4" t="s">
        <v>5</v>
      </c>
      <c r="C7604" s="4" t="s">
        <v>84</v>
      </c>
    </row>
    <row r="7605" spans="1:4">
      <c r="A7605" t="n">
        <v>54857</v>
      </c>
      <c r="B7605" s="29" t="n">
        <v>3</v>
      </c>
      <c r="C7605" s="16" t="n">
        <f t="normal" ca="1">A7911</f>
        <v>0</v>
      </c>
    </row>
    <row r="7606" spans="1:4">
      <c r="A7606" t="s">
        <v>4</v>
      </c>
      <c r="B7606" s="4" t="s">
        <v>5</v>
      </c>
      <c r="C7606" s="4" t="s">
        <v>13</v>
      </c>
      <c r="D7606" s="4" t="s">
        <v>10</v>
      </c>
    </row>
    <row r="7607" spans="1:4">
      <c r="A7607" t="n">
        <v>54862</v>
      </c>
      <c r="B7607" s="42" t="n">
        <v>162</v>
      </c>
      <c r="C7607" s="7" t="n">
        <v>1</v>
      </c>
      <c r="D7607" s="7" t="n">
        <v>4234</v>
      </c>
    </row>
    <row r="7608" spans="1:4">
      <c r="A7608" t="s">
        <v>4</v>
      </c>
      <c r="B7608" s="4" t="s">
        <v>5</v>
      </c>
      <c r="C7608" s="4" t="s">
        <v>84</v>
      </c>
    </row>
    <row r="7609" spans="1:4">
      <c r="A7609" t="n">
        <v>54866</v>
      </c>
      <c r="B7609" s="29" t="n">
        <v>3</v>
      </c>
      <c r="C7609" s="16" t="n">
        <f t="normal" ca="1">A7911</f>
        <v>0</v>
      </c>
    </row>
    <row r="7610" spans="1:4">
      <c r="A7610" t="s">
        <v>4</v>
      </c>
      <c r="B7610" s="4" t="s">
        <v>5</v>
      </c>
      <c r="C7610" s="4" t="s">
        <v>10</v>
      </c>
    </row>
    <row r="7611" spans="1:4">
      <c r="A7611" t="n">
        <v>54871</v>
      </c>
      <c r="B7611" s="9" t="n">
        <v>12</v>
      </c>
      <c r="C7611" s="7" t="n">
        <v>6512</v>
      </c>
    </row>
    <row r="7612" spans="1:4">
      <c r="A7612" t="s">
        <v>4</v>
      </c>
      <c r="B7612" s="4" t="s">
        <v>5</v>
      </c>
      <c r="C7612" s="4" t="s">
        <v>13</v>
      </c>
    </row>
    <row r="7613" spans="1:4">
      <c r="A7613" t="n">
        <v>54874</v>
      </c>
      <c r="B7613" s="31" t="n">
        <v>64</v>
      </c>
      <c r="C7613" s="7" t="n">
        <v>2</v>
      </c>
    </row>
    <row r="7614" spans="1:4">
      <c r="A7614" t="s">
        <v>4</v>
      </c>
      <c r="B7614" s="4" t="s">
        <v>5</v>
      </c>
      <c r="C7614" s="4" t="s">
        <v>13</v>
      </c>
      <c r="D7614" s="4" t="s">
        <v>10</v>
      </c>
    </row>
    <row r="7615" spans="1:4">
      <c r="A7615" t="n">
        <v>54876</v>
      </c>
      <c r="B7615" s="31" t="n">
        <v>64</v>
      </c>
      <c r="C7615" s="7" t="n">
        <v>0</v>
      </c>
      <c r="D7615" s="7" t="n">
        <v>0</v>
      </c>
    </row>
    <row r="7616" spans="1:4">
      <c r="A7616" t="s">
        <v>4</v>
      </c>
      <c r="B7616" s="4" t="s">
        <v>5</v>
      </c>
      <c r="C7616" s="4" t="s">
        <v>13</v>
      </c>
      <c r="D7616" s="4" t="s">
        <v>10</v>
      </c>
    </row>
    <row r="7617" spans="1:4">
      <c r="A7617" t="n">
        <v>54880</v>
      </c>
      <c r="B7617" s="31" t="n">
        <v>64</v>
      </c>
      <c r="C7617" s="7" t="n">
        <v>4</v>
      </c>
      <c r="D7617" s="7" t="n">
        <v>0</v>
      </c>
    </row>
    <row r="7618" spans="1:4">
      <c r="A7618" t="s">
        <v>4</v>
      </c>
      <c r="B7618" s="4" t="s">
        <v>5</v>
      </c>
      <c r="C7618" s="4" t="s">
        <v>13</v>
      </c>
      <c r="D7618" s="4" t="s">
        <v>10</v>
      </c>
    </row>
    <row r="7619" spans="1:4">
      <c r="A7619" t="n">
        <v>54884</v>
      </c>
      <c r="B7619" s="42" t="n">
        <v>162</v>
      </c>
      <c r="C7619" s="7" t="n">
        <v>1</v>
      </c>
      <c r="D7619" s="7" t="n">
        <v>4235</v>
      </c>
    </row>
    <row r="7620" spans="1:4">
      <c r="A7620" t="s">
        <v>4</v>
      </c>
      <c r="B7620" s="4" t="s">
        <v>5</v>
      </c>
      <c r="C7620" s="4" t="s">
        <v>84</v>
      </c>
    </row>
    <row r="7621" spans="1:4">
      <c r="A7621" t="n">
        <v>54888</v>
      </c>
      <c r="B7621" s="29" t="n">
        <v>3</v>
      </c>
      <c r="C7621" s="16" t="n">
        <f t="normal" ca="1">A7911</f>
        <v>0</v>
      </c>
    </row>
    <row r="7622" spans="1:4">
      <c r="A7622" t="s">
        <v>4</v>
      </c>
      <c r="B7622" s="4" t="s">
        <v>5</v>
      </c>
      <c r="C7622" s="4" t="s">
        <v>13</v>
      </c>
      <c r="D7622" s="4" t="s">
        <v>10</v>
      </c>
    </row>
    <row r="7623" spans="1:4">
      <c r="A7623" t="n">
        <v>54893</v>
      </c>
      <c r="B7623" s="42" t="n">
        <v>162</v>
      </c>
      <c r="C7623" s="7" t="n">
        <v>1</v>
      </c>
      <c r="D7623" s="7" t="n">
        <v>4236</v>
      </c>
    </row>
    <row r="7624" spans="1:4">
      <c r="A7624" t="s">
        <v>4</v>
      </c>
      <c r="B7624" s="4" t="s">
        <v>5</v>
      </c>
      <c r="C7624" s="4" t="s">
        <v>84</v>
      </c>
    </row>
    <row r="7625" spans="1:4">
      <c r="A7625" t="n">
        <v>54897</v>
      </c>
      <c r="B7625" s="29" t="n">
        <v>3</v>
      </c>
      <c r="C7625" s="16" t="n">
        <f t="normal" ca="1">A7911</f>
        <v>0</v>
      </c>
    </row>
    <row r="7626" spans="1:4">
      <c r="A7626" t="s">
        <v>4</v>
      </c>
      <c r="B7626" s="4" t="s">
        <v>5</v>
      </c>
      <c r="C7626" s="4" t="s">
        <v>13</v>
      </c>
      <c r="D7626" s="4" t="s">
        <v>10</v>
      </c>
    </row>
    <row r="7627" spans="1:4">
      <c r="A7627" t="n">
        <v>54902</v>
      </c>
      <c r="B7627" s="42" t="n">
        <v>162</v>
      </c>
      <c r="C7627" s="7" t="n">
        <v>1</v>
      </c>
      <c r="D7627" s="7" t="n">
        <v>4237</v>
      </c>
    </row>
    <row r="7628" spans="1:4">
      <c r="A7628" t="s">
        <v>4</v>
      </c>
      <c r="B7628" s="4" t="s">
        <v>5</v>
      </c>
      <c r="C7628" s="4" t="s">
        <v>84</v>
      </c>
    </row>
    <row r="7629" spans="1:4">
      <c r="A7629" t="n">
        <v>54906</v>
      </c>
      <c r="B7629" s="29" t="n">
        <v>3</v>
      </c>
      <c r="C7629" s="16" t="n">
        <f t="normal" ca="1">A7911</f>
        <v>0</v>
      </c>
    </row>
    <row r="7630" spans="1:4">
      <c r="A7630" t="s">
        <v>4</v>
      </c>
      <c r="B7630" s="4" t="s">
        <v>5</v>
      </c>
      <c r="C7630" s="4" t="s">
        <v>10</v>
      </c>
    </row>
    <row r="7631" spans="1:4">
      <c r="A7631" t="n">
        <v>54911</v>
      </c>
      <c r="B7631" s="9" t="n">
        <v>12</v>
      </c>
      <c r="C7631" s="7" t="n">
        <v>6465</v>
      </c>
    </row>
    <row r="7632" spans="1:4">
      <c r="A7632" t="s">
        <v>4</v>
      </c>
      <c r="B7632" s="4" t="s">
        <v>5</v>
      </c>
      <c r="C7632" s="4" t="s">
        <v>13</v>
      </c>
      <c r="D7632" s="4" t="s">
        <v>10</v>
      </c>
    </row>
    <row r="7633" spans="1:4">
      <c r="A7633" t="n">
        <v>54914</v>
      </c>
      <c r="B7633" s="42" t="n">
        <v>162</v>
      </c>
      <c r="C7633" s="7" t="n">
        <v>1</v>
      </c>
      <c r="D7633" s="7" t="n">
        <v>4238</v>
      </c>
    </row>
    <row r="7634" spans="1:4">
      <c r="A7634" t="s">
        <v>4</v>
      </c>
      <c r="B7634" s="4" t="s">
        <v>5</v>
      </c>
      <c r="C7634" s="4" t="s">
        <v>84</v>
      </c>
    </row>
    <row r="7635" spans="1:4">
      <c r="A7635" t="n">
        <v>54918</v>
      </c>
      <c r="B7635" s="29" t="n">
        <v>3</v>
      </c>
      <c r="C7635" s="16" t="n">
        <f t="normal" ca="1">A7911</f>
        <v>0</v>
      </c>
    </row>
    <row r="7636" spans="1:4">
      <c r="A7636" t="s">
        <v>4</v>
      </c>
      <c r="B7636" s="4" t="s">
        <v>5</v>
      </c>
      <c r="C7636" s="4" t="s">
        <v>10</v>
      </c>
    </row>
    <row r="7637" spans="1:4">
      <c r="A7637" t="n">
        <v>54923</v>
      </c>
      <c r="B7637" s="9" t="n">
        <v>12</v>
      </c>
      <c r="C7637" s="7" t="n">
        <v>6466</v>
      </c>
    </row>
    <row r="7638" spans="1:4">
      <c r="A7638" t="s">
        <v>4</v>
      </c>
      <c r="B7638" s="4" t="s">
        <v>5</v>
      </c>
      <c r="C7638" s="4" t="s">
        <v>13</v>
      </c>
      <c r="D7638" s="4" t="s">
        <v>10</v>
      </c>
    </row>
    <row r="7639" spans="1:4">
      <c r="A7639" t="n">
        <v>54926</v>
      </c>
      <c r="B7639" s="42" t="n">
        <v>162</v>
      </c>
      <c r="C7639" s="7" t="n">
        <v>1</v>
      </c>
      <c r="D7639" s="7" t="n">
        <v>4239</v>
      </c>
    </row>
    <row r="7640" spans="1:4">
      <c r="A7640" t="s">
        <v>4</v>
      </c>
      <c r="B7640" s="4" t="s">
        <v>5</v>
      </c>
      <c r="C7640" s="4" t="s">
        <v>84</v>
      </c>
    </row>
    <row r="7641" spans="1:4">
      <c r="A7641" t="n">
        <v>54930</v>
      </c>
      <c r="B7641" s="29" t="n">
        <v>3</v>
      </c>
      <c r="C7641" s="16" t="n">
        <f t="normal" ca="1">A7911</f>
        <v>0</v>
      </c>
    </row>
    <row r="7642" spans="1:4">
      <c r="A7642" t="s">
        <v>4</v>
      </c>
      <c r="B7642" s="4" t="s">
        <v>5</v>
      </c>
      <c r="C7642" s="4" t="s">
        <v>13</v>
      </c>
      <c r="D7642" s="4" t="s">
        <v>10</v>
      </c>
    </row>
    <row r="7643" spans="1:4">
      <c r="A7643" t="n">
        <v>54935</v>
      </c>
      <c r="B7643" s="42" t="n">
        <v>162</v>
      </c>
      <c r="C7643" s="7" t="n">
        <v>1</v>
      </c>
      <c r="D7643" s="7" t="n">
        <v>4241</v>
      </c>
    </row>
    <row r="7644" spans="1:4">
      <c r="A7644" t="s">
        <v>4</v>
      </c>
      <c r="B7644" s="4" t="s">
        <v>5</v>
      </c>
      <c r="C7644" s="4" t="s">
        <v>84</v>
      </c>
    </row>
    <row r="7645" spans="1:4">
      <c r="A7645" t="n">
        <v>54939</v>
      </c>
      <c r="B7645" s="29" t="n">
        <v>3</v>
      </c>
      <c r="C7645" s="16" t="n">
        <f t="normal" ca="1">A7911</f>
        <v>0</v>
      </c>
    </row>
    <row r="7646" spans="1:4">
      <c r="A7646" t="s">
        <v>4</v>
      </c>
      <c r="B7646" s="4" t="s">
        <v>5</v>
      </c>
      <c r="C7646" s="4" t="s">
        <v>10</v>
      </c>
    </row>
    <row r="7647" spans="1:4">
      <c r="A7647" t="n">
        <v>54944</v>
      </c>
      <c r="B7647" s="9" t="n">
        <v>12</v>
      </c>
      <c r="C7647" s="7" t="n">
        <v>6467</v>
      </c>
    </row>
    <row r="7648" spans="1:4">
      <c r="A7648" t="s">
        <v>4</v>
      </c>
      <c r="B7648" s="4" t="s">
        <v>5</v>
      </c>
      <c r="C7648" s="4" t="s">
        <v>13</v>
      </c>
      <c r="D7648" s="4" t="s">
        <v>10</v>
      </c>
    </row>
    <row r="7649" spans="1:4">
      <c r="A7649" t="n">
        <v>54947</v>
      </c>
      <c r="B7649" s="42" t="n">
        <v>162</v>
      </c>
      <c r="C7649" s="7" t="n">
        <v>1</v>
      </c>
      <c r="D7649" s="7" t="n">
        <v>4242</v>
      </c>
    </row>
    <row r="7650" spans="1:4">
      <c r="A7650" t="s">
        <v>4</v>
      </c>
      <c r="B7650" s="4" t="s">
        <v>5</v>
      </c>
      <c r="C7650" s="4" t="s">
        <v>84</v>
      </c>
    </row>
    <row r="7651" spans="1:4">
      <c r="A7651" t="n">
        <v>54951</v>
      </c>
      <c r="B7651" s="29" t="n">
        <v>3</v>
      </c>
      <c r="C7651" s="16" t="n">
        <f t="normal" ca="1">A7911</f>
        <v>0</v>
      </c>
    </row>
    <row r="7652" spans="1:4">
      <c r="A7652" t="s">
        <v>4</v>
      </c>
      <c r="B7652" s="4" t="s">
        <v>5</v>
      </c>
      <c r="C7652" s="4" t="s">
        <v>13</v>
      </c>
      <c r="D7652" s="4" t="s">
        <v>10</v>
      </c>
    </row>
    <row r="7653" spans="1:4">
      <c r="A7653" t="n">
        <v>54956</v>
      </c>
      <c r="B7653" s="42" t="n">
        <v>162</v>
      </c>
      <c r="C7653" s="7" t="n">
        <v>1</v>
      </c>
      <c r="D7653" s="7" t="n">
        <v>4243</v>
      </c>
    </row>
    <row r="7654" spans="1:4">
      <c r="A7654" t="s">
        <v>4</v>
      </c>
      <c r="B7654" s="4" t="s">
        <v>5</v>
      </c>
      <c r="C7654" s="4" t="s">
        <v>84</v>
      </c>
    </row>
    <row r="7655" spans="1:4">
      <c r="A7655" t="n">
        <v>54960</v>
      </c>
      <c r="B7655" s="29" t="n">
        <v>3</v>
      </c>
      <c r="C7655" s="16" t="n">
        <f t="normal" ca="1">A7911</f>
        <v>0</v>
      </c>
    </row>
    <row r="7656" spans="1:4">
      <c r="A7656" t="s">
        <v>4</v>
      </c>
      <c r="B7656" s="4" t="s">
        <v>5</v>
      </c>
      <c r="C7656" s="4" t="s">
        <v>10</v>
      </c>
    </row>
    <row r="7657" spans="1:4">
      <c r="A7657" t="n">
        <v>54965</v>
      </c>
      <c r="B7657" s="9" t="n">
        <v>12</v>
      </c>
      <c r="C7657" s="7" t="n">
        <v>6767</v>
      </c>
    </row>
    <row r="7658" spans="1:4">
      <c r="A7658" t="s">
        <v>4</v>
      </c>
      <c r="B7658" s="4" t="s">
        <v>5</v>
      </c>
      <c r="C7658" s="4" t="s">
        <v>13</v>
      </c>
      <c r="D7658" s="4" t="s">
        <v>10</v>
      </c>
    </row>
    <row r="7659" spans="1:4">
      <c r="A7659" t="n">
        <v>54968</v>
      </c>
      <c r="B7659" s="42" t="n">
        <v>162</v>
      </c>
      <c r="C7659" s="7" t="n">
        <v>1</v>
      </c>
      <c r="D7659" s="7" t="n">
        <v>4244</v>
      </c>
    </row>
    <row r="7660" spans="1:4">
      <c r="A7660" t="s">
        <v>4</v>
      </c>
      <c r="B7660" s="4" t="s">
        <v>5</v>
      </c>
      <c r="C7660" s="4" t="s">
        <v>84</v>
      </c>
    </row>
    <row r="7661" spans="1:4">
      <c r="A7661" t="n">
        <v>54972</v>
      </c>
      <c r="B7661" s="29" t="n">
        <v>3</v>
      </c>
      <c r="C7661" s="16" t="n">
        <f t="normal" ca="1">A7911</f>
        <v>0</v>
      </c>
    </row>
    <row r="7662" spans="1:4">
      <c r="A7662" t="s">
        <v>4</v>
      </c>
      <c r="B7662" s="4" t="s">
        <v>5</v>
      </c>
      <c r="C7662" s="4" t="s">
        <v>13</v>
      </c>
      <c r="D7662" s="4" t="s">
        <v>10</v>
      </c>
    </row>
    <row r="7663" spans="1:4">
      <c r="A7663" t="n">
        <v>54977</v>
      </c>
      <c r="B7663" s="14" t="n">
        <v>49</v>
      </c>
      <c r="C7663" s="7" t="n">
        <v>6</v>
      </c>
      <c r="D7663" s="7" t="n">
        <v>501</v>
      </c>
    </row>
    <row r="7664" spans="1:4">
      <c r="A7664" t="s">
        <v>4</v>
      </c>
      <c r="B7664" s="4" t="s">
        <v>5</v>
      </c>
      <c r="C7664" s="4" t="s">
        <v>13</v>
      </c>
      <c r="D7664" s="4" t="s">
        <v>10</v>
      </c>
    </row>
    <row r="7665" spans="1:4">
      <c r="A7665" t="n">
        <v>54981</v>
      </c>
      <c r="B7665" s="42" t="n">
        <v>162</v>
      </c>
      <c r="C7665" s="7" t="n">
        <v>1</v>
      </c>
      <c r="D7665" s="7" t="n">
        <v>4245</v>
      </c>
    </row>
    <row r="7666" spans="1:4">
      <c r="A7666" t="s">
        <v>4</v>
      </c>
      <c r="B7666" s="4" t="s">
        <v>5</v>
      </c>
      <c r="C7666" s="4" t="s">
        <v>84</v>
      </c>
    </row>
    <row r="7667" spans="1:4">
      <c r="A7667" t="n">
        <v>54985</v>
      </c>
      <c r="B7667" s="29" t="n">
        <v>3</v>
      </c>
      <c r="C7667" s="16" t="n">
        <f t="normal" ca="1">A7911</f>
        <v>0</v>
      </c>
    </row>
    <row r="7668" spans="1:4">
      <c r="A7668" t="s">
        <v>4</v>
      </c>
      <c r="B7668" s="4" t="s">
        <v>5</v>
      </c>
      <c r="C7668" s="4" t="s">
        <v>10</v>
      </c>
    </row>
    <row r="7669" spans="1:4">
      <c r="A7669" t="n">
        <v>54990</v>
      </c>
      <c r="B7669" s="9" t="n">
        <v>12</v>
      </c>
      <c r="C7669" s="7" t="n">
        <v>6767</v>
      </c>
    </row>
    <row r="7670" spans="1:4">
      <c r="A7670" t="s">
        <v>4</v>
      </c>
      <c r="B7670" s="4" t="s">
        <v>5</v>
      </c>
      <c r="C7670" s="4" t="s">
        <v>13</v>
      </c>
      <c r="D7670" s="4" t="s">
        <v>10</v>
      </c>
    </row>
    <row r="7671" spans="1:4">
      <c r="A7671" t="n">
        <v>54993</v>
      </c>
      <c r="B7671" s="42" t="n">
        <v>162</v>
      </c>
      <c r="C7671" s="7" t="n">
        <v>1</v>
      </c>
      <c r="D7671" s="7" t="n">
        <v>4246</v>
      </c>
    </row>
    <row r="7672" spans="1:4">
      <c r="A7672" t="s">
        <v>4</v>
      </c>
      <c r="B7672" s="4" t="s">
        <v>5</v>
      </c>
      <c r="C7672" s="4" t="s">
        <v>84</v>
      </c>
    </row>
    <row r="7673" spans="1:4">
      <c r="A7673" t="n">
        <v>54997</v>
      </c>
      <c r="B7673" s="29" t="n">
        <v>3</v>
      </c>
      <c r="C7673" s="16" t="n">
        <f t="normal" ca="1">A7911</f>
        <v>0</v>
      </c>
    </row>
    <row r="7674" spans="1:4">
      <c r="A7674" t="s">
        <v>4</v>
      </c>
      <c r="B7674" s="4" t="s">
        <v>5</v>
      </c>
      <c r="C7674" s="4" t="s">
        <v>13</v>
      </c>
      <c r="D7674" s="4" t="s">
        <v>10</v>
      </c>
    </row>
    <row r="7675" spans="1:4">
      <c r="A7675" t="n">
        <v>55002</v>
      </c>
      <c r="B7675" s="14" t="n">
        <v>49</v>
      </c>
      <c r="C7675" s="7" t="n">
        <v>6</v>
      </c>
      <c r="D7675" s="7" t="n">
        <v>516</v>
      </c>
    </row>
    <row r="7676" spans="1:4">
      <c r="A7676" t="s">
        <v>4</v>
      </c>
      <c r="B7676" s="4" t="s">
        <v>5</v>
      </c>
      <c r="C7676" s="4" t="s">
        <v>13</v>
      </c>
      <c r="D7676" s="4" t="s">
        <v>10</v>
      </c>
    </row>
    <row r="7677" spans="1:4">
      <c r="A7677" t="n">
        <v>55006</v>
      </c>
      <c r="B7677" s="42" t="n">
        <v>162</v>
      </c>
      <c r="C7677" s="7" t="n">
        <v>1</v>
      </c>
      <c r="D7677" s="7" t="n">
        <v>4247</v>
      </c>
    </row>
    <row r="7678" spans="1:4">
      <c r="A7678" t="s">
        <v>4</v>
      </c>
      <c r="B7678" s="4" t="s">
        <v>5</v>
      </c>
      <c r="C7678" s="4" t="s">
        <v>84</v>
      </c>
    </row>
    <row r="7679" spans="1:4">
      <c r="A7679" t="n">
        <v>55010</v>
      </c>
      <c r="B7679" s="29" t="n">
        <v>3</v>
      </c>
      <c r="C7679" s="16" t="n">
        <f t="normal" ca="1">A7911</f>
        <v>0</v>
      </c>
    </row>
    <row r="7680" spans="1:4">
      <c r="A7680" t="s">
        <v>4</v>
      </c>
      <c r="B7680" s="4" t="s">
        <v>5</v>
      </c>
      <c r="C7680" s="4" t="s">
        <v>13</v>
      </c>
      <c r="D7680" s="4" t="s">
        <v>10</v>
      </c>
    </row>
    <row r="7681" spans="1:4">
      <c r="A7681" t="n">
        <v>55015</v>
      </c>
      <c r="B7681" s="42" t="n">
        <v>162</v>
      </c>
      <c r="C7681" s="7" t="n">
        <v>1</v>
      </c>
      <c r="D7681" s="7" t="n">
        <v>4248</v>
      </c>
    </row>
    <row r="7682" spans="1:4">
      <c r="A7682" t="s">
        <v>4</v>
      </c>
      <c r="B7682" s="4" t="s">
        <v>5</v>
      </c>
      <c r="C7682" s="4" t="s">
        <v>84</v>
      </c>
    </row>
    <row r="7683" spans="1:4">
      <c r="A7683" t="n">
        <v>55019</v>
      </c>
      <c r="B7683" s="29" t="n">
        <v>3</v>
      </c>
      <c r="C7683" s="16" t="n">
        <f t="normal" ca="1">A7911</f>
        <v>0</v>
      </c>
    </row>
    <row r="7684" spans="1:4">
      <c r="A7684" t="s">
        <v>4</v>
      </c>
      <c r="B7684" s="4" t="s">
        <v>5</v>
      </c>
      <c r="C7684" s="4" t="s">
        <v>13</v>
      </c>
      <c r="D7684" s="4" t="s">
        <v>10</v>
      </c>
    </row>
    <row r="7685" spans="1:4">
      <c r="A7685" t="n">
        <v>55024</v>
      </c>
      <c r="B7685" s="42" t="n">
        <v>162</v>
      </c>
      <c r="C7685" s="7" t="n">
        <v>1</v>
      </c>
      <c r="D7685" s="7" t="n">
        <v>4249</v>
      </c>
    </row>
    <row r="7686" spans="1:4">
      <c r="A7686" t="s">
        <v>4</v>
      </c>
      <c r="B7686" s="4" t="s">
        <v>5</v>
      </c>
      <c r="C7686" s="4" t="s">
        <v>84</v>
      </c>
    </row>
    <row r="7687" spans="1:4">
      <c r="A7687" t="n">
        <v>55028</v>
      </c>
      <c r="B7687" s="29" t="n">
        <v>3</v>
      </c>
      <c r="C7687" s="16" t="n">
        <f t="normal" ca="1">A7911</f>
        <v>0</v>
      </c>
    </row>
    <row r="7688" spans="1:4">
      <c r="A7688" t="s">
        <v>4</v>
      </c>
      <c r="B7688" s="4" t="s">
        <v>5</v>
      </c>
      <c r="C7688" s="4" t="s">
        <v>13</v>
      </c>
      <c r="D7688" s="4" t="s">
        <v>10</v>
      </c>
    </row>
    <row r="7689" spans="1:4">
      <c r="A7689" t="n">
        <v>55033</v>
      </c>
      <c r="B7689" s="42" t="n">
        <v>162</v>
      </c>
      <c r="C7689" s="7" t="n">
        <v>1</v>
      </c>
      <c r="D7689" s="7" t="n">
        <v>4250</v>
      </c>
    </row>
    <row r="7690" spans="1:4">
      <c r="A7690" t="s">
        <v>4</v>
      </c>
      <c r="B7690" s="4" t="s">
        <v>5</v>
      </c>
      <c r="C7690" s="4" t="s">
        <v>84</v>
      </c>
    </row>
    <row r="7691" spans="1:4">
      <c r="A7691" t="n">
        <v>55037</v>
      </c>
      <c r="B7691" s="29" t="n">
        <v>3</v>
      </c>
      <c r="C7691" s="16" t="n">
        <f t="normal" ca="1">A7911</f>
        <v>0</v>
      </c>
    </row>
    <row r="7692" spans="1:4">
      <c r="A7692" t="s">
        <v>4</v>
      </c>
      <c r="B7692" s="4" t="s">
        <v>5</v>
      </c>
      <c r="C7692" s="4" t="s">
        <v>13</v>
      </c>
      <c r="D7692" s="4" t="s">
        <v>10</v>
      </c>
    </row>
    <row r="7693" spans="1:4">
      <c r="A7693" t="n">
        <v>55042</v>
      </c>
      <c r="B7693" s="42" t="n">
        <v>162</v>
      </c>
      <c r="C7693" s="7" t="n">
        <v>1</v>
      </c>
      <c r="D7693" s="7" t="n">
        <v>4251</v>
      </c>
    </row>
    <row r="7694" spans="1:4">
      <c r="A7694" t="s">
        <v>4</v>
      </c>
      <c r="B7694" s="4" t="s">
        <v>5</v>
      </c>
      <c r="C7694" s="4" t="s">
        <v>84</v>
      </c>
    </row>
    <row r="7695" spans="1:4">
      <c r="A7695" t="n">
        <v>55046</v>
      </c>
      <c r="B7695" s="29" t="n">
        <v>3</v>
      </c>
      <c r="C7695" s="16" t="n">
        <f t="normal" ca="1">A7911</f>
        <v>0</v>
      </c>
    </row>
    <row r="7696" spans="1:4">
      <c r="A7696" t="s">
        <v>4</v>
      </c>
      <c r="B7696" s="4" t="s">
        <v>5</v>
      </c>
      <c r="C7696" s="4" t="s">
        <v>13</v>
      </c>
      <c r="D7696" s="4" t="s">
        <v>10</v>
      </c>
    </row>
    <row r="7697" spans="1:4">
      <c r="A7697" t="n">
        <v>55051</v>
      </c>
      <c r="B7697" s="42" t="n">
        <v>162</v>
      </c>
      <c r="C7697" s="7" t="n">
        <v>1</v>
      </c>
      <c r="D7697" s="7" t="n">
        <v>4252</v>
      </c>
    </row>
    <row r="7698" spans="1:4">
      <c r="A7698" t="s">
        <v>4</v>
      </c>
      <c r="B7698" s="4" t="s">
        <v>5</v>
      </c>
      <c r="C7698" s="4" t="s">
        <v>84</v>
      </c>
    </row>
    <row r="7699" spans="1:4">
      <c r="A7699" t="n">
        <v>55055</v>
      </c>
      <c r="B7699" s="29" t="n">
        <v>3</v>
      </c>
      <c r="C7699" s="16" t="n">
        <f t="normal" ca="1">A7911</f>
        <v>0</v>
      </c>
    </row>
    <row r="7700" spans="1:4">
      <c r="A7700" t="s">
        <v>4</v>
      </c>
      <c r="B7700" s="4" t="s">
        <v>5</v>
      </c>
      <c r="C7700" s="4" t="s">
        <v>13</v>
      </c>
      <c r="D7700" s="4" t="s">
        <v>10</v>
      </c>
    </row>
    <row r="7701" spans="1:4">
      <c r="A7701" t="n">
        <v>55060</v>
      </c>
      <c r="B7701" s="42" t="n">
        <v>162</v>
      </c>
      <c r="C7701" s="7" t="n">
        <v>1</v>
      </c>
      <c r="D7701" s="7" t="n">
        <v>4253</v>
      </c>
    </row>
    <row r="7702" spans="1:4">
      <c r="A7702" t="s">
        <v>4</v>
      </c>
      <c r="B7702" s="4" t="s">
        <v>5</v>
      </c>
      <c r="C7702" s="4" t="s">
        <v>84</v>
      </c>
    </row>
    <row r="7703" spans="1:4">
      <c r="A7703" t="n">
        <v>55064</v>
      </c>
      <c r="B7703" s="29" t="n">
        <v>3</v>
      </c>
      <c r="C7703" s="16" t="n">
        <f t="normal" ca="1">A7911</f>
        <v>0</v>
      </c>
    </row>
    <row r="7704" spans="1:4">
      <c r="A7704" t="s">
        <v>4</v>
      </c>
      <c r="B7704" s="4" t="s">
        <v>5</v>
      </c>
      <c r="C7704" s="4" t="s">
        <v>13</v>
      </c>
      <c r="D7704" s="4" t="s">
        <v>10</v>
      </c>
    </row>
    <row r="7705" spans="1:4">
      <c r="A7705" t="n">
        <v>55069</v>
      </c>
      <c r="B7705" s="42" t="n">
        <v>162</v>
      </c>
      <c r="C7705" s="7" t="n">
        <v>1</v>
      </c>
      <c r="D7705" s="7" t="n">
        <v>4254</v>
      </c>
    </row>
    <row r="7706" spans="1:4">
      <c r="A7706" t="s">
        <v>4</v>
      </c>
      <c r="B7706" s="4" t="s">
        <v>5</v>
      </c>
      <c r="C7706" s="4" t="s">
        <v>84</v>
      </c>
    </row>
    <row r="7707" spans="1:4">
      <c r="A7707" t="n">
        <v>55073</v>
      </c>
      <c r="B7707" s="29" t="n">
        <v>3</v>
      </c>
      <c r="C7707" s="16" t="n">
        <f t="normal" ca="1">A7911</f>
        <v>0</v>
      </c>
    </row>
    <row r="7708" spans="1:4">
      <c r="A7708" t="s">
        <v>4</v>
      </c>
      <c r="B7708" s="4" t="s">
        <v>5</v>
      </c>
      <c r="C7708" s="4" t="s">
        <v>13</v>
      </c>
      <c r="D7708" s="4" t="s">
        <v>10</v>
      </c>
    </row>
    <row r="7709" spans="1:4">
      <c r="A7709" t="n">
        <v>55078</v>
      </c>
      <c r="B7709" s="42" t="n">
        <v>162</v>
      </c>
      <c r="C7709" s="7" t="n">
        <v>1</v>
      </c>
      <c r="D7709" s="7" t="n">
        <v>4255</v>
      </c>
    </row>
    <row r="7710" spans="1:4">
      <c r="A7710" t="s">
        <v>4</v>
      </c>
      <c r="B7710" s="4" t="s">
        <v>5</v>
      </c>
      <c r="C7710" s="4" t="s">
        <v>84</v>
      </c>
    </row>
    <row r="7711" spans="1:4">
      <c r="A7711" t="n">
        <v>55082</v>
      </c>
      <c r="B7711" s="29" t="n">
        <v>3</v>
      </c>
      <c r="C7711" s="16" t="n">
        <f t="normal" ca="1">A7911</f>
        <v>0</v>
      </c>
    </row>
    <row r="7712" spans="1:4">
      <c r="A7712" t="s">
        <v>4</v>
      </c>
      <c r="B7712" s="4" t="s">
        <v>5</v>
      </c>
      <c r="C7712" s="4" t="s">
        <v>13</v>
      </c>
      <c r="D7712" s="4" t="s">
        <v>10</v>
      </c>
    </row>
    <row r="7713" spans="1:4">
      <c r="A7713" t="n">
        <v>55087</v>
      </c>
      <c r="B7713" s="42" t="n">
        <v>162</v>
      </c>
      <c r="C7713" s="7" t="n">
        <v>1</v>
      </c>
      <c r="D7713" s="7" t="n">
        <v>4256</v>
      </c>
    </row>
    <row r="7714" spans="1:4">
      <c r="A7714" t="s">
        <v>4</v>
      </c>
      <c r="B7714" s="4" t="s">
        <v>5</v>
      </c>
      <c r="C7714" s="4" t="s">
        <v>84</v>
      </c>
    </row>
    <row r="7715" spans="1:4">
      <c r="A7715" t="n">
        <v>55091</v>
      </c>
      <c r="B7715" s="29" t="n">
        <v>3</v>
      </c>
      <c r="C7715" s="16" t="n">
        <f t="normal" ca="1">A7911</f>
        <v>0</v>
      </c>
    </row>
    <row r="7716" spans="1:4">
      <c r="A7716" t="s">
        <v>4</v>
      </c>
      <c r="B7716" s="4" t="s">
        <v>5</v>
      </c>
      <c r="C7716" s="4" t="s">
        <v>13</v>
      </c>
      <c r="D7716" s="4" t="s">
        <v>10</v>
      </c>
    </row>
    <row r="7717" spans="1:4">
      <c r="A7717" t="n">
        <v>55096</v>
      </c>
      <c r="B7717" s="42" t="n">
        <v>162</v>
      </c>
      <c r="C7717" s="7" t="n">
        <v>1</v>
      </c>
      <c r="D7717" s="7" t="n">
        <v>4257</v>
      </c>
    </row>
    <row r="7718" spans="1:4">
      <c r="A7718" t="s">
        <v>4</v>
      </c>
      <c r="B7718" s="4" t="s">
        <v>5</v>
      </c>
      <c r="C7718" s="4" t="s">
        <v>84</v>
      </c>
    </row>
    <row r="7719" spans="1:4">
      <c r="A7719" t="n">
        <v>55100</v>
      </c>
      <c r="B7719" s="29" t="n">
        <v>3</v>
      </c>
      <c r="C7719" s="16" t="n">
        <f t="normal" ca="1">A7911</f>
        <v>0</v>
      </c>
    </row>
    <row r="7720" spans="1:4">
      <c r="A7720" t="s">
        <v>4</v>
      </c>
      <c r="B7720" s="4" t="s">
        <v>5</v>
      </c>
      <c r="C7720" s="4" t="s">
        <v>13</v>
      </c>
      <c r="D7720" s="4" t="s">
        <v>10</v>
      </c>
    </row>
    <row r="7721" spans="1:4">
      <c r="A7721" t="n">
        <v>55105</v>
      </c>
      <c r="B7721" s="42" t="n">
        <v>162</v>
      </c>
      <c r="C7721" s="7" t="n">
        <v>1</v>
      </c>
      <c r="D7721" s="7" t="n">
        <v>4258</v>
      </c>
    </row>
    <row r="7722" spans="1:4">
      <c r="A7722" t="s">
        <v>4</v>
      </c>
      <c r="B7722" s="4" t="s">
        <v>5</v>
      </c>
      <c r="C7722" s="4" t="s">
        <v>84</v>
      </c>
    </row>
    <row r="7723" spans="1:4">
      <c r="A7723" t="n">
        <v>55109</v>
      </c>
      <c r="B7723" s="29" t="n">
        <v>3</v>
      </c>
      <c r="C7723" s="16" t="n">
        <f t="normal" ca="1">A7911</f>
        <v>0</v>
      </c>
    </row>
    <row r="7724" spans="1:4">
      <c r="A7724" t="s">
        <v>4</v>
      </c>
      <c r="B7724" s="4" t="s">
        <v>5</v>
      </c>
      <c r="C7724" s="4" t="s">
        <v>13</v>
      </c>
      <c r="D7724" s="4" t="s">
        <v>10</v>
      </c>
    </row>
    <row r="7725" spans="1:4">
      <c r="A7725" t="n">
        <v>55114</v>
      </c>
      <c r="B7725" s="42" t="n">
        <v>162</v>
      </c>
      <c r="C7725" s="7" t="n">
        <v>1</v>
      </c>
      <c r="D7725" s="7" t="n">
        <v>4259</v>
      </c>
    </row>
    <row r="7726" spans="1:4">
      <c r="A7726" t="s">
        <v>4</v>
      </c>
      <c r="B7726" s="4" t="s">
        <v>5</v>
      </c>
      <c r="C7726" s="4" t="s">
        <v>84</v>
      </c>
    </row>
    <row r="7727" spans="1:4">
      <c r="A7727" t="n">
        <v>55118</v>
      </c>
      <c r="B7727" s="29" t="n">
        <v>3</v>
      </c>
      <c r="C7727" s="16" t="n">
        <f t="normal" ca="1">A7911</f>
        <v>0</v>
      </c>
    </row>
    <row r="7728" spans="1:4">
      <c r="A7728" t="s">
        <v>4</v>
      </c>
      <c r="B7728" s="4" t="s">
        <v>5</v>
      </c>
      <c r="C7728" s="4" t="s">
        <v>13</v>
      </c>
      <c r="D7728" s="4" t="s">
        <v>10</v>
      </c>
    </row>
    <row r="7729" spans="1:4">
      <c r="A7729" t="n">
        <v>55123</v>
      </c>
      <c r="B7729" s="42" t="n">
        <v>162</v>
      </c>
      <c r="C7729" s="7" t="n">
        <v>1</v>
      </c>
      <c r="D7729" s="7" t="n">
        <v>4260</v>
      </c>
    </row>
    <row r="7730" spans="1:4">
      <c r="A7730" t="s">
        <v>4</v>
      </c>
      <c r="B7730" s="4" t="s">
        <v>5</v>
      </c>
      <c r="C7730" s="4" t="s">
        <v>84</v>
      </c>
    </row>
    <row r="7731" spans="1:4">
      <c r="A7731" t="n">
        <v>55127</v>
      </c>
      <c r="B7731" s="29" t="n">
        <v>3</v>
      </c>
      <c r="C7731" s="16" t="n">
        <f t="normal" ca="1">A7911</f>
        <v>0</v>
      </c>
    </row>
    <row r="7732" spans="1:4">
      <c r="A7732" t="s">
        <v>4</v>
      </c>
      <c r="B7732" s="4" t="s">
        <v>5</v>
      </c>
      <c r="C7732" s="4" t="s">
        <v>10</v>
      </c>
    </row>
    <row r="7733" spans="1:4">
      <c r="A7733" t="n">
        <v>55132</v>
      </c>
      <c r="B7733" s="9" t="n">
        <v>12</v>
      </c>
      <c r="C7733" s="7" t="n">
        <v>6767</v>
      </c>
    </row>
    <row r="7734" spans="1:4">
      <c r="A7734" t="s">
        <v>4</v>
      </c>
      <c r="B7734" s="4" t="s">
        <v>5</v>
      </c>
      <c r="C7734" s="4" t="s">
        <v>13</v>
      </c>
      <c r="D7734" s="4" t="s">
        <v>10</v>
      </c>
    </row>
    <row r="7735" spans="1:4">
      <c r="A7735" t="n">
        <v>55135</v>
      </c>
      <c r="B7735" s="42" t="n">
        <v>162</v>
      </c>
      <c r="C7735" s="7" t="n">
        <v>1</v>
      </c>
      <c r="D7735" s="7" t="n">
        <v>4261</v>
      </c>
    </row>
    <row r="7736" spans="1:4">
      <c r="A7736" t="s">
        <v>4</v>
      </c>
      <c r="B7736" s="4" t="s">
        <v>5</v>
      </c>
      <c r="C7736" s="4" t="s">
        <v>84</v>
      </c>
    </row>
    <row r="7737" spans="1:4">
      <c r="A7737" t="n">
        <v>55139</v>
      </c>
      <c r="B7737" s="29" t="n">
        <v>3</v>
      </c>
      <c r="C7737" s="16" t="n">
        <f t="normal" ca="1">A7911</f>
        <v>0</v>
      </c>
    </row>
    <row r="7738" spans="1:4">
      <c r="A7738" t="s">
        <v>4</v>
      </c>
      <c r="B7738" s="4" t="s">
        <v>5</v>
      </c>
      <c r="C7738" s="4" t="s">
        <v>13</v>
      </c>
      <c r="D7738" s="4" t="s">
        <v>10</v>
      </c>
    </row>
    <row r="7739" spans="1:4">
      <c r="A7739" t="n">
        <v>55144</v>
      </c>
      <c r="B7739" s="14" t="n">
        <v>49</v>
      </c>
      <c r="C7739" s="7" t="n">
        <v>6</v>
      </c>
      <c r="D7739" s="7" t="n">
        <v>152</v>
      </c>
    </row>
    <row r="7740" spans="1:4">
      <c r="A7740" t="s">
        <v>4</v>
      </c>
      <c r="B7740" s="4" t="s">
        <v>5</v>
      </c>
      <c r="C7740" s="4" t="s">
        <v>13</v>
      </c>
      <c r="D7740" s="4" t="s">
        <v>10</v>
      </c>
    </row>
    <row r="7741" spans="1:4">
      <c r="A7741" t="n">
        <v>55148</v>
      </c>
      <c r="B7741" s="42" t="n">
        <v>162</v>
      </c>
      <c r="C7741" s="7" t="n">
        <v>1</v>
      </c>
      <c r="D7741" s="7" t="n">
        <v>4262</v>
      </c>
    </row>
    <row r="7742" spans="1:4">
      <c r="A7742" t="s">
        <v>4</v>
      </c>
      <c r="B7742" s="4" t="s">
        <v>5</v>
      </c>
      <c r="C7742" s="4" t="s">
        <v>84</v>
      </c>
    </row>
    <row r="7743" spans="1:4">
      <c r="A7743" t="n">
        <v>55152</v>
      </c>
      <c r="B7743" s="29" t="n">
        <v>3</v>
      </c>
      <c r="C7743" s="16" t="n">
        <f t="normal" ca="1">A7911</f>
        <v>0</v>
      </c>
    </row>
    <row r="7744" spans="1:4">
      <c r="A7744" t="s">
        <v>4</v>
      </c>
      <c r="B7744" s="4" t="s">
        <v>5</v>
      </c>
      <c r="C7744" s="4" t="s">
        <v>13</v>
      </c>
      <c r="D7744" s="4" t="s">
        <v>10</v>
      </c>
      <c r="E7744" s="4" t="s">
        <v>10</v>
      </c>
    </row>
    <row r="7745" spans="1:5">
      <c r="A7745" t="n">
        <v>55157</v>
      </c>
      <c r="B7745" s="14" t="n">
        <v>49</v>
      </c>
      <c r="C7745" s="7" t="n">
        <v>5</v>
      </c>
      <c r="D7745" s="7" t="n">
        <v>120</v>
      </c>
      <c r="E7745" s="7" t="n">
        <v>122</v>
      </c>
    </row>
    <row r="7746" spans="1:5">
      <c r="A7746" t="s">
        <v>4</v>
      </c>
      <c r="B7746" s="4" t="s">
        <v>5</v>
      </c>
      <c r="C7746" s="4" t="s">
        <v>13</v>
      </c>
      <c r="D7746" s="4" t="s">
        <v>10</v>
      </c>
    </row>
    <row r="7747" spans="1:5">
      <c r="A7747" t="n">
        <v>55163</v>
      </c>
      <c r="B7747" s="42" t="n">
        <v>162</v>
      </c>
      <c r="C7747" s="7" t="n">
        <v>1</v>
      </c>
      <c r="D7747" s="7" t="n">
        <v>4263</v>
      </c>
    </row>
    <row r="7748" spans="1:5">
      <c r="A7748" t="s">
        <v>4</v>
      </c>
      <c r="B7748" s="4" t="s">
        <v>5</v>
      </c>
      <c r="C7748" s="4" t="s">
        <v>84</v>
      </c>
    </row>
    <row r="7749" spans="1:5">
      <c r="A7749" t="n">
        <v>55167</v>
      </c>
      <c r="B7749" s="29" t="n">
        <v>3</v>
      </c>
      <c r="C7749" s="16" t="n">
        <f t="normal" ca="1">A7911</f>
        <v>0</v>
      </c>
    </row>
    <row r="7750" spans="1:5">
      <c r="A7750" t="s">
        <v>4</v>
      </c>
      <c r="B7750" s="4" t="s">
        <v>5</v>
      </c>
      <c r="C7750" s="4" t="s">
        <v>13</v>
      </c>
      <c r="D7750" s="4" t="s">
        <v>10</v>
      </c>
    </row>
    <row r="7751" spans="1:5">
      <c r="A7751" t="n">
        <v>55172</v>
      </c>
      <c r="B7751" s="42" t="n">
        <v>162</v>
      </c>
      <c r="C7751" s="7" t="n">
        <v>1</v>
      </c>
      <c r="D7751" s="7" t="n">
        <v>4264</v>
      </c>
    </row>
    <row r="7752" spans="1:5">
      <c r="A7752" t="s">
        <v>4</v>
      </c>
      <c r="B7752" s="4" t="s">
        <v>5</v>
      </c>
      <c r="C7752" s="4" t="s">
        <v>84</v>
      </c>
    </row>
    <row r="7753" spans="1:5">
      <c r="A7753" t="n">
        <v>55176</v>
      </c>
      <c r="B7753" s="29" t="n">
        <v>3</v>
      </c>
      <c r="C7753" s="16" t="n">
        <f t="normal" ca="1">A7911</f>
        <v>0</v>
      </c>
    </row>
    <row r="7754" spans="1:5">
      <c r="A7754" t="s">
        <v>4</v>
      </c>
      <c r="B7754" s="4" t="s">
        <v>5</v>
      </c>
      <c r="C7754" s="4" t="s">
        <v>10</v>
      </c>
    </row>
    <row r="7755" spans="1:5">
      <c r="A7755" t="n">
        <v>55181</v>
      </c>
      <c r="B7755" s="9" t="n">
        <v>12</v>
      </c>
      <c r="C7755" s="7" t="n">
        <v>6767</v>
      </c>
    </row>
    <row r="7756" spans="1:5">
      <c r="A7756" t="s">
        <v>4</v>
      </c>
      <c r="B7756" s="4" t="s">
        <v>5</v>
      </c>
      <c r="C7756" s="4" t="s">
        <v>13</v>
      </c>
      <c r="D7756" s="4" t="s">
        <v>10</v>
      </c>
    </row>
    <row r="7757" spans="1:5">
      <c r="A7757" t="n">
        <v>55184</v>
      </c>
      <c r="B7757" s="42" t="n">
        <v>162</v>
      </c>
      <c r="C7757" s="7" t="n">
        <v>1</v>
      </c>
      <c r="D7757" s="7" t="n">
        <v>4265</v>
      </c>
    </row>
    <row r="7758" spans="1:5">
      <c r="A7758" t="s">
        <v>4</v>
      </c>
      <c r="B7758" s="4" t="s">
        <v>5</v>
      </c>
      <c r="C7758" s="4" t="s">
        <v>84</v>
      </c>
    </row>
    <row r="7759" spans="1:5">
      <c r="A7759" t="n">
        <v>55188</v>
      </c>
      <c r="B7759" s="29" t="n">
        <v>3</v>
      </c>
      <c r="C7759" s="16" t="n">
        <f t="normal" ca="1">A7911</f>
        <v>0</v>
      </c>
    </row>
    <row r="7760" spans="1:5">
      <c r="A7760" t="s">
        <v>4</v>
      </c>
      <c r="B7760" s="4" t="s">
        <v>5</v>
      </c>
      <c r="C7760" s="4" t="s">
        <v>13</v>
      </c>
      <c r="D7760" s="4" t="s">
        <v>10</v>
      </c>
    </row>
    <row r="7761" spans="1:5">
      <c r="A7761" t="n">
        <v>55193</v>
      </c>
      <c r="B7761" s="42" t="n">
        <v>162</v>
      </c>
      <c r="C7761" s="7" t="n">
        <v>1</v>
      </c>
      <c r="D7761" s="7" t="n">
        <v>4267</v>
      </c>
    </row>
    <row r="7762" spans="1:5">
      <c r="A7762" t="s">
        <v>4</v>
      </c>
      <c r="B7762" s="4" t="s">
        <v>5</v>
      </c>
      <c r="C7762" s="4" t="s">
        <v>84</v>
      </c>
    </row>
    <row r="7763" spans="1:5">
      <c r="A7763" t="n">
        <v>55197</v>
      </c>
      <c r="B7763" s="29" t="n">
        <v>3</v>
      </c>
      <c r="C7763" s="16" t="n">
        <f t="normal" ca="1">A7911</f>
        <v>0</v>
      </c>
    </row>
    <row r="7764" spans="1:5">
      <c r="A7764" t="s">
        <v>4</v>
      </c>
      <c r="B7764" s="4" t="s">
        <v>5</v>
      </c>
      <c r="C7764" s="4" t="s">
        <v>13</v>
      </c>
      <c r="D7764" s="4" t="s">
        <v>10</v>
      </c>
    </row>
    <row r="7765" spans="1:5">
      <c r="A7765" t="n">
        <v>55202</v>
      </c>
      <c r="B7765" s="42" t="n">
        <v>162</v>
      </c>
      <c r="C7765" s="7" t="n">
        <v>1</v>
      </c>
      <c r="D7765" s="7" t="n">
        <v>4268</v>
      </c>
    </row>
    <row r="7766" spans="1:5">
      <c r="A7766" t="s">
        <v>4</v>
      </c>
      <c r="B7766" s="4" t="s">
        <v>5</v>
      </c>
      <c r="C7766" s="4" t="s">
        <v>84</v>
      </c>
    </row>
    <row r="7767" spans="1:5">
      <c r="A7767" t="n">
        <v>55206</v>
      </c>
      <c r="B7767" s="29" t="n">
        <v>3</v>
      </c>
      <c r="C7767" s="16" t="n">
        <f t="normal" ca="1">A7911</f>
        <v>0</v>
      </c>
    </row>
    <row r="7768" spans="1:5">
      <c r="A7768" t="s">
        <v>4</v>
      </c>
      <c r="B7768" s="4" t="s">
        <v>5</v>
      </c>
      <c r="C7768" s="4" t="s">
        <v>13</v>
      </c>
      <c r="D7768" s="4" t="s">
        <v>13</v>
      </c>
      <c r="E7768" s="4" t="s">
        <v>9</v>
      </c>
      <c r="F7768" s="4" t="s">
        <v>13</v>
      </c>
      <c r="G7768" s="4" t="s">
        <v>13</v>
      </c>
    </row>
    <row r="7769" spans="1:5">
      <c r="A7769" t="n">
        <v>55211</v>
      </c>
      <c r="B7769" s="25" t="n">
        <v>18</v>
      </c>
      <c r="C7769" s="7" t="n">
        <v>2</v>
      </c>
      <c r="D7769" s="7" t="n">
        <v>0</v>
      </c>
      <c r="E7769" s="7" t="n">
        <v>0</v>
      </c>
      <c r="F7769" s="7" t="n">
        <v>19</v>
      </c>
      <c r="G7769" s="7" t="n">
        <v>1</v>
      </c>
    </row>
    <row r="7770" spans="1:5">
      <c r="A7770" t="s">
        <v>4</v>
      </c>
      <c r="B7770" s="4" t="s">
        <v>5</v>
      </c>
      <c r="C7770" s="4" t="s">
        <v>13</v>
      </c>
      <c r="D7770" s="4" t="s">
        <v>13</v>
      </c>
      <c r="E7770" s="4" t="s">
        <v>10</v>
      </c>
      <c r="F7770" s="4" t="s">
        <v>9</v>
      </c>
    </row>
    <row r="7771" spans="1:5">
      <c r="A7771" t="n">
        <v>55220</v>
      </c>
      <c r="B7771" s="26" t="n">
        <v>31</v>
      </c>
      <c r="C7771" s="7" t="n">
        <v>0</v>
      </c>
      <c r="D7771" s="7" t="n">
        <v>2</v>
      </c>
      <c r="E7771" s="7" t="n">
        <v>0</v>
      </c>
      <c r="F7771" s="7" t="n">
        <v>1107296256</v>
      </c>
    </row>
    <row r="7772" spans="1:5">
      <c r="A7772" t="s">
        <v>4</v>
      </c>
      <c r="B7772" s="4" t="s">
        <v>5</v>
      </c>
      <c r="C7772" s="4" t="s">
        <v>13</v>
      </c>
      <c r="D7772" s="4" t="s">
        <v>13</v>
      </c>
      <c r="E7772" s="4" t="s">
        <v>6</v>
      </c>
      <c r="F7772" s="4" t="s">
        <v>10</v>
      </c>
    </row>
    <row r="7773" spans="1:5">
      <c r="A7773" t="n">
        <v>55229</v>
      </c>
      <c r="B7773" s="26" t="n">
        <v>31</v>
      </c>
      <c r="C7773" s="7" t="n">
        <v>1</v>
      </c>
      <c r="D7773" s="7" t="n">
        <v>2</v>
      </c>
      <c r="E7773" s="7" t="s">
        <v>749</v>
      </c>
      <c r="F7773" s="7" t="n">
        <v>1</v>
      </c>
    </row>
    <row r="7774" spans="1:5">
      <c r="A7774" t="s">
        <v>4</v>
      </c>
      <c r="B7774" s="4" t="s">
        <v>5</v>
      </c>
      <c r="C7774" s="4" t="s">
        <v>13</v>
      </c>
      <c r="D7774" s="4" t="s">
        <v>13</v>
      </c>
      <c r="E7774" s="4" t="s">
        <v>6</v>
      </c>
      <c r="F7774" s="4" t="s">
        <v>10</v>
      </c>
    </row>
    <row r="7775" spans="1:5">
      <c r="A7775" t="n">
        <v>55247</v>
      </c>
      <c r="B7775" s="26" t="n">
        <v>31</v>
      </c>
      <c r="C7775" s="7" t="n">
        <v>1</v>
      </c>
      <c r="D7775" s="7" t="n">
        <v>2</v>
      </c>
      <c r="E7775" s="7" t="s">
        <v>750</v>
      </c>
      <c r="F7775" s="7" t="n">
        <v>2</v>
      </c>
    </row>
    <row r="7776" spans="1:5">
      <c r="A7776" t="s">
        <v>4</v>
      </c>
      <c r="B7776" s="4" t="s">
        <v>5</v>
      </c>
      <c r="C7776" s="4" t="s">
        <v>13</v>
      </c>
      <c r="D7776" s="4" t="s">
        <v>13</v>
      </c>
      <c r="E7776" s="4" t="s">
        <v>6</v>
      </c>
      <c r="F7776" s="4" t="s">
        <v>10</v>
      </c>
    </row>
    <row r="7777" spans="1:7">
      <c r="A7777" t="n">
        <v>55266</v>
      </c>
      <c r="B7777" s="26" t="n">
        <v>31</v>
      </c>
      <c r="C7777" s="7" t="n">
        <v>1</v>
      </c>
      <c r="D7777" s="7" t="n">
        <v>2</v>
      </c>
      <c r="E7777" s="7" t="s">
        <v>751</v>
      </c>
      <c r="F7777" s="7" t="n">
        <v>3</v>
      </c>
    </row>
    <row r="7778" spans="1:7">
      <c r="A7778" t="s">
        <v>4</v>
      </c>
      <c r="B7778" s="4" t="s">
        <v>5</v>
      </c>
      <c r="C7778" s="4" t="s">
        <v>13</v>
      </c>
      <c r="D7778" s="4" t="s">
        <v>13</v>
      </c>
      <c r="E7778" s="4" t="s">
        <v>6</v>
      </c>
      <c r="F7778" s="4" t="s">
        <v>10</v>
      </c>
    </row>
    <row r="7779" spans="1:7">
      <c r="A7779" t="n">
        <v>55284</v>
      </c>
      <c r="B7779" s="26" t="n">
        <v>31</v>
      </c>
      <c r="C7779" s="7" t="n">
        <v>1</v>
      </c>
      <c r="D7779" s="7" t="n">
        <v>2</v>
      </c>
      <c r="E7779" s="7" t="s">
        <v>752</v>
      </c>
      <c r="F7779" s="7" t="n">
        <v>4</v>
      </c>
    </row>
    <row r="7780" spans="1:7">
      <c r="A7780" t="s">
        <v>4</v>
      </c>
      <c r="B7780" s="4" t="s">
        <v>5</v>
      </c>
      <c r="C7780" s="4" t="s">
        <v>13</v>
      </c>
      <c r="D7780" s="4" t="s">
        <v>13</v>
      </c>
      <c r="E7780" s="4" t="s">
        <v>6</v>
      </c>
      <c r="F7780" s="4" t="s">
        <v>10</v>
      </c>
    </row>
    <row r="7781" spans="1:7">
      <c r="A7781" t="n">
        <v>55304</v>
      </c>
      <c r="B7781" s="26" t="n">
        <v>31</v>
      </c>
      <c r="C7781" s="7" t="n">
        <v>1</v>
      </c>
      <c r="D7781" s="7" t="n">
        <v>2</v>
      </c>
      <c r="E7781" s="7" t="s">
        <v>753</v>
      </c>
      <c r="F7781" s="7" t="n">
        <v>5</v>
      </c>
    </row>
    <row r="7782" spans="1:7">
      <c r="A7782" t="s">
        <v>4</v>
      </c>
      <c r="B7782" s="4" t="s">
        <v>5</v>
      </c>
      <c r="C7782" s="4" t="s">
        <v>13</v>
      </c>
      <c r="D7782" s="4" t="s">
        <v>13</v>
      </c>
      <c r="E7782" s="4" t="s">
        <v>6</v>
      </c>
      <c r="F7782" s="4" t="s">
        <v>10</v>
      </c>
    </row>
    <row r="7783" spans="1:7">
      <c r="A7783" t="n">
        <v>55321</v>
      </c>
      <c r="B7783" s="26" t="n">
        <v>31</v>
      </c>
      <c r="C7783" s="7" t="n">
        <v>1</v>
      </c>
      <c r="D7783" s="7" t="n">
        <v>2</v>
      </c>
      <c r="E7783" s="7" t="s">
        <v>754</v>
      </c>
      <c r="F7783" s="7" t="n">
        <v>6</v>
      </c>
    </row>
    <row r="7784" spans="1:7">
      <c r="A7784" t="s">
        <v>4</v>
      </c>
      <c r="B7784" s="4" t="s">
        <v>5</v>
      </c>
      <c r="C7784" s="4" t="s">
        <v>13</v>
      </c>
      <c r="D7784" s="4" t="s">
        <v>13</v>
      </c>
      <c r="E7784" s="4" t="s">
        <v>6</v>
      </c>
      <c r="F7784" s="4" t="s">
        <v>10</v>
      </c>
    </row>
    <row r="7785" spans="1:7">
      <c r="A7785" t="n">
        <v>55339</v>
      </c>
      <c r="B7785" s="26" t="n">
        <v>31</v>
      </c>
      <c r="C7785" s="7" t="n">
        <v>1</v>
      </c>
      <c r="D7785" s="7" t="n">
        <v>2</v>
      </c>
      <c r="E7785" s="7" t="s">
        <v>755</v>
      </c>
      <c r="F7785" s="7" t="n">
        <v>7</v>
      </c>
    </row>
    <row r="7786" spans="1:7">
      <c r="A7786" t="s">
        <v>4</v>
      </c>
      <c r="B7786" s="4" t="s">
        <v>5</v>
      </c>
      <c r="C7786" s="4" t="s">
        <v>13</v>
      </c>
      <c r="D7786" s="4" t="s">
        <v>13</v>
      </c>
      <c r="E7786" s="4" t="s">
        <v>6</v>
      </c>
      <c r="F7786" s="4" t="s">
        <v>10</v>
      </c>
    </row>
    <row r="7787" spans="1:7">
      <c r="A7787" t="n">
        <v>55355</v>
      </c>
      <c r="B7787" s="26" t="n">
        <v>31</v>
      </c>
      <c r="C7787" s="7" t="n">
        <v>1</v>
      </c>
      <c r="D7787" s="7" t="n">
        <v>2</v>
      </c>
      <c r="E7787" s="7" t="s">
        <v>756</v>
      </c>
      <c r="F7787" s="7" t="n">
        <v>8</v>
      </c>
    </row>
    <row r="7788" spans="1:7">
      <c r="A7788" t="s">
        <v>4</v>
      </c>
      <c r="B7788" s="4" t="s">
        <v>5</v>
      </c>
      <c r="C7788" s="4" t="s">
        <v>13</v>
      </c>
      <c r="D7788" s="4" t="s">
        <v>13</v>
      </c>
      <c r="E7788" s="4" t="s">
        <v>6</v>
      </c>
      <c r="F7788" s="4" t="s">
        <v>10</v>
      </c>
    </row>
    <row r="7789" spans="1:7">
      <c r="A7789" t="n">
        <v>55373</v>
      </c>
      <c r="B7789" s="26" t="n">
        <v>31</v>
      </c>
      <c r="C7789" s="7" t="n">
        <v>1</v>
      </c>
      <c r="D7789" s="7" t="n">
        <v>2</v>
      </c>
      <c r="E7789" s="7" t="s">
        <v>757</v>
      </c>
      <c r="F7789" s="7" t="n">
        <v>9</v>
      </c>
    </row>
    <row r="7790" spans="1:7">
      <c r="A7790" t="s">
        <v>4</v>
      </c>
      <c r="B7790" s="4" t="s">
        <v>5</v>
      </c>
      <c r="C7790" s="4" t="s">
        <v>13</v>
      </c>
      <c r="D7790" s="4" t="s">
        <v>13</v>
      </c>
      <c r="E7790" s="4" t="s">
        <v>6</v>
      </c>
      <c r="F7790" s="4" t="s">
        <v>10</v>
      </c>
    </row>
    <row r="7791" spans="1:7">
      <c r="A7791" t="n">
        <v>55393</v>
      </c>
      <c r="B7791" s="26" t="n">
        <v>31</v>
      </c>
      <c r="C7791" s="7" t="n">
        <v>1</v>
      </c>
      <c r="D7791" s="7" t="n">
        <v>2</v>
      </c>
      <c r="E7791" s="7" t="s">
        <v>758</v>
      </c>
      <c r="F7791" s="7" t="n">
        <v>11</v>
      </c>
    </row>
    <row r="7792" spans="1:7">
      <c r="A7792" t="s">
        <v>4</v>
      </c>
      <c r="B7792" s="4" t="s">
        <v>5</v>
      </c>
      <c r="C7792" s="4" t="s">
        <v>13</v>
      </c>
      <c r="D7792" s="4" t="s">
        <v>13</v>
      </c>
      <c r="E7792" s="4" t="s">
        <v>6</v>
      </c>
      <c r="F7792" s="4" t="s">
        <v>10</v>
      </c>
    </row>
    <row r="7793" spans="1:6">
      <c r="A7793" t="n">
        <v>55410</v>
      </c>
      <c r="B7793" s="26" t="n">
        <v>31</v>
      </c>
      <c r="C7793" s="7" t="n">
        <v>1</v>
      </c>
      <c r="D7793" s="7" t="n">
        <v>2</v>
      </c>
      <c r="E7793" s="7" t="s">
        <v>759</v>
      </c>
      <c r="F7793" s="7" t="n">
        <v>16</v>
      </c>
    </row>
    <row r="7794" spans="1:6">
      <c r="A7794" t="s">
        <v>4</v>
      </c>
      <c r="B7794" s="4" t="s">
        <v>5</v>
      </c>
      <c r="C7794" s="4" t="s">
        <v>13</v>
      </c>
      <c r="D7794" s="4" t="s">
        <v>13</v>
      </c>
      <c r="E7794" s="4" t="s">
        <v>6</v>
      </c>
      <c r="F7794" s="4" t="s">
        <v>10</v>
      </c>
    </row>
    <row r="7795" spans="1:6">
      <c r="A7795" t="n">
        <v>55428</v>
      </c>
      <c r="B7795" s="26" t="n">
        <v>31</v>
      </c>
      <c r="C7795" s="7" t="n">
        <v>1</v>
      </c>
      <c r="D7795" s="7" t="n">
        <v>2</v>
      </c>
      <c r="E7795" s="7" t="s">
        <v>760</v>
      </c>
      <c r="F7795" s="7" t="n">
        <v>15</v>
      </c>
    </row>
    <row r="7796" spans="1:6">
      <c r="A7796" t="s">
        <v>4</v>
      </c>
      <c r="B7796" s="4" t="s">
        <v>5</v>
      </c>
      <c r="C7796" s="4" t="s">
        <v>13</v>
      </c>
      <c r="D7796" s="4" t="s">
        <v>13</v>
      </c>
      <c r="E7796" s="4" t="s">
        <v>6</v>
      </c>
      <c r="F7796" s="4" t="s">
        <v>10</v>
      </c>
    </row>
    <row r="7797" spans="1:6">
      <c r="A7797" t="n">
        <v>55447</v>
      </c>
      <c r="B7797" s="26" t="n">
        <v>31</v>
      </c>
      <c r="C7797" s="7" t="n">
        <v>1</v>
      </c>
      <c r="D7797" s="7" t="n">
        <v>2</v>
      </c>
      <c r="E7797" s="7" t="s">
        <v>761</v>
      </c>
      <c r="F7797" s="7" t="n">
        <v>14</v>
      </c>
    </row>
    <row r="7798" spans="1:6">
      <c r="A7798" t="s">
        <v>4</v>
      </c>
      <c r="B7798" s="4" t="s">
        <v>5</v>
      </c>
      <c r="C7798" s="4" t="s">
        <v>13</v>
      </c>
      <c r="D7798" s="4" t="s">
        <v>13</v>
      </c>
      <c r="E7798" s="4" t="s">
        <v>13</v>
      </c>
      <c r="F7798" s="4" t="s">
        <v>10</v>
      </c>
      <c r="G7798" s="4" t="s">
        <v>10</v>
      </c>
      <c r="H7798" s="4" t="s">
        <v>13</v>
      </c>
    </row>
    <row r="7799" spans="1:6">
      <c r="A7799" t="n">
        <v>55466</v>
      </c>
      <c r="B7799" s="26" t="n">
        <v>31</v>
      </c>
      <c r="C7799" s="7" t="n">
        <v>2</v>
      </c>
      <c r="D7799" s="7" t="n">
        <v>2</v>
      </c>
      <c r="E7799" s="7" t="n">
        <v>1</v>
      </c>
      <c r="F7799" s="7" t="n">
        <v>65535</v>
      </c>
      <c r="G7799" s="7" t="n">
        <v>65535</v>
      </c>
      <c r="H7799" s="7" t="n">
        <v>0</v>
      </c>
    </row>
    <row r="7800" spans="1:6">
      <c r="A7800" t="s">
        <v>4</v>
      </c>
      <c r="B7800" s="4" t="s">
        <v>5</v>
      </c>
      <c r="C7800" s="4" t="s">
        <v>13</v>
      </c>
      <c r="D7800" s="4" t="s">
        <v>13</v>
      </c>
      <c r="E7800" s="4" t="s">
        <v>13</v>
      </c>
    </row>
    <row r="7801" spans="1:6">
      <c r="A7801" t="n">
        <v>55475</v>
      </c>
      <c r="B7801" s="26" t="n">
        <v>31</v>
      </c>
      <c r="C7801" s="7" t="n">
        <v>4</v>
      </c>
      <c r="D7801" s="7" t="n">
        <v>2</v>
      </c>
      <c r="E7801" s="7" t="n">
        <v>2</v>
      </c>
    </row>
    <row r="7802" spans="1:6">
      <c r="A7802" t="s">
        <v>4</v>
      </c>
      <c r="B7802" s="4" t="s">
        <v>5</v>
      </c>
      <c r="C7802" s="4" t="s">
        <v>13</v>
      </c>
      <c r="D7802" s="4" t="s">
        <v>13</v>
      </c>
    </row>
    <row r="7803" spans="1:6">
      <c r="A7803" t="n">
        <v>55479</v>
      </c>
      <c r="B7803" s="26" t="n">
        <v>31</v>
      </c>
      <c r="C7803" s="7" t="n">
        <v>3</v>
      </c>
      <c r="D7803" s="7" t="n">
        <v>2</v>
      </c>
    </row>
    <row r="7804" spans="1:6">
      <c r="A7804" t="s">
        <v>4</v>
      </c>
      <c r="B7804" s="4" t="s">
        <v>5</v>
      </c>
      <c r="C7804" s="4" t="s">
        <v>10</v>
      </c>
    </row>
    <row r="7805" spans="1:6">
      <c r="A7805" t="n">
        <v>55482</v>
      </c>
      <c r="B7805" s="17" t="n">
        <v>13</v>
      </c>
      <c r="C7805" s="7" t="n">
        <v>8520</v>
      </c>
    </row>
    <row r="7806" spans="1:6">
      <c r="A7806" t="s">
        <v>4</v>
      </c>
      <c r="B7806" s="4" t="s">
        <v>5</v>
      </c>
      <c r="C7806" s="4" t="s">
        <v>10</v>
      </c>
    </row>
    <row r="7807" spans="1:6">
      <c r="A7807" t="n">
        <v>55485</v>
      </c>
      <c r="B7807" s="17" t="n">
        <v>13</v>
      </c>
      <c r="C7807" s="7" t="n">
        <v>8521</v>
      </c>
    </row>
    <row r="7808" spans="1:6">
      <c r="A7808" t="s">
        <v>4</v>
      </c>
      <c r="B7808" s="4" t="s">
        <v>5</v>
      </c>
      <c r="C7808" s="4" t="s">
        <v>10</v>
      </c>
    </row>
    <row r="7809" spans="1:8">
      <c r="A7809" t="n">
        <v>55488</v>
      </c>
      <c r="B7809" s="17" t="n">
        <v>13</v>
      </c>
      <c r="C7809" s="7" t="n">
        <v>8522</v>
      </c>
    </row>
    <row r="7810" spans="1:8">
      <c r="A7810" t="s">
        <v>4</v>
      </c>
      <c r="B7810" s="4" t="s">
        <v>5</v>
      </c>
      <c r="C7810" s="4" t="s">
        <v>10</v>
      </c>
    </row>
    <row r="7811" spans="1:8">
      <c r="A7811" t="n">
        <v>55491</v>
      </c>
      <c r="B7811" s="17" t="n">
        <v>13</v>
      </c>
      <c r="C7811" s="7" t="n">
        <v>8523</v>
      </c>
    </row>
    <row r="7812" spans="1:8">
      <c r="A7812" t="s">
        <v>4</v>
      </c>
      <c r="B7812" s="4" t="s">
        <v>5</v>
      </c>
      <c r="C7812" s="4" t="s">
        <v>10</v>
      </c>
    </row>
    <row r="7813" spans="1:8">
      <c r="A7813" t="n">
        <v>55494</v>
      </c>
      <c r="B7813" s="17" t="n">
        <v>13</v>
      </c>
      <c r="C7813" s="7" t="n">
        <v>8524</v>
      </c>
    </row>
    <row r="7814" spans="1:8">
      <c r="A7814" t="s">
        <v>4</v>
      </c>
      <c r="B7814" s="4" t="s">
        <v>5</v>
      </c>
      <c r="C7814" s="4" t="s">
        <v>10</v>
      </c>
    </row>
    <row r="7815" spans="1:8">
      <c r="A7815" t="n">
        <v>55497</v>
      </c>
      <c r="B7815" s="17" t="n">
        <v>13</v>
      </c>
      <c r="C7815" s="7" t="n">
        <v>8525</v>
      </c>
    </row>
    <row r="7816" spans="1:8">
      <c r="A7816" t="s">
        <v>4</v>
      </c>
      <c r="B7816" s="4" t="s">
        <v>5</v>
      </c>
      <c r="C7816" s="4" t="s">
        <v>10</v>
      </c>
    </row>
    <row r="7817" spans="1:8">
      <c r="A7817" t="n">
        <v>55500</v>
      </c>
      <c r="B7817" s="17" t="n">
        <v>13</v>
      </c>
      <c r="C7817" s="7" t="n">
        <v>8526</v>
      </c>
    </row>
    <row r="7818" spans="1:8">
      <c r="A7818" t="s">
        <v>4</v>
      </c>
      <c r="B7818" s="4" t="s">
        <v>5</v>
      </c>
      <c r="C7818" s="4" t="s">
        <v>10</v>
      </c>
    </row>
    <row r="7819" spans="1:8">
      <c r="A7819" t="n">
        <v>55503</v>
      </c>
      <c r="B7819" s="17" t="n">
        <v>13</v>
      </c>
      <c r="C7819" s="7" t="n">
        <v>8527</v>
      </c>
    </row>
    <row r="7820" spans="1:8">
      <c r="A7820" t="s">
        <v>4</v>
      </c>
      <c r="B7820" s="4" t="s">
        <v>5</v>
      </c>
      <c r="C7820" s="4" t="s">
        <v>10</v>
      </c>
    </row>
    <row r="7821" spans="1:8">
      <c r="A7821" t="n">
        <v>55506</v>
      </c>
      <c r="B7821" s="17" t="n">
        <v>13</v>
      </c>
      <c r="C7821" s="7" t="n">
        <v>8528</v>
      </c>
    </row>
    <row r="7822" spans="1:8">
      <c r="A7822" t="s">
        <v>4</v>
      </c>
      <c r="B7822" s="4" t="s">
        <v>5</v>
      </c>
      <c r="C7822" s="4" t="s">
        <v>10</v>
      </c>
    </row>
    <row r="7823" spans="1:8">
      <c r="A7823" t="n">
        <v>55509</v>
      </c>
      <c r="B7823" s="17" t="n">
        <v>13</v>
      </c>
      <c r="C7823" s="7" t="n">
        <v>8532</v>
      </c>
    </row>
    <row r="7824" spans="1:8">
      <c r="A7824" t="s">
        <v>4</v>
      </c>
      <c r="B7824" s="4" t="s">
        <v>5</v>
      </c>
      <c r="C7824" s="4" t="s">
        <v>10</v>
      </c>
    </row>
    <row r="7825" spans="1:3">
      <c r="A7825" t="n">
        <v>55512</v>
      </c>
      <c r="B7825" s="17" t="n">
        <v>13</v>
      </c>
      <c r="C7825" s="7" t="n">
        <v>8529</v>
      </c>
    </row>
    <row r="7826" spans="1:3">
      <c r="A7826" t="s">
        <v>4</v>
      </c>
      <c r="B7826" s="4" t="s">
        <v>5</v>
      </c>
      <c r="C7826" s="4" t="s">
        <v>10</v>
      </c>
    </row>
    <row r="7827" spans="1:3">
      <c r="A7827" t="n">
        <v>55515</v>
      </c>
      <c r="B7827" s="17" t="n">
        <v>13</v>
      </c>
      <c r="C7827" s="7" t="n">
        <v>8530</v>
      </c>
    </row>
    <row r="7828" spans="1:3">
      <c r="A7828" t="s">
        <v>4</v>
      </c>
      <c r="B7828" s="4" t="s">
        <v>5</v>
      </c>
      <c r="C7828" s="4" t="s">
        <v>10</v>
      </c>
    </row>
    <row r="7829" spans="1:3">
      <c r="A7829" t="n">
        <v>55518</v>
      </c>
      <c r="B7829" s="17" t="n">
        <v>13</v>
      </c>
      <c r="C7829" s="7" t="n">
        <v>8531</v>
      </c>
    </row>
    <row r="7830" spans="1:3">
      <c r="A7830" t="s">
        <v>4</v>
      </c>
      <c r="B7830" s="4" t="s">
        <v>5</v>
      </c>
      <c r="C7830" s="4" t="s">
        <v>13</v>
      </c>
      <c r="D7830" s="4" t="s">
        <v>13</v>
      </c>
      <c r="E7830" s="4" t="s">
        <v>13</v>
      </c>
      <c r="F7830" s="4" t="s">
        <v>9</v>
      </c>
      <c r="G7830" s="4" t="s">
        <v>13</v>
      </c>
      <c r="H7830" s="4" t="s">
        <v>13</v>
      </c>
      <c r="I7830" s="4" t="s">
        <v>84</v>
      </c>
    </row>
    <row r="7831" spans="1:3">
      <c r="A7831" t="n">
        <v>55521</v>
      </c>
      <c r="B7831" s="15" t="n">
        <v>5</v>
      </c>
      <c r="C7831" s="7" t="n">
        <v>35</v>
      </c>
      <c r="D7831" s="7" t="n">
        <v>2</v>
      </c>
      <c r="E7831" s="7" t="n">
        <v>0</v>
      </c>
      <c r="F7831" s="7" t="n">
        <v>1</v>
      </c>
      <c r="G7831" s="7" t="n">
        <v>2</v>
      </c>
      <c r="H7831" s="7" t="n">
        <v>1</v>
      </c>
      <c r="I7831" s="16" t="n">
        <f t="normal" ca="1">A7837</f>
        <v>0</v>
      </c>
    </row>
    <row r="7832" spans="1:3">
      <c r="A7832" t="s">
        <v>4</v>
      </c>
      <c r="B7832" s="4" t="s">
        <v>5</v>
      </c>
      <c r="C7832" s="4" t="s">
        <v>10</v>
      </c>
    </row>
    <row r="7833" spans="1:3">
      <c r="A7833" t="n">
        <v>55535</v>
      </c>
      <c r="B7833" s="9" t="n">
        <v>12</v>
      </c>
      <c r="C7833" s="7" t="n">
        <v>8520</v>
      </c>
    </row>
    <row r="7834" spans="1:3">
      <c r="A7834" t="s">
        <v>4</v>
      </c>
      <c r="B7834" s="4" t="s">
        <v>5</v>
      </c>
      <c r="C7834" s="4" t="s">
        <v>84</v>
      </c>
    </row>
    <row r="7835" spans="1:3">
      <c r="A7835" t="n">
        <v>55538</v>
      </c>
      <c r="B7835" s="29" t="n">
        <v>3</v>
      </c>
      <c r="C7835" s="16" t="n">
        <f t="normal" ca="1">A7907</f>
        <v>0</v>
      </c>
    </row>
    <row r="7836" spans="1:3">
      <c r="A7836" t="s">
        <v>4</v>
      </c>
      <c r="B7836" s="4" t="s">
        <v>5</v>
      </c>
      <c r="C7836" s="4" t="s">
        <v>13</v>
      </c>
      <c r="D7836" s="4" t="s">
        <v>13</v>
      </c>
      <c r="E7836" s="4" t="s">
        <v>13</v>
      </c>
      <c r="F7836" s="4" t="s">
        <v>9</v>
      </c>
      <c r="G7836" s="4" t="s">
        <v>13</v>
      </c>
      <c r="H7836" s="4" t="s">
        <v>13</v>
      </c>
      <c r="I7836" s="4" t="s">
        <v>84</v>
      </c>
    </row>
    <row r="7837" spans="1:3">
      <c r="A7837" t="n">
        <v>55543</v>
      </c>
      <c r="B7837" s="15" t="n">
        <v>5</v>
      </c>
      <c r="C7837" s="7" t="n">
        <v>35</v>
      </c>
      <c r="D7837" s="7" t="n">
        <v>2</v>
      </c>
      <c r="E7837" s="7" t="n">
        <v>0</v>
      </c>
      <c r="F7837" s="7" t="n">
        <v>2</v>
      </c>
      <c r="G7837" s="7" t="n">
        <v>2</v>
      </c>
      <c r="H7837" s="7" t="n">
        <v>1</v>
      </c>
      <c r="I7837" s="16" t="n">
        <f t="normal" ca="1">A7843</f>
        <v>0</v>
      </c>
    </row>
    <row r="7838" spans="1:3">
      <c r="A7838" t="s">
        <v>4</v>
      </c>
      <c r="B7838" s="4" t="s">
        <v>5</v>
      </c>
      <c r="C7838" s="4" t="s">
        <v>10</v>
      </c>
    </row>
    <row r="7839" spans="1:3">
      <c r="A7839" t="n">
        <v>55557</v>
      </c>
      <c r="B7839" s="9" t="n">
        <v>12</v>
      </c>
      <c r="C7839" s="7" t="n">
        <v>8521</v>
      </c>
    </row>
    <row r="7840" spans="1:3">
      <c r="A7840" t="s">
        <v>4</v>
      </c>
      <c r="B7840" s="4" t="s">
        <v>5</v>
      </c>
      <c r="C7840" s="4" t="s">
        <v>84</v>
      </c>
    </row>
    <row r="7841" spans="1:9">
      <c r="A7841" t="n">
        <v>55560</v>
      </c>
      <c r="B7841" s="29" t="n">
        <v>3</v>
      </c>
      <c r="C7841" s="16" t="n">
        <f t="normal" ca="1">A7907</f>
        <v>0</v>
      </c>
    </row>
    <row r="7842" spans="1:9">
      <c r="A7842" t="s">
        <v>4</v>
      </c>
      <c r="B7842" s="4" t="s">
        <v>5</v>
      </c>
      <c r="C7842" s="4" t="s">
        <v>13</v>
      </c>
      <c r="D7842" s="4" t="s">
        <v>13</v>
      </c>
      <c r="E7842" s="4" t="s">
        <v>13</v>
      </c>
      <c r="F7842" s="4" t="s">
        <v>9</v>
      </c>
      <c r="G7842" s="4" t="s">
        <v>13</v>
      </c>
      <c r="H7842" s="4" t="s">
        <v>13</v>
      </c>
      <c r="I7842" s="4" t="s">
        <v>84</v>
      </c>
    </row>
    <row r="7843" spans="1:9">
      <c r="A7843" t="n">
        <v>55565</v>
      </c>
      <c r="B7843" s="15" t="n">
        <v>5</v>
      </c>
      <c r="C7843" s="7" t="n">
        <v>35</v>
      </c>
      <c r="D7843" s="7" t="n">
        <v>2</v>
      </c>
      <c r="E7843" s="7" t="n">
        <v>0</v>
      </c>
      <c r="F7843" s="7" t="n">
        <v>3</v>
      </c>
      <c r="G7843" s="7" t="n">
        <v>2</v>
      </c>
      <c r="H7843" s="7" t="n">
        <v>1</v>
      </c>
      <c r="I7843" s="16" t="n">
        <f t="normal" ca="1">A7849</f>
        <v>0</v>
      </c>
    </row>
    <row r="7844" spans="1:9">
      <c r="A7844" t="s">
        <v>4</v>
      </c>
      <c r="B7844" s="4" t="s">
        <v>5</v>
      </c>
      <c r="C7844" s="4" t="s">
        <v>10</v>
      </c>
    </row>
    <row r="7845" spans="1:9">
      <c r="A7845" t="n">
        <v>55579</v>
      </c>
      <c r="B7845" s="9" t="n">
        <v>12</v>
      </c>
      <c r="C7845" s="7" t="n">
        <v>8522</v>
      </c>
    </row>
    <row r="7846" spans="1:9">
      <c r="A7846" t="s">
        <v>4</v>
      </c>
      <c r="B7846" s="4" t="s">
        <v>5</v>
      </c>
      <c r="C7846" s="4" t="s">
        <v>84</v>
      </c>
    </row>
    <row r="7847" spans="1:9">
      <c r="A7847" t="n">
        <v>55582</v>
      </c>
      <c r="B7847" s="29" t="n">
        <v>3</v>
      </c>
      <c r="C7847" s="16" t="n">
        <f t="normal" ca="1">A7907</f>
        <v>0</v>
      </c>
    </row>
    <row r="7848" spans="1:9">
      <c r="A7848" t="s">
        <v>4</v>
      </c>
      <c r="B7848" s="4" t="s">
        <v>5</v>
      </c>
      <c r="C7848" s="4" t="s">
        <v>13</v>
      </c>
      <c r="D7848" s="4" t="s">
        <v>13</v>
      </c>
      <c r="E7848" s="4" t="s">
        <v>13</v>
      </c>
      <c r="F7848" s="4" t="s">
        <v>9</v>
      </c>
      <c r="G7848" s="4" t="s">
        <v>13</v>
      </c>
      <c r="H7848" s="4" t="s">
        <v>13</v>
      </c>
      <c r="I7848" s="4" t="s">
        <v>84</v>
      </c>
    </row>
    <row r="7849" spans="1:9">
      <c r="A7849" t="n">
        <v>55587</v>
      </c>
      <c r="B7849" s="15" t="n">
        <v>5</v>
      </c>
      <c r="C7849" s="7" t="n">
        <v>35</v>
      </c>
      <c r="D7849" s="7" t="n">
        <v>2</v>
      </c>
      <c r="E7849" s="7" t="n">
        <v>0</v>
      </c>
      <c r="F7849" s="7" t="n">
        <v>4</v>
      </c>
      <c r="G7849" s="7" t="n">
        <v>2</v>
      </c>
      <c r="H7849" s="7" t="n">
        <v>1</v>
      </c>
      <c r="I7849" s="16" t="n">
        <f t="normal" ca="1">A7855</f>
        <v>0</v>
      </c>
    </row>
    <row r="7850" spans="1:9">
      <c r="A7850" t="s">
        <v>4</v>
      </c>
      <c r="B7850" s="4" t="s">
        <v>5</v>
      </c>
      <c r="C7850" s="4" t="s">
        <v>10</v>
      </c>
    </row>
    <row r="7851" spans="1:9">
      <c r="A7851" t="n">
        <v>55601</v>
      </c>
      <c r="B7851" s="9" t="n">
        <v>12</v>
      </c>
      <c r="C7851" s="7" t="n">
        <v>8523</v>
      </c>
    </row>
    <row r="7852" spans="1:9">
      <c r="A7852" t="s">
        <v>4</v>
      </c>
      <c r="B7852" s="4" t="s">
        <v>5</v>
      </c>
      <c r="C7852" s="4" t="s">
        <v>84</v>
      </c>
    </row>
    <row r="7853" spans="1:9">
      <c r="A7853" t="n">
        <v>55604</v>
      </c>
      <c r="B7853" s="29" t="n">
        <v>3</v>
      </c>
      <c r="C7853" s="16" t="n">
        <f t="normal" ca="1">A7907</f>
        <v>0</v>
      </c>
    </row>
    <row r="7854" spans="1:9">
      <c r="A7854" t="s">
        <v>4</v>
      </c>
      <c r="B7854" s="4" t="s">
        <v>5</v>
      </c>
      <c r="C7854" s="4" t="s">
        <v>13</v>
      </c>
      <c r="D7854" s="4" t="s">
        <v>13</v>
      </c>
      <c r="E7854" s="4" t="s">
        <v>13</v>
      </c>
      <c r="F7854" s="4" t="s">
        <v>9</v>
      </c>
      <c r="G7854" s="4" t="s">
        <v>13</v>
      </c>
      <c r="H7854" s="4" t="s">
        <v>13</v>
      </c>
      <c r="I7854" s="4" t="s">
        <v>84</v>
      </c>
    </row>
    <row r="7855" spans="1:9">
      <c r="A7855" t="n">
        <v>55609</v>
      </c>
      <c r="B7855" s="15" t="n">
        <v>5</v>
      </c>
      <c r="C7855" s="7" t="n">
        <v>35</v>
      </c>
      <c r="D7855" s="7" t="n">
        <v>2</v>
      </c>
      <c r="E7855" s="7" t="n">
        <v>0</v>
      </c>
      <c r="F7855" s="7" t="n">
        <v>5</v>
      </c>
      <c r="G7855" s="7" t="n">
        <v>2</v>
      </c>
      <c r="H7855" s="7" t="n">
        <v>1</v>
      </c>
      <c r="I7855" s="16" t="n">
        <f t="normal" ca="1">A7861</f>
        <v>0</v>
      </c>
    </row>
    <row r="7856" spans="1:9">
      <c r="A7856" t="s">
        <v>4</v>
      </c>
      <c r="B7856" s="4" t="s">
        <v>5</v>
      </c>
      <c r="C7856" s="4" t="s">
        <v>10</v>
      </c>
    </row>
    <row r="7857" spans="1:9">
      <c r="A7857" t="n">
        <v>55623</v>
      </c>
      <c r="B7857" s="9" t="n">
        <v>12</v>
      </c>
      <c r="C7857" s="7" t="n">
        <v>8524</v>
      </c>
    </row>
    <row r="7858" spans="1:9">
      <c r="A7858" t="s">
        <v>4</v>
      </c>
      <c r="B7858" s="4" t="s">
        <v>5</v>
      </c>
      <c r="C7858" s="4" t="s">
        <v>84</v>
      </c>
    </row>
    <row r="7859" spans="1:9">
      <c r="A7859" t="n">
        <v>55626</v>
      </c>
      <c r="B7859" s="29" t="n">
        <v>3</v>
      </c>
      <c r="C7859" s="16" t="n">
        <f t="normal" ca="1">A7907</f>
        <v>0</v>
      </c>
    </row>
    <row r="7860" spans="1:9">
      <c r="A7860" t="s">
        <v>4</v>
      </c>
      <c r="B7860" s="4" t="s">
        <v>5</v>
      </c>
      <c r="C7860" s="4" t="s">
        <v>13</v>
      </c>
      <c r="D7860" s="4" t="s">
        <v>13</v>
      </c>
      <c r="E7860" s="4" t="s">
        <v>13</v>
      </c>
      <c r="F7860" s="4" t="s">
        <v>9</v>
      </c>
      <c r="G7860" s="4" t="s">
        <v>13</v>
      </c>
      <c r="H7860" s="4" t="s">
        <v>13</v>
      </c>
      <c r="I7860" s="4" t="s">
        <v>84</v>
      </c>
    </row>
    <row r="7861" spans="1:9">
      <c r="A7861" t="n">
        <v>55631</v>
      </c>
      <c r="B7861" s="15" t="n">
        <v>5</v>
      </c>
      <c r="C7861" s="7" t="n">
        <v>35</v>
      </c>
      <c r="D7861" s="7" t="n">
        <v>2</v>
      </c>
      <c r="E7861" s="7" t="n">
        <v>0</v>
      </c>
      <c r="F7861" s="7" t="n">
        <v>6</v>
      </c>
      <c r="G7861" s="7" t="n">
        <v>2</v>
      </c>
      <c r="H7861" s="7" t="n">
        <v>1</v>
      </c>
      <c r="I7861" s="16" t="n">
        <f t="normal" ca="1">A7867</f>
        <v>0</v>
      </c>
    </row>
    <row r="7862" spans="1:9">
      <c r="A7862" t="s">
        <v>4</v>
      </c>
      <c r="B7862" s="4" t="s">
        <v>5</v>
      </c>
      <c r="C7862" s="4" t="s">
        <v>10</v>
      </c>
    </row>
    <row r="7863" spans="1:9">
      <c r="A7863" t="n">
        <v>55645</v>
      </c>
      <c r="B7863" s="9" t="n">
        <v>12</v>
      </c>
      <c r="C7863" s="7" t="n">
        <v>8525</v>
      </c>
    </row>
    <row r="7864" spans="1:9">
      <c r="A7864" t="s">
        <v>4</v>
      </c>
      <c r="B7864" s="4" t="s">
        <v>5</v>
      </c>
      <c r="C7864" s="4" t="s">
        <v>84</v>
      </c>
    </row>
    <row r="7865" spans="1:9">
      <c r="A7865" t="n">
        <v>55648</v>
      </c>
      <c r="B7865" s="29" t="n">
        <v>3</v>
      </c>
      <c r="C7865" s="16" t="n">
        <f t="normal" ca="1">A7907</f>
        <v>0</v>
      </c>
    </row>
    <row r="7866" spans="1:9">
      <c r="A7866" t="s">
        <v>4</v>
      </c>
      <c r="B7866" s="4" t="s">
        <v>5</v>
      </c>
      <c r="C7866" s="4" t="s">
        <v>13</v>
      </c>
      <c r="D7866" s="4" t="s">
        <v>13</v>
      </c>
      <c r="E7866" s="4" t="s">
        <v>13</v>
      </c>
      <c r="F7866" s="4" t="s">
        <v>9</v>
      </c>
      <c r="G7866" s="4" t="s">
        <v>13</v>
      </c>
      <c r="H7866" s="4" t="s">
        <v>13</v>
      </c>
      <c r="I7866" s="4" t="s">
        <v>84</v>
      </c>
    </row>
    <row r="7867" spans="1:9">
      <c r="A7867" t="n">
        <v>55653</v>
      </c>
      <c r="B7867" s="15" t="n">
        <v>5</v>
      </c>
      <c r="C7867" s="7" t="n">
        <v>35</v>
      </c>
      <c r="D7867" s="7" t="n">
        <v>2</v>
      </c>
      <c r="E7867" s="7" t="n">
        <v>0</v>
      </c>
      <c r="F7867" s="7" t="n">
        <v>7</v>
      </c>
      <c r="G7867" s="7" t="n">
        <v>2</v>
      </c>
      <c r="H7867" s="7" t="n">
        <v>1</v>
      </c>
      <c r="I7867" s="16" t="n">
        <f t="normal" ca="1">A7873</f>
        <v>0</v>
      </c>
    </row>
    <row r="7868" spans="1:9">
      <c r="A7868" t="s">
        <v>4</v>
      </c>
      <c r="B7868" s="4" t="s">
        <v>5</v>
      </c>
      <c r="C7868" s="4" t="s">
        <v>10</v>
      </c>
    </row>
    <row r="7869" spans="1:9">
      <c r="A7869" t="n">
        <v>55667</v>
      </c>
      <c r="B7869" s="9" t="n">
        <v>12</v>
      </c>
      <c r="C7869" s="7" t="n">
        <v>8526</v>
      </c>
    </row>
    <row r="7870" spans="1:9">
      <c r="A7870" t="s">
        <v>4</v>
      </c>
      <c r="B7870" s="4" t="s">
        <v>5</v>
      </c>
      <c r="C7870" s="4" t="s">
        <v>84</v>
      </c>
    </row>
    <row r="7871" spans="1:9">
      <c r="A7871" t="n">
        <v>55670</v>
      </c>
      <c r="B7871" s="29" t="n">
        <v>3</v>
      </c>
      <c r="C7871" s="16" t="n">
        <f t="normal" ca="1">A7907</f>
        <v>0</v>
      </c>
    </row>
    <row r="7872" spans="1:9">
      <c r="A7872" t="s">
        <v>4</v>
      </c>
      <c r="B7872" s="4" t="s">
        <v>5</v>
      </c>
      <c r="C7872" s="4" t="s">
        <v>13</v>
      </c>
      <c r="D7872" s="4" t="s">
        <v>13</v>
      </c>
      <c r="E7872" s="4" t="s">
        <v>13</v>
      </c>
      <c r="F7872" s="4" t="s">
        <v>9</v>
      </c>
      <c r="G7872" s="4" t="s">
        <v>13</v>
      </c>
      <c r="H7872" s="4" t="s">
        <v>13</v>
      </c>
      <c r="I7872" s="4" t="s">
        <v>84</v>
      </c>
    </row>
    <row r="7873" spans="1:9">
      <c r="A7873" t="n">
        <v>55675</v>
      </c>
      <c r="B7873" s="15" t="n">
        <v>5</v>
      </c>
      <c r="C7873" s="7" t="n">
        <v>35</v>
      </c>
      <c r="D7873" s="7" t="n">
        <v>2</v>
      </c>
      <c r="E7873" s="7" t="n">
        <v>0</v>
      </c>
      <c r="F7873" s="7" t="n">
        <v>8</v>
      </c>
      <c r="G7873" s="7" t="n">
        <v>2</v>
      </c>
      <c r="H7873" s="7" t="n">
        <v>1</v>
      </c>
      <c r="I7873" s="16" t="n">
        <f t="normal" ca="1">A7879</f>
        <v>0</v>
      </c>
    </row>
    <row r="7874" spans="1:9">
      <c r="A7874" t="s">
        <v>4</v>
      </c>
      <c r="B7874" s="4" t="s">
        <v>5</v>
      </c>
      <c r="C7874" s="4" t="s">
        <v>10</v>
      </c>
    </row>
    <row r="7875" spans="1:9">
      <c r="A7875" t="n">
        <v>55689</v>
      </c>
      <c r="B7875" s="9" t="n">
        <v>12</v>
      </c>
      <c r="C7875" s="7" t="n">
        <v>8527</v>
      </c>
    </row>
    <row r="7876" spans="1:9">
      <c r="A7876" t="s">
        <v>4</v>
      </c>
      <c r="B7876" s="4" t="s">
        <v>5</v>
      </c>
      <c r="C7876" s="4" t="s">
        <v>84</v>
      </c>
    </row>
    <row r="7877" spans="1:9">
      <c r="A7877" t="n">
        <v>55692</v>
      </c>
      <c r="B7877" s="29" t="n">
        <v>3</v>
      </c>
      <c r="C7877" s="16" t="n">
        <f t="normal" ca="1">A7907</f>
        <v>0</v>
      </c>
    </row>
    <row r="7878" spans="1:9">
      <c r="A7878" t="s">
        <v>4</v>
      </c>
      <c r="B7878" s="4" t="s">
        <v>5</v>
      </c>
      <c r="C7878" s="4" t="s">
        <v>13</v>
      </c>
      <c r="D7878" s="4" t="s">
        <v>13</v>
      </c>
      <c r="E7878" s="4" t="s">
        <v>13</v>
      </c>
      <c r="F7878" s="4" t="s">
        <v>9</v>
      </c>
      <c r="G7878" s="4" t="s">
        <v>13</v>
      </c>
      <c r="H7878" s="4" t="s">
        <v>13</v>
      </c>
      <c r="I7878" s="4" t="s">
        <v>84</v>
      </c>
    </row>
    <row r="7879" spans="1:9">
      <c r="A7879" t="n">
        <v>55697</v>
      </c>
      <c r="B7879" s="15" t="n">
        <v>5</v>
      </c>
      <c r="C7879" s="7" t="n">
        <v>35</v>
      </c>
      <c r="D7879" s="7" t="n">
        <v>2</v>
      </c>
      <c r="E7879" s="7" t="n">
        <v>0</v>
      </c>
      <c r="F7879" s="7" t="n">
        <v>9</v>
      </c>
      <c r="G7879" s="7" t="n">
        <v>2</v>
      </c>
      <c r="H7879" s="7" t="n">
        <v>1</v>
      </c>
      <c r="I7879" s="16" t="n">
        <f t="normal" ca="1">A7885</f>
        <v>0</v>
      </c>
    </row>
    <row r="7880" spans="1:9">
      <c r="A7880" t="s">
        <v>4</v>
      </c>
      <c r="B7880" s="4" t="s">
        <v>5</v>
      </c>
      <c r="C7880" s="4" t="s">
        <v>10</v>
      </c>
    </row>
    <row r="7881" spans="1:9">
      <c r="A7881" t="n">
        <v>55711</v>
      </c>
      <c r="B7881" s="9" t="n">
        <v>12</v>
      </c>
      <c r="C7881" s="7" t="n">
        <v>8528</v>
      </c>
    </row>
    <row r="7882" spans="1:9">
      <c r="A7882" t="s">
        <v>4</v>
      </c>
      <c r="B7882" s="4" t="s">
        <v>5</v>
      </c>
      <c r="C7882" s="4" t="s">
        <v>84</v>
      </c>
    </row>
    <row r="7883" spans="1:9">
      <c r="A7883" t="n">
        <v>55714</v>
      </c>
      <c r="B7883" s="29" t="n">
        <v>3</v>
      </c>
      <c r="C7883" s="16" t="n">
        <f t="normal" ca="1">A7907</f>
        <v>0</v>
      </c>
    </row>
    <row r="7884" spans="1:9">
      <c r="A7884" t="s">
        <v>4</v>
      </c>
      <c r="B7884" s="4" t="s">
        <v>5</v>
      </c>
      <c r="C7884" s="4" t="s">
        <v>13</v>
      </c>
      <c r="D7884" s="4" t="s">
        <v>13</v>
      </c>
      <c r="E7884" s="4" t="s">
        <v>13</v>
      </c>
      <c r="F7884" s="4" t="s">
        <v>9</v>
      </c>
      <c r="G7884" s="4" t="s">
        <v>13</v>
      </c>
      <c r="H7884" s="4" t="s">
        <v>13</v>
      </c>
      <c r="I7884" s="4" t="s">
        <v>84</v>
      </c>
    </row>
    <row r="7885" spans="1:9">
      <c r="A7885" t="n">
        <v>55719</v>
      </c>
      <c r="B7885" s="15" t="n">
        <v>5</v>
      </c>
      <c r="C7885" s="7" t="n">
        <v>35</v>
      </c>
      <c r="D7885" s="7" t="n">
        <v>2</v>
      </c>
      <c r="E7885" s="7" t="n">
        <v>0</v>
      </c>
      <c r="F7885" s="7" t="n">
        <v>11</v>
      </c>
      <c r="G7885" s="7" t="n">
        <v>2</v>
      </c>
      <c r="H7885" s="7" t="n">
        <v>1</v>
      </c>
      <c r="I7885" s="16" t="n">
        <f t="normal" ca="1">A7891</f>
        <v>0</v>
      </c>
    </row>
    <row r="7886" spans="1:9">
      <c r="A7886" t="s">
        <v>4</v>
      </c>
      <c r="B7886" s="4" t="s">
        <v>5</v>
      </c>
      <c r="C7886" s="4" t="s">
        <v>10</v>
      </c>
    </row>
    <row r="7887" spans="1:9">
      <c r="A7887" t="n">
        <v>55733</v>
      </c>
      <c r="B7887" s="9" t="n">
        <v>12</v>
      </c>
      <c r="C7887" s="7" t="n">
        <v>8532</v>
      </c>
    </row>
    <row r="7888" spans="1:9">
      <c r="A7888" t="s">
        <v>4</v>
      </c>
      <c r="B7888" s="4" t="s">
        <v>5</v>
      </c>
      <c r="C7888" s="4" t="s">
        <v>84</v>
      </c>
    </row>
    <row r="7889" spans="1:9">
      <c r="A7889" t="n">
        <v>55736</v>
      </c>
      <c r="B7889" s="29" t="n">
        <v>3</v>
      </c>
      <c r="C7889" s="16" t="n">
        <f t="normal" ca="1">A7907</f>
        <v>0</v>
      </c>
    </row>
    <row r="7890" spans="1:9">
      <c r="A7890" t="s">
        <v>4</v>
      </c>
      <c r="B7890" s="4" t="s">
        <v>5</v>
      </c>
      <c r="C7890" s="4" t="s">
        <v>13</v>
      </c>
      <c r="D7890" s="4" t="s">
        <v>13</v>
      </c>
      <c r="E7890" s="4" t="s">
        <v>13</v>
      </c>
      <c r="F7890" s="4" t="s">
        <v>9</v>
      </c>
      <c r="G7890" s="4" t="s">
        <v>13</v>
      </c>
      <c r="H7890" s="4" t="s">
        <v>13</v>
      </c>
      <c r="I7890" s="4" t="s">
        <v>84</v>
      </c>
    </row>
    <row r="7891" spans="1:9">
      <c r="A7891" t="n">
        <v>55741</v>
      </c>
      <c r="B7891" s="15" t="n">
        <v>5</v>
      </c>
      <c r="C7891" s="7" t="n">
        <v>35</v>
      </c>
      <c r="D7891" s="7" t="n">
        <v>2</v>
      </c>
      <c r="E7891" s="7" t="n">
        <v>0</v>
      </c>
      <c r="F7891" s="7" t="n">
        <v>16</v>
      </c>
      <c r="G7891" s="7" t="n">
        <v>2</v>
      </c>
      <c r="H7891" s="7" t="n">
        <v>1</v>
      </c>
      <c r="I7891" s="16" t="n">
        <f t="normal" ca="1">A7897</f>
        <v>0</v>
      </c>
    </row>
    <row r="7892" spans="1:9">
      <c r="A7892" t="s">
        <v>4</v>
      </c>
      <c r="B7892" s="4" t="s">
        <v>5</v>
      </c>
      <c r="C7892" s="4" t="s">
        <v>10</v>
      </c>
    </row>
    <row r="7893" spans="1:9">
      <c r="A7893" t="n">
        <v>55755</v>
      </c>
      <c r="B7893" s="9" t="n">
        <v>12</v>
      </c>
      <c r="C7893" s="7" t="n">
        <v>8529</v>
      </c>
    </row>
    <row r="7894" spans="1:9">
      <c r="A7894" t="s">
        <v>4</v>
      </c>
      <c r="B7894" s="4" t="s">
        <v>5</v>
      </c>
      <c r="C7894" s="4" t="s">
        <v>84</v>
      </c>
    </row>
    <row r="7895" spans="1:9">
      <c r="A7895" t="n">
        <v>55758</v>
      </c>
      <c r="B7895" s="29" t="n">
        <v>3</v>
      </c>
      <c r="C7895" s="16" t="n">
        <f t="normal" ca="1">A7907</f>
        <v>0</v>
      </c>
    </row>
    <row r="7896" spans="1:9">
      <c r="A7896" t="s">
        <v>4</v>
      </c>
      <c r="B7896" s="4" t="s">
        <v>5</v>
      </c>
      <c r="C7896" s="4" t="s">
        <v>13</v>
      </c>
      <c r="D7896" s="4" t="s">
        <v>13</v>
      </c>
      <c r="E7896" s="4" t="s">
        <v>13</v>
      </c>
      <c r="F7896" s="4" t="s">
        <v>9</v>
      </c>
      <c r="G7896" s="4" t="s">
        <v>13</v>
      </c>
      <c r="H7896" s="4" t="s">
        <v>13</v>
      </c>
      <c r="I7896" s="4" t="s">
        <v>84</v>
      </c>
    </row>
    <row r="7897" spans="1:9">
      <c r="A7897" t="n">
        <v>55763</v>
      </c>
      <c r="B7897" s="15" t="n">
        <v>5</v>
      </c>
      <c r="C7897" s="7" t="n">
        <v>35</v>
      </c>
      <c r="D7897" s="7" t="n">
        <v>2</v>
      </c>
      <c r="E7897" s="7" t="n">
        <v>0</v>
      </c>
      <c r="F7897" s="7" t="n">
        <v>15</v>
      </c>
      <c r="G7897" s="7" t="n">
        <v>2</v>
      </c>
      <c r="H7897" s="7" t="n">
        <v>1</v>
      </c>
      <c r="I7897" s="16" t="n">
        <f t="normal" ca="1">A7903</f>
        <v>0</v>
      </c>
    </row>
    <row r="7898" spans="1:9">
      <c r="A7898" t="s">
        <v>4</v>
      </c>
      <c r="B7898" s="4" t="s">
        <v>5</v>
      </c>
      <c r="C7898" s="4" t="s">
        <v>10</v>
      </c>
    </row>
    <row r="7899" spans="1:9">
      <c r="A7899" t="n">
        <v>55777</v>
      </c>
      <c r="B7899" s="9" t="n">
        <v>12</v>
      </c>
      <c r="C7899" s="7" t="n">
        <v>8530</v>
      </c>
    </row>
    <row r="7900" spans="1:9">
      <c r="A7900" t="s">
        <v>4</v>
      </c>
      <c r="B7900" s="4" t="s">
        <v>5</v>
      </c>
      <c r="C7900" s="4" t="s">
        <v>84</v>
      </c>
    </row>
    <row r="7901" spans="1:9">
      <c r="A7901" t="n">
        <v>55780</v>
      </c>
      <c r="B7901" s="29" t="n">
        <v>3</v>
      </c>
      <c r="C7901" s="16" t="n">
        <f t="normal" ca="1">A7907</f>
        <v>0</v>
      </c>
    </row>
    <row r="7902" spans="1:9">
      <c r="A7902" t="s">
        <v>4</v>
      </c>
      <c r="B7902" s="4" t="s">
        <v>5</v>
      </c>
      <c r="C7902" s="4" t="s">
        <v>13</v>
      </c>
      <c r="D7902" s="4" t="s">
        <v>13</v>
      </c>
      <c r="E7902" s="4" t="s">
        <v>13</v>
      </c>
      <c r="F7902" s="4" t="s">
        <v>9</v>
      </c>
      <c r="G7902" s="4" t="s">
        <v>13</v>
      </c>
      <c r="H7902" s="4" t="s">
        <v>13</v>
      </c>
      <c r="I7902" s="4" t="s">
        <v>84</v>
      </c>
    </row>
    <row r="7903" spans="1:9">
      <c r="A7903" t="n">
        <v>55785</v>
      </c>
      <c r="B7903" s="15" t="n">
        <v>5</v>
      </c>
      <c r="C7903" s="7" t="n">
        <v>35</v>
      </c>
      <c r="D7903" s="7" t="n">
        <v>2</v>
      </c>
      <c r="E7903" s="7" t="n">
        <v>0</v>
      </c>
      <c r="F7903" s="7" t="n">
        <v>14</v>
      </c>
      <c r="G7903" s="7" t="n">
        <v>2</v>
      </c>
      <c r="H7903" s="7" t="n">
        <v>1</v>
      </c>
      <c r="I7903" s="16" t="n">
        <f t="normal" ca="1">A7907</f>
        <v>0</v>
      </c>
    </row>
    <row r="7904" spans="1:9">
      <c r="A7904" t="s">
        <v>4</v>
      </c>
      <c r="B7904" s="4" t="s">
        <v>5</v>
      </c>
      <c r="C7904" s="4" t="s">
        <v>10</v>
      </c>
    </row>
    <row r="7905" spans="1:9">
      <c r="A7905" t="n">
        <v>55799</v>
      </c>
      <c r="B7905" s="9" t="n">
        <v>12</v>
      </c>
      <c r="C7905" s="7" t="n">
        <v>8531</v>
      </c>
    </row>
    <row r="7906" spans="1:9">
      <c r="A7906" t="s">
        <v>4</v>
      </c>
      <c r="B7906" s="4" t="s">
        <v>5</v>
      </c>
      <c r="C7906" s="4" t="s">
        <v>13</v>
      </c>
      <c r="D7906" s="4" t="s">
        <v>10</v>
      </c>
    </row>
    <row r="7907" spans="1:9">
      <c r="A7907" t="n">
        <v>55802</v>
      </c>
      <c r="B7907" s="42" t="n">
        <v>162</v>
      </c>
      <c r="C7907" s="7" t="n">
        <v>1</v>
      </c>
      <c r="D7907" s="7" t="n">
        <v>4269</v>
      </c>
    </row>
    <row r="7908" spans="1:9">
      <c r="A7908" t="s">
        <v>4</v>
      </c>
      <c r="B7908" s="4" t="s">
        <v>5</v>
      </c>
      <c r="C7908" s="4" t="s">
        <v>84</v>
      </c>
    </row>
    <row r="7909" spans="1:9">
      <c r="A7909" t="n">
        <v>55806</v>
      </c>
      <c r="B7909" s="29" t="n">
        <v>3</v>
      </c>
      <c r="C7909" s="16" t="n">
        <f t="normal" ca="1">A7911</f>
        <v>0</v>
      </c>
    </row>
    <row r="7910" spans="1:9">
      <c r="A7910" t="s">
        <v>4</v>
      </c>
      <c r="B7910" s="4" t="s">
        <v>5</v>
      </c>
    </row>
    <row r="7911" spans="1:9">
      <c r="A7911" t="n">
        <v>55811</v>
      </c>
      <c r="B7911" s="5" t="n">
        <v>1</v>
      </c>
    </row>
    <row r="7912" spans="1:9" s="3" customFormat="1" customHeight="0">
      <c r="A7912" s="3" t="s">
        <v>2</v>
      </c>
      <c r="B7912" s="3" t="s">
        <v>762</v>
      </c>
    </row>
    <row r="7913" spans="1:9">
      <c r="A7913" t="s">
        <v>4</v>
      </c>
      <c r="B7913" s="4" t="s">
        <v>5</v>
      </c>
      <c r="C7913" s="4" t="s">
        <v>13</v>
      </c>
      <c r="D7913" s="4" t="s">
        <v>10</v>
      </c>
      <c r="E7913" s="4" t="s">
        <v>9</v>
      </c>
    </row>
    <row r="7914" spans="1:9">
      <c r="A7914" t="n">
        <v>55812</v>
      </c>
      <c r="B7914" s="41" t="n">
        <v>167</v>
      </c>
      <c r="C7914" s="7" t="n">
        <v>0</v>
      </c>
      <c r="D7914" s="7" t="n">
        <v>14</v>
      </c>
      <c r="E7914" s="7" t="n">
        <v>64</v>
      </c>
    </row>
    <row r="7915" spans="1:9">
      <c r="A7915" t="s">
        <v>4</v>
      </c>
      <c r="B7915" s="4" t="s">
        <v>5</v>
      </c>
      <c r="C7915" s="4" t="s">
        <v>13</v>
      </c>
      <c r="D7915" s="4" t="s">
        <v>10</v>
      </c>
      <c r="E7915" s="4" t="s">
        <v>9</v>
      </c>
    </row>
    <row r="7916" spans="1:9">
      <c r="A7916" t="n">
        <v>55820</v>
      </c>
      <c r="B7916" s="41" t="n">
        <v>167</v>
      </c>
      <c r="C7916" s="7" t="n">
        <v>0</v>
      </c>
      <c r="D7916" s="7" t="n">
        <v>15</v>
      </c>
      <c r="E7916" s="7" t="n">
        <v>64</v>
      </c>
    </row>
    <row r="7917" spans="1:9">
      <c r="A7917" t="s">
        <v>4</v>
      </c>
      <c r="B7917" s="4" t="s">
        <v>5</v>
      </c>
      <c r="C7917" s="4" t="s">
        <v>13</v>
      </c>
      <c r="D7917" s="4" t="s">
        <v>10</v>
      </c>
      <c r="E7917" s="4" t="s">
        <v>9</v>
      </c>
    </row>
    <row r="7918" spans="1:9">
      <c r="A7918" t="n">
        <v>55828</v>
      </c>
      <c r="B7918" s="41" t="n">
        <v>167</v>
      </c>
      <c r="C7918" s="7" t="n">
        <v>0</v>
      </c>
      <c r="D7918" s="7" t="n">
        <v>16</v>
      </c>
      <c r="E7918" s="7" t="n">
        <v>64</v>
      </c>
    </row>
    <row r="7919" spans="1:9">
      <c r="A7919" t="s">
        <v>4</v>
      </c>
      <c r="B7919" s="4" t="s">
        <v>5</v>
      </c>
      <c r="C7919" s="4" t="s">
        <v>10</v>
      </c>
    </row>
    <row r="7920" spans="1:9">
      <c r="A7920" t="n">
        <v>55836</v>
      </c>
      <c r="B7920" s="9" t="n">
        <v>12</v>
      </c>
      <c r="C7920" s="7" t="n">
        <v>6484</v>
      </c>
    </row>
    <row r="7921" spans="1:5">
      <c r="A7921" t="s">
        <v>4</v>
      </c>
      <c r="B7921" s="4" t="s">
        <v>5</v>
      </c>
      <c r="C7921" s="4" t="s">
        <v>13</v>
      </c>
      <c r="D7921" s="4" t="s">
        <v>13</v>
      </c>
      <c r="E7921" s="4" t="s">
        <v>9</v>
      </c>
      <c r="F7921" s="4" t="s">
        <v>13</v>
      </c>
      <c r="G7921" s="4" t="s">
        <v>13</v>
      </c>
    </row>
    <row r="7922" spans="1:5">
      <c r="A7922" t="n">
        <v>55839</v>
      </c>
      <c r="B7922" s="25" t="n">
        <v>18</v>
      </c>
      <c r="C7922" s="7" t="n">
        <v>2</v>
      </c>
      <c r="D7922" s="7" t="n">
        <v>0</v>
      </c>
      <c r="E7922" s="7" t="n">
        <v>0</v>
      </c>
      <c r="F7922" s="7" t="n">
        <v>19</v>
      </c>
      <c r="G7922" s="7" t="n">
        <v>1</v>
      </c>
    </row>
    <row r="7923" spans="1:5">
      <c r="A7923" t="s">
        <v>4</v>
      </c>
      <c r="B7923" s="4" t="s">
        <v>5</v>
      </c>
      <c r="C7923" s="4" t="s">
        <v>13</v>
      </c>
      <c r="D7923" s="4" t="s">
        <v>13</v>
      </c>
      <c r="E7923" s="4" t="s">
        <v>10</v>
      </c>
      <c r="F7923" s="4" t="s">
        <v>9</v>
      </c>
    </row>
    <row r="7924" spans="1:5">
      <c r="A7924" t="n">
        <v>55848</v>
      </c>
      <c r="B7924" s="26" t="n">
        <v>31</v>
      </c>
      <c r="C7924" s="7" t="n">
        <v>0</v>
      </c>
      <c r="D7924" s="7" t="n">
        <v>2</v>
      </c>
      <c r="E7924" s="7" t="n">
        <v>0</v>
      </c>
      <c r="F7924" s="7" t="n">
        <v>1107296256</v>
      </c>
    </row>
    <row r="7925" spans="1:5">
      <c r="A7925" t="s">
        <v>4</v>
      </c>
      <c r="B7925" s="4" t="s">
        <v>5</v>
      </c>
      <c r="C7925" s="4" t="s">
        <v>13</v>
      </c>
      <c r="D7925" s="4" t="s">
        <v>13</v>
      </c>
      <c r="E7925" s="4" t="s">
        <v>6</v>
      </c>
      <c r="F7925" s="4" t="s">
        <v>10</v>
      </c>
    </row>
    <row r="7926" spans="1:5">
      <c r="A7926" t="n">
        <v>55857</v>
      </c>
      <c r="B7926" s="26" t="n">
        <v>31</v>
      </c>
      <c r="C7926" s="7" t="n">
        <v>1</v>
      </c>
      <c r="D7926" s="7" t="n">
        <v>2</v>
      </c>
      <c r="E7926" s="7" t="s">
        <v>763</v>
      </c>
      <c r="F7926" s="7" t="n">
        <v>2</v>
      </c>
    </row>
    <row r="7927" spans="1:5">
      <c r="A7927" t="s">
        <v>4</v>
      </c>
      <c r="B7927" s="4" t="s">
        <v>5</v>
      </c>
      <c r="C7927" s="4" t="s">
        <v>13</v>
      </c>
      <c r="D7927" s="4" t="s">
        <v>13</v>
      </c>
      <c r="E7927" s="4" t="s">
        <v>6</v>
      </c>
      <c r="F7927" s="4" t="s">
        <v>10</v>
      </c>
    </row>
    <row r="7928" spans="1:5">
      <c r="A7928" t="n">
        <v>55869</v>
      </c>
      <c r="B7928" s="26" t="n">
        <v>31</v>
      </c>
      <c r="C7928" s="7" t="n">
        <v>1</v>
      </c>
      <c r="D7928" s="7" t="n">
        <v>2</v>
      </c>
      <c r="E7928" s="7" t="s">
        <v>764</v>
      </c>
      <c r="F7928" s="7" t="n">
        <v>1</v>
      </c>
    </row>
    <row r="7929" spans="1:5">
      <c r="A7929" t="s">
        <v>4</v>
      </c>
      <c r="B7929" s="4" t="s">
        <v>5</v>
      </c>
      <c r="C7929" s="4" t="s">
        <v>13</v>
      </c>
      <c r="D7929" s="4" t="s">
        <v>13</v>
      </c>
      <c r="E7929" s="4" t="s">
        <v>13</v>
      </c>
      <c r="F7929" s="4" t="s">
        <v>10</v>
      </c>
      <c r="G7929" s="4" t="s">
        <v>10</v>
      </c>
      <c r="H7929" s="4" t="s">
        <v>13</v>
      </c>
    </row>
    <row r="7930" spans="1:5">
      <c r="A7930" t="n">
        <v>55890</v>
      </c>
      <c r="B7930" s="26" t="n">
        <v>31</v>
      </c>
      <c r="C7930" s="7" t="n">
        <v>2</v>
      </c>
      <c r="D7930" s="7" t="n">
        <v>2</v>
      </c>
      <c r="E7930" s="7" t="n">
        <v>0</v>
      </c>
      <c r="F7930" s="7" t="n">
        <v>65535</v>
      </c>
      <c r="G7930" s="7" t="n">
        <v>65535</v>
      </c>
      <c r="H7930" s="7" t="n">
        <v>0</v>
      </c>
    </row>
    <row r="7931" spans="1:5">
      <c r="A7931" t="s">
        <v>4</v>
      </c>
      <c r="B7931" s="4" t="s">
        <v>5</v>
      </c>
      <c r="C7931" s="4" t="s">
        <v>13</v>
      </c>
      <c r="D7931" s="4" t="s">
        <v>13</v>
      </c>
      <c r="E7931" s="4" t="s">
        <v>13</v>
      </c>
    </row>
    <row r="7932" spans="1:5">
      <c r="A7932" t="n">
        <v>55899</v>
      </c>
      <c r="B7932" s="26" t="n">
        <v>31</v>
      </c>
      <c r="C7932" s="7" t="n">
        <v>4</v>
      </c>
      <c r="D7932" s="7" t="n">
        <v>2</v>
      </c>
      <c r="E7932" s="7" t="n">
        <v>2</v>
      </c>
    </row>
    <row r="7933" spans="1:5">
      <c r="A7933" t="s">
        <v>4</v>
      </c>
      <c r="B7933" s="4" t="s">
        <v>5</v>
      </c>
      <c r="C7933" s="4" t="s">
        <v>13</v>
      </c>
      <c r="D7933" s="4" t="s">
        <v>13</v>
      </c>
    </row>
    <row r="7934" spans="1:5">
      <c r="A7934" t="n">
        <v>55903</v>
      </c>
      <c r="B7934" s="26" t="n">
        <v>31</v>
      </c>
      <c r="C7934" s="7" t="n">
        <v>3</v>
      </c>
      <c r="D7934" s="7" t="n">
        <v>2</v>
      </c>
    </row>
    <row r="7935" spans="1:5">
      <c r="A7935" t="s">
        <v>4</v>
      </c>
      <c r="B7935" s="4" t="s">
        <v>5</v>
      </c>
      <c r="C7935" s="4" t="s">
        <v>13</v>
      </c>
      <c r="D7935" s="4" t="s">
        <v>13</v>
      </c>
      <c r="E7935" s="4" t="s">
        <v>13</v>
      </c>
      <c r="F7935" s="4" t="s">
        <v>9</v>
      </c>
      <c r="G7935" s="4" t="s">
        <v>13</v>
      </c>
      <c r="H7935" s="4" t="s">
        <v>13</v>
      </c>
      <c r="I7935" s="4" t="s">
        <v>84</v>
      </c>
    </row>
    <row r="7936" spans="1:5">
      <c r="A7936" t="n">
        <v>55906</v>
      </c>
      <c r="B7936" s="15" t="n">
        <v>5</v>
      </c>
      <c r="C7936" s="7" t="n">
        <v>35</v>
      </c>
      <c r="D7936" s="7" t="n">
        <v>2</v>
      </c>
      <c r="E7936" s="7" t="n">
        <v>0</v>
      </c>
      <c r="F7936" s="7" t="n">
        <v>1</v>
      </c>
      <c r="G7936" s="7" t="n">
        <v>2</v>
      </c>
      <c r="H7936" s="7" t="n">
        <v>1</v>
      </c>
      <c r="I7936" s="16" t="n">
        <f t="normal" ca="1">A8012</f>
        <v>0</v>
      </c>
    </row>
    <row r="7937" spans="1:9">
      <c r="A7937" t="s">
        <v>4</v>
      </c>
      <c r="B7937" s="4" t="s">
        <v>5</v>
      </c>
      <c r="C7937" s="4" t="s">
        <v>13</v>
      </c>
      <c r="D7937" s="4" t="s">
        <v>13</v>
      </c>
      <c r="E7937" s="4" t="s">
        <v>13</v>
      </c>
      <c r="F7937" s="4" t="s">
        <v>9</v>
      </c>
      <c r="G7937" s="4" t="s">
        <v>13</v>
      </c>
      <c r="H7937" s="4" t="s">
        <v>13</v>
      </c>
      <c r="I7937" s="4" t="s">
        <v>13</v>
      </c>
      <c r="J7937" s="4" t="s">
        <v>13</v>
      </c>
      <c r="K7937" s="4" t="s">
        <v>9</v>
      </c>
      <c r="L7937" s="4" t="s">
        <v>13</v>
      </c>
      <c r="M7937" s="4" t="s">
        <v>13</v>
      </c>
      <c r="N7937" s="4" t="s">
        <v>13</v>
      </c>
      <c r="O7937" s="4" t="s">
        <v>84</v>
      </c>
    </row>
    <row r="7938" spans="1:9">
      <c r="A7938" t="n">
        <v>55920</v>
      </c>
      <c r="B7938" s="15" t="n">
        <v>5</v>
      </c>
      <c r="C7938" s="7" t="n">
        <v>35</v>
      </c>
      <c r="D7938" s="7" t="n">
        <v>1</v>
      </c>
      <c r="E7938" s="7" t="n">
        <v>0</v>
      </c>
      <c r="F7938" s="7" t="n">
        <v>69</v>
      </c>
      <c r="G7938" s="7" t="n">
        <v>7</v>
      </c>
      <c r="H7938" s="7" t="n">
        <v>35</v>
      </c>
      <c r="I7938" s="7" t="n">
        <v>1</v>
      </c>
      <c r="J7938" s="7" t="n">
        <v>0</v>
      </c>
      <c r="K7938" s="7" t="n">
        <v>121</v>
      </c>
      <c r="L7938" s="7" t="n">
        <v>6</v>
      </c>
      <c r="M7938" s="7" t="n">
        <v>9</v>
      </c>
      <c r="N7938" s="7" t="n">
        <v>1</v>
      </c>
      <c r="O7938" s="16" t="n">
        <f t="normal" ca="1">A7956</f>
        <v>0</v>
      </c>
    </row>
    <row r="7939" spans="1:9">
      <c r="A7939" t="s">
        <v>4</v>
      </c>
      <c r="B7939" s="4" t="s">
        <v>5</v>
      </c>
      <c r="C7939" s="4" t="s">
        <v>13</v>
      </c>
      <c r="D7939" s="4" t="s">
        <v>13</v>
      </c>
      <c r="E7939" s="4" t="s">
        <v>9</v>
      </c>
      <c r="F7939" s="4" t="s">
        <v>13</v>
      </c>
      <c r="G7939" s="4" t="s">
        <v>13</v>
      </c>
    </row>
    <row r="7940" spans="1:9">
      <c r="A7940" t="n">
        <v>55943</v>
      </c>
      <c r="B7940" s="25" t="n">
        <v>18</v>
      </c>
      <c r="C7940" s="7" t="n">
        <v>6</v>
      </c>
      <c r="D7940" s="7" t="n">
        <v>0</v>
      </c>
      <c r="E7940" s="7" t="n">
        <v>4</v>
      </c>
      <c r="F7940" s="7" t="n">
        <v>19</v>
      </c>
      <c r="G7940" s="7" t="n">
        <v>1</v>
      </c>
    </row>
    <row r="7941" spans="1:9">
      <c r="A7941" t="s">
        <v>4</v>
      </c>
      <c r="B7941" s="4" t="s">
        <v>5</v>
      </c>
      <c r="C7941" s="4" t="s">
        <v>13</v>
      </c>
      <c r="D7941" s="4" t="s">
        <v>10</v>
      </c>
      <c r="E7941" s="4" t="s">
        <v>9</v>
      </c>
    </row>
    <row r="7942" spans="1:9">
      <c r="A7942" t="n">
        <v>55952</v>
      </c>
      <c r="B7942" s="41" t="n">
        <v>167</v>
      </c>
      <c r="C7942" s="7" t="n">
        <v>0</v>
      </c>
      <c r="D7942" s="7" t="n">
        <v>0</v>
      </c>
      <c r="E7942" s="7" t="n">
        <v>48</v>
      </c>
    </row>
    <row r="7943" spans="1:9">
      <c r="A7943" t="s">
        <v>4</v>
      </c>
      <c r="B7943" s="4" t="s">
        <v>5</v>
      </c>
      <c r="C7943" s="4" t="s">
        <v>13</v>
      </c>
      <c r="D7943" s="4" t="s">
        <v>10</v>
      </c>
      <c r="E7943" s="4" t="s">
        <v>9</v>
      </c>
    </row>
    <row r="7944" spans="1:9">
      <c r="A7944" t="n">
        <v>55960</v>
      </c>
      <c r="B7944" s="41" t="n">
        <v>167</v>
      </c>
      <c r="C7944" s="7" t="n">
        <v>0</v>
      </c>
      <c r="D7944" s="7" t="n">
        <v>2</v>
      </c>
      <c r="E7944" s="7" t="n">
        <v>16</v>
      </c>
    </row>
    <row r="7945" spans="1:9">
      <c r="A7945" t="s">
        <v>4</v>
      </c>
      <c r="B7945" s="4" t="s">
        <v>5</v>
      </c>
      <c r="C7945" s="4" t="s">
        <v>13</v>
      </c>
      <c r="D7945" s="4" t="s">
        <v>10</v>
      </c>
      <c r="E7945" s="4" t="s">
        <v>9</v>
      </c>
    </row>
    <row r="7946" spans="1:9">
      <c r="A7946" t="n">
        <v>55968</v>
      </c>
      <c r="B7946" s="41" t="n">
        <v>167</v>
      </c>
      <c r="C7946" s="7" t="n">
        <v>0</v>
      </c>
      <c r="D7946" s="7" t="n">
        <v>4</v>
      </c>
      <c r="E7946" s="7" t="n">
        <v>16</v>
      </c>
    </row>
    <row r="7947" spans="1:9">
      <c r="A7947" t="s">
        <v>4</v>
      </c>
      <c r="B7947" s="4" t="s">
        <v>5</v>
      </c>
      <c r="C7947" s="4" t="s">
        <v>13</v>
      </c>
      <c r="D7947" s="4" t="s">
        <v>10</v>
      </c>
      <c r="E7947" s="4" t="s">
        <v>9</v>
      </c>
    </row>
    <row r="7948" spans="1:9">
      <c r="A7948" t="n">
        <v>55976</v>
      </c>
      <c r="B7948" s="41" t="n">
        <v>167</v>
      </c>
      <c r="C7948" s="7" t="n">
        <v>0</v>
      </c>
      <c r="D7948" s="7" t="n">
        <v>7</v>
      </c>
      <c r="E7948" s="7" t="n">
        <v>16</v>
      </c>
    </row>
    <row r="7949" spans="1:9">
      <c r="A7949" t="s">
        <v>4</v>
      </c>
      <c r="B7949" s="4" t="s">
        <v>5</v>
      </c>
      <c r="C7949" s="4" t="s">
        <v>13</v>
      </c>
      <c r="D7949" s="4" t="s">
        <v>10</v>
      </c>
      <c r="E7949" s="4" t="s">
        <v>9</v>
      </c>
    </row>
    <row r="7950" spans="1:9">
      <c r="A7950" t="n">
        <v>55984</v>
      </c>
      <c r="B7950" s="41" t="n">
        <v>167</v>
      </c>
      <c r="C7950" s="7" t="n">
        <v>0</v>
      </c>
      <c r="D7950" s="7" t="n">
        <v>16</v>
      </c>
      <c r="E7950" s="7" t="n">
        <v>16</v>
      </c>
    </row>
    <row r="7951" spans="1:9">
      <c r="A7951" t="s">
        <v>4</v>
      </c>
      <c r="B7951" s="4" t="s">
        <v>5</v>
      </c>
      <c r="C7951" s="4" t="s">
        <v>13</v>
      </c>
      <c r="D7951" s="4" t="s">
        <v>10</v>
      </c>
      <c r="E7951" s="4" t="s">
        <v>9</v>
      </c>
    </row>
    <row r="7952" spans="1:9">
      <c r="A7952" t="n">
        <v>55992</v>
      </c>
      <c r="B7952" s="41" t="n">
        <v>167</v>
      </c>
      <c r="C7952" s="7" t="n">
        <v>0</v>
      </c>
      <c r="D7952" s="7" t="n">
        <v>15</v>
      </c>
      <c r="E7952" s="7" t="n">
        <v>16</v>
      </c>
    </row>
    <row r="7953" spans="1:15">
      <c r="A7953" t="s">
        <v>4</v>
      </c>
      <c r="B7953" s="4" t="s">
        <v>5</v>
      </c>
      <c r="C7953" s="4" t="s">
        <v>84</v>
      </c>
    </row>
    <row r="7954" spans="1:15">
      <c r="A7954" t="n">
        <v>56000</v>
      </c>
      <c r="B7954" s="29" t="n">
        <v>3</v>
      </c>
      <c r="C7954" s="16" t="n">
        <f t="normal" ca="1">A8004</f>
        <v>0</v>
      </c>
    </row>
    <row r="7955" spans="1:15">
      <c r="A7955" t="s">
        <v>4</v>
      </c>
      <c r="B7955" s="4" t="s">
        <v>5</v>
      </c>
      <c r="C7955" s="4" t="s">
        <v>13</v>
      </c>
      <c r="D7955" s="4" t="s">
        <v>13</v>
      </c>
      <c r="E7955" s="4" t="s">
        <v>13</v>
      </c>
      <c r="F7955" s="4" t="s">
        <v>9</v>
      </c>
      <c r="G7955" s="4" t="s">
        <v>13</v>
      </c>
      <c r="H7955" s="4" t="s">
        <v>13</v>
      </c>
      <c r="I7955" s="4" t="s">
        <v>13</v>
      </c>
      <c r="J7955" s="4" t="s">
        <v>13</v>
      </c>
      <c r="K7955" s="4" t="s">
        <v>9</v>
      </c>
      <c r="L7955" s="4" t="s">
        <v>13</v>
      </c>
      <c r="M7955" s="4" t="s">
        <v>13</v>
      </c>
      <c r="N7955" s="4" t="s">
        <v>13</v>
      </c>
      <c r="O7955" s="4" t="s">
        <v>84</v>
      </c>
    </row>
    <row r="7956" spans="1:15">
      <c r="A7956" t="n">
        <v>56005</v>
      </c>
      <c r="B7956" s="15" t="n">
        <v>5</v>
      </c>
      <c r="C7956" s="7" t="n">
        <v>35</v>
      </c>
      <c r="D7956" s="7" t="n">
        <v>1</v>
      </c>
      <c r="E7956" s="7" t="n">
        <v>0</v>
      </c>
      <c r="F7956" s="7" t="n">
        <v>126</v>
      </c>
      <c r="G7956" s="7" t="n">
        <v>7</v>
      </c>
      <c r="H7956" s="7" t="n">
        <v>35</v>
      </c>
      <c r="I7956" s="7" t="n">
        <v>1</v>
      </c>
      <c r="J7956" s="7" t="n">
        <v>0</v>
      </c>
      <c r="K7956" s="7" t="n">
        <v>188</v>
      </c>
      <c r="L7956" s="7" t="n">
        <v>6</v>
      </c>
      <c r="M7956" s="7" t="n">
        <v>9</v>
      </c>
      <c r="N7956" s="7" t="n">
        <v>1</v>
      </c>
      <c r="O7956" s="16" t="n">
        <f t="normal" ca="1">A7982</f>
        <v>0</v>
      </c>
    </row>
    <row r="7957" spans="1:15">
      <c r="A7957" t="s">
        <v>4</v>
      </c>
      <c r="B7957" s="4" t="s">
        <v>5</v>
      </c>
      <c r="C7957" s="4" t="s">
        <v>13</v>
      </c>
      <c r="D7957" s="4" t="s">
        <v>13</v>
      </c>
      <c r="E7957" s="4" t="s">
        <v>9</v>
      </c>
      <c r="F7957" s="4" t="s">
        <v>13</v>
      </c>
      <c r="G7957" s="4" t="s">
        <v>13</v>
      </c>
    </row>
    <row r="7958" spans="1:15">
      <c r="A7958" t="n">
        <v>56028</v>
      </c>
      <c r="B7958" s="25" t="n">
        <v>18</v>
      </c>
      <c r="C7958" s="7" t="n">
        <v>6</v>
      </c>
      <c r="D7958" s="7" t="n">
        <v>0</v>
      </c>
      <c r="E7958" s="7" t="n">
        <v>4</v>
      </c>
      <c r="F7958" s="7" t="n">
        <v>19</v>
      </c>
      <c r="G7958" s="7" t="n">
        <v>1</v>
      </c>
    </row>
    <row r="7959" spans="1:15">
      <c r="A7959" t="s">
        <v>4</v>
      </c>
      <c r="B7959" s="4" t="s">
        <v>5</v>
      </c>
      <c r="C7959" s="4" t="s">
        <v>13</v>
      </c>
      <c r="D7959" s="4" t="s">
        <v>10</v>
      </c>
      <c r="E7959" s="4" t="s">
        <v>9</v>
      </c>
    </row>
    <row r="7960" spans="1:15">
      <c r="A7960" t="n">
        <v>56037</v>
      </c>
      <c r="B7960" s="41" t="n">
        <v>167</v>
      </c>
      <c r="C7960" s="7" t="n">
        <v>0</v>
      </c>
      <c r="D7960" s="7" t="n">
        <v>0</v>
      </c>
      <c r="E7960" s="7" t="n">
        <v>48</v>
      </c>
    </row>
    <row r="7961" spans="1:15">
      <c r="A7961" t="s">
        <v>4</v>
      </c>
      <c r="B7961" s="4" t="s">
        <v>5</v>
      </c>
      <c r="C7961" s="4" t="s">
        <v>13</v>
      </c>
      <c r="D7961" s="4" t="s">
        <v>10</v>
      </c>
      <c r="E7961" s="4" t="s">
        <v>9</v>
      </c>
    </row>
    <row r="7962" spans="1:15">
      <c r="A7962" t="n">
        <v>56045</v>
      </c>
      <c r="B7962" s="41" t="n">
        <v>167</v>
      </c>
      <c r="C7962" s="7" t="n">
        <v>0</v>
      </c>
      <c r="D7962" s="7" t="n">
        <v>2</v>
      </c>
      <c r="E7962" s="7" t="n">
        <v>16</v>
      </c>
    </row>
    <row r="7963" spans="1:15">
      <c r="A7963" t="s">
        <v>4</v>
      </c>
      <c r="B7963" s="4" t="s">
        <v>5</v>
      </c>
      <c r="C7963" s="4" t="s">
        <v>13</v>
      </c>
      <c r="D7963" s="4" t="s">
        <v>10</v>
      </c>
      <c r="E7963" s="4" t="s">
        <v>9</v>
      </c>
    </row>
    <row r="7964" spans="1:15">
      <c r="A7964" t="n">
        <v>56053</v>
      </c>
      <c r="B7964" s="41" t="n">
        <v>167</v>
      </c>
      <c r="C7964" s="7" t="n">
        <v>0</v>
      </c>
      <c r="D7964" s="7" t="n">
        <v>4</v>
      </c>
      <c r="E7964" s="7" t="n">
        <v>16</v>
      </c>
    </row>
    <row r="7965" spans="1:15">
      <c r="A7965" t="s">
        <v>4</v>
      </c>
      <c r="B7965" s="4" t="s">
        <v>5</v>
      </c>
      <c r="C7965" s="4" t="s">
        <v>13</v>
      </c>
      <c r="D7965" s="4" t="s">
        <v>10</v>
      </c>
      <c r="E7965" s="4" t="s">
        <v>9</v>
      </c>
    </row>
    <row r="7966" spans="1:15">
      <c r="A7966" t="n">
        <v>56061</v>
      </c>
      <c r="B7966" s="41" t="n">
        <v>167</v>
      </c>
      <c r="C7966" s="7" t="n">
        <v>0</v>
      </c>
      <c r="D7966" s="7" t="n">
        <v>7</v>
      </c>
      <c r="E7966" s="7" t="n">
        <v>16</v>
      </c>
    </row>
    <row r="7967" spans="1:15">
      <c r="A7967" t="s">
        <v>4</v>
      </c>
      <c r="B7967" s="4" t="s">
        <v>5</v>
      </c>
      <c r="C7967" s="4" t="s">
        <v>13</v>
      </c>
      <c r="D7967" s="4" t="s">
        <v>10</v>
      </c>
      <c r="E7967" s="4" t="s">
        <v>9</v>
      </c>
    </row>
    <row r="7968" spans="1:15">
      <c r="A7968" t="n">
        <v>56069</v>
      </c>
      <c r="B7968" s="41" t="n">
        <v>167</v>
      </c>
      <c r="C7968" s="7" t="n">
        <v>0</v>
      </c>
      <c r="D7968" s="7" t="n">
        <v>8</v>
      </c>
      <c r="E7968" s="7" t="n">
        <v>16</v>
      </c>
    </row>
    <row r="7969" spans="1:15">
      <c r="A7969" t="s">
        <v>4</v>
      </c>
      <c r="B7969" s="4" t="s">
        <v>5</v>
      </c>
      <c r="C7969" s="4" t="s">
        <v>13</v>
      </c>
      <c r="D7969" s="4" t="s">
        <v>10</v>
      </c>
      <c r="E7969" s="4" t="s">
        <v>9</v>
      </c>
    </row>
    <row r="7970" spans="1:15">
      <c r="A7970" t="n">
        <v>56077</v>
      </c>
      <c r="B7970" s="41" t="n">
        <v>167</v>
      </c>
      <c r="C7970" s="7" t="n">
        <v>0</v>
      </c>
      <c r="D7970" s="7" t="n">
        <v>1</v>
      </c>
      <c r="E7970" s="7" t="n">
        <v>16</v>
      </c>
    </row>
    <row r="7971" spans="1:15">
      <c r="A7971" t="s">
        <v>4</v>
      </c>
      <c r="B7971" s="4" t="s">
        <v>5</v>
      </c>
      <c r="C7971" s="4" t="s">
        <v>13</v>
      </c>
      <c r="D7971" s="4" t="s">
        <v>10</v>
      </c>
      <c r="E7971" s="4" t="s">
        <v>9</v>
      </c>
    </row>
    <row r="7972" spans="1:15">
      <c r="A7972" t="n">
        <v>56085</v>
      </c>
      <c r="B7972" s="41" t="n">
        <v>167</v>
      </c>
      <c r="C7972" s="7" t="n">
        <v>0</v>
      </c>
      <c r="D7972" s="7" t="n">
        <v>9</v>
      </c>
      <c r="E7972" s="7" t="n">
        <v>16</v>
      </c>
    </row>
    <row r="7973" spans="1:15">
      <c r="A7973" t="s">
        <v>4</v>
      </c>
      <c r="B7973" s="4" t="s">
        <v>5</v>
      </c>
      <c r="C7973" s="4" t="s">
        <v>13</v>
      </c>
      <c r="D7973" s="4" t="s">
        <v>10</v>
      </c>
      <c r="E7973" s="4" t="s">
        <v>9</v>
      </c>
    </row>
    <row r="7974" spans="1:15">
      <c r="A7974" t="n">
        <v>56093</v>
      </c>
      <c r="B7974" s="41" t="n">
        <v>167</v>
      </c>
      <c r="C7974" s="7" t="n">
        <v>0</v>
      </c>
      <c r="D7974" s="7" t="n">
        <v>16</v>
      </c>
      <c r="E7974" s="7" t="n">
        <v>16</v>
      </c>
    </row>
    <row r="7975" spans="1:15">
      <c r="A7975" t="s">
        <v>4</v>
      </c>
      <c r="B7975" s="4" t="s">
        <v>5</v>
      </c>
      <c r="C7975" s="4" t="s">
        <v>13</v>
      </c>
      <c r="D7975" s="4" t="s">
        <v>10</v>
      </c>
      <c r="E7975" s="4" t="s">
        <v>9</v>
      </c>
    </row>
    <row r="7976" spans="1:15">
      <c r="A7976" t="n">
        <v>56101</v>
      </c>
      <c r="B7976" s="41" t="n">
        <v>167</v>
      </c>
      <c r="C7976" s="7" t="n">
        <v>0</v>
      </c>
      <c r="D7976" s="7" t="n">
        <v>15</v>
      </c>
      <c r="E7976" s="7" t="n">
        <v>16</v>
      </c>
    </row>
    <row r="7977" spans="1:15">
      <c r="A7977" t="s">
        <v>4</v>
      </c>
      <c r="B7977" s="4" t="s">
        <v>5</v>
      </c>
      <c r="C7977" s="4" t="s">
        <v>13</v>
      </c>
      <c r="D7977" s="4" t="s">
        <v>10</v>
      </c>
      <c r="E7977" s="4" t="s">
        <v>9</v>
      </c>
    </row>
    <row r="7978" spans="1:15">
      <c r="A7978" t="n">
        <v>56109</v>
      </c>
      <c r="B7978" s="41" t="n">
        <v>167</v>
      </c>
      <c r="C7978" s="7" t="n">
        <v>0</v>
      </c>
      <c r="D7978" s="7" t="n">
        <v>14</v>
      </c>
      <c r="E7978" s="7" t="n">
        <v>16</v>
      </c>
    </row>
    <row r="7979" spans="1:15">
      <c r="A7979" t="s">
        <v>4</v>
      </c>
      <c r="B7979" s="4" t="s">
        <v>5</v>
      </c>
      <c r="C7979" s="4" t="s">
        <v>84</v>
      </c>
    </row>
    <row r="7980" spans="1:15">
      <c r="A7980" t="n">
        <v>56117</v>
      </c>
      <c r="B7980" s="29" t="n">
        <v>3</v>
      </c>
      <c r="C7980" s="16" t="n">
        <f t="normal" ca="1">A8004</f>
        <v>0</v>
      </c>
    </row>
    <row r="7981" spans="1:15">
      <c r="A7981" t="s">
        <v>4</v>
      </c>
      <c r="B7981" s="4" t="s">
        <v>5</v>
      </c>
      <c r="C7981" s="4" t="s">
        <v>13</v>
      </c>
      <c r="D7981" s="4" t="s">
        <v>13</v>
      </c>
      <c r="E7981" s="4" t="s">
        <v>13</v>
      </c>
      <c r="F7981" s="4" t="s">
        <v>9</v>
      </c>
      <c r="G7981" s="4" t="s">
        <v>13</v>
      </c>
      <c r="H7981" s="4" t="s">
        <v>13</v>
      </c>
      <c r="I7981" s="4" t="s">
        <v>13</v>
      </c>
      <c r="J7981" s="4" t="s">
        <v>13</v>
      </c>
      <c r="K7981" s="4" t="s">
        <v>9</v>
      </c>
      <c r="L7981" s="4" t="s">
        <v>13</v>
      </c>
      <c r="M7981" s="4" t="s">
        <v>13</v>
      </c>
      <c r="N7981" s="4" t="s">
        <v>13</v>
      </c>
      <c r="O7981" s="4" t="s">
        <v>84</v>
      </c>
    </row>
    <row r="7982" spans="1:15">
      <c r="A7982" t="n">
        <v>56122</v>
      </c>
      <c r="B7982" s="15" t="n">
        <v>5</v>
      </c>
      <c r="C7982" s="7" t="n">
        <v>35</v>
      </c>
      <c r="D7982" s="7" t="n">
        <v>1</v>
      </c>
      <c r="E7982" s="7" t="n">
        <v>0</v>
      </c>
      <c r="F7982" s="7" t="n">
        <v>217</v>
      </c>
      <c r="G7982" s="7" t="n">
        <v>7</v>
      </c>
      <c r="H7982" s="7" t="n">
        <v>35</v>
      </c>
      <c r="I7982" s="7" t="n">
        <v>1</v>
      </c>
      <c r="J7982" s="7" t="n">
        <v>0</v>
      </c>
      <c r="K7982" s="7" t="n">
        <v>217</v>
      </c>
      <c r="L7982" s="7" t="n">
        <v>6</v>
      </c>
      <c r="M7982" s="7" t="n">
        <v>9</v>
      </c>
      <c r="N7982" s="7" t="n">
        <v>1</v>
      </c>
      <c r="O7982" s="16" t="n">
        <f t="normal" ca="1">A8004</f>
        <v>0</v>
      </c>
    </row>
    <row r="7983" spans="1:15">
      <c r="A7983" t="s">
        <v>4</v>
      </c>
      <c r="B7983" s="4" t="s">
        <v>5</v>
      </c>
      <c r="C7983" s="4" t="s">
        <v>13</v>
      </c>
      <c r="D7983" s="4" t="s">
        <v>13</v>
      </c>
      <c r="E7983" s="4" t="s">
        <v>9</v>
      </c>
      <c r="F7983" s="4" t="s">
        <v>13</v>
      </c>
      <c r="G7983" s="4" t="s">
        <v>13</v>
      </c>
    </row>
    <row r="7984" spans="1:15">
      <c r="A7984" t="n">
        <v>56145</v>
      </c>
      <c r="B7984" s="25" t="n">
        <v>18</v>
      </c>
      <c r="C7984" s="7" t="n">
        <v>6</v>
      </c>
      <c r="D7984" s="7" t="n">
        <v>0</v>
      </c>
      <c r="E7984" s="7" t="n">
        <v>6</v>
      </c>
      <c r="F7984" s="7" t="n">
        <v>19</v>
      </c>
      <c r="G7984" s="7" t="n">
        <v>1</v>
      </c>
    </row>
    <row r="7985" spans="1:15">
      <c r="A7985" t="s">
        <v>4</v>
      </c>
      <c r="B7985" s="4" t="s">
        <v>5</v>
      </c>
      <c r="C7985" s="4" t="s">
        <v>13</v>
      </c>
      <c r="D7985" s="4" t="s">
        <v>10</v>
      </c>
      <c r="E7985" s="4" t="s">
        <v>9</v>
      </c>
    </row>
    <row r="7986" spans="1:15">
      <c r="A7986" t="n">
        <v>56154</v>
      </c>
      <c r="B7986" s="41" t="n">
        <v>167</v>
      </c>
      <c r="C7986" s="7" t="n">
        <v>0</v>
      </c>
      <c r="D7986" s="7" t="n">
        <v>1</v>
      </c>
      <c r="E7986" s="7" t="n">
        <v>16</v>
      </c>
    </row>
    <row r="7987" spans="1:15">
      <c r="A7987" t="s">
        <v>4</v>
      </c>
      <c r="B7987" s="4" t="s">
        <v>5</v>
      </c>
      <c r="C7987" s="4" t="s">
        <v>13</v>
      </c>
      <c r="D7987" s="4" t="s">
        <v>10</v>
      </c>
      <c r="E7987" s="4" t="s">
        <v>9</v>
      </c>
    </row>
    <row r="7988" spans="1:15">
      <c r="A7988" t="n">
        <v>56162</v>
      </c>
      <c r="B7988" s="41" t="n">
        <v>167</v>
      </c>
      <c r="C7988" s="7" t="n">
        <v>0</v>
      </c>
      <c r="D7988" s="7" t="n">
        <v>2</v>
      </c>
      <c r="E7988" s="7" t="n">
        <v>16</v>
      </c>
    </row>
    <row r="7989" spans="1:15">
      <c r="A7989" t="s">
        <v>4</v>
      </c>
      <c r="B7989" s="4" t="s">
        <v>5</v>
      </c>
      <c r="C7989" s="4" t="s">
        <v>13</v>
      </c>
      <c r="D7989" s="4" t="s">
        <v>10</v>
      </c>
      <c r="E7989" s="4" t="s">
        <v>9</v>
      </c>
    </row>
    <row r="7990" spans="1:15">
      <c r="A7990" t="n">
        <v>56170</v>
      </c>
      <c r="B7990" s="41" t="n">
        <v>167</v>
      </c>
      <c r="C7990" s="7" t="n">
        <v>0</v>
      </c>
      <c r="D7990" s="7" t="n">
        <v>3</v>
      </c>
      <c r="E7990" s="7" t="n">
        <v>16</v>
      </c>
    </row>
    <row r="7991" spans="1:15">
      <c r="A7991" t="s">
        <v>4</v>
      </c>
      <c r="B7991" s="4" t="s">
        <v>5</v>
      </c>
      <c r="C7991" s="4" t="s">
        <v>13</v>
      </c>
      <c r="D7991" s="4" t="s">
        <v>10</v>
      </c>
      <c r="E7991" s="4" t="s">
        <v>9</v>
      </c>
    </row>
    <row r="7992" spans="1:15">
      <c r="A7992" t="n">
        <v>56178</v>
      </c>
      <c r="B7992" s="41" t="n">
        <v>167</v>
      </c>
      <c r="C7992" s="7" t="n">
        <v>0</v>
      </c>
      <c r="D7992" s="7" t="n">
        <v>4</v>
      </c>
      <c r="E7992" s="7" t="n">
        <v>16</v>
      </c>
    </row>
    <row r="7993" spans="1:15">
      <c r="A7993" t="s">
        <v>4</v>
      </c>
      <c r="B7993" s="4" t="s">
        <v>5</v>
      </c>
      <c r="C7993" s="4" t="s">
        <v>13</v>
      </c>
      <c r="D7993" s="4" t="s">
        <v>10</v>
      </c>
      <c r="E7993" s="4" t="s">
        <v>9</v>
      </c>
    </row>
    <row r="7994" spans="1:15">
      <c r="A7994" t="n">
        <v>56186</v>
      </c>
      <c r="B7994" s="41" t="n">
        <v>167</v>
      </c>
      <c r="C7994" s="7" t="n">
        <v>0</v>
      </c>
      <c r="D7994" s="7" t="n">
        <v>5</v>
      </c>
      <c r="E7994" s="7" t="n">
        <v>16</v>
      </c>
    </row>
    <row r="7995" spans="1:15">
      <c r="A7995" t="s">
        <v>4</v>
      </c>
      <c r="B7995" s="4" t="s">
        <v>5</v>
      </c>
      <c r="C7995" s="4" t="s">
        <v>13</v>
      </c>
      <c r="D7995" s="4" t="s">
        <v>10</v>
      </c>
      <c r="E7995" s="4" t="s">
        <v>9</v>
      </c>
    </row>
    <row r="7996" spans="1:15">
      <c r="A7996" t="n">
        <v>56194</v>
      </c>
      <c r="B7996" s="41" t="n">
        <v>167</v>
      </c>
      <c r="C7996" s="7" t="n">
        <v>0</v>
      </c>
      <c r="D7996" s="7" t="n">
        <v>6</v>
      </c>
      <c r="E7996" s="7" t="n">
        <v>48</v>
      </c>
    </row>
    <row r="7997" spans="1:15">
      <c r="A7997" t="s">
        <v>4</v>
      </c>
      <c r="B7997" s="4" t="s">
        <v>5</v>
      </c>
      <c r="C7997" s="4" t="s">
        <v>13</v>
      </c>
      <c r="D7997" s="4" t="s">
        <v>10</v>
      </c>
      <c r="E7997" s="4" t="s">
        <v>9</v>
      </c>
    </row>
    <row r="7998" spans="1:15">
      <c r="A7998" t="n">
        <v>56202</v>
      </c>
      <c r="B7998" s="41" t="n">
        <v>167</v>
      </c>
      <c r="C7998" s="7" t="n">
        <v>0</v>
      </c>
      <c r="D7998" s="7" t="n">
        <v>7</v>
      </c>
      <c r="E7998" s="7" t="n">
        <v>16</v>
      </c>
    </row>
    <row r="7999" spans="1:15">
      <c r="A7999" t="s">
        <v>4</v>
      </c>
      <c r="B7999" s="4" t="s">
        <v>5</v>
      </c>
      <c r="C7999" s="4" t="s">
        <v>13</v>
      </c>
      <c r="D7999" s="4" t="s">
        <v>10</v>
      </c>
      <c r="E7999" s="4" t="s">
        <v>9</v>
      </c>
    </row>
    <row r="8000" spans="1:15">
      <c r="A8000" t="n">
        <v>56210</v>
      </c>
      <c r="B8000" s="41" t="n">
        <v>167</v>
      </c>
      <c r="C8000" s="7" t="n">
        <v>0</v>
      </c>
      <c r="D8000" s="7" t="n">
        <v>8</v>
      </c>
      <c r="E8000" s="7" t="n">
        <v>16</v>
      </c>
    </row>
    <row r="8001" spans="1:5">
      <c r="A8001" t="s">
        <v>4</v>
      </c>
      <c r="B8001" s="4" t="s">
        <v>5</v>
      </c>
      <c r="C8001" s="4" t="s">
        <v>13</v>
      </c>
      <c r="D8001" s="4" t="s">
        <v>10</v>
      </c>
      <c r="E8001" s="4" t="s">
        <v>9</v>
      </c>
    </row>
    <row r="8002" spans="1:5">
      <c r="A8002" t="n">
        <v>56218</v>
      </c>
      <c r="B8002" s="41" t="n">
        <v>167</v>
      </c>
      <c r="C8002" s="7" t="n">
        <v>0</v>
      </c>
      <c r="D8002" s="7" t="n">
        <v>9</v>
      </c>
      <c r="E8002" s="7" t="n">
        <v>16</v>
      </c>
    </row>
    <row r="8003" spans="1:5">
      <c r="A8003" t="s">
        <v>4</v>
      </c>
      <c r="B8003" s="4" t="s">
        <v>5</v>
      </c>
      <c r="C8003" s="4" t="s">
        <v>13</v>
      </c>
    </row>
    <row r="8004" spans="1:5">
      <c r="A8004" t="n">
        <v>56226</v>
      </c>
      <c r="B8004" s="43" t="n">
        <v>117</v>
      </c>
      <c r="C8004" s="7" t="n">
        <v>2</v>
      </c>
    </row>
    <row r="8005" spans="1:5">
      <c r="A8005" t="s">
        <v>4</v>
      </c>
      <c r="B8005" s="4" t="s">
        <v>5</v>
      </c>
      <c r="C8005" s="4" t="s">
        <v>13</v>
      </c>
      <c r="D8005" s="4" t="s">
        <v>13</v>
      </c>
    </row>
    <row r="8006" spans="1:5">
      <c r="A8006" t="n">
        <v>56228</v>
      </c>
      <c r="B8006" s="43" t="n">
        <v>117</v>
      </c>
      <c r="C8006" s="7" t="n">
        <v>0</v>
      </c>
      <c r="D8006" s="7" t="n">
        <v>0</v>
      </c>
    </row>
    <row r="8007" spans="1:5">
      <c r="A8007" t="s">
        <v>4</v>
      </c>
      <c r="B8007" s="4" t="s">
        <v>5</v>
      </c>
      <c r="C8007" s="4" t="s">
        <v>13</v>
      </c>
    </row>
    <row r="8008" spans="1:5">
      <c r="A8008" t="n">
        <v>56231</v>
      </c>
      <c r="B8008" s="43" t="n">
        <v>117</v>
      </c>
      <c r="C8008" s="7" t="n">
        <v>1</v>
      </c>
    </row>
    <row r="8009" spans="1:5">
      <c r="A8009" t="s">
        <v>4</v>
      </c>
      <c r="B8009" s="4" t="s">
        <v>5</v>
      </c>
      <c r="C8009" s="4" t="s">
        <v>84</v>
      </c>
    </row>
    <row r="8010" spans="1:5">
      <c r="A8010" t="n">
        <v>56233</v>
      </c>
      <c r="B8010" s="29" t="n">
        <v>3</v>
      </c>
      <c r="C8010" s="16" t="n">
        <f t="normal" ca="1">A8058</f>
        <v>0</v>
      </c>
    </row>
    <row r="8011" spans="1:5">
      <c r="A8011" t="s">
        <v>4</v>
      </c>
      <c r="B8011" s="4" t="s">
        <v>5</v>
      </c>
      <c r="C8011" s="4" t="s">
        <v>13</v>
      </c>
      <c r="D8011" s="4" t="s">
        <v>13</v>
      </c>
      <c r="E8011" s="4" t="s">
        <v>13</v>
      </c>
      <c r="F8011" s="4" t="s">
        <v>9</v>
      </c>
      <c r="G8011" s="4" t="s">
        <v>13</v>
      </c>
      <c r="H8011" s="4" t="s">
        <v>13</v>
      </c>
      <c r="I8011" s="4" t="s">
        <v>84</v>
      </c>
    </row>
    <row r="8012" spans="1:5">
      <c r="A8012" t="n">
        <v>56238</v>
      </c>
      <c r="B8012" s="15" t="n">
        <v>5</v>
      </c>
      <c r="C8012" s="7" t="n">
        <v>35</v>
      </c>
      <c r="D8012" s="7" t="n">
        <v>2</v>
      </c>
      <c r="E8012" s="7" t="n">
        <v>0</v>
      </c>
      <c r="F8012" s="7" t="n">
        <v>2</v>
      </c>
      <c r="G8012" s="7" t="n">
        <v>2</v>
      </c>
      <c r="H8012" s="7" t="n">
        <v>1</v>
      </c>
      <c r="I8012" s="16" t="n">
        <f t="normal" ca="1">A8058</f>
        <v>0</v>
      </c>
    </row>
    <row r="8013" spans="1:5">
      <c r="A8013" t="s">
        <v>4</v>
      </c>
      <c r="B8013" s="4" t="s">
        <v>5</v>
      </c>
      <c r="C8013" s="4" t="s">
        <v>13</v>
      </c>
    </row>
    <row r="8014" spans="1:5">
      <c r="A8014" t="n">
        <v>56252</v>
      </c>
      <c r="B8014" s="31" t="n">
        <v>64</v>
      </c>
      <c r="C8014" s="7" t="n">
        <v>2</v>
      </c>
    </row>
    <row r="8015" spans="1:5">
      <c r="A8015" t="s">
        <v>4</v>
      </c>
      <c r="B8015" s="4" t="s">
        <v>5</v>
      </c>
      <c r="C8015" s="4" t="s">
        <v>13</v>
      </c>
      <c r="D8015" s="4" t="s">
        <v>10</v>
      </c>
    </row>
    <row r="8016" spans="1:5">
      <c r="A8016" t="n">
        <v>56254</v>
      </c>
      <c r="B8016" s="31" t="n">
        <v>64</v>
      </c>
      <c r="C8016" s="7" t="n">
        <v>0</v>
      </c>
      <c r="D8016" s="7" t="n">
        <v>0</v>
      </c>
    </row>
    <row r="8017" spans="1:9">
      <c r="A8017" t="s">
        <v>4</v>
      </c>
      <c r="B8017" s="4" t="s">
        <v>5</v>
      </c>
      <c r="C8017" s="4" t="s">
        <v>13</v>
      </c>
      <c r="D8017" s="4" t="s">
        <v>10</v>
      </c>
    </row>
    <row r="8018" spans="1:9">
      <c r="A8018" t="n">
        <v>56258</v>
      </c>
      <c r="B8018" s="31" t="n">
        <v>64</v>
      </c>
      <c r="C8018" s="7" t="n">
        <v>4</v>
      </c>
      <c r="D8018" s="7" t="n">
        <v>0</v>
      </c>
    </row>
    <row r="8019" spans="1:9">
      <c r="A8019" t="s">
        <v>4</v>
      </c>
      <c r="B8019" s="4" t="s">
        <v>5</v>
      </c>
      <c r="C8019" s="4" t="s">
        <v>13</v>
      </c>
      <c r="D8019" s="4" t="s">
        <v>13</v>
      </c>
      <c r="E8019" s="4" t="s">
        <v>13</v>
      </c>
      <c r="F8019" s="4" t="s">
        <v>9</v>
      </c>
      <c r="G8019" s="4" t="s">
        <v>13</v>
      </c>
      <c r="H8019" s="4" t="s">
        <v>13</v>
      </c>
      <c r="I8019" s="4" t="s">
        <v>13</v>
      </c>
      <c r="J8019" s="4" t="s">
        <v>13</v>
      </c>
      <c r="K8019" s="4" t="s">
        <v>9</v>
      </c>
      <c r="L8019" s="4" t="s">
        <v>13</v>
      </c>
      <c r="M8019" s="4" t="s">
        <v>13</v>
      </c>
      <c r="N8019" s="4" t="s">
        <v>13</v>
      </c>
      <c r="O8019" s="4" t="s">
        <v>84</v>
      </c>
    </row>
    <row r="8020" spans="1:9">
      <c r="A8020" t="n">
        <v>56262</v>
      </c>
      <c r="B8020" s="15" t="n">
        <v>5</v>
      </c>
      <c r="C8020" s="7" t="n">
        <v>35</v>
      </c>
      <c r="D8020" s="7" t="n">
        <v>1</v>
      </c>
      <c r="E8020" s="7" t="n">
        <v>0</v>
      </c>
      <c r="F8020" s="7" t="n">
        <v>69</v>
      </c>
      <c r="G8020" s="7" t="n">
        <v>7</v>
      </c>
      <c r="H8020" s="7" t="n">
        <v>35</v>
      </c>
      <c r="I8020" s="7" t="n">
        <v>1</v>
      </c>
      <c r="J8020" s="7" t="n">
        <v>0</v>
      </c>
      <c r="K8020" s="7" t="n">
        <v>121</v>
      </c>
      <c r="L8020" s="7" t="n">
        <v>6</v>
      </c>
      <c r="M8020" s="7" t="n">
        <v>9</v>
      </c>
      <c r="N8020" s="7" t="n">
        <v>1</v>
      </c>
      <c r="O8020" s="16" t="n">
        <f t="normal" ca="1">A8030</f>
        <v>0</v>
      </c>
    </row>
    <row r="8021" spans="1:9">
      <c r="A8021" t="s">
        <v>4</v>
      </c>
      <c r="B8021" s="4" t="s">
        <v>5</v>
      </c>
      <c r="C8021" s="4" t="s">
        <v>13</v>
      </c>
      <c r="D8021" s="4" t="s">
        <v>10</v>
      </c>
      <c r="E8021" s="4" t="s">
        <v>10</v>
      </c>
      <c r="F8021" s="4" t="s">
        <v>10</v>
      </c>
      <c r="G8021" s="4" t="s">
        <v>10</v>
      </c>
      <c r="H8021" s="4" t="s">
        <v>10</v>
      </c>
      <c r="I8021" s="4" t="s">
        <v>10</v>
      </c>
      <c r="J8021" s="4" t="s">
        <v>10</v>
      </c>
      <c r="K8021" s="4" t="s">
        <v>10</v>
      </c>
      <c r="L8021" s="4" t="s">
        <v>10</v>
      </c>
      <c r="M8021" s="4" t="s">
        <v>10</v>
      </c>
      <c r="N8021" s="4" t="s">
        <v>10</v>
      </c>
      <c r="O8021" s="4" t="s">
        <v>10</v>
      </c>
      <c r="P8021" s="4" t="s">
        <v>10</v>
      </c>
      <c r="Q8021" s="4" t="s">
        <v>10</v>
      </c>
      <c r="R8021" s="4" t="s">
        <v>10</v>
      </c>
      <c r="S8021" s="4" t="s">
        <v>10</v>
      </c>
      <c r="T8021" s="4" t="s">
        <v>10</v>
      </c>
      <c r="U8021" s="4" t="s">
        <v>10</v>
      </c>
      <c r="V8021" s="4" t="s">
        <v>10</v>
      </c>
      <c r="W8021" s="4" t="s">
        <v>10</v>
      </c>
      <c r="X8021" s="4" t="s">
        <v>10</v>
      </c>
      <c r="Y8021" s="4" t="s">
        <v>10</v>
      </c>
      <c r="Z8021" s="4" t="s">
        <v>10</v>
      </c>
      <c r="AA8021" s="4" t="s">
        <v>10</v>
      </c>
    </row>
    <row r="8022" spans="1:9">
      <c r="A8022" t="n">
        <v>56285</v>
      </c>
      <c r="B8022" s="31" t="n">
        <v>64</v>
      </c>
      <c r="C8022" s="7" t="n">
        <v>13</v>
      </c>
      <c r="D8022" s="7" t="n">
        <v>2</v>
      </c>
      <c r="E8022" s="7" t="n">
        <v>4</v>
      </c>
      <c r="F8022" s="7" t="n">
        <v>7</v>
      </c>
      <c r="G8022" s="7" t="n">
        <v>65533</v>
      </c>
      <c r="H8022" s="7" t="n">
        <v>65533</v>
      </c>
      <c r="I8022" s="7" t="n">
        <v>65533</v>
      </c>
      <c r="J8022" s="7" t="n">
        <v>65533</v>
      </c>
      <c r="K8022" s="7" t="n">
        <v>65533</v>
      </c>
      <c r="L8022" s="7" t="n">
        <v>65533</v>
      </c>
      <c r="M8022" s="7" t="n">
        <v>65533</v>
      </c>
      <c r="N8022" s="7" t="n">
        <v>65533</v>
      </c>
      <c r="O8022" s="7" t="n">
        <v>65533</v>
      </c>
      <c r="P8022" s="7" t="n">
        <v>65533</v>
      </c>
      <c r="Q8022" s="7" t="n">
        <v>65533</v>
      </c>
      <c r="R8022" s="7" t="n">
        <v>65533</v>
      </c>
      <c r="S8022" s="7" t="n">
        <v>65533</v>
      </c>
      <c r="T8022" s="7" t="n">
        <v>65533</v>
      </c>
      <c r="U8022" s="7" t="n">
        <v>65533</v>
      </c>
      <c r="V8022" s="7" t="n">
        <v>65533</v>
      </c>
      <c r="W8022" s="7" t="n">
        <v>65533</v>
      </c>
      <c r="X8022" s="7" t="n">
        <v>65533</v>
      </c>
      <c r="Y8022" s="7" t="n">
        <v>65533</v>
      </c>
      <c r="Z8022" s="7" t="n">
        <v>65533</v>
      </c>
      <c r="AA8022" s="7" t="n">
        <v>65533</v>
      </c>
    </row>
    <row r="8023" spans="1:9">
      <c r="A8023" t="s">
        <v>4</v>
      </c>
      <c r="B8023" s="4" t="s">
        <v>5</v>
      </c>
      <c r="C8023" s="4" t="s">
        <v>13</v>
      </c>
      <c r="D8023" s="4" t="s">
        <v>10</v>
      </c>
      <c r="E8023" s="4" t="s">
        <v>10</v>
      </c>
      <c r="F8023" s="4" t="s">
        <v>10</v>
      </c>
      <c r="G8023" s="4" t="s">
        <v>10</v>
      </c>
      <c r="H8023" s="4" t="s">
        <v>10</v>
      </c>
      <c r="I8023" s="4" t="s">
        <v>10</v>
      </c>
      <c r="J8023" s="4" t="s">
        <v>10</v>
      </c>
      <c r="K8023" s="4" t="s">
        <v>10</v>
      </c>
      <c r="L8023" s="4" t="s">
        <v>10</v>
      </c>
      <c r="M8023" s="4" t="s">
        <v>10</v>
      </c>
      <c r="N8023" s="4" t="s">
        <v>10</v>
      </c>
      <c r="O8023" s="4" t="s">
        <v>10</v>
      </c>
      <c r="P8023" s="4" t="s">
        <v>10</v>
      </c>
      <c r="Q8023" s="4" t="s">
        <v>10</v>
      </c>
      <c r="R8023" s="4" t="s">
        <v>10</v>
      </c>
      <c r="S8023" s="4" t="s">
        <v>10</v>
      </c>
      <c r="T8023" s="4" t="s">
        <v>10</v>
      </c>
      <c r="U8023" s="4" t="s">
        <v>10</v>
      </c>
      <c r="V8023" s="4" t="s">
        <v>10</v>
      </c>
      <c r="W8023" s="4" t="s">
        <v>10</v>
      </c>
      <c r="X8023" s="4" t="s">
        <v>10</v>
      </c>
      <c r="Y8023" s="4" t="s">
        <v>10</v>
      </c>
      <c r="Z8023" s="4" t="s">
        <v>10</v>
      </c>
      <c r="AA8023" s="4" t="s">
        <v>10</v>
      </c>
    </row>
    <row r="8024" spans="1:9">
      <c r="A8024" t="n">
        <v>56335</v>
      </c>
      <c r="B8024" s="31" t="n">
        <v>64</v>
      </c>
      <c r="C8024" s="7" t="n">
        <v>13</v>
      </c>
      <c r="D8024" s="7" t="n">
        <v>2</v>
      </c>
      <c r="E8024" s="7" t="n">
        <v>4</v>
      </c>
      <c r="F8024" s="7" t="n">
        <v>7</v>
      </c>
      <c r="G8024" s="7" t="n">
        <v>65533</v>
      </c>
      <c r="H8024" s="7" t="n">
        <v>65533</v>
      </c>
      <c r="I8024" s="7" t="n">
        <v>65533</v>
      </c>
      <c r="J8024" s="7" t="n">
        <v>65533</v>
      </c>
      <c r="K8024" s="7" t="n">
        <v>65533</v>
      </c>
      <c r="L8024" s="7" t="n">
        <v>65533</v>
      </c>
      <c r="M8024" s="7" t="n">
        <v>65533</v>
      </c>
      <c r="N8024" s="7" t="n">
        <v>65533</v>
      </c>
      <c r="O8024" s="7" t="n">
        <v>65533</v>
      </c>
      <c r="P8024" s="7" t="n">
        <v>65533</v>
      </c>
      <c r="Q8024" s="7" t="n">
        <v>65533</v>
      </c>
      <c r="R8024" s="7" t="n">
        <v>65533</v>
      </c>
      <c r="S8024" s="7" t="n">
        <v>65533</v>
      </c>
      <c r="T8024" s="7" t="n">
        <v>65533</v>
      </c>
      <c r="U8024" s="7" t="n">
        <v>65533</v>
      </c>
      <c r="V8024" s="7" t="n">
        <v>65533</v>
      </c>
      <c r="W8024" s="7" t="n">
        <v>65533</v>
      </c>
      <c r="X8024" s="7" t="n">
        <v>65533</v>
      </c>
      <c r="Y8024" s="7" t="n">
        <v>65533</v>
      </c>
      <c r="Z8024" s="7" t="n">
        <v>65533</v>
      </c>
      <c r="AA8024" s="7" t="n">
        <v>65533</v>
      </c>
    </row>
    <row r="8025" spans="1:9">
      <c r="A8025" t="s">
        <v>4</v>
      </c>
      <c r="B8025" s="4" t="s">
        <v>5</v>
      </c>
      <c r="C8025" s="4" t="s">
        <v>13</v>
      </c>
      <c r="D8025" s="4" t="s">
        <v>10</v>
      </c>
      <c r="E8025" s="4" t="s">
        <v>10</v>
      </c>
      <c r="F8025" s="4" t="s">
        <v>10</v>
      </c>
      <c r="G8025" s="4" t="s">
        <v>10</v>
      </c>
      <c r="H8025" s="4" t="s">
        <v>10</v>
      </c>
      <c r="I8025" s="4" t="s">
        <v>10</v>
      </c>
      <c r="J8025" s="4" t="s">
        <v>10</v>
      </c>
      <c r="K8025" s="4" t="s">
        <v>10</v>
      </c>
      <c r="L8025" s="4" t="s">
        <v>10</v>
      </c>
      <c r="M8025" s="4" t="s">
        <v>10</v>
      </c>
      <c r="N8025" s="4" t="s">
        <v>10</v>
      </c>
      <c r="O8025" s="4" t="s">
        <v>10</v>
      </c>
      <c r="P8025" s="4" t="s">
        <v>10</v>
      </c>
      <c r="Q8025" s="4" t="s">
        <v>10</v>
      </c>
      <c r="R8025" s="4" t="s">
        <v>10</v>
      </c>
      <c r="S8025" s="4" t="s">
        <v>10</v>
      </c>
      <c r="T8025" s="4" t="s">
        <v>10</v>
      </c>
      <c r="U8025" s="4" t="s">
        <v>10</v>
      </c>
      <c r="V8025" s="4" t="s">
        <v>10</v>
      </c>
      <c r="W8025" s="4" t="s">
        <v>10</v>
      </c>
      <c r="X8025" s="4" t="s">
        <v>10</v>
      </c>
      <c r="Y8025" s="4" t="s">
        <v>10</v>
      </c>
      <c r="Z8025" s="4" t="s">
        <v>10</v>
      </c>
      <c r="AA8025" s="4" t="s">
        <v>10</v>
      </c>
    </row>
    <row r="8026" spans="1:9">
      <c r="A8026" t="n">
        <v>56385</v>
      </c>
      <c r="B8026" s="31" t="n">
        <v>64</v>
      </c>
      <c r="C8026" s="7" t="n">
        <v>13</v>
      </c>
      <c r="D8026" s="7" t="n">
        <v>16</v>
      </c>
      <c r="E8026" s="7" t="n">
        <v>15</v>
      </c>
      <c r="F8026" s="7" t="n">
        <v>65533</v>
      </c>
      <c r="G8026" s="7" t="n">
        <v>65533</v>
      </c>
      <c r="H8026" s="7" t="n">
        <v>65533</v>
      </c>
      <c r="I8026" s="7" t="n">
        <v>65533</v>
      </c>
      <c r="J8026" s="7" t="n">
        <v>65533</v>
      </c>
      <c r="K8026" s="7" t="n">
        <v>65533</v>
      </c>
      <c r="L8026" s="7" t="n">
        <v>65533</v>
      </c>
      <c r="M8026" s="7" t="n">
        <v>65533</v>
      </c>
      <c r="N8026" s="7" t="n">
        <v>65533</v>
      </c>
      <c r="O8026" s="7" t="n">
        <v>65533</v>
      </c>
      <c r="P8026" s="7" t="n">
        <v>65533</v>
      </c>
      <c r="Q8026" s="7" t="n">
        <v>65533</v>
      </c>
      <c r="R8026" s="7" t="n">
        <v>65533</v>
      </c>
      <c r="S8026" s="7" t="n">
        <v>65533</v>
      </c>
      <c r="T8026" s="7" t="n">
        <v>65533</v>
      </c>
      <c r="U8026" s="7" t="n">
        <v>65533</v>
      </c>
      <c r="V8026" s="7" t="n">
        <v>65533</v>
      </c>
      <c r="W8026" s="7" t="n">
        <v>65533</v>
      </c>
      <c r="X8026" s="7" t="n">
        <v>65533</v>
      </c>
      <c r="Y8026" s="7" t="n">
        <v>65533</v>
      </c>
      <c r="Z8026" s="7" t="n">
        <v>65533</v>
      </c>
      <c r="AA8026" s="7" t="n">
        <v>65533</v>
      </c>
    </row>
    <row r="8027" spans="1:9">
      <c r="A8027" t="s">
        <v>4</v>
      </c>
      <c r="B8027" s="4" t="s">
        <v>5</v>
      </c>
      <c r="C8027" s="4" t="s">
        <v>84</v>
      </c>
    </row>
    <row r="8028" spans="1:9">
      <c r="A8028" t="n">
        <v>56435</v>
      </c>
      <c r="B8028" s="29" t="n">
        <v>3</v>
      </c>
      <c r="C8028" s="16" t="n">
        <f t="normal" ca="1">A8058</f>
        <v>0</v>
      </c>
    </row>
    <row r="8029" spans="1:9">
      <c r="A8029" t="s">
        <v>4</v>
      </c>
      <c r="B8029" s="4" t="s">
        <v>5</v>
      </c>
      <c r="C8029" s="4" t="s">
        <v>13</v>
      </c>
      <c r="D8029" s="4" t="s">
        <v>13</v>
      </c>
      <c r="E8029" s="4" t="s">
        <v>13</v>
      </c>
      <c r="F8029" s="4" t="s">
        <v>9</v>
      </c>
      <c r="G8029" s="4" t="s">
        <v>13</v>
      </c>
      <c r="H8029" s="4" t="s">
        <v>13</v>
      </c>
      <c r="I8029" s="4" t="s">
        <v>13</v>
      </c>
      <c r="J8029" s="4" t="s">
        <v>13</v>
      </c>
      <c r="K8029" s="4" t="s">
        <v>9</v>
      </c>
      <c r="L8029" s="4" t="s">
        <v>13</v>
      </c>
      <c r="M8029" s="4" t="s">
        <v>13</v>
      </c>
      <c r="N8029" s="4" t="s">
        <v>13</v>
      </c>
      <c r="O8029" s="4" t="s">
        <v>84</v>
      </c>
    </row>
    <row r="8030" spans="1:9">
      <c r="A8030" t="n">
        <v>56440</v>
      </c>
      <c r="B8030" s="15" t="n">
        <v>5</v>
      </c>
      <c r="C8030" s="7" t="n">
        <v>35</v>
      </c>
      <c r="D8030" s="7" t="n">
        <v>1</v>
      </c>
      <c r="E8030" s="7" t="n">
        <v>0</v>
      </c>
      <c r="F8030" s="7" t="n">
        <v>126</v>
      </c>
      <c r="G8030" s="7" t="n">
        <v>7</v>
      </c>
      <c r="H8030" s="7" t="n">
        <v>35</v>
      </c>
      <c r="I8030" s="7" t="n">
        <v>1</v>
      </c>
      <c r="J8030" s="7" t="n">
        <v>0</v>
      </c>
      <c r="K8030" s="7" t="n">
        <v>188</v>
      </c>
      <c r="L8030" s="7" t="n">
        <v>6</v>
      </c>
      <c r="M8030" s="7" t="n">
        <v>9</v>
      </c>
      <c r="N8030" s="7" t="n">
        <v>1</v>
      </c>
      <c r="O8030" s="16" t="n">
        <f t="normal" ca="1">A8040</f>
        <v>0</v>
      </c>
    </row>
    <row r="8031" spans="1:9">
      <c r="A8031" t="s">
        <v>4</v>
      </c>
      <c r="B8031" s="4" t="s">
        <v>5</v>
      </c>
      <c r="C8031" s="4" t="s">
        <v>13</v>
      </c>
      <c r="D8031" s="4" t="s">
        <v>10</v>
      </c>
      <c r="E8031" s="4" t="s">
        <v>10</v>
      </c>
      <c r="F8031" s="4" t="s">
        <v>10</v>
      </c>
      <c r="G8031" s="4" t="s">
        <v>10</v>
      </c>
      <c r="H8031" s="4" t="s">
        <v>10</v>
      </c>
      <c r="I8031" s="4" t="s">
        <v>10</v>
      </c>
      <c r="J8031" s="4" t="s">
        <v>10</v>
      </c>
      <c r="K8031" s="4" t="s">
        <v>10</v>
      </c>
      <c r="L8031" s="4" t="s">
        <v>10</v>
      </c>
      <c r="M8031" s="4" t="s">
        <v>10</v>
      </c>
      <c r="N8031" s="4" t="s">
        <v>10</v>
      </c>
      <c r="O8031" s="4" t="s">
        <v>10</v>
      </c>
      <c r="P8031" s="4" t="s">
        <v>10</v>
      </c>
      <c r="Q8031" s="4" t="s">
        <v>10</v>
      </c>
      <c r="R8031" s="4" t="s">
        <v>10</v>
      </c>
      <c r="S8031" s="4" t="s">
        <v>10</v>
      </c>
      <c r="T8031" s="4" t="s">
        <v>10</v>
      </c>
      <c r="U8031" s="4" t="s">
        <v>10</v>
      </c>
      <c r="V8031" s="4" t="s">
        <v>10</v>
      </c>
      <c r="W8031" s="4" t="s">
        <v>10</v>
      </c>
      <c r="X8031" s="4" t="s">
        <v>10</v>
      </c>
      <c r="Y8031" s="4" t="s">
        <v>10</v>
      </c>
      <c r="Z8031" s="4" t="s">
        <v>10</v>
      </c>
      <c r="AA8031" s="4" t="s">
        <v>10</v>
      </c>
    </row>
    <row r="8032" spans="1:9">
      <c r="A8032" t="n">
        <v>56463</v>
      </c>
      <c r="B8032" s="31" t="n">
        <v>64</v>
      </c>
      <c r="C8032" s="7" t="n">
        <v>13</v>
      </c>
      <c r="D8032" s="7" t="n">
        <v>2</v>
      </c>
      <c r="E8032" s="7" t="n">
        <v>4</v>
      </c>
      <c r="F8032" s="7" t="n">
        <v>7</v>
      </c>
      <c r="G8032" s="7" t="n">
        <v>8</v>
      </c>
      <c r="H8032" s="7" t="n">
        <v>1</v>
      </c>
      <c r="I8032" s="7" t="n">
        <v>9</v>
      </c>
      <c r="J8032" s="7" t="n">
        <v>65533</v>
      </c>
      <c r="K8032" s="7" t="n">
        <v>65533</v>
      </c>
      <c r="L8032" s="7" t="n">
        <v>65533</v>
      </c>
      <c r="M8032" s="7" t="n">
        <v>65533</v>
      </c>
      <c r="N8032" s="7" t="n">
        <v>65533</v>
      </c>
      <c r="O8032" s="7" t="n">
        <v>65533</v>
      </c>
      <c r="P8032" s="7" t="n">
        <v>65533</v>
      </c>
      <c r="Q8032" s="7" t="n">
        <v>65533</v>
      </c>
      <c r="R8032" s="7" t="n">
        <v>65533</v>
      </c>
      <c r="S8032" s="7" t="n">
        <v>65533</v>
      </c>
      <c r="T8032" s="7" t="n">
        <v>65533</v>
      </c>
      <c r="U8032" s="7" t="n">
        <v>65533</v>
      </c>
      <c r="V8032" s="7" t="n">
        <v>65533</v>
      </c>
      <c r="W8032" s="7" t="n">
        <v>65533</v>
      </c>
      <c r="X8032" s="7" t="n">
        <v>65533</v>
      </c>
      <c r="Y8032" s="7" t="n">
        <v>65533</v>
      </c>
      <c r="Z8032" s="7" t="n">
        <v>65533</v>
      </c>
      <c r="AA8032" s="7" t="n">
        <v>65533</v>
      </c>
    </row>
    <row r="8033" spans="1:27">
      <c r="A8033" t="s">
        <v>4</v>
      </c>
      <c r="B8033" s="4" t="s">
        <v>5</v>
      </c>
      <c r="C8033" s="4" t="s">
        <v>13</v>
      </c>
      <c r="D8033" s="4" t="s">
        <v>10</v>
      </c>
      <c r="E8033" s="4" t="s">
        <v>10</v>
      </c>
      <c r="F8033" s="4" t="s">
        <v>10</v>
      </c>
      <c r="G8033" s="4" t="s">
        <v>10</v>
      </c>
      <c r="H8033" s="4" t="s">
        <v>10</v>
      </c>
      <c r="I8033" s="4" t="s">
        <v>10</v>
      </c>
      <c r="J8033" s="4" t="s">
        <v>10</v>
      </c>
      <c r="K8033" s="4" t="s">
        <v>10</v>
      </c>
      <c r="L8033" s="4" t="s">
        <v>10</v>
      </c>
      <c r="M8033" s="4" t="s">
        <v>10</v>
      </c>
      <c r="N8033" s="4" t="s">
        <v>10</v>
      </c>
      <c r="O8033" s="4" t="s">
        <v>10</v>
      </c>
      <c r="P8033" s="4" t="s">
        <v>10</v>
      </c>
      <c r="Q8033" s="4" t="s">
        <v>10</v>
      </c>
      <c r="R8033" s="4" t="s">
        <v>10</v>
      </c>
      <c r="S8033" s="4" t="s">
        <v>10</v>
      </c>
      <c r="T8033" s="4" t="s">
        <v>10</v>
      </c>
      <c r="U8033" s="4" t="s">
        <v>10</v>
      </c>
      <c r="V8033" s="4" t="s">
        <v>10</v>
      </c>
      <c r="W8033" s="4" t="s">
        <v>10</v>
      </c>
      <c r="X8033" s="4" t="s">
        <v>10</v>
      </c>
      <c r="Y8033" s="4" t="s">
        <v>10</v>
      </c>
      <c r="Z8033" s="4" t="s">
        <v>10</v>
      </c>
      <c r="AA8033" s="4" t="s">
        <v>10</v>
      </c>
    </row>
    <row r="8034" spans="1:27">
      <c r="A8034" t="n">
        <v>56513</v>
      </c>
      <c r="B8034" s="31" t="n">
        <v>64</v>
      </c>
      <c r="C8034" s="7" t="n">
        <v>13</v>
      </c>
      <c r="D8034" s="7" t="n">
        <v>2</v>
      </c>
      <c r="E8034" s="7" t="n">
        <v>4</v>
      </c>
      <c r="F8034" s="7" t="n">
        <v>7</v>
      </c>
      <c r="G8034" s="7" t="n">
        <v>8</v>
      </c>
      <c r="H8034" s="7" t="n">
        <v>1</v>
      </c>
      <c r="I8034" s="7" t="n">
        <v>9</v>
      </c>
      <c r="J8034" s="7" t="n">
        <v>65533</v>
      </c>
      <c r="K8034" s="7" t="n">
        <v>65533</v>
      </c>
      <c r="L8034" s="7" t="n">
        <v>65533</v>
      </c>
      <c r="M8034" s="7" t="n">
        <v>65533</v>
      </c>
      <c r="N8034" s="7" t="n">
        <v>65533</v>
      </c>
      <c r="O8034" s="7" t="n">
        <v>65533</v>
      </c>
      <c r="P8034" s="7" t="n">
        <v>65533</v>
      </c>
      <c r="Q8034" s="7" t="n">
        <v>65533</v>
      </c>
      <c r="R8034" s="7" t="n">
        <v>65533</v>
      </c>
      <c r="S8034" s="7" t="n">
        <v>65533</v>
      </c>
      <c r="T8034" s="7" t="n">
        <v>65533</v>
      </c>
      <c r="U8034" s="7" t="n">
        <v>65533</v>
      </c>
      <c r="V8034" s="7" t="n">
        <v>65533</v>
      </c>
      <c r="W8034" s="7" t="n">
        <v>65533</v>
      </c>
      <c r="X8034" s="7" t="n">
        <v>65533</v>
      </c>
      <c r="Y8034" s="7" t="n">
        <v>65533</v>
      </c>
      <c r="Z8034" s="7" t="n">
        <v>65533</v>
      </c>
      <c r="AA8034" s="7" t="n">
        <v>65533</v>
      </c>
    </row>
    <row r="8035" spans="1:27">
      <c r="A8035" t="s">
        <v>4</v>
      </c>
      <c r="B8035" s="4" t="s">
        <v>5</v>
      </c>
      <c r="C8035" s="4" t="s">
        <v>13</v>
      </c>
      <c r="D8035" s="4" t="s">
        <v>10</v>
      </c>
      <c r="E8035" s="4" t="s">
        <v>10</v>
      </c>
      <c r="F8035" s="4" t="s">
        <v>10</v>
      </c>
      <c r="G8035" s="4" t="s">
        <v>10</v>
      </c>
      <c r="H8035" s="4" t="s">
        <v>10</v>
      </c>
      <c r="I8035" s="4" t="s">
        <v>10</v>
      </c>
      <c r="J8035" s="4" t="s">
        <v>10</v>
      </c>
      <c r="K8035" s="4" t="s">
        <v>10</v>
      </c>
      <c r="L8035" s="4" t="s">
        <v>10</v>
      </c>
      <c r="M8035" s="4" t="s">
        <v>10</v>
      </c>
      <c r="N8035" s="4" t="s">
        <v>10</v>
      </c>
      <c r="O8035" s="4" t="s">
        <v>10</v>
      </c>
      <c r="P8035" s="4" t="s">
        <v>10</v>
      </c>
      <c r="Q8035" s="4" t="s">
        <v>10</v>
      </c>
      <c r="R8035" s="4" t="s">
        <v>10</v>
      </c>
      <c r="S8035" s="4" t="s">
        <v>10</v>
      </c>
      <c r="T8035" s="4" t="s">
        <v>10</v>
      </c>
      <c r="U8035" s="4" t="s">
        <v>10</v>
      </c>
      <c r="V8035" s="4" t="s">
        <v>10</v>
      </c>
      <c r="W8035" s="4" t="s">
        <v>10</v>
      </c>
      <c r="X8035" s="4" t="s">
        <v>10</v>
      </c>
      <c r="Y8035" s="4" t="s">
        <v>10</v>
      </c>
      <c r="Z8035" s="4" t="s">
        <v>10</v>
      </c>
      <c r="AA8035" s="4" t="s">
        <v>10</v>
      </c>
    </row>
    <row r="8036" spans="1:27">
      <c r="A8036" t="n">
        <v>56563</v>
      </c>
      <c r="B8036" s="31" t="n">
        <v>64</v>
      </c>
      <c r="C8036" s="7" t="n">
        <v>13</v>
      </c>
      <c r="D8036" s="7" t="n">
        <v>16</v>
      </c>
      <c r="E8036" s="7" t="n">
        <v>15</v>
      </c>
      <c r="F8036" s="7" t="n">
        <v>14</v>
      </c>
      <c r="G8036" s="7" t="n">
        <v>65533</v>
      </c>
      <c r="H8036" s="7" t="n">
        <v>65533</v>
      </c>
      <c r="I8036" s="7" t="n">
        <v>65533</v>
      </c>
      <c r="J8036" s="7" t="n">
        <v>65533</v>
      </c>
      <c r="K8036" s="7" t="n">
        <v>65533</v>
      </c>
      <c r="L8036" s="7" t="n">
        <v>65533</v>
      </c>
      <c r="M8036" s="7" t="n">
        <v>65533</v>
      </c>
      <c r="N8036" s="7" t="n">
        <v>65533</v>
      </c>
      <c r="O8036" s="7" t="n">
        <v>65533</v>
      </c>
      <c r="P8036" s="7" t="n">
        <v>65533</v>
      </c>
      <c r="Q8036" s="7" t="n">
        <v>65533</v>
      </c>
      <c r="R8036" s="7" t="n">
        <v>65533</v>
      </c>
      <c r="S8036" s="7" t="n">
        <v>65533</v>
      </c>
      <c r="T8036" s="7" t="n">
        <v>65533</v>
      </c>
      <c r="U8036" s="7" t="n">
        <v>65533</v>
      </c>
      <c r="V8036" s="7" t="n">
        <v>65533</v>
      </c>
      <c r="W8036" s="7" t="n">
        <v>65533</v>
      </c>
      <c r="X8036" s="7" t="n">
        <v>65533</v>
      </c>
      <c r="Y8036" s="7" t="n">
        <v>65533</v>
      </c>
      <c r="Z8036" s="7" t="n">
        <v>65533</v>
      </c>
      <c r="AA8036" s="7" t="n">
        <v>65533</v>
      </c>
    </row>
    <row r="8037" spans="1:27">
      <c r="A8037" t="s">
        <v>4</v>
      </c>
      <c r="B8037" s="4" t="s">
        <v>5</v>
      </c>
      <c r="C8037" s="4" t="s">
        <v>84</v>
      </c>
    </row>
    <row r="8038" spans="1:27">
      <c r="A8038" t="n">
        <v>56613</v>
      </c>
      <c r="B8038" s="29" t="n">
        <v>3</v>
      </c>
      <c r="C8038" s="16" t="n">
        <f t="normal" ca="1">A8058</f>
        <v>0</v>
      </c>
    </row>
    <row r="8039" spans="1:27">
      <c r="A8039" t="s">
        <v>4</v>
      </c>
      <c r="B8039" s="4" t="s">
        <v>5</v>
      </c>
      <c r="C8039" s="4" t="s">
        <v>13</v>
      </c>
      <c r="D8039" s="4" t="s">
        <v>13</v>
      </c>
      <c r="E8039" s="4" t="s">
        <v>13</v>
      </c>
      <c r="F8039" s="4" t="s">
        <v>9</v>
      </c>
      <c r="G8039" s="4" t="s">
        <v>13</v>
      </c>
      <c r="H8039" s="4" t="s">
        <v>13</v>
      </c>
      <c r="I8039" s="4" t="s">
        <v>13</v>
      </c>
      <c r="J8039" s="4" t="s">
        <v>13</v>
      </c>
      <c r="K8039" s="4" t="s">
        <v>9</v>
      </c>
      <c r="L8039" s="4" t="s">
        <v>13</v>
      </c>
      <c r="M8039" s="4" t="s">
        <v>13</v>
      </c>
      <c r="N8039" s="4" t="s">
        <v>13</v>
      </c>
      <c r="O8039" s="4" t="s">
        <v>84</v>
      </c>
    </row>
    <row r="8040" spans="1:27">
      <c r="A8040" t="n">
        <v>56618</v>
      </c>
      <c r="B8040" s="15" t="n">
        <v>5</v>
      </c>
      <c r="C8040" s="7" t="n">
        <v>35</v>
      </c>
      <c r="D8040" s="7" t="n">
        <v>1</v>
      </c>
      <c r="E8040" s="7" t="n">
        <v>0</v>
      </c>
      <c r="F8040" s="7" t="n">
        <v>217</v>
      </c>
      <c r="G8040" s="7" t="n">
        <v>7</v>
      </c>
      <c r="H8040" s="7" t="n">
        <v>35</v>
      </c>
      <c r="I8040" s="7" t="n">
        <v>1</v>
      </c>
      <c r="J8040" s="7" t="n">
        <v>0</v>
      </c>
      <c r="K8040" s="7" t="n">
        <v>217</v>
      </c>
      <c r="L8040" s="7" t="n">
        <v>6</v>
      </c>
      <c r="M8040" s="7" t="n">
        <v>9</v>
      </c>
      <c r="N8040" s="7" t="n">
        <v>1</v>
      </c>
      <c r="O8040" s="16" t="n">
        <f t="normal" ca="1">A8058</f>
        <v>0</v>
      </c>
    </row>
    <row r="8041" spans="1:27">
      <c r="A8041" t="s">
        <v>4</v>
      </c>
      <c r="B8041" s="4" t="s">
        <v>5</v>
      </c>
      <c r="C8041" s="4" t="s">
        <v>13</v>
      </c>
    </row>
    <row r="8042" spans="1:27">
      <c r="A8042" t="n">
        <v>56641</v>
      </c>
      <c r="B8042" s="31" t="n">
        <v>64</v>
      </c>
      <c r="C8042" s="7" t="n">
        <v>2</v>
      </c>
    </row>
    <row r="8043" spans="1:27">
      <c r="A8043" t="s">
        <v>4</v>
      </c>
      <c r="B8043" s="4" t="s">
        <v>5</v>
      </c>
      <c r="C8043" s="4" t="s">
        <v>13</v>
      </c>
      <c r="D8043" s="4" t="s">
        <v>10</v>
      </c>
    </row>
    <row r="8044" spans="1:27">
      <c r="A8044" t="n">
        <v>56643</v>
      </c>
      <c r="B8044" s="31" t="n">
        <v>64</v>
      </c>
      <c r="C8044" s="7" t="n">
        <v>0</v>
      </c>
      <c r="D8044" s="7" t="n">
        <v>6</v>
      </c>
    </row>
    <row r="8045" spans="1:27">
      <c r="A8045" t="s">
        <v>4</v>
      </c>
      <c r="B8045" s="4" t="s">
        <v>5</v>
      </c>
      <c r="C8045" s="4" t="s">
        <v>13</v>
      </c>
      <c r="D8045" s="4" t="s">
        <v>10</v>
      </c>
    </row>
    <row r="8046" spans="1:27">
      <c r="A8046" t="n">
        <v>56647</v>
      </c>
      <c r="B8046" s="31" t="n">
        <v>64</v>
      </c>
      <c r="C8046" s="7" t="n">
        <v>4</v>
      </c>
      <c r="D8046" s="7" t="n">
        <v>6</v>
      </c>
    </row>
    <row r="8047" spans="1:27">
      <c r="A8047" t="s">
        <v>4</v>
      </c>
      <c r="B8047" s="4" t="s">
        <v>5</v>
      </c>
      <c r="C8047" s="4" t="s">
        <v>13</v>
      </c>
      <c r="D8047" s="4" t="s">
        <v>10</v>
      </c>
      <c r="E8047" s="4" t="s">
        <v>10</v>
      </c>
      <c r="F8047" s="4" t="s">
        <v>10</v>
      </c>
      <c r="G8047" s="4" t="s">
        <v>10</v>
      </c>
      <c r="H8047" s="4" t="s">
        <v>10</v>
      </c>
      <c r="I8047" s="4" t="s">
        <v>10</v>
      </c>
      <c r="J8047" s="4" t="s">
        <v>10</v>
      </c>
      <c r="K8047" s="4" t="s">
        <v>10</v>
      </c>
      <c r="L8047" s="4" t="s">
        <v>10</v>
      </c>
      <c r="M8047" s="4" t="s">
        <v>10</v>
      </c>
      <c r="N8047" s="4" t="s">
        <v>10</v>
      </c>
      <c r="O8047" s="4" t="s">
        <v>10</v>
      </c>
      <c r="P8047" s="4" t="s">
        <v>10</v>
      </c>
      <c r="Q8047" s="4" t="s">
        <v>10</v>
      </c>
      <c r="R8047" s="4" t="s">
        <v>10</v>
      </c>
      <c r="S8047" s="4" t="s">
        <v>10</v>
      </c>
      <c r="T8047" s="4" t="s">
        <v>10</v>
      </c>
      <c r="U8047" s="4" t="s">
        <v>10</v>
      </c>
      <c r="V8047" s="4" t="s">
        <v>10</v>
      </c>
      <c r="W8047" s="4" t="s">
        <v>10</v>
      </c>
      <c r="X8047" s="4" t="s">
        <v>10</v>
      </c>
      <c r="Y8047" s="4" t="s">
        <v>10</v>
      </c>
      <c r="Z8047" s="4" t="s">
        <v>10</v>
      </c>
      <c r="AA8047" s="4" t="s">
        <v>10</v>
      </c>
    </row>
    <row r="8048" spans="1:27">
      <c r="A8048" t="n">
        <v>56651</v>
      </c>
      <c r="B8048" s="31" t="n">
        <v>64</v>
      </c>
      <c r="C8048" s="7" t="n">
        <v>13</v>
      </c>
      <c r="D8048" s="7" t="n">
        <v>1</v>
      </c>
      <c r="E8048" s="7" t="n">
        <v>2</v>
      </c>
      <c r="F8048" s="7" t="n">
        <v>3</v>
      </c>
      <c r="G8048" s="7" t="n">
        <v>4</v>
      </c>
      <c r="H8048" s="7" t="n">
        <v>5</v>
      </c>
      <c r="I8048" s="7" t="n">
        <v>7</v>
      </c>
      <c r="J8048" s="7" t="n">
        <v>8</v>
      </c>
      <c r="K8048" s="7" t="n">
        <v>9</v>
      </c>
      <c r="L8048" s="7" t="n">
        <v>65533</v>
      </c>
      <c r="M8048" s="7" t="n">
        <v>65533</v>
      </c>
      <c r="N8048" s="7" t="n">
        <v>65533</v>
      </c>
      <c r="O8048" s="7" t="n">
        <v>65533</v>
      </c>
      <c r="P8048" s="7" t="n">
        <v>65533</v>
      </c>
      <c r="Q8048" s="7" t="n">
        <v>65533</v>
      </c>
      <c r="R8048" s="7" t="n">
        <v>65533</v>
      </c>
      <c r="S8048" s="7" t="n">
        <v>65533</v>
      </c>
      <c r="T8048" s="7" t="n">
        <v>65533</v>
      </c>
      <c r="U8048" s="7" t="n">
        <v>65533</v>
      </c>
      <c r="V8048" s="7" t="n">
        <v>65533</v>
      </c>
      <c r="W8048" s="7" t="n">
        <v>65533</v>
      </c>
      <c r="X8048" s="7" t="n">
        <v>65533</v>
      </c>
      <c r="Y8048" s="7" t="n">
        <v>65533</v>
      </c>
      <c r="Z8048" s="7" t="n">
        <v>65533</v>
      </c>
      <c r="AA8048" s="7" t="n">
        <v>65533</v>
      </c>
    </row>
    <row r="8049" spans="1:27">
      <c r="A8049" t="s">
        <v>4</v>
      </c>
      <c r="B8049" s="4" t="s">
        <v>5</v>
      </c>
      <c r="C8049" s="4" t="s">
        <v>13</v>
      </c>
      <c r="D8049" s="4" t="s">
        <v>10</v>
      </c>
      <c r="E8049" s="4" t="s">
        <v>10</v>
      </c>
      <c r="F8049" s="4" t="s">
        <v>10</v>
      </c>
      <c r="G8049" s="4" t="s">
        <v>10</v>
      </c>
      <c r="H8049" s="4" t="s">
        <v>10</v>
      </c>
      <c r="I8049" s="4" t="s">
        <v>10</v>
      </c>
      <c r="J8049" s="4" t="s">
        <v>10</v>
      </c>
      <c r="K8049" s="4" t="s">
        <v>10</v>
      </c>
      <c r="L8049" s="4" t="s">
        <v>10</v>
      </c>
      <c r="M8049" s="4" t="s">
        <v>10</v>
      </c>
      <c r="N8049" s="4" t="s">
        <v>10</v>
      </c>
      <c r="O8049" s="4" t="s">
        <v>10</v>
      </c>
      <c r="P8049" s="4" t="s">
        <v>10</v>
      </c>
      <c r="Q8049" s="4" t="s">
        <v>10</v>
      </c>
      <c r="R8049" s="4" t="s">
        <v>10</v>
      </c>
      <c r="S8049" s="4" t="s">
        <v>10</v>
      </c>
      <c r="T8049" s="4" t="s">
        <v>10</v>
      </c>
      <c r="U8049" s="4" t="s">
        <v>10</v>
      </c>
      <c r="V8049" s="4" t="s">
        <v>10</v>
      </c>
      <c r="W8049" s="4" t="s">
        <v>10</v>
      </c>
      <c r="X8049" s="4" t="s">
        <v>10</v>
      </c>
      <c r="Y8049" s="4" t="s">
        <v>10</v>
      </c>
      <c r="Z8049" s="4" t="s">
        <v>10</v>
      </c>
      <c r="AA8049" s="4" t="s">
        <v>10</v>
      </c>
    </row>
    <row r="8050" spans="1:27">
      <c r="A8050" t="n">
        <v>56701</v>
      </c>
      <c r="B8050" s="31" t="n">
        <v>64</v>
      </c>
      <c r="C8050" s="7" t="n">
        <v>13</v>
      </c>
      <c r="D8050" s="7" t="n">
        <v>1</v>
      </c>
      <c r="E8050" s="7" t="n">
        <v>2</v>
      </c>
      <c r="F8050" s="7" t="n">
        <v>3</v>
      </c>
      <c r="G8050" s="7" t="n">
        <v>4</v>
      </c>
      <c r="H8050" s="7" t="n">
        <v>5</v>
      </c>
      <c r="I8050" s="7" t="n">
        <v>7</v>
      </c>
      <c r="J8050" s="7" t="n">
        <v>8</v>
      </c>
      <c r="K8050" s="7" t="n">
        <v>9</v>
      </c>
      <c r="L8050" s="7" t="n">
        <v>65533</v>
      </c>
      <c r="M8050" s="7" t="n">
        <v>65533</v>
      </c>
      <c r="N8050" s="7" t="n">
        <v>65533</v>
      </c>
      <c r="O8050" s="7" t="n">
        <v>65533</v>
      </c>
      <c r="P8050" s="7" t="n">
        <v>65533</v>
      </c>
      <c r="Q8050" s="7" t="n">
        <v>65533</v>
      </c>
      <c r="R8050" s="7" t="n">
        <v>65533</v>
      </c>
      <c r="S8050" s="7" t="n">
        <v>65533</v>
      </c>
      <c r="T8050" s="7" t="n">
        <v>65533</v>
      </c>
      <c r="U8050" s="7" t="n">
        <v>65533</v>
      </c>
      <c r="V8050" s="7" t="n">
        <v>65533</v>
      </c>
      <c r="W8050" s="7" t="n">
        <v>65533</v>
      </c>
      <c r="X8050" s="7" t="n">
        <v>65533</v>
      </c>
      <c r="Y8050" s="7" t="n">
        <v>65533</v>
      </c>
      <c r="Z8050" s="7" t="n">
        <v>65533</v>
      </c>
      <c r="AA8050" s="7" t="n">
        <v>65533</v>
      </c>
    </row>
    <row r="8051" spans="1:27">
      <c r="A8051" t="s">
        <v>4</v>
      </c>
      <c r="B8051" s="4" t="s">
        <v>5</v>
      </c>
      <c r="C8051" s="4" t="s">
        <v>13</v>
      </c>
      <c r="D8051" s="4" t="s">
        <v>10</v>
      </c>
      <c r="E8051" s="4" t="s">
        <v>10</v>
      </c>
      <c r="F8051" s="4" t="s">
        <v>10</v>
      </c>
      <c r="G8051" s="4" t="s">
        <v>10</v>
      </c>
      <c r="H8051" s="4" t="s">
        <v>10</v>
      </c>
      <c r="I8051" s="4" t="s">
        <v>10</v>
      </c>
      <c r="J8051" s="4" t="s">
        <v>10</v>
      </c>
      <c r="K8051" s="4" t="s">
        <v>10</v>
      </c>
      <c r="L8051" s="4" t="s">
        <v>10</v>
      </c>
      <c r="M8051" s="4" t="s">
        <v>10</v>
      </c>
      <c r="N8051" s="4" t="s">
        <v>10</v>
      </c>
      <c r="O8051" s="4" t="s">
        <v>10</v>
      </c>
      <c r="P8051" s="4" t="s">
        <v>10</v>
      </c>
      <c r="Q8051" s="4" t="s">
        <v>10</v>
      </c>
      <c r="R8051" s="4" t="s">
        <v>10</v>
      </c>
      <c r="S8051" s="4" t="s">
        <v>10</v>
      </c>
      <c r="T8051" s="4" t="s">
        <v>10</v>
      </c>
      <c r="U8051" s="4" t="s">
        <v>10</v>
      </c>
      <c r="V8051" s="4" t="s">
        <v>10</v>
      </c>
      <c r="W8051" s="4" t="s">
        <v>10</v>
      </c>
      <c r="X8051" s="4" t="s">
        <v>10</v>
      </c>
      <c r="Y8051" s="4" t="s">
        <v>10</v>
      </c>
      <c r="Z8051" s="4" t="s">
        <v>10</v>
      </c>
      <c r="AA8051" s="4" t="s">
        <v>10</v>
      </c>
    </row>
    <row r="8052" spans="1:27">
      <c r="A8052" t="n">
        <v>56751</v>
      </c>
      <c r="B8052" s="31" t="n">
        <v>64</v>
      </c>
      <c r="C8052" s="7" t="n">
        <v>13</v>
      </c>
      <c r="D8052" s="7" t="n">
        <v>1</v>
      </c>
      <c r="E8052" s="7" t="n">
        <v>2</v>
      </c>
      <c r="F8052" s="7" t="n">
        <v>3</v>
      </c>
      <c r="G8052" s="7" t="n">
        <v>4</v>
      </c>
      <c r="H8052" s="7" t="n">
        <v>5</v>
      </c>
      <c r="I8052" s="7" t="n">
        <v>7</v>
      </c>
      <c r="J8052" s="7" t="n">
        <v>8</v>
      </c>
      <c r="K8052" s="7" t="n">
        <v>9</v>
      </c>
      <c r="L8052" s="7" t="n">
        <v>65533</v>
      </c>
      <c r="M8052" s="7" t="n">
        <v>65533</v>
      </c>
      <c r="N8052" s="7" t="n">
        <v>65533</v>
      </c>
      <c r="O8052" s="7" t="n">
        <v>65533</v>
      </c>
      <c r="P8052" s="7" t="n">
        <v>65533</v>
      </c>
      <c r="Q8052" s="7" t="n">
        <v>65533</v>
      </c>
      <c r="R8052" s="7" t="n">
        <v>65533</v>
      </c>
      <c r="S8052" s="7" t="n">
        <v>65533</v>
      </c>
      <c r="T8052" s="7" t="n">
        <v>65533</v>
      </c>
      <c r="U8052" s="7" t="n">
        <v>65533</v>
      </c>
      <c r="V8052" s="7" t="n">
        <v>65533</v>
      </c>
      <c r="W8052" s="7" t="n">
        <v>65533</v>
      </c>
      <c r="X8052" s="7" t="n">
        <v>65533</v>
      </c>
      <c r="Y8052" s="7" t="n">
        <v>65533</v>
      </c>
      <c r="Z8052" s="7" t="n">
        <v>65533</v>
      </c>
      <c r="AA8052" s="7" t="n">
        <v>65533</v>
      </c>
    </row>
    <row r="8053" spans="1:27">
      <c r="A8053" t="s">
        <v>4</v>
      </c>
      <c r="B8053" s="4" t="s">
        <v>5</v>
      </c>
      <c r="C8053" s="4" t="s">
        <v>13</v>
      </c>
      <c r="D8053" s="4" t="s">
        <v>10</v>
      </c>
      <c r="E8053" s="4" t="s">
        <v>10</v>
      </c>
      <c r="F8053" s="4" t="s">
        <v>10</v>
      </c>
      <c r="G8053" s="4" t="s">
        <v>10</v>
      </c>
      <c r="H8053" s="4" t="s">
        <v>10</v>
      </c>
      <c r="I8053" s="4" t="s">
        <v>10</v>
      </c>
      <c r="J8053" s="4" t="s">
        <v>10</v>
      </c>
      <c r="K8053" s="4" t="s">
        <v>10</v>
      </c>
      <c r="L8053" s="4" t="s">
        <v>10</v>
      </c>
      <c r="M8053" s="4" t="s">
        <v>10</v>
      </c>
      <c r="N8053" s="4" t="s">
        <v>10</v>
      </c>
      <c r="O8053" s="4" t="s">
        <v>10</v>
      </c>
      <c r="P8053" s="4" t="s">
        <v>10</v>
      </c>
      <c r="Q8053" s="4" t="s">
        <v>10</v>
      </c>
      <c r="R8053" s="4" t="s">
        <v>10</v>
      </c>
      <c r="S8053" s="4" t="s">
        <v>10</v>
      </c>
      <c r="T8053" s="4" t="s">
        <v>10</v>
      </c>
      <c r="U8053" s="4" t="s">
        <v>10</v>
      </c>
      <c r="V8053" s="4" t="s">
        <v>10</v>
      </c>
      <c r="W8053" s="4" t="s">
        <v>10</v>
      </c>
      <c r="X8053" s="4" t="s">
        <v>10</v>
      </c>
      <c r="Y8053" s="4" t="s">
        <v>10</v>
      </c>
      <c r="Z8053" s="4" t="s">
        <v>10</v>
      </c>
      <c r="AA8053" s="4" t="s">
        <v>10</v>
      </c>
    </row>
    <row r="8054" spans="1:27">
      <c r="A8054" t="n">
        <v>56801</v>
      </c>
      <c r="B8054" s="31" t="n">
        <v>64</v>
      </c>
      <c r="C8054" s="7" t="n">
        <v>13</v>
      </c>
      <c r="D8054" s="7" t="n">
        <v>1</v>
      </c>
      <c r="E8054" s="7" t="n">
        <v>2</v>
      </c>
      <c r="F8054" s="7" t="n">
        <v>3</v>
      </c>
      <c r="G8054" s="7" t="n">
        <v>4</v>
      </c>
      <c r="H8054" s="7" t="n">
        <v>5</v>
      </c>
      <c r="I8054" s="7" t="n">
        <v>7</v>
      </c>
      <c r="J8054" s="7" t="n">
        <v>8</v>
      </c>
      <c r="K8054" s="7" t="n">
        <v>9</v>
      </c>
      <c r="L8054" s="7" t="n">
        <v>65533</v>
      </c>
      <c r="M8054" s="7" t="n">
        <v>65533</v>
      </c>
      <c r="N8054" s="7" t="n">
        <v>65533</v>
      </c>
      <c r="O8054" s="7" t="n">
        <v>65533</v>
      </c>
      <c r="P8054" s="7" t="n">
        <v>65533</v>
      </c>
      <c r="Q8054" s="7" t="n">
        <v>65533</v>
      </c>
      <c r="R8054" s="7" t="n">
        <v>65533</v>
      </c>
      <c r="S8054" s="7" t="n">
        <v>65533</v>
      </c>
      <c r="T8054" s="7" t="n">
        <v>65533</v>
      </c>
      <c r="U8054" s="7" t="n">
        <v>65533</v>
      </c>
      <c r="V8054" s="7" t="n">
        <v>65533</v>
      </c>
      <c r="W8054" s="7" t="n">
        <v>65533</v>
      </c>
      <c r="X8054" s="7" t="n">
        <v>65533</v>
      </c>
      <c r="Y8054" s="7" t="n">
        <v>65533</v>
      </c>
      <c r="Z8054" s="7" t="n">
        <v>65533</v>
      </c>
      <c r="AA8054" s="7" t="n">
        <v>65533</v>
      </c>
    </row>
    <row r="8055" spans="1:27">
      <c r="A8055" t="s">
        <v>4</v>
      </c>
      <c r="B8055" s="4" t="s">
        <v>5</v>
      </c>
      <c r="C8055" s="4" t="s">
        <v>13</v>
      </c>
      <c r="D8055" s="4" t="s">
        <v>10</v>
      </c>
      <c r="E8055" s="4" t="s">
        <v>10</v>
      </c>
      <c r="F8055" s="4" t="s">
        <v>10</v>
      </c>
      <c r="G8055" s="4" t="s">
        <v>10</v>
      </c>
      <c r="H8055" s="4" t="s">
        <v>10</v>
      </c>
      <c r="I8055" s="4" t="s">
        <v>10</v>
      </c>
      <c r="J8055" s="4" t="s">
        <v>10</v>
      </c>
      <c r="K8055" s="4" t="s">
        <v>10</v>
      </c>
      <c r="L8055" s="4" t="s">
        <v>10</v>
      </c>
      <c r="M8055" s="4" t="s">
        <v>10</v>
      </c>
      <c r="N8055" s="4" t="s">
        <v>10</v>
      </c>
      <c r="O8055" s="4" t="s">
        <v>10</v>
      </c>
      <c r="P8055" s="4" t="s">
        <v>10</v>
      </c>
      <c r="Q8055" s="4" t="s">
        <v>10</v>
      </c>
      <c r="R8055" s="4" t="s">
        <v>10</v>
      </c>
      <c r="S8055" s="4" t="s">
        <v>10</v>
      </c>
      <c r="T8055" s="4" t="s">
        <v>10</v>
      </c>
      <c r="U8055" s="4" t="s">
        <v>10</v>
      </c>
      <c r="V8055" s="4" t="s">
        <v>10</v>
      </c>
      <c r="W8055" s="4" t="s">
        <v>10</v>
      </c>
      <c r="X8055" s="4" t="s">
        <v>10</v>
      </c>
      <c r="Y8055" s="4" t="s">
        <v>10</v>
      </c>
      <c r="Z8055" s="4" t="s">
        <v>10</v>
      </c>
      <c r="AA8055" s="4" t="s">
        <v>10</v>
      </c>
    </row>
    <row r="8056" spans="1:27">
      <c r="A8056" t="n">
        <v>56851</v>
      </c>
      <c r="B8056" s="31" t="n">
        <v>64</v>
      </c>
      <c r="C8056" s="7" t="n">
        <v>13</v>
      </c>
      <c r="D8056" s="7" t="n">
        <v>1</v>
      </c>
      <c r="E8056" s="7" t="n">
        <v>2</v>
      </c>
      <c r="F8056" s="7" t="n">
        <v>3</v>
      </c>
      <c r="G8056" s="7" t="n">
        <v>4</v>
      </c>
      <c r="H8056" s="7" t="n">
        <v>5</v>
      </c>
      <c r="I8056" s="7" t="n">
        <v>7</v>
      </c>
      <c r="J8056" s="7" t="n">
        <v>8</v>
      </c>
      <c r="K8056" s="7" t="n">
        <v>9</v>
      </c>
      <c r="L8056" s="7" t="n">
        <v>65533</v>
      </c>
      <c r="M8056" s="7" t="n">
        <v>65533</v>
      </c>
      <c r="N8056" s="7" t="n">
        <v>65533</v>
      </c>
      <c r="O8056" s="7" t="n">
        <v>65533</v>
      </c>
      <c r="P8056" s="7" t="n">
        <v>65533</v>
      </c>
      <c r="Q8056" s="7" t="n">
        <v>65533</v>
      </c>
      <c r="R8056" s="7" t="n">
        <v>65533</v>
      </c>
      <c r="S8056" s="7" t="n">
        <v>65533</v>
      </c>
      <c r="T8056" s="7" t="n">
        <v>65533</v>
      </c>
      <c r="U8056" s="7" t="n">
        <v>65533</v>
      </c>
      <c r="V8056" s="7" t="n">
        <v>65533</v>
      </c>
      <c r="W8056" s="7" t="n">
        <v>65533</v>
      </c>
      <c r="X8056" s="7" t="n">
        <v>65533</v>
      </c>
      <c r="Y8056" s="7" t="n">
        <v>65533</v>
      </c>
      <c r="Z8056" s="7" t="n">
        <v>65533</v>
      </c>
      <c r="AA8056" s="7" t="n">
        <v>65533</v>
      </c>
    </row>
    <row r="8057" spans="1:27">
      <c r="A8057" t="s">
        <v>4</v>
      </c>
      <c r="B8057" s="4" t="s">
        <v>5</v>
      </c>
      <c r="C8057" s="4" t="s">
        <v>13</v>
      </c>
      <c r="D8057" s="4" t="s">
        <v>13</v>
      </c>
      <c r="E8057" s="4" t="s">
        <v>13</v>
      </c>
      <c r="F8057" s="4" t="s">
        <v>9</v>
      </c>
      <c r="G8057" s="4" t="s">
        <v>13</v>
      </c>
      <c r="H8057" s="4" t="s">
        <v>13</v>
      </c>
      <c r="I8057" s="4" t="s">
        <v>13</v>
      </c>
      <c r="J8057" s="4" t="s">
        <v>13</v>
      </c>
      <c r="K8057" s="4" t="s">
        <v>9</v>
      </c>
      <c r="L8057" s="4" t="s">
        <v>13</v>
      </c>
      <c r="M8057" s="4" t="s">
        <v>13</v>
      </c>
      <c r="N8057" s="4" t="s">
        <v>13</v>
      </c>
      <c r="O8057" s="4" t="s">
        <v>84</v>
      </c>
    </row>
    <row r="8058" spans="1:27">
      <c r="A8058" t="n">
        <v>56901</v>
      </c>
      <c r="B8058" s="15" t="n">
        <v>5</v>
      </c>
      <c r="C8058" s="7" t="n">
        <v>35</v>
      </c>
      <c r="D8058" s="7" t="n">
        <v>1</v>
      </c>
      <c r="E8058" s="7" t="n">
        <v>0</v>
      </c>
      <c r="F8058" s="7" t="n">
        <v>69</v>
      </c>
      <c r="G8058" s="7" t="n">
        <v>7</v>
      </c>
      <c r="H8058" s="7" t="n">
        <v>35</v>
      </c>
      <c r="I8058" s="7" t="n">
        <v>1</v>
      </c>
      <c r="J8058" s="7" t="n">
        <v>0</v>
      </c>
      <c r="K8058" s="7" t="n">
        <v>121</v>
      </c>
      <c r="L8058" s="7" t="n">
        <v>6</v>
      </c>
      <c r="M8058" s="7" t="n">
        <v>9</v>
      </c>
      <c r="N8058" s="7" t="n">
        <v>1</v>
      </c>
      <c r="O8058" s="16" t="n">
        <f t="normal" ca="1">A8082</f>
        <v>0</v>
      </c>
    </row>
    <row r="8059" spans="1:27">
      <c r="A8059" t="s">
        <v>4</v>
      </c>
      <c r="B8059" s="4" t="s">
        <v>5</v>
      </c>
      <c r="C8059" s="4" t="s">
        <v>13</v>
      </c>
      <c r="D8059" s="34" t="s">
        <v>114</v>
      </c>
      <c r="E8059" s="4" t="s">
        <v>5</v>
      </c>
      <c r="F8059" s="4" t="s">
        <v>13</v>
      </c>
      <c r="G8059" s="4" t="s">
        <v>10</v>
      </c>
      <c r="H8059" s="34" t="s">
        <v>115</v>
      </c>
      <c r="I8059" s="4" t="s">
        <v>13</v>
      </c>
      <c r="J8059" s="4" t="s">
        <v>84</v>
      </c>
    </row>
    <row r="8060" spans="1:27">
      <c r="A8060" t="n">
        <v>56924</v>
      </c>
      <c r="B8060" s="15" t="n">
        <v>5</v>
      </c>
      <c r="C8060" s="7" t="n">
        <v>28</v>
      </c>
      <c r="D8060" s="34" t="s">
        <v>3</v>
      </c>
      <c r="E8060" s="31" t="n">
        <v>64</v>
      </c>
      <c r="F8060" s="7" t="n">
        <v>5</v>
      </c>
      <c r="G8060" s="7" t="n">
        <v>2</v>
      </c>
      <c r="H8060" s="34" t="s">
        <v>3</v>
      </c>
      <c r="I8060" s="7" t="n">
        <v>1</v>
      </c>
      <c r="J8060" s="16" t="n">
        <f t="normal" ca="1">A8064</f>
        <v>0</v>
      </c>
    </row>
    <row r="8061" spans="1:27">
      <c r="A8061" t="s">
        <v>4</v>
      </c>
      <c r="B8061" s="4" t="s">
        <v>5</v>
      </c>
      <c r="C8061" s="4" t="s">
        <v>10</v>
      </c>
    </row>
    <row r="8062" spans="1:27">
      <c r="A8062" t="n">
        <v>56935</v>
      </c>
      <c r="B8062" s="9" t="n">
        <v>12</v>
      </c>
      <c r="C8062" s="7" t="n">
        <v>8542</v>
      </c>
    </row>
    <row r="8063" spans="1:27">
      <c r="A8063" t="s">
        <v>4</v>
      </c>
      <c r="B8063" s="4" t="s">
        <v>5</v>
      </c>
      <c r="C8063" s="4" t="s">
        <v>13</v>
      </c>
      <c r="D8063" s="34" t="s">
        <v>114</v>
      </c>
      <c r="E8063" s="4" t="s">
        <v>5</v>
      </c>
      <c r="F8063" s="4" t="s">
        <v>13</v>
      </c>
      <c r="G8063" s="4" t="s">
        <v>10</v>
      </c>
      <c r="H8063" s="34" t="s">
        <v>115</v>
      </c>
      <c r="I8063" s="4" t="s">
        <v>13</v>
      </c>
      <c r="J8063" s="4" t="s">
        <v>84</v>
      </c>
    </row>
    <row r="8064" spans="1:27">
      <c r="A8064" t="n">
        <v>56938</v>
      </c>
      <c r="B8064" s="15" t="n">
        <v>5</v>
      </c>
      <c r="C8064" s="7" t="n">
        <v>28</v>
      </c>
      <c r="D8064" s="34" t="s">
        <v>3</v>
      </c>
      <c r="E8064" s="31" t="n">
        <v>64</v>
      </c>
      <c r="F8064" s="7" t="n">
        <v>5</v>
      </c>
      <c r="G8064" s="7" t="n">
        <v>4</v>
      </c>
      <c r="H8064" s="34" t="s">
        <v>3</v>
      </c>
      <c r="I8064" s="7" t="n">
        <v>1</v>
      </c>
      <c r="J8064" s="16" t="n">
        <f t="normal" ca="1">A8068</f>
        <v>0</v>
      </c>
    </row>
    <row r="8065" spans="1:27">
      <c r="A8065" t="s">
        <v>4</v>
      </c>
      <c r="B8065" s="4" t="s">
        <v>5</v>
      </c>
      <c r="C8065" s="4" t="s">
        <v>10</v>
      </c>
    </row>
    <row r="8066" spans="1:27">
      <c r="A8066" t="n">
        <v>56949</v>
      </c>
      <c r="B8066" s="9" t="n">
        <v>12</v>
      </c>
      <c r="C8066" s="7" t="n">
        <v>8543</v>
      </c>
    </row>
    <row r="8067" spans="1:27">
      <c r="A8067" t="s">
        <v>4</v>
      </c>
      <c r="B8067" s="4" t="s">
        <v>5</v>
      </c>
      <c r="C8067" s="4" t="s">
        <v>13</v>
      </c>
      <c r="D8067" s="34" t="s">
        <v>114</v>
      </c>
      <c r="E8067" s="4" t="s">
        <v>5</v>
      </c>
      <c r="F8067" s="4" t="s">
        <v>13</v>
      </c>
      <c r="G8067" s="4" t="s">
        <v>10</v>
      </c>
      <c r="H8067" s="34" t="s">
        <v>115</v>
      </c>
      <c r="I8067" s="4" t="s">
        <v>13</v>
      </c>
      <c r="J8067" s="4" t="s">
        <v>84</v>
      </c>
    </row>
    <row r="8068" spans="1:27">
      <c r="A8068" t="n">
        <v>56952</v>
      </c>
      <c r="B8068" s="15" t="n">
        <v>5</v>
      </c>
      <c r="C8068" s="7" t="n">
        <v>28</v>
      </c>
      <c r="D8068" s="34" t="s">
        <v>3</v>
      </c>
      <c r="E8068" s="31" t="n">
        <v>64</v>
      </c>
      <c r="F8068" s="7" t="n">
        <v>5</v>
      </c>
      <c r="G8068" s="7" t="n">
        <v>7</v>
      </c>
      <c r="H8068" s="34" t="s">
        <v>3</v>
      </c>
      <c r="I8068" s="7" t="n">
        <v>1</v>
      </c>
      <c r="J8068" s="16" t="n">
        <f t="normal" ca="1">A8072</f>
        <v>0</v>
      </c>
    </row>
    <row r="8069" spans="1:27">
      <c r="A8069" t="s">
        <v>4</v>
      </c>
      <c r="B8069" s="4" t="s">
        <v>5</v>
      </c>
      <c r="C8069" s="4" t="s">
        <v>10</v>
      </c>
    </row>
    <row r="8070" spans="1:27">
      <c r="A8070" t="n">
        <v>56963</v>
      </c>
      <c r="B8070" s="9" t="n">
        <v>12</v>
      </c>
      <c r="C8070" s="7" t="n">
        <v>8544</v>
      </c>
    </row>
    <row r="8071" spans="1:27">
      <c r="A8071" t="s">
        <v>4</v>
      </c>
      <c r="B8071" s="4" t="s">
        <v>5</v>
      </c>
      <c r="C8071" s="4" t="s">
        <v>13</v>
      </c>
      <c r="D8071" s="34" t="s">
        <v>114</v>
      </c>
      <c r="E8071" s="4" t="s">
        <v>5</v>
      </c>
      <c r="F8071" s="4" t="s">
        <v>13</v>
      </c>
      <c r="G8071" s="4" t="s">
        <v>10</v>
      </c>
      <c r="H8071" s="34" t="s">
        <v>115</v>
      </c>
      <c r="I8071" s="4" t="s">
        <v>13</v>
      </c>
      <c r="J8071" s="4" t="s">
        <v>84</v>
      </c>
    </row>
    <row r="8072" spans="1:27">
      <c r="A8072" t="n">
        <v>56966</v>
      </c>
      <c r="B8072" s="15" t="n">
        <v>5</v>
      </c>
      <c r="C8072" s="7" t="n">
        <v>28</v>
      </c>
      <c r="D8072" s="34" t="s">
        <v>3</v>
      </c>
      <c r="E8072" s="31" t="n">
        <v>64</v>
      </c>
      <c r="F8072" s="7" t="n">
        <v>5</v>
      </c>
      <c r="G8072" s="7" t="n">
        <v>16</v>
      </c>
      <c r="H8072" s="34" t="s">
        <v>3</v>
      </c>
      <c r="I8072" s="7" t="n">
        <v>1</v>
      </c>
      <c r="J8072" s="16" t="n">
        <f t="normal" ca="1">A8076</f>
        <v>0</v>
      </c>
    </row>
    <row r="8073" spans="1:27">
      <c r="A8073" t="s">
        <v>4</v>
      </c>
      <c r="B8073" s="4" t="s">
        <v>5</v>
      </c>
      <c r="C8073" s="4" t="s">
        <v>10</v>
      </c>
    </row>
    <row r="8074" spans="1:27">
      <c r="A8074" t="n">
        <v>56977</v>
      </c>
      <c r="B8074" s="9" t="n">
        <v>12</v>
      </c>
      <c r="C8074" s="7" t="n">
        <v>8545</v>
      </c>
    </row>
    <row r="8075" spans="1:27">
      <c r="A8075" t="s">
        <v>4</v>
      </c>
      <c r="B8075" s="4" t="s">
        <v>5</v>
      </c>
      <c r="C8075" s="4" t="s">
        <v>13</v>
      </c>
      <c r="D8075" s="34" t="s">
        <v>114</v>
      </c>
      <c r="E8075" s="4" t="s">
        <v>5</v>
      </c>
      <c r="F8075" s="4" t="s">
        <v>13</v>
      </c>
      <c r="G8075" s="4" t="s">
        <v>10</v>
      </c>
      <c r="H8075" s="34" t="s">
        <v>115</v>
      </c>
      <c r="I8075" s="4" t="s">
        <v>13</v>
      </c>
      <c r="J8075" s="4" t="s">
        <v>84</v>
      </c>
    </row>
    <row r="8076" spans="1:27">
      <c r="A8076" t="n">
        <v>56980</v>
      </c>
      <c r="B8076" s="15" t="n">
        <v>5</v>
      </c>
      <c r="C8076" s="7" t="n">
        <v>28</v>
      </c>
      <c r="D8076" s="34" t="s">
        <v>3</v>
      </c>
      <c r="E8076" s="31" t="n">
        <v>64</v>
      </c>
      <c r="F8076" s="7" t="n">
        <v>5</v>
      </c>
      <c r="G8076" s="7" t="n">
        <v>15</v>
      </c>
      <c r="H8076" s="34" t="s">
        <v>3</v>
      </c>
      <c r="I8076" s="7" t="n">
        <v>1</v>
      </c>
      <c r="J8076" s="16" t="n">
        <f t="normal" ca="1">A8080</f>
        <v>0</v>
      </c>
    </row>
    <row r="8077" spans="1:27">
      <c r="A8077" t="s">
        <v>4</v>
      </c>
      <c r="B8077" s="4" t="s">
        <v>5</v>
      </c>
      <c r="C8077" s="4" t="s">
        <v>10</v>
      </c>
    </row>
    <row r="8078" spans="1:27">
      <c r="A8078" t="n">
        <v>56991</v>
      </c>
      <c r="B8078" s="9" t="n">
        <v>12</v>
      </c>
      <c r="C8078" s="7" t="n">
        <v>8546</v>
      </c>
    </row>
    <row r="8079" spans="1:27">
      <c r="A8079" t="s">
        <v>4</v>
      </c>
      <c r="B8079" s="4" t="s">
        <v>5</v>
      </c>
      <c r="C8079" s="4" t="s">
        <v>84</v>
      </c>
    </row>
    <row r="8080" spans="1:27">
      <c r="A8080" t="n">
        <v>56994</v>
      </c>
      <c r="B8080" s="29" t="n">
        <v>3</v>
      </c>
      <c r="C8080" s="16" t="n">
        <f t="normal" ca="1">A8120</f>
        <v>0</v>
      </c>
    </row>
    <row r="8081" spans="1:10">
      <c r="A8081" t="s">
        <v>4</v>
      </c>
      <c r="B8081" s="4" t="s">
        <v>5</v>
      </c>
      <c r="C8081" s="4" t="s">
        <v>13</v>
      </c>
      <c r="D8081" s="4" t="s">
        <v>13</v>
      </c>
      <c r="E8081" s="4" t="s">
        <v>13</v>
      </c>
      <c r="F8081" s="4" t="s">
        <v>9</v>
      </c>
      <c r="G8081" s="4" t="s">
        <v>13</v>
      </c>
      <c r="H8081" s="4" t="s">
        <v>13</v>
      </c>
      <c r="I8081" s="4" t="s">
        <v>13</v>
      </c>
      <c r="J8081" s="4" t="s">
        <v>13</v>
      </c>
      <c r="K8081" s="4" t="s">
        <v>9</v>
      </c>
      <c r="L8081" s="4" t="s">
        <v>13</v>
      </c>
      <c r="M8081" s="4" t="s">
        <v>13</v>
      </c>
      <c r="N8081" s="4" t="s">
        <v>13</v>
      </c>
      <c r="O8081" s="4" t="s">
        <v>84</v>
      </c>
    </row>
    <row r="8082" spans="1:10">
      <c r="A8082" t="n">
        <v>56999</v>
      </c>
      <c r="B8082" s="15" t="n">
        <v>5</v>
      </c>
      <c r="C8082" s="7" t="n">
        <v>35</v>
      </c>
      <c r="D8082" s="7" t="n">
        <v>1</v>
      </c>
      <c r="E8082" s="7" t="n">
        <v>0</v>
      </c>
      <c r="F8082" s="7" t="n">
        <v>130</v>
      </c>
      <c r="G8082" s="7" t="n">
        <v>7</v>
      </c>
      <c r="H8082" s="7" t="n">
        <v>35</v>
      </c>
      <c r="I8082" s="7" t="n">
        <v>1</v>
      </c>
      <c r="J8082" s="7" t="n">
        <v>0</v>
      </c>
      <c r="K8082" s="7" t="n">
        <v>188</v>
      </c>
      <c r="L8082" s="7" t="n">
        <v>6</v>
      </c>
      <c r="M8082" s="7" t="n">
        <v>9</v>
      </c>
      <c r="N8082" s="7" t="n">
        <v>1</v>
      </c>
      <c r="O8082" s="16" t="n">
        <f t="normal" ca="1">A8120</f>
        <v>0</v>
      </c>
    </row>
    <row r="8083" spans="1:10">
      <c r="A8083" t="s">
        <v>4</v>
      </c>
      <c r="B8083" s="4" t="s">
        <v>5</v>
      </c>
      <c r="C8083" s="4" t="s">
        <v>13</v>
      </c>
      <c r="D8083" s="34" t="s">
        <v>114</v>
      </c>
      <c r="E8083" s="4" t="s">
        <v>5</v>
      </c>
      <c r="F8083" s="4" t="s">
        <v>13</v>
      </c>
      <c r="G8083" s="4" t="s">
        <v>10</v>
      </c>
      <c r="H8083" s="34" t="s">
        <v>115</v>
      </c>
      <c r="I8083" s="4" t="s">
        <v>13</v>
      </c>
      <c r="J8083" s="4" t="s">
        <v>84</v>
      </c>
    </row>
    <row r="8084" spans="1:10">
      <c r="A8084" t="n">
        <v>57022</v>
      </c>
      <c r="B8084" s="15" t="n">
        <v>5</v>
      </c>
      <c r="C8084" s="7" t="n">
        <v>28</v>
      </c>
      <c r="D8084" s="34" t="s">
        <v>3</v>
      </c>
      <c r="E8084" s="31" t="n">
        <v>64</v>
      </c>
      <c r="F8084" s="7" t="n">
        <v>5</v>
      </c>
      <c r="G8084" s="7" t="n">
        <v>1</v>
      </c>
      <c r="H8084" s="34" t="s">
        <v>3</v>
      </c>
      <c r="I8084" s="7" t="n">
        <v>1</v>
      </c>
      <c r="J8084" s="16" t="n">
        <f t="normal" ca="1">A8088</f>
        <v>0</v>
      </c>
    </row>
    <row r="8085" spans="1:10">
      <c r="A8085" t="s">
        <v>4</v>
      </c>
      <c r="B8085" s="4" t="s">
        <v>5</v>
      </c>
      <c r="C8085" s="4" t="s">
        <v>10</v>
      </c>
    </row>
    <row r="8086" spans="1:10">
      <c r="A8086" t="n">
        <v>57033</v>
      </c>
      <c r="B8086" s="9" t="n">
        <v>12</v>
      </c>
      <c r="C8086" s="7" t="n">
        <v>8533</v>
      </c>
    </row>
    <row r="8087" spans="1:10">
      <c r="A8087" t="s">
        <v>4</v>
      </c>
      <c r="B8087" s="4" t="s">
        <v>5</v>
      </c>
      <c r="C8087" s="4" t="s">
        <v>13</v>
      </c>
      <c r="D8087" s="34" t="s">
        <v>114</v>
      </c>
      <c r="E8087" s="4" t="s">
        <v>5</v>
      </c>
      <c r="F8087" s="4" t="s">
        <v>13</v>
      </c>
      <c r="G8087" s="4" t="s">
        <v>10</v>
      </c>
      <c r="H8087" s="34" t="s">
        <v>115</v>
      </c>
      <c r="I8087" s="4" t="s">
        <v>13</v>
      </c>
      <c r="J8087" s="4" t="s">
        <v>84</v>
      </c>
    </row>
    <row r="8088" spans="1:10">
      <c r="A8088" t="n">
        <v>57036</v>
      </c>
      <c r="B8088" s="15" t="n">
        <v>5</v>
      </c>
      <c r="C8088" s="7" t="n">
        <v>28</v>
      </c>
      <c r="D8088" s="34" t="s">
        <v>3</v>
      </c>
      <c r="E8088" s="31" t="n">
        <v>64</v>
      </c>
      <c r="F8088" s="7" t="n">
        <v>5</v>
      </c>
      <c r="G8088" s="7" t="n">
        <v>2</v>
      </c>
      <c r="H8088" s="34" t="s">
        <v>3</v>
      </c>
      <c r="I8088" s="7" t="n">
        <v>1</v>
      </c>
      <c r="J8088" s="16" t="n">
        <f t="normal" ca="1">A8092</f>
        <v>0</v>
      </c>
    </row>
    <row r="8089" spans="1:10">
      <c r="A8089" t="s">
        <v>4</v>
      </c>
      <c r="B8089" s="4" t="s">
        <v>5</v>
      </c>
      <c r="C8089" s="4" t="s">
        <v>10</v>
      </c>
    </row>
    <row r="8090" spans="1:10">
      <c r="A8090" t="n">
        <v>57047</v>
      </c>
      <c r="B8090" s="9" t="n">
        <v>12</v>
      </c>
      <c r="C8090" s="7" t="n">
        <v>8534</v>
      </c>
    </row>
    <row r="8091" spans="1:10">
      <c r="A8091" t="s">
        <v>4</v>
      </c>
      <c r="B8091" s="4" t="s">
        <v>5</v>
      </c>
      <c r="C8091" s="4" t="s">
        <v>13</v>
      </c>
      <c r="D8091" s="34" t="s">
        <v>114</v>
      </c>
      <c r="E8091" s="4" t="s">
        <v>5</v>
      </c>
      <c r="F8091" s="4" t="s">
        <v>13</v>
      </c>
      <c r="G8091" s="4" t="s">
        <v>10</v>
      </c>
      <c r="H8091" s="34" t="s">
        <v>115</v>
      </c>
      <c r="I8091" s="4" t="s">
        <v>13</v>
      </c>
      <c r="J8091" s="4" t="s">
        <v>84</v>
      </c>
    </row>
    <row r="8092" spans="1:10">
      <c r="A8092" t="n">
        <v>57050</v>
      </c>
      <c r="B8092" s="15" t="n">
        <v>5</v>
      </c>
      <c r="C8092" s="7" t="n">
        <v>28</v>
      </c>
      <c r="D8092" s="34" t="s">
        <v>3</v>
      </c>
      <c r="E8092" s="31" t="n">
        <v>64</v>
      </c>
      <c r="F8092" s="7" t="n">
        <v>5</v>
      </c>
      <c r="G8092" s="7" t="n">
        <v>8</v>
      </c>
      <c r="H8092" s="34" t="s">
        <v>3</v>
      </c>
      <c r="I8092" s="7" t="n">
        <v>1</v>
      </c>
      <c r="J8092" s="16" t="n">
        <f t="normal" ca="1">A8096</f>
        <v>0</v>
      </c>
    </row>
    <row r="8093" spans="1:10">
      <c r="A8093" t="s">
        <v>4</v>
      </c>
      <c r="B8093" s="4" t="s">
        <v>5</v>
      </c>
      <c r="C8093" s="4" t="s">
        <v>10</v>
      </c>
    </row>
    <row r="8094" spans="1:10">
      <c r="A8094" t="n">
        <v>57061</v>
      </c>
      <c r="B8094" s="9" t="n">
        <v>12</v>
      </c>
      <c r="C8094" s="7" t="n">
        <v>8535</v>
      </c>
    </row>
    <row r="8095" spans="1:10">
      <c r="A8095" t="s">
        <v>4</v>
      </c>
      <c r="B8095" s="4" t="s">
        <v>5</v>
      </c>
      <c r="C8095" s="4" t="s">
        <v>13</v>
      </c>
      <c r="D8095" s="34" t="s">
        <v>114</v>
      </c>
      <c r="E8095" s="4" t="s">
        <v>5</v>
      </c>
      <c r="F8095" s="4" t="s">
        <v>13</v>
      </c>
      <c r="G8095" s="4" t="s">
        <v>10</v>
      </c>
      <c r="H8095" s="34" t="s">
        <v>115</v>
      </c>
      <c r="I8095" s="4" t="s">
        <v>13</v>
      </c>
      <c r="J8095" s="4" t="s">
        <v>84</v>
      </c>
    </row>
    <row r="8096" spans="1:10">
      <c r="A8096" t="n">
        <v>57064</v>
      </c>
      <c r="B8096" s="15" t="n">
        <v>5</v>
      </c>
      <c r="C8096" s="7" t="n">
        <v>28</v>
      </c>
      <c r="D8096" s="34" t="s">
        <v>3</v>
      </c>
      <c r="E8096" s="31" t="n">
        <v>64</v>
      </c>
      <c r="F8096" s="7" t="n">
        <v>5</v>
      </c>
      <c r="G8096" s="7" t="n">
        <v>4</v>
      </c>
      <c r="H8096" s="34" t="s">
        <v>3</v>
      </c>
      <c r="I8096" s="7" t="n">
        <v>1</v>
      </c>
      <c r="J8096" s="16" t="n">
        <f t="normal" ca="1">A8100</f>
        <v>0</v>
      </c>
    </row>
    <row r="8097" spans="1:15">
      <c r="A8097" t="s">
        <v>4</v>
      </c>
      <c r="B8097" s="4" t="s">
        <v>5</v>
      </c>
      <c r="C8097" s="4" t="s">
        <v>10</v>
      </c>
    </row>
    <row r="8098" spans="1:15">
      <c r="A8098" t="n">
        <v>57075</v>
      </c>
      <c r="B8098" s="9" t="n">
        <v>12</v>
      </c>
      <c r="C8098" s="7" t="n">
        <v>8536</v>
      </c>
    </row>
    <row r="8099" spans="1:15">
      <c r="A8099" t="s">
        <v>4</v>
      </c>
      <c r="B8099" s="4" t="s">
        <v>5</v>
      </c>
      <c r="C8099" s="4" t="s">
        <v>13</v>
      </c>
      <c r="D8099" s="34" t="s">
        <v>114</v>
      </c>
      <c r="E8099" s="4" t="s">
        <v>5</v>
      </c>
      <c r="F8099" s="4" t="s">
        <v>13</v>
      </c>
      <c r="G8099" s="4" t="s">
        <v>10</v>
      </c>
      <c r="H8099" s="34" t="s">
        <v>115</v>
      </c>
      <c r="I8099" s="4" t="s">
        <v>13</v>
      </c>
      <c r="J8099" s="4" t="s">
        <v>84</v>
      </c>
    </row>
    <row r="8100" spans="1:15">
      <c r="A8100" t="n">
        <v>57078</v>
      </c>
      <c r="B8100" s="15" t="n">
        <v>5</v>
      </c>
      <c r="C8100" s="7" t="n">
        <v>28</v>
      </c>
      <c r="D8100" s="34" t="s">
        <v>3</v>
      </c>
      <c r="E8100" s="31" t="n">
        <v>64</v>
      </c>
      <c r="F8100" s="7" t="n">
        <v>5</v>
      </c>
      <c r="G8100" s="7" t="n">
        <v>7</v>
      </c>
      <c r="H8100" s="34" t="s">
        <v>3</v>
      </c>
      <c r="I8100" s="7" t="n">
        <v>1</v>
      </c>
      <c r="J8100" s="16" t="n">
        <f t="normal" ca="1">A8104</f>
        <v>0</v>
      </c>
    </row>
    <row r="8101" spans="1:15">
      <c r="A8101" t="s">
        <v>4</v>
      </c>
      <c r="B8101" s="4" t="s">
        <v>5</v>
      </c>
      <c r="C8101" s="4" t="s">
        <v>10</v>
      </c>
    </row>
    <row r="8102" spans="1:15">
      <c r="A8102" t="n">
        <v>57089</v>
      </c>
      <c r="B8102" s="9" t="n">
        <v>12</v>
      </c>
      <c r="C8102" s="7" t="n">
        <v>8537</v>
      </c>
    </row>
    <row r="8103" spans="1:15">
      <c r="A8103" t="s">
        <v>4</v>
      </c>
      <c r="B8103" s="4" t="s">
        <v>5</v>
      </c>
      <c r="C8103" s="4" t="s">
        <v>13</v>
      </c>
      <c r="D8103" s="34" t="s">
        <v>114</v>
      </c>
      <c r="E8103" s="4" t="s">
        <v>5</v>
      </c>
      <c r="F8103" s="4" t="s">
        <v>13</v>
      </c>
      <c r="G8103" s="4" t="s">
        <v>10</v>
      </c>
      <c r="H8103" s="34" t="s">
        <v>115</v>
      </c>
      <c r="I8103" s="4" t="s">
        <v>13</v>
      </c>
      <c r="J8103" s="4" t="s">
        <v>84</v>
      </c>
    </row>
    <row r="8104" spans="1:15">
      <c r="A8104" t="n">
        <v>57092</v>
      </c>
      <c r="B8104" s="15" t="n">
        <v>5</v>
      </c>
      <c r="C8104" s="7" t="n">
        <v>28</v>
      </c>
      <c r="D8104" s="34" t="s">
        <v>3</v>
      </c>
      <c r="E8104" s="31" t="n">
        <v>64</v>
      </c>
      <c r="F8104" s="7" t="n">
        <v>5</v>
      </c>
      <c r="G8104" s="7" t="n">
        <v>9</v>
      </c>
      <c r="H8104" s="34" t="s">
        <v>3</v>
      </c>
      <c r="I8104" s="7" t="n">
        <v>1</v>
      </c>
      <c r="J8104" s="16" t="n">
        <f t="normal" ca="1">A8108</f>
        <v>0</v>
      </c>
    </row>
    <row r="8105" spans="1:15">
      <c r="A8105" t="s">
        <v>4</v>
      </c>
      <c r="B8105" s="4" t="s">
        <v>5</v>
      </c>
      <c r="C8105" s="4" t="s">
        <v>10</v>
      </c>
    </row>
    <row r="8106" spans="1:15">
      <c r="A8106" t="n">
        <v>57103</v>
      </c>
      <c r="B8106" s="9" t="n">
        <v>12</v>
      </c>
      <c r="C8106" s="7" t="n">
        <v>8538</v>
      </c>
    </row>
    <row r="8107" spans="1:15">
      <c r="A8107" t="s">
        <v>4</v>
      </c>
      <c r="B8107" s="4" t="s">
        <v>5</v>
      </c>
      <c r="C8107" s="4" t="s">
        <v>13</v>
      </c>
      <c r="D8107" s="34" t="s">
        <v>114</v>
      </c>
      <c r="E8107" s="4" t="s">
        <v>5</v>
      </c>
      <c r="F8107" s="4" t="s">
        <v>13</v>
      </c>
      <c r="G8107" s="4" t="s">
        <v>10</v>
      </c>
      <c r="H8107" s="34" t="s">
        <v>115</v>
      </c>
      <c r="I8107" s="4" t="s">
        <v>13</v>
      </c>
      <c r="J8107" s="4" t="s">
        <v>84</v>
      </c>
    </row>
    <row r="8108" spans="1:15">
      <c r="A8108" t="n">
        <v>57106</v>
      </c>
      <c r="B8108" s="15" t="n">
        <v>5</v>
      </c>
      <c r="C8108" s="7" t="n">
        <v>28</v>
      </c>
      <c r="D8108" s="34" t="s">
        <v>3</v>
      </c>
      <c r="E8108" s="31" t="n">
        <v>64</v>
      </c>
      <c r="F8108" s="7" t="n">
        <v>5</v>
      </c>
      <c r="G8108" s="7" t="n">
        <v>16</v>
      </c>
      <c r="H8108" s="34" t="s">
        <v>3</v>
      </c>
      <c r="I8108" s="7" t="n">
        <v>1</v>
      </c>
      <c r="J8108" s="16" t="n">
        <f t="normal" ca="1">A8112</f>
        <v>0</v>
      </c>
    </row>
    <row r="8109" spans="1:15">
      <c r="A8109" t="s">
        <v>4</v>
      </c>
      <c r="B8109" s="4" t="s">
        <v>5</v>
      </c>
      <c r="C8109" s="4" t="s">
        <v>10</v>
      </c>
    </row>
    <row r="8110" spans="1:15">
      <c r="A8110" t="n">
        <v>57117</v>
      </c>
      <c r="B8110" s="9" t="n">
        <v>12</v>
      </c>
      <c r="C8110" s="7" t="n">
        <v>8539</v>
      </c>
    </row>
    <row r="8111" spans="1:15">
      <c r="A8111" t="s">
        <v>4</v>
      </c>
      <c r="B8111" s="4" t="s">
        <v>5</v>
      </c>
      <c r="C8111" s="4" t="s">
        <v>13</v>
      </c>
      <c r="D8111" s="34" t="s">
        <v>114</v>
      </c>
      <c r="E8111" s="4" t="s">
        <v>5</v>
      </c>
      <c r="F8111" s="4" t="s">
        <v>13</v>
      </c>
      <c r="G8111" s="4" t="s">
        <v>10</v>
      </c>
      <c r="H8111" s="34" t="s">
        <v>115</v>
      </c>
      <c r="I8111" s="4" t="s">
        <v>13</v>
      </c>
      <c r="J8111" s="4" t="s">
        <v>84</v>
      </c>
    </row>
    <row r="8112" spans="1:15">
      <c r="A8112" t="n">
        <v>57120</v>
      </c>
      <c r="B8112" s="15" t="n">
        <v>5</v>
      </c>
      <c r="C8112" s="7" t="n">
        <v>28</v>
      </c>
      <c r="D8112" s="34" t="s">
        <v>3</v>
      </c>
      <c r="E8112" s="31" t="n">
        <v>64</v>
      </c>
      <c r="F8112" s="7" t="n">
        <v>5</v>
      </c>
      <c r="G8112" s="7" t="n">
        <v>15</v>
      </c>
      <c r="H8112" s="34" t="s">
        <v>3</v>
      </c>
      <c r="I8112" s="7" t="n">
        <v>1</v>
      </c>
      <c r="J8112" s="16" t="n">
        <f t="normal" ca="1">A8116</f>
        <v>0</v>
      </c>
    </row>
    <row r="8113" spans="1:10">
      <c r="A8113" t="s">
        <v>4</v>
      </c>
      <c r="B8113" s="4" t="s">
        <v>5</v>
      </c>
      <c r="C8113" s="4" t="s">
        <v>10</v>
      </c>
    </row>
    <row r="8114" spans="1:10">
      <c r="A8114" t="n">
        <v>57131</v>
      </c>
      <c r="B8114" s="9" t="n">
        <v>12</v>
      </c>
      <c r="C8114" s="7" t="n">
        <v>8540</v>
      </c>
    </row>
    <row r="8115" spans="1:10">
      <c r="A8115" t="s">
        <v>4</v>
      </c>
      <c r="B8115" s="4" t="s">
        <v>5</v>
      </c>
      <c r="C8115" s="4" t="s">
        <v>13</v>
      </c>
      <c r="D8115" s="34" t="s">
        <v>114</v>
      </c>
      <c r="E8115" s="4" t="s">
        <v>5</v>
      </c>
      <c r="F8115" s="4" t="s">
        <v>13</v>
      </c>
      <c r="G8115" s="4" t="s">
        <v>10</v>
      </c>
      <c r="H8115" s="34" t="s">
        <v>115</v>
      </c>
      <c r="I8115" s="4" t="s">
        <v>13</v>
      </c>
      <c r="J8115" s="4" t="s">
        <v>84</v>
      </c>
    </row>
    <row r="8116" spans="1:10">
      <c r="A8116" t="n">
        <v>57134</v>
      </c>
      <c r="B8116" s="15" t="n">
        <v>5</v>
      </c>
      <c r="C8116" s="7" t="n">
        <v>28</v>
      </c>
      <c r="D8116" s="34" t="s">
        <v>3</v>
      </c>
      <c r="E8116" s="31" t="n">
        <v>64</v>
      </c>
      <c r="F8116" s="7" t="n">
        <v>5</v>
      </c>
      <c r="G8116" s="7" t="n">
        <v>14</v>
      </c>
      <c r="H8116" s="34" t="s">
        <v>3</v>
      </c>
      <c r="I8116" s="7" t="n">
        <v>1</v>
      </c>
      <c r="J8116" s="16" t="n">
        <f t="normal" ca="1">A8120</f>
        <v>0</v>
      </c>
    </row>
    <row r="8117" spans="1:10">
      <c r="A8117" t="s">
        <v>4</v>
      </c>
      <c r="B8117" s="4" t="s">
        <v>5</v>
      </c>
      <c r="C8117" s="4" t="s">
        <v>10</v>
      </c>
    </row>
    <row r="8118" spans="1:10">
      <c r="A8118" t="n">
        <v>57145</v>
      </c>
      <c r="B8118" s="9" t="n">
        <v>12</v>
      </c>
      <c r="C8118" s="7" t="n">
        <v>8541</v>
      </c>
    </row>
    <row r="8119" spans="1:10">
      <c r="A8119" t="s">
        <v>4</v>
      </c>
      <c r="B8119" s="4" t="s">
        <v>5</v>
      </c>
      <c r="C8119" s="4" t="s">
        <v>13</v>
      </c>
    </row>
    <row r="8120" spans="1:10">
      <c r="A8120" t="n">
        <v>57148</v>
      </c>
      <c r="B8120" s="43" t="n">
        <v>117</v>
      </c>
      <c r="C8120" s="7" t="n">
        <v>3</v>
      </c>
    </row>
    <row r="8121" spans="1:10">
      <c r="A8121" t="s">
        <v>4</v>
      </c>
      <c r="B8121" s="4" t="s">
        <v>5</v>
      </c>
      <c r="C8121" s="4" t="s">
        <v>13</v>
      </c>
      <c r="D8121" s="4" t="s">
        <v>13</v>
      </c>
      <c r="E8121" s="4" t="s">
        <v>13</v>
      </c>
      <c r="F8121" s="4" t="s">
        <v>9</v>
      </c>
      <c r="G8121" s="4" t="s">
        <v>13</v>
      </c>
      <c r="H8121" s="4" t="s">
        <v>13</v>
      </c>
      <c r="I8121" s="4" t="s">
        <v>13</v>
      </c>
      <c r="J8121" s="4" t="s">
        <v>13</v>
      </c>
      <c r="K8121" s="4" t="s">
        <v>9</v>
      </c>
      <c r="L8121" s="4" t="s">
        <v>13</v>
      </c>
      <c r="M8121" s="4" t="s">
        <v>13</v>
      </c>
      <c r="N8121" s="4" t="s">
        <v>13</v>
      </c>
      <c r="O8121" s="4" t="s">
        <v>84</v>
      </c>
    </row>
    <row r="8122" spans="1:10">
      <c r="A8122" t="n">
        <v>57150</v>
      </c>
      <c r="B8122" s="15" t="n">
        <v>5</v>
      </c>
      <c r="C8122" s="7" t="n">
        <v>35</v>
      </c>
      <c r="D8122" s="7" t="n">
        <v>1</v>
      </c>
      <c r="E8122" s="7" t="n">
        <v>0</v>
      </c>
      <c r="F8122" s="7" t="n">
        <v>86</v>
      </c>
      <c r="G8122" s="7" t="n">
        <v>7</v>
      </c>
      <c r="H8122" s="7" t="n">
        <v>35</v>
      </c>
      <c r="I8122" s="7" t="n">
        <v>1</v>
      </c>
      <c r="J8122" s="7" t="n">
        <v>0</v>
      </c>
      <c r="K8122" s="7" t="n">
        <v>121</v>
      </c>
      <c r="L8122" s="7" t="n">
        <v>6</v>
      </c>
      <c r="M8122" s="7" t="n">
        <v>9</v>
      </c>
      <c r="N8122" s="7" t="n">
        <v>1</v>
      </c>
      <c r="O8122" s="16" t="n">
        <f t="normal" ca="1">A8134</f>
        <v>0</v>
      </c>
    </row>
    <row r="8123" spans="1:10">
      <c r="A8123" t="s">
        <v>4</v>
      </c>
      <c r="B8123" s="4" t="s">
        <v>5</v>
      </c>
      <c r="C8123" s="4" t="s">
        <v>13</v>
      </c>
      <c r="D8123" s="4" t="s">
        <v>10</v>
      </c>
    </row>
    <row r="8124" spans="1:10">
      <c r="A8124" t="n">
        <v>57173</v>
      </c>
      <c r="B8124" s="31" t="n">
        <v>64</v>
      </c>
      <c r="C8124" s="7" t="n">
        <v>0</v>
      </c>
      <c r="D8124" s="7" t="n">
        <v>8</v>
      </c>
    </row>
    <row r="8125" spans="1:10">
      <c r="A8125" t="s">
        <v>4</v>
      </c>
      <c r="B8125" s="4" t="s">
        <v>5</v>
      </c>
      <c r="C8125" s="4" t="s">
        <v>13</v>
      </c>
      <c r="D8125" s="4" t="s">
        <v>13</v>
      </c>
      <c r="E8125" s="4" t="s">
        <v>13</v>
      </c>
      <c r="F8125" s="4" t="s">
        <v>9</v>
      </c>
      <c r="G8125" s="4" t="s">
        <v>13</v>
      </c>
      <c r="H8125" s="4" t="s">
        <v>13</v>
      </c>
      <c r="I8125" s="4" t="s">
        <v>84</v>
      </c>
    </row>
    <row r="8126" spans="1:10">
      <c r="A8126" t="n">
        <v>57177</v>
      </c>
      <c r="B8126" s="15" t="n">
        <v>5</v>
      </c>
      <c r="C8126" s="7" t="n">
        <v>35</v>
      </c>
      <c r="D8126" s="7" t="n">
        <v>1</v>
      </c>
      <c r="E8126" s="7" t="n">
        <v>0</v>
      </c>
      <c r="F8126" s="7" t="n">
        <v>90</v>
      </c>
      <c r="G8126" s="7" t="n">
        <v>7</v>
      </c>
      <c r="H8126" s="7" t="n">
        <v>1</v>
      </c>
      <c r="I8126" s="16" t="n">
        <f t="normal" ca="1">A8132</f>
        <v>0</v>
      </c>
    </row>
    <row r="8127" spans="1:10">
      <c r="A8127" t="s">
        <v>4</v>
      </c>
      <c r="B8127" s="4" t="s">
        <v>5</v>
      </c>
      <c r="C8127" s="4" t="s">
        <v>13</v>
      </c>
      <c r="D8127" s="4" t="s">
        <v>10</v>
      </c>
    </row>
    <row r="8128" spans="1:10">
      <c r="A8128" t="n">
        <v>57191</v>
      </c>
      <c r="B8128" s="31" t="n">
        <v>64</v>
      </c>
      <c r="C8128" s="7" t="n">
        <v>0</v>
      </c>
      <c r="D8128" s="7" t="n">
        <v>1</v>
      </c>
    </row>
    <row r="8129" spans="1:15">
      <c r="A8129" t="s">
        <v>4</v>
      </c>
      <c r="B8129" s="4" t="s">
        <v>5</v>
      </c>
      <c r="C8129" s="4" t="s">
        <v>13</v>
      </c>
      <c r="D8129" s="4" t="s">
        <v>10</v>
      </c>
    </row>
    <row r="8130" spans="1:15">
      <c r="A8130" t="n">
        <v>57195</v>
      </c>
      <c r="B8130" s="31" t="n">
        <v>64</v>
      </c>
      <c r="C8130" s="7" t="n">
        <v>0</v>
      </c>
      <c r="D8130" s="7" t="n">
        <v>9</v>
      </c>
    </row>
    <row r="8131" spans="1:15">
      <c r="A8131" t="s">
        <v>4</v>
      </c>
      <c r="B8131" s="4" t="s">
        <v>5</v>
      </c>
      <c r="C8131" s="4" t="s">
        <v>84</v>
      </c>
    </row>
    <row r="8132" spans="1:15">
      <c r="A8132" t="n">
        <v>57199</v>
      </c>
      <c r="B8132" s="29" t="n">
        <v>3</v>
      </c>
      <c r="C8132" s="16" t="n">
        <f t="normal" ca="1">A8144</f>
        <v>0</v>
      </c>
    </row>
    <row r="8133" spans="1:15">
      <c r="A8133" t="s">
        <v>4</v>
      </c>
      <c r="B8133" s="4" t="s">
        <v>5</v>
      </c>
      <c r="C8133" s="4" t="s">
        <v>13</v>
      </c>
      <c r="D8133" s="4" t="s">
        <v>13</v>
      </c>
      <c r="E8133" s="4" t="s">
        <v>13</v>
      </c>
      <c r="F8133" s="4" t="s">
        <v>9</v>
      </c>
      <c r="G8133" s="4" t="s">
        <v>13</v>
      </c>
      <c r="H8133" s="4" t="s">
        <v>13</v>
      </c>
      <c r="I8133" s="4" t="s">
        <v>13</v>
      </c>
      <c r="J8133" s="4" t="s">
        <v>13</v>
      </c>
      <c r="K8133" s="4" t="s">
        <v>9</v>
      </c>
      <c r="L8133" s="4" t="s">
        <v>13</v>
      </c>
      <c r="M8133" s="4" t="s">
        <v>13</v>
      </c>
      <c r="N8133" s="4" t="s">
        <v>13</v>
      </c>
      <c r="O8133" s="4" t="s">
        <v>84</v>
      </c>
    </row>
    <row r="8134" spans="1:15">
      <c r="A8134" t="n">
        <v>57204</v>
      </c>
      <c r="B8134" s="15" t="n">
        <v>5</v>
      </c>
      <c r="C8134" s="7" t="n">
        <v>35</v>
      </c>
      <c r="D8134" s="7" t="n">
        <v>1</v>
      </c>
      <c r="E8134" s="7" t="n">
        <v>0</v>
      </c>
      <c r="F8134" s="7" t="n">
        <v>148</v>
      </c>
      <c r="G8134" s="7" t="n">
        <v>7</v>
      </c>
      <c r="H8134" s="7" t="n">
        <v>35</v>
      </c>
      <c r="I8134" s="7" t="n">
        <v>1</v>
      </c>
      <c r="J8134" s="7" t="n">
        <v>0</v>
      </c>
      <c r="K8134" s="7" t="n">
        <v>188</v>
      </c>
      <c r="L8134" s="7" t="n">
        <v>6</v>
      </c>
      <c r="M8134" s="7" t="n">
        <v>9</v>
      </c>
      <c r="N8134" s="7" t="n">
        <v>1</v>
      </c>
      <c r="O8134" s="16" t="n">
        <f t="normal" ca="1">A8144</f>
        <v>0</v>
      </c>
    </row>
    <row r="8135" spans="1:15">
      <c r="A8135" t="s">
        <v>4</v>
      </c>
      <c r="B8135" s="4" t="s">
        <v>5</v>
      </c>
      <c r="C8135" s="4" t="s">
        <v>13</v>
      </c>
      <c r="D8135" s="4" t="s">
        <v>10</v>
      </c>
    </row>
    <row r="8136" spans="1:15">
      <c r="A8136" t="n">
        <v>57227</v>
      </c>
      <c r="B8136" s="31" t="n">
        <v>64</v>
      </c>
      <c r="C8136" s="7" t="n">
        <v>0</v>
      </c>
      <c r="D8136" s="7" t="n">
        <v>3</v>
      </c>
    </row>
    <row r="8137" spans="1:15">
      <c r="A8137" t="s">
        <v>4</v>
      </c>
      <c r="B8137" s="4" t="s">
        <v>5</v>
      </c>
      <c r="C8137" s="4" t="s">
        <v>13</v>
      </c>
      <c r="D8137" s="4" t="s">
        <v>10</v>
      </c>
    </row>
    <row r="8138" spans="1:15">
      <c r="A8138" t="n">
        <v>57231</v>
      </c>
      <c r="B8138" s="31" t="n">
        <v>64</v>
      </c>
      <c r="C8138" s="7" t="n">
        <v>0</v>
      </c>
      <c r="D8138" s="7" t="n">
        <v>5</v>
      </c>
    </row>
    <row r="8139" spans="1:15">
      <c r="A8139" t="s">
        <v>4</v>
      </c>
      <c r="B8139" s="4" t="s">
        <v>5</v>
      </c>
      <c r="C8139" s="4" t="s">
        <v>13</v>
      </c>
      <c r="D8139" s="4" t="s">
        <v>13</v>
      </c>
      <c r="E8139" s="4" t="s">
        <v>13</v>
      </c>
      <c r="F8139" s="4" t="s">
        <v>9</v>
      </c>
      <c r="G8139" s="4" t="s">
        <v>13</v>
      </c>
      <c r="H8139" s="4" t="s">
        <v>13</v>
      </c>
      <c r="I8139" s="4" t="s">
        <v>84</v>
      </c>
    </row>
    <row r="8140" spans="1:15">
      <c r="A8140" t="n">
        <v>57235</v>
      </c>
      <c r="B8140" s="15" t="n">
        <v>5</v>
      </c>
      <c r="C8140" s="7" t="n">
        <v>35</v>
      </c>
      <c r="D8140" s="7" t="n">
        <v>1</v>
      </c>
      <c r="E8140" s="7" t="n">
        <v>0</v>
      </c>
      <c r="F8140" s="7" t="n">
        <v>179</v>
      </c>
      <c r="G8140" s="7" t="n">
        <v>7</v>
      </c>
      <c r="H8140" s="7" t="n">
        <v>1</v>
      </c>
      <c r="I8140" s="16" t="n">
        <f t="normal" ca="1">A8144</f>
        <v>0</v>
      </c>
    </row>
    <row r="8141" spans="1:15">
      <c r="A8141" t="s">
        <v>4</v>
      </c>
      <c r="B8141" s="4" t="s">
        <v>5</v>
      </c>
      <c r="C8141" s="4" t="s">
        <v>13</v>
      </c>
      <c r="D8141" s="4" t="s">
        <v>10</v>
      </c>
    </row>
    <row r="8142" spans="1:15">
      <c r="A8142" t="n">
        <v>57249</v>
      </c>
      <c r="B8142" s="31" t="n">
        <v>64</v>
      </c>
      <c r="C8142" s="7" t="n">
        <v>0</v>
      </c>
      <c r="D8142" s="7" t="n">
        <v>6</v>
      </c>
    </row>
    <row r="8143" spans="1:15">
      <c r="A8143" t="s">
        <v>4</v>
      </c>
      <c r="B8143" s="4" t="s">
        <v>5</v>
      </c>
    </row>
    <row r="8144" spans="1:15">
      <c r="A8144" t="n">
        <v>57253</v>
      </c>
      <c r="B8144" s="5" t="n">
        <v>1</v>
      </c>
    </row>
    <row r="8145" spans="1:15" s="3" customFormat="1" customHeight="0">
      <c r="A8145" s="3" t="s">
        <v>2</v>
      </c>
      <c r="B8145" s="3" t="s">
        <v>765</v>
      </c>
    </row>
    <row r="8146" spans="1:15">
      <c r="A8146" t="s">
        <v>4</v>
      </c>
      <c r="B8146" s="4" t="s">
        <v>5</v>
      </c>
      <c r="C8146" s="4" t="s">
        <v>13</v>
      </c>
      <c r="D8146" s="4" t="s">
        <v>13</v>
      </c>
      <c r="E8146" s="4" t="s">
        <v>9</v>
      </c>
      <c r="F8146" s="4" t="s">
        <v>13</v>
      </c>
      <c r="G8146" s="4" t="s">
        <v>13</v>
      </c>
    </row>
    <row r="8147" spans="1:15">
      <c r="A8147" t="n">
        <v>57256</v>
      </c>
      <c r="B8147" s="25" t="n">
        <v>18</v>
      </c>
      <c r="C8147" s="7" t="n">
        <v>1</v>
      </c>
      <c r="D8147" s="7" t="n">
        <v>0</v>
      </c>
      <c r="E8147" s="7" t="n">
        <v>0</v>
      </c>
      <c r="F8147" s="7" t="n">
        <v>19</v>
      </c>
      <c r="G8147" s="7" t="n">
        <v>1</v>
      </c>
    </row>
    <row r="8148" spans="1:15">
      <c r="A8148" t="s">
        <v>4</v>
      </c>
      <c r="B8148" s="4" t="s">
        <v>5</v>
      </c>
      <c r="C8148" s="4" t="s">
        <v>13</v>
      </c>
      <c r="D8148" s="4" t="s">
        <v>13</v>
      </c>
      <c r="E8148" s="4" t="s">
        <v>10</v>
      </c>
      <c r="F8148" s="4" t="s">
        <v>9</v>
      </c>
    </row>
    <row r="8149" spans="1:15">
      <c r="A8149" t="n">
        <v>57265</v>
      </c>
      <c r="B8149" s="26" t="n">
        <v>31</v>
      </c>
      <c r="C8149" s="7" t="n">
        <v>0</v>
      </c>
      <c r="D8149" s="7" t="n">
        <v>1</v>
      </c>
      <c r="E8149" s="7" t="n">
        <v>0</v>
      </c>
      <c r="F8149" s="7" t="n">
        <v>1107296256</v>
      </c>
    </row>
    <row r="8150" spans="1:15">
      <c r="A8150" t="s">
        <v>4</v>
      </c>
      <c r="B8150" s="4" t="s">
        <v>5</v>
      </c>
      <c r="C8150" s="4" t="s">
        <v>13</v>
      </c>
      <c r="D8150" s="4" t="s">
        <v>13</v>
      </c>
      <c r="E8150" s="4" t="s">
        <v>6</v>
      </c>
      <c r="F8150" s="4" t="s">
        <v>10</v>
      </c>
    </row>
    <row r="8151" spans="1:15">
      <c r="A8151" t="n">
        <v>57274</v>
      </c>
      <c r="B8151" s="26" t="n">
        <v>31</v>
      </c>
      <c r="C8151" s="7" t="n">
        <v>1</v>
      </c>
      <c r="D8151" s="7" t="n">
        <v>1</v>
      </c>
      <c r="E8151" s="7" t="s">
        <v>766</v>
      </c>
      <c r="F8151" s="7" t="n">
        <v>1</v>
      </c>
    </row>
    <row r="8152" spans="1:15">
      <c r="A8152" t="s">
        <v>4</v>
      </c>
      <c r="B8152" s="4" t="s">
        <v>5</v>
      </c>
      <c r="C8152" s="4" t="s">
        <v>13</v>
      </c>
      <c r="D8152" s="4" t="s">
        <v>13</v>
      </c>
      <c r="E8152" s="4" t="s">
        <v>6</v>
      </c>
      <c r="F8152" s="4" t="s">
        <v>10</v>
      </c>
    </row>
    <row r="8153" spans="1:15">
      <c r="A8153" t="n">
        <v>57312</v>
      </c>
      <c r="B8153" s="26" t="n">
        <v>31</v>
      </c>
      <c r="C8153" s="7" t="n">
        <v>1</v>
      </c>
      <c r="D8153" s="7" t="n">
        <v>1</v>
      </c>
      <c r="E8153" s="7" t="s">
        <v>767</v>
      </c>
      <c r="F8153" s="7" t="n">
        <v>2</v>
      </c>
    </row>
    <row r="8154" spans="1:15">
      <c r="A8154" t="s">
        <v>4</v>
      </c>
      <c r="B8154" s="4" t="s">
        <v>5</v>
      </c>
      <c r="C8154" s="4" t="s">
        <v>13</v>
      </c>
      <c r="D8154" s="4" t="s">
        <v>13</v>
      </c>
      <c r="E8154" s="4" t="s">
        <v>6</v>
      </c>
      <c r="F8154" s="4" t="s">
        <v>10</v>
      </c>
    </row>
    <row r="8155" spans="1:15">
      <c r="A8155" t="n">
        <v>57351</v>
      </c>
      <c r="B8155" s="26" t="n">
        <v>31</v>
      </c>
      <c r="C8155" s="7" t="n">
        <v>1</v>
      </c>
      <c r="D8155" s="7" t="n">
        <v>1</v>
      </c>
      <c r="E8155" s="7" t="s">
        <v>768</v>
      </c>
      <c r="F8155" s="7" t="n">
        <v>3</v>
      </c>
    </row>
    <row r="8156" spans="1:15">
      <c r="A8156" t="s">
        <v>4</v>
      </c>
      <c r="B8156" s="4" t="s">
        <v>5</v>
      </c>
      <c r="C8156" s="4" t="s">
        <v>13</v>
      </c>
      <c r="D8156" s="4" t="s">
        <v>13</v>
      </c>
      <c r="E8156" s="4" t="s">
        <v>6</v>
      </c>
      <c r="F8156" s="4" t="s">
        <v>10</v>
      </c>
    </row>
    <row r="8157" spans="1:15">
      <c r="A8157" t="n">
        <v>57382</v>
      </c>
      <c r="B8157" s="26" t="n">
        <v>31</v>
      </c>
      <c r="C8157" s="7" t="n">
        <v>1</v>
      </c>
      <c r="D8157" s="7" t="n">
        <v>1</v>
      </c>
      <c r="E8157" s="7" t="s">
        <v>769</v>
      </c>
      <c r="F8157" s="7" t="n">
        <v>4</v>
      </c>
    </row>
    <row r="8158" spans="1:15">
      <c r="A8158" t="s">
        <v>4</v>
      </c>
      <c r="B8158" s="4" t="s">
        <v>5</v>
      </c>
      <c r="C8158" s="4" t="s">
        <v>13</v>
      </c>
      <c r="D8158" s="4" t="s">
        <v>13</v>
      </c>
      <c r="E8158" s="4" t="s">
        <v>6</v>
      </c>
      <c r="F8158" s="4" t="s">
        <v>10</v>
      </c>
    </row>
    <row r="8159" spans="1:15">
      <c r="A8159" t="n">
        <v>57442</v>
      </c>
      <c r="B8159" s="26" t="n">
        <v>31</v>
      </c>
      <c r="C8159" s="7" t="n">
        <v>1</v>
      </c>
      <c r="D8159" s="7" t="n">
        <v>1</v>
      </c>
      <c r="E8159" s="7" t="s">
        <v>770</v>
      </c>
      <c r="F8159" s="7" t="n">
        <v>5</v>
      </c>
    </row>
    <row r="8160" spans="1:15">
      <c r="A8160" t="s">
        <v>4</v>
      </c>
      <c r="B8160" s="4" t="s">
        <v>5</v>
      </c>
      <c r="C8160" s="4" t="s">
        <v>13</v>
      </c>
      <c r="D8160" s="4" t="s">
        <v>13</v>
      </c>
      <c r="E8160" s="4" t="s">
        <v>6</v>
      </c>
      <c r="F8160" s="4" t="s">
        <v>10</v>
      </c>
    </row>
    <row r="8161" spans="1:7">
      <c r="A8161" t="n">
        <v>57472</v>
      </c>
      <c r="B8161" s="26" t="n">
        <v>31</v>
      </c>
      <c r="C8161" s="7" t="n">
        <v>1</v>
      </c>
      <c r="D8161" s="7" t="n">
        <v>1</v>
      </c>
      <c r="E8161" s="7" t="s">
        <v>771</v>
      </c>
      <c r="F8161" s="7" t="n">
        <v>6</v>
      </c>
    </row>
    <row r="8162" spans="1:7">
      <c r="A8162" t="s">
        <v>4</v>
      </c>
      <c r="B8162" s="4" t="s">
        <v>5</v>
      </c>
      <c r="C8162" s="4" t="s">
        <v>13</v>
      </c>
      <c r="D8162" s="4" t="s">
        <v>13</v>
      </c>
      <c r="E8162" s="4" t="s">
        <v>6</v>
      </c>
      <c r="F8162" s="4" t="s">
        <v>10</v>
      </c>
    </row>
    <row r="8163" spans="1:7">
      <c r="A8163" t="n">
        <v>57520</v>
      </c>
      <c r="B8163" s="26" t="n">
        <v>31</v>
      </c>
      <c r="C8163" s="7" t="n">
        <v>1</v>
      </c>
      <c r="D8163" s="7" t="n">
        <v>1</v>
      </c>
      <c r="E8163" s="7" t="s">
        <v>772</v>
      </c>
      <c r="F8163" s="7" t="n">
        <v>7</v>
      </c>
    </row>
    <row r="8164" spans="1:7">
      <c r="A8164" t="s">
        <v>4</v>
      </c>
      <c r="B8164" s="4" t="s">
        <v>5</v>
      </c>
      <c r="C8164" s="4" t="s">
        <v>13</v>
      </c>
      <c r="D8164" s="4" t="s">
        <v>13</v>
      </c>
      <c r="E8164" s="4" t="s">
        <v>6</v>
      </c>
      <c r="F8164" s="4" t="s">
        <v>10</v>
      </c>
    </row>
    <row r="8165" spans="1:7">
      <c r="A8165" t="n">
        <v>57562</v>
      </c>
      <c r="B8165" s="26" t="n">
        <v>31</v>
      </c>
      <c r="C8165" s="7" t="n">
        <v>1</v>
      </c>
      <c r="D8165" s="7" t="n">
        <v>1</v>
      </c>
      <c r="E8165" s="7" t="s">
        <v>773</v>
      </c>
      <c r="F8165" s="7" t="n">
        <v>8</v>
      </c>
    </row>
    <row r="8166" spans="1:7">
      <c r="A8166" t="s">
        <v>4</v>
      </c>
      <c r="B8166" s="4" t="s">
        <v>5</v>
      </c>
      <c r="C8166" s="4" t="s">
        <v>13</v>
      </c>
      <c r="D8166" s="4" t="s">
        <v>13</v>
      </c>
      <c r="E8166" s="4" t="s">
        <v>6</v>
      </c>
      <c r="F8166" s="4" t="s">
        <v>10</v>
      </c>
    </row>
    <row r="8167" spans="1:7">
      <c r="A8167" t="n">
        <v>57604</v>
      </c>
      <c r="B8167" s="26" t="n">
        <v>31</v>
      </c>
      <c r="C8167" s="7" t="n">
        <v>1</v>
      </c>
      <c r="D8167" s="7" t="n">
        <v>1</v>
      </c>
      <c r="E8167" s="7" t="s">
        <v>774</v>
      </c>
      <c r="F8167" s="7" t="n">
        <v>9</v>
      </c>
    </row>
    <row r="8168" spans="1:7">
      <c r="A8168" t="s">
        <v>4</v>
      </c>
      <c r="B8168" s="4" t="s">
        <v>5</v>
      </c>
      <c r="C8168" s="4" t="s">
        <v>13</v>
      </c>
      <c r="D8168" s="4" t="s">
        <v>13</v>
      </c>
      <c r="E8168" s="4" t="s">
        <v>6</v>
      </c>
      <c r="F8168" s="4" t="s">
        <v>10</v>
      </c>
    </row>
    <row r="8169" spans="1:7">
      <c r="A8169" t="n">
        <v>57645</v>
      </c>
      <c r="B8169" s="26" t="n">
        <v>31</v>
      </c>
      <c r="C8169" s="7" t="n">
        <v>1</v>
      </c>
      <c r="D8169" s="7" t="n">
        <v>1</v>
      </c>
      <c r="E8169" s="7" t="s">
        <v>775</v>
      </c>
      <c r="F8169" s="7" t="n">
        <v>10</v>
      </c>
    </row>
    <row r="8170" spans="1:7">
      <c r="A8170" t="s">
        <v>4</v>
      </c>
      <c r="B8170" s="4" t="s">
        <v>5</v>
      </c>
      <c r="C8170" s="4" t="s">
        <v>13</v>
      </c>
      <c r="D8170" s="4" t="s">
        <v>13</v>
      </c>
      <c r="E8170" s="4" t="s">
        <v>6</v>
      </c>
      <c r="F8170" s="4" t="s">
        <v>10</v>
      </c>
    </row>
    <row r="8171" spans="1:7">
      <c r="A8171" t="n">
        <v>57693</v>
      </c>
      <c r="B8171" s="26" t="n">
        <v>31</v>
      </c>
      <c r="C8171" s="7" t="n">
        <v>1</v>
      </c>
      <c r="D8171" s="7" t="n">
        <v>1</v>
      </c>
      <c r="E8171" s="7" t="s">
        <v>776</v>
      </c>
      <c r="F8171" s="7" t="n">
        <v>11</v>
      </c>
    </row>
    <row r="8172" spans="1:7">
      <c r="A8172" t="s">
        <v>4</v>
      </c>
      <c r="B8172" s="4" t="s">
        <v>5</v>
      </c>
      <c r="C8172" s="4" t="s">
        <v>13</v>
      </c>
      <c r="D8172" s="4" t="s">
        <v>13</v>
      </c>
      <c r="E8172" s="4" t="s">
        <v>6</v>
      </c>
      <c r="F8172" s="4" t="s">
        <v>10</v>
      </c>
    </row>
    <row r="8173" spans="1:7">
      <c r="A8173" t="n">
        <v>57734</v>
      </c>
      <c r="B8173" s="26" t="n">
        <v>31</v>
      </c>
      <c r="C8173" s="7" t="n">
        <v>1</v>
      </c>
      <c r="D8173" s="7" t="n">
        <v>1</v>
      </c>
      <c r="E8173" s="7" t="s">
        <v>777</v>
      </c>
      <c r="F8173" s="7" t="n">
        <v>12</v>
      </c>
    </row>
    <row r="8174" spans="1:7">
      <c r="A8174" t="s">
        <v>4</v>
      </c>
      <c r="B8174" s="4" t="s">
        <v>5</v>
      </c>
      <c r="C8174" s="4" t="s">
        <v>13</v>
      </c>
      <c r="D8174" s="4" t="s">
        <v>13</v>
      </c>
      <c r="E8174" s="4" t="s">
        <v>6</v>
      </c>
      <c r="F8174" s="4" t="s">
        <v>10</v>
      </c>
    </row>
    <row r="8175" spans="1:7">
      <c r="A8175" t="n">
        <v>57773</v>
      </c>
      <c r="B8175" s="26" t="n">
        <v>31</v>
      </c>
      <c r="C8175" s="7" t="n">
        <v>1</v>
      </c>
      <c r="D8175" s="7" t="n">
        <v>1</v>
      </c>
      <c r="E8175" s="7" t="s">
        <v>778</v>
      </c>
      <c r="F8175" s="7" t="n">
        <v>13</v>
      </c>
    </row>
    <row r="8176" spans="1:7">
      <c r="A8176" t="s">
        <v>4</v>
      </c>
      <c r="B8176" s="4" t="s">
        <v>5</v>
      </c>
      <c r="C8176" s="4" t="s">
        <v>13</v>
      </c>
      <c r="D8176" s="4" t="s">
        <v>13</v>
      </c>
      <c r="E8176" s="4" t="s">
        <v>6</v>
      </c>
      <c r="F8176" s="4" t="s">
        <v>10</v>
      </c>
    </row>
    <row r="8177" spans="1:6">
      <c r="A8177" t="n">
        <v>57804</v>
      </c>
      <c r="B8177" s="26" t="n">
        <v>31</v>
      </c>
      <c r="C8177" s="7" t="n">
        <v>1</v>
      </c>
      <c r="D8177" s="7" t="n">
        <v>1</v>
      </c>
      <c r="E8177" s="7" t="s">
        <v>779</v>
      </c>
      <c r="F8177" s="7" t="n">
        <v>14</v>
      </c>
    </row>
    <row r="8178" spans="1:6">
      <c r="A8178" t="s">
        <v>4</v>
      </c>
      <c r="B8178" s="4" t="s">
        <v>5</v>
      </c>
      <c r="C8178" s="4" t="s">
        <v>13</v>
      </c>
      <c r="D8178" s="4" t="s">
        <v>13</v>
      </c>
      <c r="E8178" s="4" t="s">
        <v>6</v>
      </c>
      <c r="F8178" s="4" t="s">
        <v>10</v>
      </c>
    </row>
    <row r="8179" spans="1:6">
      <c r="A8179" t="n">
        <v>57835</v>
      </c>
      <c r="B8179" s="26" t="n">
        <v>31</v>
      </c>
      <c r="C8179" s="7" t="n">
        <v>1</v>
      </c>
      <c r="D8179" s="7" t="n">
        <v>1</v>
      </c>
      <c r="E8179" s="7" t="s">
        <v>780</v>
      </c>
      <c r="F8179" s="7" t="n">
        <v>15</v>
      </c>
    </row>
    <row r="8180" spans="1:6">
      <c r="A8180" t="s">
        <v>4</v>
      </c>
      <c r="B8180" s="4" t="s">
        <v>5</v>
      </c>
      <c r="C8180" s="4" t="s">
        <v>13</v>
      </c>
      <c r="D8180" s="4" t="s">
        <v>13</v>
      </c>
      <c r="E8180" s="4" t="s">
        <v>6</v>
      </c>
      <c r="F8180" s="4" t="s">
        <v>10</v>
      </c>
    </row>
    <row r="8181" spans="1:6">
      <c r="A8181" t="n">
        <v>57870</v>
      </c>
      <c r="B8181" s="26" t="n">
        <v>31</v>
      </c>
      <c r="C8181" s="7" t="n">
        <v>1</v>
      </c>
      <c r="D8181" s="7" t="n">
        <v>1</v>
      </c>
      <c r="E8181" s="7" t="s">
        <v>781</v>
      </c>
      <c r="F8181" s="7" t="n">
        <v>16</v>
      </c>
    </row>
    <row r="8182" spans="1:6">
      <c r="A8182" t="s">
        <v>4</v>
      </c>
      <c r="B8182" s="4" t="s">
        <v>5</v>
      </c>
      <c r="C8182" s="4" t="s">
        <v>13</v>
      </c>
      <c r="D8182" s="4" t="s">
        <v>13</v>
      </c>
      <c r="E8182" s="4" t="s">
        <v>6</v>
      </c>
      <c r="F8182" s="4" t="s">
        <v>10</v>
      </c>
    </row>
    <row r="8183" spans="1:6">
      <c r="A8183" t="n">
        <v>57910</v>
      </c>
      <c r="B8183" s="26" t="n">
        <v>31</v>
      </c>
      <c r="C8183" s="7" t="n">
        <v>1</v>
      </c>
      <c r="D8183" s="7" t="n">
        <v>1</v>
      </c>
      <c r="E8183" s="7" t="s">
        <v>782</v>
      </c>
      <c r="F8183" s="7" t="n">
        <v>17</v>
      </c>
    </row>
    <row r="8184" spans="1:6">
      <c r="A8184" t="s">
        <v>4</v>
      </c>
      <c r="B8184" s="4" t="s">
        <v>5</v>
      </c>
      <c r="C8184" s="4" t="s">
        <v>13</v>
      </c>
      <c r="D8184" s="4" t="s">
        <v>13</v>
      </c>
      <c r="E8184" s="4" t="s">
        <v>6</v>
      </c>
      <c r="F8184" s="4" t="s">
        <v>10</v>
      </c>
    </row>
    <row r="8185" spans="1:6">
      <c r="A8185" t="n">
        <v>57955</v>
      </c>
      <c r="B8185" s="26" t="n">
        <v>31</v>
      </c>
      <c r="C8185" s="7" t="n">
        <v>1</v>
      </c>
      <c r="D8185" s="7" t="n">
        <v>1</v>
      </c>
      <c r="E8185" s="7" t="s">
        <v>783</v>
      </c>
      <c r="F8185" s="7" t="n">
        <v>18</v>
      </c>
    </row>
    <row r="8186" spans="1:6">
      <c r="A8186" t="s">
        <v>4</v>
      </c>
      <c r="B8186" s="4" t="s">
        <v>5</v>
      </c>
      <c r="C8186" s="4" t="s">
        <v>13</v>
      </c>
      <c r="D8186" s="4" t="s">
        <v>13</v>
      </c>
      <c r="E8186" s="4" t="s">
        <v>6</v>
      </c>
      <c r="F8186" s="4" t="s">
        <v>10</v>
      </c>
    </row>
    <row r="8187" spans="1:6">
      <c r="A8187" t="n">
        <v>58006</v>
      </c>
      <c r="B8187" s="26" t="n">
        <v>31</v>
      </c>
      <c r="C8187" s="7" t="n">
        <v>1</v>
      </c>
      <c r="D8187" s="7" t="n">
        <v>1</v>
      </c>
      <c r="E8187" s="7" t="s">
        <v>784</v>
      </c>
      <c r="F8187" s="7" t="n">
        <v>19</v>
      </c>
    </row>
    <row r="8188" spans="1:6">
      <c r="A8188" t="s">
        <v>4</v>
      </c>
      <c r="B8188" s="4" t="s">
        <v>5</v>
      </c>
      <c r="C8188" s="4" t="s">
        <v>13</v>
      </c>
      <c r="D8188" s="4" t="s">
        <v>13</v>
      </c>
      <c r="E8188" s="4" t="s">
        <v>6</v>
      </c>
      <c r="F8188" s="4" t="s">
        <v>10</v>
      </c>
    </row>
    <row r="8189" spans="1:6">
      <c r="A8189" t="n">
        <v>58055</v>
      </c>
      <c r="B8189" s="26" t="n">
        <v>31</v>
      </c>
      <c r="C8189" s="7" t="n">
        <v>1</v>
      </c>
      <c r="D8189" s="7" t="n">
        <v>1</v>
      </c>
      <c r="E8189" s="7" t="s">
        <v>785</v>
      </c>
      <c r="F8189" s="7" t="n">
        <v>20</v>
      </c>
    </row>
    <row r="8190" spans="1:6">
      <c r="A8190" t="s">
        <v>4</v>
      </c>
      <c r="B8190" s="4" t="s">
        <v>5</v>
      </c>
      <c r="C8190" s="4" t="s">
        <v>13</v>
      </c>
      <c r="D8190" s="4" t="s">
        <v>13</v>
      </c>
      <c r="E8190" s="4" t="s">
        <v>6</v>
      </c>
      <c r="F8190" s="4" t="s">
        <v>10</v>
      </c>
    </row>
    <row r="8191" spans="1:6">
      <c r="A8191" t="n">
        <v>58094</v>
      </c>
      <c r="B8191" s="26" t="n">
        <v>31</v>
      </c>
      <c r="C8191" s="7" t="n">
        <v>1</v>
      </c>
      <c r="D8191" s="7" t="n">
        <v>1</v>
      </c>
      <c r="E8191" s="7" t="s">
        <v>786</v>
      </c>
      <c r="F8191" s="7" t="n">
        <v>21</v>
      </c>
    </row>
    <row r="8192" spans="1:6">
      <c r="A8192" t="s">
        <v>4</v>
      </c>
      <c r="B8192" s="4" t="s">
        <v>5</v>
      </c>
      <c r="C8192" s="4" t="s">
        <v>13</v>
      </c>
      <c r="D8192" s="4" t="s">
        <v>13</v>
      </c>
      <c r="E8192" s="4" t="s">
        <v>13</v>
      </c>
      <c r="F8192" s="4" t="s">
        <v>10</v>
      </c>
      <c r="G8192" s="4" t="s">
        <v>10</v>
      </c>
      <c r="H8192" s="4" t="s">
        <v>13</v>
      </c>
    </row>
    <row r="8193" spans="1:8">
      <c r="A8193" t="n">
        <v>58136</v>
      </c>
      <c r="B8193" s="26" t="n">
        <v>31</v>
      </c>
      <c r="C8193" s="7" t="n">
        <v>2</v>
      </c>
      <c r="D8193" s="7" t="n">
        <v>1</v>
      </c>
      <c r="E8193" s="7" t="n">
        <v>1</v>
      </c>
      <c r="F8193" s="7" t="n">
        <v>400</v>
      </c>
      <c r="G8193" s="7" t="n">
        <v>0</v>
      </c>
      <c r="H8193" s="7" t="n">
        <v>0</v>
      </c>
    </row>
    <row r="8194" spans="1:8">
      <c r="A8194" t="s">
        <v>4</v>
      </c>
      <c r="B8194" s="4" t="s">
        <v>5</v>
      </c>
      <c r="C8194" s="4" t="s">
        <v>13</v>
      </c>
      <c r="D8194" s="4" t="s">
        <v>13</v>
      </c>
      <c r="E8194" s="4" t="s">
        <v>13</v>
      </c>
    </row>
    <row r="8195" spans="1:8">
      <c r="A8195" t="n">
        <v>58145</v>
      </c>
      <c r="B8195" s="26" t="n">
        <v>31</v>
      </c>
      <c r="C8195" s="7" t="n">
        <v>4</v>
      </c>
      <c r="D8195" s="7" t="n">
        <v>1</v>
      </c>
      <c r="E8195" s="7" t="n">
        <v>1</v>
      </c>
    </row>
    <row r="8196" spans="1:8">
      <c r="A8196" t="s">
        <v>4</v>
      </c>
      <c r="B8196" s="4" t="s">
        <v>5</v>
      </c>
      <c r="C8196" s="4" t="s">
        <v>13</v>
      </c>
      <c r="D8196" s="4" t="s">
        <v>13</v>
      </c>
    </row>
    <row r="8197" spans="1:8">
      <c r="A8197" t="n">
        <v>58149</v>
      </c>
      <c r="B8197" s="26" t="n">
        <v>31</v>
      </c>
      <c r="C8197" s="7" t="n">
        <v>3</v>
      </c>
      <c r="D8197" s="7" t="n">
        <v>1</v>
      </c>
    </row>
    <row r="8198" spans="1:8">
      <c r="A8198" t="s">
        <v>4</v>
      </c>
      <c r="B8198" s="4" t="s">
        <v>5</v>
      </c>
      <c r="C8198" s="4" t="s">
        <v>13</v>
      </c>
      <c r="D8198" s="4" t="s">
        <v>13</v>
      </c>
      <c r="E8198" s="4" t="s">
        <v>13</v>
      </c>
      <c r="F8198" s="4" t="s">
        <v>9</v>
      </c>
      <c r="G8198" s="4" t="s">
        <v>13</v>
      </c>
      <c r="H8198" s="4" t="s">
        <v>13</v>
      </c>
      <c r="I8198" s="4" t="s">
        <v>84</v>
      </c>
    </row>
    <row r="8199" spans="1:8">
      <c r="A8199" t="n">
        <v>58152</v>
      </c>
      <c r="B8199" s="15" t="n">
        <v>5</v>
      </c>
      <c r="C8199" s="7" t="n">
        <v>35</v>
      </c>
      <c r="D8199" s="7" t="n">
        <v>1</v>
      </c>
      <c r="E8199" s="7" t="n">
        <v>0</v>
      </c>
      <c r="F8199" s="7" t="n">
        <v>-2</v>
      </c>
      <c r="G8199" s="7" t="n">
        <v>3</v>
      </c>
      <c r="H8199" s="7" t="n">
        <v>1</v>
      </c>
      <c r="I8199" s="16" t="n">
        <f t="normal" ca="1">A8203</f>
        <v>0</v>
      </c>
    </row>
    <row r="8200" spans="1:8">
      <c r="A8200" t="s">
        <v>4</v>
      </c>
      <c r="B8200" s="4" t="s">
        <v>5</v>
      </c>
      <c r="C8200" s="4" t="s">
        <v>13</v>
      </c>
      <c r="D8200" s="4" t="s">
        <v>6</v>
      </c>
    </row>
    <row r="8201" spans="1:8">
      <c r="A8201" t="n">
        <v>58166</v>
      </c>
      <c r="B8201" s="30" t="n">
        <v>2</v>
      </c>
      <c r="C8201" s="7" t="n">
        <v>0</v>
      </c>
      <c r="D8201" s="7" t="s">
        <v>787</v>
      </c>
    </row>
    <row r="8202" spans="1:8">
      <c r="A8202" t="s">
        <v>4</v>
      </c>
      <c r="B8202" s="4" t="s">
        <v>5</v>
      </c>
    </row>
    <row r="8203" spans="1:8">
      <c r="A8203" t="n">
        <v>58181</v>
      </c>
      <c r="B8203" s="5" t="n">
        <v>1</v>
      </c>
    </row>
    <row r="8204" spans="1:8" s="3" customFormat="1" customHeight="0">
      <c r="A8204" s="3" t="s">
        <v>2</v>
      </c>
      <c r="B8204" s="3" t="s">
        <v>788</v>
      </c>
    </row>
    <row r="8205" spans="1:8">
      <c r="A8205" t="s">
        <v>4</v>
      </c>
      <c r="B8205" s="4" t="s">
        <v>5</v>
      </c>
      <c r="C8205" s="4" t="s">
        <v>13</v>
      </c>
      <c r="D8205" s="4" t="s">
        <v>10</v>
      </c>
      <c r="E8205" s="4" t="s">
        <v>10</v>
      </c>
      <c r="F8205" s="4" t="s">
        <v>10</v>
      </c>
    </row>
    <row r="8206" spans="1:8">
      <c r="A8206" t="n">
        <v>58184</v>
      </c>
      <c r="B8206" s="19" t="n">
        <v>63</v>
      </c>
      <c r="C8206" s="7" t="n">
        <v>0</v>
      </c>
      <c r="D8206" s="7" t="n">
        <v>0</v>
      </c>
      <c r="E8206" s="7" t="n">
        <v>0</v>
      </c>
      <c r="F8206" s="7" t="n">
        <v>40</v>
      </c>
    </row>
    <row r="8207" spans="1:8">
      <c r="A8207" t="s">
        <v>4</v>
      </c>
      <c r="B8207" s="4" t="s">
        <v>5</v>
      </c>
      <c r="C8207" s="4" t="s">
        <v>13</v>
      </c>
      <c r="D8207" s="4" t="s">
        <v>10</v>
      </c>
      <c r="E8207" s="4" t="s">
        <v>9</v>
      </c>
    </row>
    <row r="8208" spans="1:8">
      <c r="A8208" t="n">
        <v>58192</v>
      </c>
      <c r="B8208" s="21" t="n">
        <v>101</v>
      </c>
      <c r="C8208" s="7" t="n">
        <v>0</v>
      </c>
      <c r="D8208" s="7" t="n">
        <v>1200</v>
      </c>
      <c r="E8208" s="7" t="n">
        <v>1</v>
      </c>
    </row>
    <row r="8209" spans="1:9">
      <c r="A8209" t="s">
        <v>4</v>
      </c>
      <c r="B8209" s="4" t="s">
        <v>5</v>
      </c>
      <c r="C8209" s="4" t="s">
        <v>13</v>
      </c>
      <c r="D8209" s="4" t="s">
        <v>10</v>
      </c>
      <c r="E8209" s="4" t="s">
        <v>10</v>
      </c>
      <c r="F8209" s="4" t="s">
        <v>13</v>
      </c>
    </row>
    <row r="8210" spans="1:9">
      <c r="A8210" t="n">
        <v>58200</v>
      </c>
      <c r="B8210" s="22" t="n">
        <v>102</v>
      </c>
      <c r="C8210" s="7" t="n">
        <v>0</v>
      </c>
      <c r="D8210" s="7" t="n">
        <v>0</v>
      </c>
      <c r="E8210" s="7" t="n">
        <v>1200</v>
      </c>
      <c r="F8210" s="7" t="n">
        <v>255</v>
      </c>
    </row>
    <row r="8211" spans="1:9">
      <c r="A8211" t="s">
        <v>4</v>
      </c>
      <c r="B8211" s="4" t="s">
        <v>5</v>
      </c>
      <c r="C8211" s="4" t="s">
        <v>13</v>
      </c>
      <c r="D8211" s="4" t="s">
        <v>10</v>
      </c>
      <c r="E8211" s="4" t="s">
        <v>10</v>
      </c>
      <c r="F8211" s="4" t="s">
        <v>10</v>
      </c>
    </row>
    <row r="8212" spans="1:9">
      <c r="A8212" t="n">
        <v>58207</v>
      </c>
      <c r="B8212" s="19" t="n">
        <v>63</v>
      </c>
      <c r="C8212" s="7" t="n">
        <v>0</v>
      </c>
      <c r="D8212" s="7" t="n">
        <v>18</v>
      </c>
      <c r="E8212" s="7" t="n">
        <v>0</v>
      </c>
      <c r="F8212" s="7" t="n">
        <v>40</v>
      </c>
    </row>
    <row r="8213" spans="1:9">
      <c r="A8213" t="s">
        <v>4</v>
      </c>
      <c r="B8213" s="4" t="s">
        <v>5</v>
      </c>
      <c r="C8213" s="4" t="s">
        <v>13</v>
      </c>
      <c r="D8213" s="4" t="s">
        <v>10</v>
      </c>
      <c r="E8213" s="4" t="s">
        <v>9</v>
      </c>
    </row>
    <row r="8214" spans="1:9">
      <c r="A8214" t="n">
        <v>58215</v>
      </c>
      <c r="B8214" s="21" t="n">
        <v>101</v>
      </c>
      <c r="C8214" s="7" t="n">
        <v>0</v>
      </c>
      <c r="D8214" s="7" t="n">
        <v>2100</v>
      </c>
      <c r="E8214" s="7" t="n">
        <v>1</v>
      </c>
    </row>
    <row r="8215" spans="1:9">
      <c r="A8215" t="s">
        <v>4</v>
      </c>
      <c r="B8215" s="4" t="s">
        <v>5</v>
      </c>
      <c r="C8215" s="4" t="s">
        <v>13</v>
      </c>
      <c r="D8215" s="4" t="s">
        <v>10</v>
      </c>
      <c r="E8215" s="4" t="s">
        <v>13</v>
      </c>
    </row>
    <row r="8216" spans="1:9">
      <c r="A8216" t="n">
        <v>58223</v>
      </c>
      <c r="B8216" s="22" t="n">
        <v>102</v>
      </c>
      <c r="C8216" s="7" t="n">
        <v>1</v>
      </c>
      <c r="D8216" s="7" t="n">
        <v>18</v>
      </c>
      <c r="E8216" s="7" t="n">
        <v>255</v>
      </c>
    </row>
    <row r="8217" spans="1:9">
      <c r="A8217" t="s">
        <v>4</v>
      </c>
      <c r="B8217" s="4" t="s">
        <v>5</v>
      </c>
      <c r="C8217" s="4" t="s">
        <v>13</v>
      </c>
    </row>
    <row r="8218" spans="1:9">
      <c r="A8218" t="n">
        <v>58228</v>
      </c>
      <c r="B8218" s="31" t="n">
        <v>64</v>
      </c>
      <c r="C8218" s="7" t="n">
        <v>2</v>
      </c>
    </row>
    <row r="8219" spans="1:9">
      <c r="A8219" t="s">
        <v>4</v>
      </c>
      <c r="B8219" s="4" t="s">
        <v>5</v>
      </c>
      <c r="C8219" s="4" t="s">
        <v>13</v>
      </c>
      <c r="D8219" s="4" t="s">
        <v>10</v>
      </c>
    </row>
    <row r="8220" spans="1:9">
      <c r="A8220" t="n">
        <v>58230</v>
      </c>
      <c r="B8220" s="31" t="n">
        <v>64</v>
      </c>
      <c r="C8220" s="7" t="n">
        <v>0</v>
      </c>
      <c r="D8220" s="7" t="n">
        <v>0</v>
      </c>
    </row>
    <row r="8221" spans="1:9">
      <c r="A8221" t="s">
        <v>4</v>
      </c>
      <c r="B8221" s="4" t="s">
        <v>5</v>
      </c>
      <c r="C8221" s="4" t="s">
        <v>13</v>
      </c>
      <c r="D8221" s="4" t="s">
        <v>10</v>
      </c>
    </row>
    <row r="8222" spans="1:9">
      <c r="A8222" t="n">
        <v>58234</v>
      </c>
      <c r="B8222" s="31" t="n">
        <v>64</v>
      </c>
      <c r="C8222" s="7" t="n">
        <v>4</v>
      </c>
      <c r="D8222" s="7" t="n">
        <v>0</v>
      </c>
    </row>
    <row r="8223" spans="1:9">
      <c r="A8223" t="s">
        <v>4</v>
      </c>
      <c r="B8223" s="4" t="s">
        <v>5</v>
      </c>
      <c r="C8223" s="4" t="s">
        <v>13</v>
      </c>
      <c r="D8223" s="4" t="s">
        <v>13</v>
      </c>
      <c r="E8223" s="4" t="s">
        <v>13</v>
      </c>
      <c r="F8223" s="4" t="s">
        <v>9</v>
      </c>
      <c r="G8223" s="4" t="s">
        <v>13</v>
      </c>
      <c r="H8223" s="4" t="s">
        <v>13</v>
      </c>
      <c r="I8223" s="4" t="s">
        <v>13</v>
      </c>
      <c r="J8223" s="4" t="s">
        <v>13</v>
      </c>
      <c r="K8223" s="4" t="s">
        <v>9</v>
      </c>
      <c r="L8223" s="4" t="s">
        <v>13</v>
      </c>
      <c r="M8223" s="4" t="s">
        <v>13</v>
      </c>
      <c r="N8223" s="4" t="s">
        <v>13</v>
      </c>
      <c r="O8223" s="4" t="s">
        <v>84</v>
      </c>
    </row>
    <row r="8224" spans="1:9">
      <c r="A8224" t="n">
        <v>58238</v>
      </c>
      <c r="B8224" s="15" t="n">
        <v>5</v>
      </c>
      <c r="C8224" s="7" t="n">
        <v>35</v>
      </c>
      <c r="D8224" s="7" t="n">
        <v>1</v>
      </c>
      <c r="E8224" s="7" t="n">
        <v>0</v>
      </c>
      <c r="F8224" s="7" t="n">
        <v>13</v>
      </c>
      <c r="G8224" s="7" t="n">
        <v>7</v>
      </c>
      <c r="H8224" s="7" t="n">
        <v>35</v>
      </c>
      <c r="I8224" s="7" t="n">
        <v>1</v>
      </c>
      <c r="J8224" s="7" t="n">
        <v>0</v>
      </c>
      <c r="K8224" s="7" t="n">
        <v>21</v>
      </c>
      <c r="L8224" s="7" t="n">
        <v>6</v>
      </c>
      <c r="M8224" s="7" t="n">
        <v>9</v>
      </c>
      <c r="N8224" s="7" t="n">
        <v>1</v>
      </c>
      <c r="O8224" s="16" t="n">
        <f t="normal" ca="1">A8228</f>
        <v>0</v>
      </c>
    </row>
    <row r="8225" spans="1:15">
      <c r="A8225" t="s">
        <v>4</v>
      </c>
      <c r="B8225" s="4" t="s">
        <v>5</v>
      </c>
      <c r="C8225" s="4" t="s">
        <v>13</v>
      </c>
      <c r="D8225" s="4" t="s">
        <v>10</v>
      </c>
    </row>
    <row r="8226" spans="1:15">
      <c r="A8226" t="n">
        <v>58261</v>
      </c>
      <c r="B8226" s="31" t="n">
        <v>64</v>
      </c>
      <c r="C8226" s="7" t="n">
        <v>0</v>
      </c>
      <c r="D8226" s="7" t="n">
        <v>18</v>
      </c>
    </row>
    <row r="8227" spans="1:15">
      <c r="A8227" t="s">
        <v>4</v>
      </c>
      <c r="B8227" s="4" t="s">
        <v>5</v>
      </c>
      <c r="C8227" s="4" t="s">
        <v>13</v>
      </c>
      <c r="D8227" s="4" t="s">
        <v>6</v>
      </c>
    </row>
    <row r="8228" spans="1:15">
      <c r="A8228" t="n">
        <v>58265</v>
      </c>
      <c r="B8228" s="30" t="n">
        <v>2</v>
      </c>
      <c r="C8228" s="7" t="n">
        <v>11</v>
      </c>
      <c r="D8228" s="7" t="s">
        <v>562</v>
      </c>
    </row>
    <row r="8229" spans="1:15">
      <c r="A8229" t="s">
        <v>4</v>
      </c>
      <c r="B8229" s="4" t="s">
        <v>5</v>
      </c>
      <c r="C8229" s="4" t="s">
        <v>13</v>
      </c>
      <c r="D8229" s="4" t="s">
        <v>6</v>
      </c>
    </row>
    <row r="8230" spans="1:15">
      <c r="A8230" t="n">
        <v>58281</v>
      </c>
      <c r="B8230" s="30" t="n">
        <v>2</v>
      </c>
      <c r="C8230" s="7" t="n">
        <v>11</v>
      </c>
      <c r="D8230" s="7" t="s">
        <v>563</v>
      </c>
    </row>
    <row r="8231" spans="1:15">
      <c r="A8231" t="s">
        <v>4</v>
      </c>
      <c r="B8231" s="4" t="s">
        <v>5</v>
      </c>
      <c r="C8231" s="4" t="s">
        <v>13</v>
      </c>
      <c r="D8231" s="4" t="s">
        <v>6</v>
      </c>
    </row>
    <row r="8232" spans="1:15">
      <c r="A8232" t="n">
        <v>58302</v>
      </c>
      <c r="B8232" s="30" t="n">
        <v>2</v>
      </c>
      <c r="C8232" s="7" t="n">
        <v>11</v>
      </c>
      <c r="D8232" s="7" t="s">
        <v>746</v>
      </c>
    </row>
    <row r="8233" spans="1:15">
      <c r="A8233" t="s">
        <v>4</v>
      </c>
      <c r="B8233" s="4" t="s">
        <v>5</v>
      </c>
      <c r="C8233" s="4" t="s">
        <v>13</v>
      </c>
      <c r="D8233" s="4" t="s">
        <v>6</v>
      </c>
    </row>
    <row r="8234" spans="1:15">
      <c r="A8234" t="n">
        <v>58323</v>
      </c>
      <c r="B8234" s="30" t="n">
        <v>2</v>
      </c>
      <c r="C8234" s="7" t="n">
        <v>11</v>
      </c>
      <c r="D8234" s="7" t="s">
        <v>789</v>
      </c>
    </row>
    <row r="8235" spans="1:15">
      <c r="A8235" t="s">
        <v>4</v>
      </c>
      <c r="B8235" s="4" t="s">
        <v>5</v>
      </c>
      <c r="C8235" s="4" t="s">
        <v>13</v>
      </c>
      <c r="D8235" s="4" t="s">
        <v>13</v>
      </c>
      <c r="E8235" s="4" t="s">
        <v>9</v>
      </c>
      <c r="F8235" s="4" t="s">
        <v>13</v>
      </c>
      <c r="G8235" s="4" t="s">
        <v>13</v>
      </c>
    </row>
    <row r="8236" spans="1:15">
      <c r="A8236" t="n">
        <v>58344</v>
      </c>
      <c r="B8236" s="25" t="n">
        <v>18</v>
      </c>
      <c r="C8236" s="7" t="n">
        <v>3</v>
      </c>
      <c r="D8236" s="7" t="n">
        <v>0</v>
      </c>
      <c r="E8236" s="7" t="n">
        <v>2</v>
      </c>
      <c r="F8236" s="7" t="n">
        <v>19</v>
      </c>
      <c r="G8236" s="7" t="n">
        <v>1</v>
      </c>
    </row>
    <row r="8237" spans="1:15">
      <c r="A8237" t="s">
        <v>4</v>
      </c>
      <c r="B8237" s="4" t="s">
        <v>5</v>
      </c>
      <c r="C8237" s="4" t="s">
        <v>10</v>
      </c>
    </row>
    <row r="8238" spans="1:15">
      <c r="A8238" t="n">
        <v>58353</v>
      </c>
      <c r="B8238" s="9" t="n">
        <v>12</v>
      </c>
      <c r="C8238" s="7" t="n">
        <v>6400</v>
      </c>
    </row>
    <row r="8239" spans="1:15">
      <c r="A8239" t="s">
        <v>4</v>
      </c>
      <c r="B8239" s="4" t="s">
        <v>5</v>
      </c>
      <c r="C8239" s="4" t="s">
        <v>13</v>
      </c>
      <c r="D8239" s="4" t="s">
        <v>6</v>
      </c>
    </row>
    <row r="8240" spans="1:15">
      <c r="A8240" t="n">
        <v>58356</v>
      </c>
      <c r="B8240" s="30" t="n">
        <v>2</v>
      </c>
      <c r="C8240" s="7" t="n">
        <v>10</v>
      </c>
      <c r="D8240" s="7" t="s">
        <v>331</v>
      </c>
    </row>
    <row r="8241" spans="1:7">
      <c r="A8241" t="s">
        <v>4</v>
      </c>
      <c r="B8241" s="4" t="s">
        <v>5</v>
      </c>
      <c r="C8241" s="4" t="s">
        <v>13</v>
      </c>
      <c r="D8241" s="4" t="s">
        <v>13</v>
      </c>
      <c r="E8241" s="4" t="s">
        <v>13</v>
      </c>
      <c r="F8241" s="4" t="s">
        <v>13</v>
      </c>
      <c r="G8241" s="4" t="s">
        <v>10</v>
      </c>
      <c r="H8241" s="4" t="s">
        <v>84</v>
      </c>
      <c r="I8241" s="4" t="s">
        <v>10</v>
      </c>
      <c r="J8241" s="4" t="s">
        <v>84</v>
      </c>
      <c r="K8241" s="4" t="s">
        <v>10</v>
      </c>
      <c r="L8241" s="4" t="s">
        <v>84</v>
      </c>
      <c r="M8241" s="4" t="s">
        <v>10</v>
      </c>
      <c r="N8241" s="4" t="s">
        <v>84</v>
      </c>
      <c r="O8241" s="4" t="s">
        <v>10</v>
      </c>
      <c r="P8241" s="4" t="s">
        <v>84</v>
      </c>
      <c r="Q8241" s="4" t="s">
        <v>10</v>
      </c>
      <c r="R8241" s="4" t="s">
        <v>84</v>
      </c>
      <c r="S8241" s="4" t="s">
        <v>10</v>
      </c>
      <c r="T8241" s="4" t="s">
        <v>84</v>
      </c>
      <c r="U8241" s="4" t="s">
        <v>10</v>
      </c>
      <c r="V8241" s="4" t="s">
        <v>84</v>
      </c>
      <c r="W8241" s="4" t="s">
        <v>10</v>
      </c>
      <c r="X8241" s="4" t="s">
        <v>84</v>
      </c>
      <c r="Y8241" s="4" t="s">
        <v>10</v>
      </c>
      <c r="Z8241" s="4" t="s">
        <v>84</v>
      </c>
      <c r="AA8241" s="4" t="s">
        <v>10</v>
      </c>
      <c r="AB8241" s="4" t="s">
        <v>84</v>
      </c>
      <c r="AC8241" s="4" t="s">
        <v>10</v>
      </c>
      <c r="AD8241" s="4" t="s">
        <v>84</v>
      </c>
      <c r="AE8241" s="4" t="s">
        <v>10</v>
      </c>
      <c r="AF8241" s="4" t="s">
        <v>84</v>
      </c>
      <c r="AG8241" s="4" t="s">
        <v>10</v>
      </c>
      <c r="AH8241" s="4" t="s">
        <v>84</v>
      </c>
      <c r="AI8241" s="4" t="s">
        <v>10</v>
      </c>
      <c r="AJ8241" s="4" t="s">
        <v>84</v>
      </c>
      <c r="AK8241" s="4" t="s">
        <v>10</v>
      </c>
      <c r="AL8241" s="4" t="s">
        <v>84</v>
      </c>
      <c r="AM8241" s="4" t="s">
        <v>10</v>
      </c>
      <c r="AN8241" s="4" t="s">
        <v>84</v>
      </c>
      <c r="AO8241" s="4" t="s">
        <v>10</v>
      </c>
      <c r="AP8241" s="4" t="s">
        <v>84</v>
      </c>
      <c r="AQ8241" s="4" t="s">
        <v>10</v>
      </c>
      <c r="AR8241" s="4" t="s">
        <v>84</v>
      </c>
      <c r="AS8241" s="4" t="s">
        <v>10</v>
      </c>
      <c r="AT8241" s="4" t="s">
        <v>84</v>
      </c>
      <c r="AU8241" s="4" t="s">
        <v>10</v>
      </c>
      <c r="AV8241" s="4" t="s">
        <v>84</v>
      </c>
      <c r="AW8241" s="4" t="s">
        <v>84</v>
      </c>
    </row>
    <row r="8242" spans="1:7">
      <c r="A8242" t="n">
        <v>58374</v>
      </c>
      <c r="B8242" s="27" t="n">
        <v>6</v>
      </c>
      <c r="C8242" s="7" t="n">
        <v>35</v>
      </c>
      <c r="D8242" s="7" t="n">
        <v>1</v>
      </c>
      <c r="E8242" s="7" t="n">
        <v>1</v>
      </c>
      <c r="F8242" s="7" t="n">
        <v>21</v>
      </c>
      <c r="G8242" s="7" t="n">
        <v>21</v>
      </c>
      <c r="H8242" s="16" t="n">
        <f t="normal" ca="1">A8244</f>
        <v>0</v>
      </c>
      <c r="I8242" s="7" t="n">
        <v>20</v>
      </c>
      <c r="J8242" s="16" t="n">
        <f t="normal" ca="1">A8244</f>
        <v>0</v>
      </c>
      <c r="K8242" s="7" t="n">
        <v>19</v>
      </c>
      <c r="L8242" s="16" t="n">
        <f t="normal" ca="1">A8244</f>
        <v>0</v>
      </c>
      <c r="M8242" s="7" t="n">
        <v>18</v>
      </c>
      <c r="N8242" s="16" t="n">
        <f t="normal" ca="1">A8244</f>
        <v>0</v>
      </c>
      <c r="O8242" s="7" t="n">
        <v>17</v>
      </c>
      <c r="P8242" s="16" t="n">
        <f t="normal" ca="1">A8244</f>
        <v>0</v>
      </c>
      <c r="Q8242" s="7" t="n">
        <v>16</v>
      </c>
      <c r="R8242" s="16" t="n">
        <f t="normal" ca="1">A8246</f>
        <v>0</v>
      </c>
      <c r="S8242" s="7" t="n">
        <v>15</v>
      </c>
      <c r="T8242" s="16" t="n">
        <f t="normal" ca="1">A8248</f>
        <v>0</v>
      </c>
      <c r="U8242" s="7" t="n">
        <v>14</v>
      </c>
      <c r="V8242" s="16" t="n">
        <f t="normal" ca="1">A8248</f>
        <v>0</v>
      </c>
      <c r="W8242" s="7" t="n">
        <v>13</v>
      </c>
      <c r="X8242" s="16" t="n">
        <f t="normal" ca="1">A8250</f>
        <v>0</v>
      </c>
      <c r="Y8242" s="7" t="n">
        <v>12</v>
      </c>
      <c r="Z8242" s="16" t="n">
        <f t="normal" ca="1">A8256</f>
        <v>0</v>
      </c>
      <c r="AA8242" s="7" t="n">
        <v>11</v>
      </c>
      <c r="AB8242" s="16" t="n">
        <f t="normal" ca="1">A8272</f>
        <v>0</v>
      </c>
      <c r="AC8242" s="7" t="n">
        <v>10</v>
      </c>
      <c r="AD8242" s="16" t="n">
        <f t="normal" ca="1">A8272</f>
        <v>0</v>
      </c>
      <c r="AE8242" s="7" t="n">
        <v>9</v>
      </c>
      <c r="AF8242" s="16" t="n">
        <f t="normal" ca="1">A8272</f>
        <v>0</v>
      </c>
      <c r="AG8242" s="7" t="n">
        <v>8</v>
      </c>
      <c r="AH8242" s="16" t="n">
        <f t="normal" ca="1">A8272</f>
        <v>0</v>
      </c>
      <c r="AI8242" s="7" t="n">
        <v>7</v>
      </c>
      <c r="AJ8242" s="16" t="n">
        <f t="normal" ca="1">A8272</f>
        <v>0</v>
      </c>
      <c r="AK8242" s="7" t="n">
        <v>6</v>
      </c>
      <c r="AL8242" s="16" t="n">
        <f t="normal" ca="1">A8272</f>
        <v>0</v>
      </c>
      <c r="AM8242" s="7" t="n">
        <v>5</v>
      </c>
      <c r="AN8242" s="16" t="n">
        <f t="normal" ca="1">A8276</f>
        <v>0</v>
      </c>
      <c r="AO8242" s="7" t="n">
        <v>4</v>
      </c>
      <c r="AP8242" s="16" t="n">
        <f t="normal" ca="1">A8276</f>
        <v>0</v>
      </c>
      <c r="AQ8242" s="7" t="n">
        <v>3</v>
      </c>
      <c r="AR8242" s="16" t="n">
        <f t="normal" ca="1">A8276</f>
        <v>0</v>
      </c>
      <c r="AS8242" s="7" t="n">
        <v>2</v>
      </c>
      <c r="AT8242" s="16" t="n">
        <f t="normal" ca="1">A8276</f>
        <v>0</v>
      </c>
      <c r="AU8242" s="7" t="n">
        <v>1</v>
      </c>
      <c r="AV8242" s="16" t="n">
        <f t="normal" ca="1">A8276</f>
        <v>0</v>
      </c>
      <c r="AW8242" s="16" t="n">
        <f t="normal" ca="1">A8276</f>
        <v>0</v>
      </c>
    </row>
    <row r="8243" spans="1:7">
      <c r="A8243" t="s">
        <v>4</v>
      </c>
      <c r="B8243" s="4" t="s">
        <v>5</v>
      </c>
      <c r="C8243" s="4" t="s">
        <v>10</v>
      </c>
    </row>
    <row r="8244" spans="1:7">
      <c r="A8244" t="n">
        <v>58509</v>
      </c>
      <c r="B8244" s="9" t="n">
        <v>12</v>
      </c>
      <c r="C8244" s="7" t="n">
        <v>8964</v>
      </c>
    </row>
    <row r="8245" spans="1:7">
      <c r="A8245" t="s">
        <v>4</v>
      </c>
      <c r="B8245" s="4" t="s">
        <v>5</v>
      </c>
      <c r="C8245" s="4" t="s">
        <v>10</v>
      </c>
    </row>
    <row r="8246" spans="1:7">
      <c r="A8246" t="n">
        <v>58512</v>
      </c>
      <c r="B8246" s="9" t="n">
        <v>12</v>
      </c>
      <c r="C8246" s="7" t="n">
        <v>8963</v>
      </c>
    </row>
    <row r="8247" spans="1:7">
      <c r="A8247" t="s">
        <v>4</v>
      </c>
      <c r="B8247" s="4" t="s">
        <v>5</v>
      </c>
      <c r="C8247" s="4" t="s">
        <v>10</v>
      </c>
    </row>
    <row r="8248" spans="1:7">
      <c r="A8248" t="n">
        <v>58515</v>
      </c>
      <c r="B8248" s="9" t="n">
        <v>12</v>
      </c>
      <c r="C8248" s="7" t="n">
        <v>8962</v>
      </c>
    </row>
    <row r="8249" spans="1:7">
      <c r="A8249" t="s">
        <v>4</v>
      </c>
      <c r="B8249" s="4" t="s">
        <v>5</v>
      </c>
      <c r="C8249" s="4" t="s">
        <v>10</v>
      </c>
    </row>
    <row r="8250" spans="1:7">
      <c r="A8250" t="n">
        <v>58518</v>
      </c>
      <c r="B8250" s="9" t="n">
        <v>12</v>
      </c>
      <c r="C8250" s="7" t="n">
        <v>8961</v>
      </c>
    </row>
    <row r="8251" spans="1:7">
      <c r="A8251" t="s">
        <v>4</v>
      </c>
      <c r="B8251" s="4" t="s">
        <v>5</v>
      </c>
      <c r="C8251" s="4" t="s">
        <v>10</v>
      </c>
    </row>
    <row r="8252" spans="1:7">
      <c r="A8252" t="n">
        <v>58521</v>
      </c>
      <c r="B8252" s="9" t="n">
        <v>12</v>
      </c>
      <c r="C8252" s="7" t="n">
        <v>9201</v>
      </c>
    </row>
    <row r="8253" spans="1:7">
      <c r="A8253" t="s">
        <v>4</v>
      </c>
      <c r="B8253" s="4" t="s">
        <v>5</v>
      </c>
      <c r="C8253" s="4" t="s">
        <v>10</v>
      </c>
    </row>
    <row r="8254" spans="1:7">
      <c r="A8254" t="n">
        <v>58524</v>
      </c>
      <c r="B8254" s="9" t="n">
        <v>12</v>
      </c>
      <c r="C8254" s="7" t="n">
        <v>8965</v>
      </c>
    </row>
    <row r="8255" spans="1:7">
      <c r="A8255" t="s">
        <v>4</v>
      </c>
      <c r="B8255" s="4" t="s">
        <v>5</v>
      </c>
      <c r="C8255" s="4" t="s">
        <v>10</v>
      </c>
    </row>
    <row r="8256" spans="1:7">
      <c r="A8256" t="n">
        <v>58527</v>
      </c>
      <c r="B8256" s="9" t="n">
        <v>12</v>
      </c>
      <c r="C8256" s="7" t="n">
        <v>8968</v>
      </c>
    </row>
    <row r="8257" spans="1:49">
      <c r="A8257" t="s">
        <v>4</v>
      </c>
      <c r="B8257" s="4" t="s">
        <v>5</v>
      </c>
      <c r="C8257" s="4" t="s">
        <v>10</v>
      </c>
    </row>
    <row r="8258" spans="1:49">
      <c r="A8258" t="n">
        <v>58530</v>
      </c>
      <c r="B8258" s="9" t="n">
        <v>12</v>
      </c>
      <c r="C8258" s="7" t="n">
        <v>8969</v>
      </c>
    </row>
    <row r="8259" spans="1:49">
      <c r="A8259" t="s">
        <v>4</v>
      </c>
      <c r="B8259" s="4" t="s">
        <v>5</v>
      </c>
      <c r="C8259" s="4" t="s">
        <v>10</v>
      </c>
    </row>
    <row r="8260" spans="1:49">
      <c r="A8260" t="n">
        <v>58533</v>
      </c>
      <c r="B8260" s="9" t="n">
        <v>12</v>
      </c>
      <c r="C8260" s="7" t="n">
        <v>8970</v>
      </c>
    </row>
    <row r="8261" spans="1:49">
      <c r="A8261" t="s">
        <v>4</v>
      </c>
      <c r="B8261" s="4" t="s">
        <v>5</v>
      </c>
      <c r="C8261" s="4" t="s">
        <v>10</v>
      </c>
    </row>
    <row r="8262" spans="1:49">
      <c r="A8262" t="n">
        <v>58536</v>
      </c>
      <c r="B8262" s="9" t="n">
        <v>12</v>
      </c>
      <c r="C8262" s="7" t="n">
        <v>8971</v>
      </c>
    </row>
    <row r="8263" spans="1:49">
      <c r="A8263" t="s">
        <v>4</v>
      </c>
      <c r="B8263" s="4" t="s">
        <v>5</v>
      </c>
      <c r="C8263" s="4" t="s">
        <v>10</v>
      </c>
    </row>
    <row r="8264" spans="1:49">
      <c r="A8264" t="n">
        <v>58539</v>
      </c>
      <c r="B8264" s="9" t="n">
        <v>12</v>
      </c>
      <c r="C8264" s="7" t="n">
        <v>8972</v>
      </c>
    </row>
    <row r="8265" spans="1:49">
      <c r="A8265" t="s">
        <v>4</v>
      </c>
      <c r="B8265" s="4" t="s">
        <v>5</v>
      </c>
      <c r="C8265" s="4" t="s">
        <v>10</v>
      </c>
    </row>
    <row r="8266" spans="1:49">
      <c r="A8266" t="n">
        <v>58542</v>
      </c>
      <c r="B8266" s="9" t="n">
        <v>12</v>
      </c>
      <c r="C8266" s="7" t="n">
        <v>8973</v>
      </c>
    </row>
    <row r="8267" spans="1:49">
      <c r="A8267" t="s">
        <v>4</v>
      </c>
      <c r="B8267" s="4" t="s">
        <v>5</v>
      </c>
      <c r="C8267" s="4" t="s">
        <v>10</v>
      </c>
    </row>
    <row r="8268" spans="1:49">
      <c r="A8268" t="n">
        <v>58545</v>
      </c>
      <c r="B8268" s="9" t="n">
        <v>12</v>
      </c>
      <c r="C8268" s="7" t="n">
        <v>8974</v>
      </c>
    </row>
    <row r="8269" spans="1:49">
      <c r="A8269" t="s">
        <v>4</v>
      </c>
      <c r="B8269" s="4" t="s">
        <v>5</v>
      </c>
      <c r="C8269" s="4" t="s">
        <v>10</v>
      </c>
    </row>
    <row r="8270" spans="1:49">
      <c r="A8270" t="n">
        <v>58548</v>
      </c>
      <c r="B8270" s="9" t="n">
        <v>12</v>
      </c>
      <c r="C8270" s="7" t="n">
        <v>8967</v>
      </c>
    </row>
    <row r="8271" spans="1:49">
      <c r="A8271" t="s">
        <v>4</v>
      </c>
      <c r="B8271" s="4" t="s">
        <v>5</v>
      </c>
      <c r="C8271" s="4" t="s">
        <v>10</v>
      </c>
    </row>
    <row r="8272" spans="1:49">
      <c r="A8272" t="n">
        <v>58551</v>
      </c>
      <c r="B8272" s="9" t="n">
        <v>12</v>
      </c>
      <c r="C8272" s="7" t="n">
        <v>8960</v>
      </c>
    </row>
    <row r="8273" spans="1:3">
      <c r="A8273" t="s">
        <v>4</v>
      </c>
      <c r="B8273" s="4" t="s">
        <v>5</v>
      </c>
      <c r="C8273" s="4" t="s">
        <v>10</v>
      </c>
    </row>
    <row r="8274" spans="1:3">
      <c r="A8274" t="n">
        <v>58554</v>
      </c>
      <c r="B8274" s="9" t="n">
        <v>12</v>
      </c>
      <c r="C8274" s="7" t="n">
        <v>9200</v>
      </c>
    </row>
    <row r="8275" spans="1:3">
      <c r="A8275" t="s">
        <v>4</v>
      </c>
      <c r="B8275" s="4" t="s">
        <v>5</v>
      </c>
      <c r="C8275" s="4" t="s">
        <v>84</v>
      </c>
    </row>
    <row r="8276" spans="1:3">
      <c r="A8276" t="n">
        <v>58557</v>
      </c>
      <c r="B8276" s="29" t="n">
        <v>3</v>
      </c>
      <c r="C8276" s="16" t="n">
        <f t="normal" ca="1">A8278</f>
        <v>0</v>
      </c>
    </row>
    <row r="8277" spans="1:3">
      <c r="A8277" t="s">
        <v>4</v>
      </c>
      <c r="B8277" s="4" t="s">
        <v>5</v>
      </c>
      <c r="C8277" s="4" t="s">
        <v>13</v>
      </c>
      <c r="D8277" s="4" t="s">
        <v>13</v>
      </c>
      <c r="E8277" s="4" t="s">
        <v>13</v>
      </c>
      <c r="F8277" s="4" t="s">
        <v>13</v>
      </c>
      <c r="G8277" s="4" t="s">
        <v>10</v>
      </c>
      <c r="H8277" s="4" t="s">
        <v>84</v>
      </c>
      <c r="I8277" s="4" t="s">
        <v>10</v>
      </c>
      <c r="J8277" s="4" t="s">
        <v>84</v>
      </c>
      <c r="K8277" s="4" t="s">
        <v>10</v>
      </c>
      <c r="L8277" s="4" t="s">
        <v>84</v>
      </c>
      <c r="M8277" s="4" t="s">
        <v>10</v>
      </c>
      <c r="N8277" s="4" t="s">
        <v>84</v>
      </c>
      <c r="O8277" s="4" t="s">
        <v>10</v>
      </c>
      <c r="P8277" s="4" t="s">
        <v>84</v>
      </c>
      <c r="Q8277" s="4" t="s">
        <v>10</v>
      </c>
      <c r="R8277" s="4" t="s">
        <v>84</v>
      </c>
      <c r="S8277" s="4" t="s">
        <v>10</v>
      </c>
      <c r="T8277" s="4" t="s">
        <v>84</v>
      </c>
      <c r="U8277" s="4" t="s">
        <v>10</v>
      </c>
      <c r="V8277" s="4" t="s">
        <v>84</v>
      </c>
      <c r="W8277" s="4" t="s">
        <v>10</v>
      </c>
      <c r="X8277" s="4" t="s">
        <v>84</v>
      </c>
      <c r="Y8277" s="4" t="s">
        <v>10</v>
      </c>
      <c r="Z8277" s="4" t="s">
        <v>84</v>
      </c>
      <c r="AA8277" s="4" t="s">
        <v>10</v>
      </c>
      <c r="AB8277" s="4" t="s">
        <v>84</v>
      </c>
      <c r="AC8277" s="4" t="s">
        <v>10</v>
      </c>
      <c r="AD8277" s="4" t="s">
        <v>84</v>
      </c>
      <c r="AE8277" s="4" t="s">
        <v>10</v>
      </c>
      <c r="AF8277" s="4" t="s">
        <v>84</v>
      </c>
      <c r="AG8277" s="4" t="s">
        <v>10</v>
      </c>
      <c r="AH8277" s="4" t="s">
        <v>84</v>
      </c>
      <c r="AI8277" s="4" t="s">
        <v>10</v>
      </c>
      <c r="AJ8277" s="4" t="s">
        <v>84</v>
      </c>
      <c r="AK8277" s="4" t="s">
        <v>10</v>
      </c>
      <c r="AL8277" s="4" t="s">
        <v>84</v>
      </c>
      <c r="AM8277" s="4" t="s">
        <v>10</v>
      </c>
      <c r="AN8277" s="4" t="s">
        <v>84</v>
      </c>
      <c r="AO8277" s="4" t="s">
        <v>10</v>
      </c>
      <c r="AP8277" s="4" t="s">
        <v>84</v>
      </c>
      <c r="AQ8277" s="4" t="s">
        <v>10</v>
      </c>
      <c r="AR8277" s="4" t="s">
        <v>84</v>
      </c>
      <c r="AS8277" s="4" t="s">
        <v>10</v>
      </c>
      <c r="AT8277" s="4" t="s">
        <v>84</v>
      </c>
      <c r="AU8277" s="4" t="s">
        <v>10</v>
      </c>
      <c r="AV8277" s="4" t="s">
        <v>84</v>
      </c>
      <c r="AW8277" s="4" t="s">
        <v>84</v>
      </c>
    </row>
    <row r="8278" spans="1:3">
      <c r="A8278" t="n">
        <v>58562</v>
      </c>
      <c r="B8278" s="27" t="n">
        <v>6</v>
      </c>
      <c r="C8278" s="7" t="n">
        <v>35</v>
      </c>
      <c r="D8278" s="7" t="n">
        <v>1</v>
      </c>
      <c r="E8278" s="7" t="n">
        <v>1</v>
      </c>
      <c r="F8278" s="7" t="n">
        <v>21</v>
      </c>
      <c r="G8278" s="7" t="n">
        <v>1</v>
      </c>
      <c r="H8278" s="16" t="n">
        <f t="normal" ca="1">A8280</f>
        <v>0</v>
      </c>
      <c r="I8278" s="7" t="n">
        <v>2</v>
      </c>
      <c r="J8278" s="16" t="n">
        <f t="normal" ca="1">A8284</f>
        <v>0</v>
      </c>
      <c r="K8278" s="7" t="n">
        <v>3</v>
      </c>
      <c r="L8278" s="16" t="n">
        <f t="normal" ca="1">A8290</f>
        <v>0</v>
      </c>
      <c r="M8278" s="7" t="n">
        <v>4</v>
      </c>
      <c r="N8278" s="16" t="n">
        <f t="normal" ca="1">A8298</f>
        <v>0</v>
      </c>
      <c r="O8278" s="7" t="n">
        <v>5</v>
      </c>
      <c r="P8278" s="16" t="n">
        <f t="normal" ca="1">A8302</f>
        <v>0</v>
      </c>
      <c r="Q8278" s="7" t="n">
        <v>6</v>
      </c>
      <c r="R8278" s="16" t="n">
        <f t="normal" ca="1">A8308</f>
        <v>0</v>
      </c>
      <c r="S8278" s="7" t="n">
        <v>7</v>
      </c>
      <c r="T8278" s="16" t="n">
        <f t="normal" ca="1">A8312</f>
        <v>0</v>
      </c>
      <c r="U8278" s="7" t="n">
        <v>8</v>
      </c>
      <c r="V8278" s="16" t="n">
        <f t="normal" ca="1">A8316</f>
        <v>0</v>
      </c>
      <c r="W8278" s="7" t="n">
        <v>9</v>
      </c>
      <c r="X8278" s="16" t="n">
        <f t="normal" ca="1">A8320</f>
        <v>0</v>
      </c>
      <c r="Y8278" s="7" t="n">
        <v>10</v>
      </c>
      <c r="Z8278" s="16" t="n">
        <f t="normal" ca="1">A8324</f>
        <v>0</v>
      </c>
      <c r="AA8278" s="7" t="n">
        <v>11</v>
      </c>
      <c r="AB8278" s="16" t="n">
        <f t="normal" ca="1">A8328</f>
        <v>0</v>
      </c>
      <c r="AC8278" s="7" t="n">
        <v>12</v>
      </c>
      <c r="AD8278" s="16" t="n">
        <f t="normal" ca="1">A8332</f>
        <v>0</v>
      </c>
      <c r="AE8278" s="7" t="n">
        <v>13</v>
      </c>
      <c r="AF8278" s="16" t="n">
        <f t="normal" ca="1">A8336</f>
        <v>0</v>
      </c>
      <c r="AG8278" s="7" t="n">
        <v>14</v>
      </c>
      <c r="AH8278" s="16" t="n">
        <f t="normal" ca="1">A8340</f>
        <v>0</v>
      </c>
      <c r="AI8278" s="7" t="n">
        <v>15</v>
      </c>
      <c r="AJ8278" s="16" t="n">
        <f t="normal" ca="1">A8344</f>
        <v>0</v>
      </c>
      <c r="AK8278" s="7" t="n">
        <v>16</v>
      </c>
      <c r="AL8278" s="16" t="n">
        <f t="normal" ca="1">A8350</f>
        <v>0</v>
      </c>
      <c r="AM8278" s="7" t="n">
        <v>17</v>
      </c>
      <c r="AN8278" s="16" t="n">
        <f t="normal" ca="1">A8356</f>
        <v>0</v>
      </c>
      <c r="AO8278" s="7" t="n">
        <v>18</v>
      </c>
      <c r="AP8278" s="16" t="n">
        <f t="normal" ca="1">A8362</f>
        <v>0</v>
      </c>
      <c r="AQ8278" s="7" t="n">
        <v>19</v>
      </c>
      <c r="AR8278" s="16" t="n">
        <f t="normal" ca="1">A8368</f>
        <v>0</v>
      </c>
      <c r="AS8278" s="7" t="n">
        <v>20</v>
      </c>
      <c r="AT8278" s="16" t="n">
        <f t="normal" ca="1">A8374</f>
        <v>0</v>
      </c>
      <c r="AU8278" s="7" t="n">
        <v>21</v>
      </c>
      <c r="AV8278" s="16" t="n">
        <f t="normal" ca="1">A8380</f>
        <v>0</v>
      </c>
      <c r="AW8278" s="16" t="n">
        <f t="normal" ca="1">A8386</f>
        <v>0</v>
      </c>
    </row>
    <row r="8279" spans="1:3">
      <c r="A8279" t="s">
        <v>4</v>
      </c>
      <c r="B8279" s="4" t="s">
        <v>5</v>
      </c>
      <c r="C8279" s="4" t="s">
        <v>13</v>
      </c>
      <c r="D8279" s="4" t="s">
        <v>10</v>
      </c>
    </row>
    <row r="8280" spans="1:3">
      <c r="A8280" t="n">
        <v>58697</v>
      </c>
      <c r="B8280" s="42" t="n">
        <v>162</v>
      </c>
      <c r="C8280" s="7" t="n">
        <v>1</v>
      </c>
      <c r="D8280" s="7" t="n">
        <v>8193</v>
      </c>
    </row>
    <row r="8281" spans="1:3">
      <c r="A8281" t="s">
        <v>4</v>
      </c>
      <c r="B8281" s="4" t="s">
        <v>5</v>
      </c>
      <c r="C8281" s="4" t="s">
        <v>84</v>
      </c>
    </row>
    <row r="8282" spans="1:3">
      <c r="A8282" t="n">
        <v>58701</v>
      </c>
      <c r="B8282" s="29" t="n">
        <v>3</v>
      </c>
      <c r="C8282" s="16" t="n">
        <f t="normal" ca="1">A8386</f>
        <v>0</v>
      </c>
    </row>
    <row r="8283" spans="1:3">
      <c r="A8283" t="s">
        <v>4</v>
      </c>
      <c r="B8283" s="4" t="s">
        <v>5</v>
      </c>
      <c r="C8283" s="4" t="s">
        <v>13</v>
      </c>
      <c r="D8283" s="4" t="s">
        <v>10</v>
      </c>
    </row>
    <row r="8284" spans="1:3">
      <c r="A8284" t="n">
        <v>58706</v>
      </c>
      <c r="B8284" s="14" t="n">
        <v>49</v>
      </c>
      <c r="C8284" s="7" t="n">
        <v>6</v>
      </c>
      <c r="D8284" s="7" t="n">
        <v>315</v>
      </c>
    </row>
    <row r="8285" spans="1:3">
      <c r="A8285" t="s">
        <v>4</v>
      </c>
      <c r="B8285" s="4" t="s">
        <v>5</v>
      </c>
      <c r="C8285" s="4" t="s">
        <v>13</v>
      </c>
      <c r="D8285" s="4" t="s">
        <v>10</v>
      </c>
    </row>
    <row r="8286" spans="1:3">
      <c r="A8286" t="n">
        <v>58710</v>
      </c>
      <c r="B8286" s="42" t="n">
        <v>162</v>
      </c>
      <c r="C8286" s="7" t="n">
        <v>1</v>
      </c>
      <c r="D8286" s="7" t="n">
        <v>8194</v>
      </c>
    </row>
    <row r="8287" spans="1:3">
      <c r="A8287" t="s">
        <v>4</v>
      </c>
      <c r="B8287" s="4" t="s">
        <v>5</v>
      </c>
      <c r="C8287" s="4" t="s">
        <v>84</v>
      </c>
    </row>
    <row r="8288" spans="1:3">
      <c r="A8288" t="n">
        <v>58714</v>
      </c>
      <c r="B8288" s="29" t="n">
        <v>3</v>
      </c>
      <c r="C8288" s="16" t="n">
        <f t="normal" ca="1">A8386</f>
        <v>0</v>
      </c>
    </row>
    <row r="8289" spans="1:49">
      <c r="A8289" t="s">
        <v>4</v>
      </c>
      <c r="B8289" s="4" t="s">
        <v>5</v>
      </c>
      <c r="C8289" s="4" t="s">
        <v>10</v>
      </c>
    </row>
    <row r="8290" spans="1:49">
      <c r="A8290" t="n">
        <v>58719</v>
      </c>
      <c r="B8290" s="9" t="n">
        <v>12</v>
      </c>
      <c r="C8290" s="7" t="n">
        <v>6767</v>
      </c>
    </row>
    <row r="8291" spans="1:49">
      <c r="A8291" t="s">
        <v>4</v>
      </c>
      <c r="B8291" s="4" t="s">
        <v>5</v>
      </c>
      <c r="C8291" s="4" t="s">
        <v>13</v>
      </c>
      <c r="D8291" s="4" t="s">
        <v>10</v>
      </c>
    </row>
    <row r="8292" spans="1:49">
      <c r="A8292" t="n">
        <v>58722</v>
      </c>
      <c r="B8292" s="14" t="n">
        <v>49</v>
      </c>
      <c r="C8292" s="7" t="n">
        <v>6</v>
      </c>
      <c r="D8292" s="7" t="n">
        <v>2</v>
      </c>
    </row>
    <row r="8293" spans="1:49">
      <c r="A8293" t="s">
        <v>4</v>
      </c>
      <c r="B8293" s="4" t="s">
        <v>5</v>
      </c>
      <c r="C8293" s="4" t="s">
        <v>13</v>
      </c>
      <c r="D8293" s="4" t="s">
        <v>10</v>
      </c>
    </row>
    <row r="8294" spans="1:49">
      <c r="A8294" t="n">
        <v>58726</v>
      </c>
      <c r="B8294" s="42" t="n">
        <v>162</v>
      </c>
      <c r="C8294" s="7" t="n">
        <v>1</v>
      </c>
      <c r="D8294" s="7" t="n">
        <v>8195</v>
      </c>
    </row>
    <row r="8295" spans="1:49">
      <c r="A8295" t="s">
        <v>4</v>
      </c>
      <c r="B8295" s="4" t="s">
        <v>5</v>
      </c>
      <c r="C8295" s="4" t="s">
        <v>84</v>
      </c>
    </row>
    <row r="8296" spans="1:49">
      <c r="A8296" t="n">
        <v>58730</v>
      </c>
      <c r="B8296" s="29" t="n">
        <v>3</v>
      </c>
      <c r="C8296" s="16" t="n">
        <f t="normal" ca="1">A8386</f>
        <v>0</v>
      </c>
    </row>
    <row r="8297" spans="1:49">
      <c r="A8297" t="s">
        <v>4</v>
      </c>
      <c r="B8297" s="4" t="s">
        <v>5</v>
      </c>
      <c r="C8297" s="4" t="s">
        <v>13</v>
      </c>
      <c r="D8297" s="4" t="s">
        <v>10</v>
      </c>
    </row>
    <row r="8298" spans="1:49">
      <c r="A8298" t="n">
        <v>58735</v>
      </c>
      <c r="B8298" s="42" t="n">
        <v>162</v>
      </c>
      <c r="C8298" s="7" t="n">
        <v>1</v>
      </c>
      <c r="D8298" s="7" t="n">
        <v>8196</v>
      </c>
    </row>
    <row r="8299" spans="1:49">
      <c r="A8299" t="s">
        <v>4</v>
      </c>
      <c r="B8299" s="4" t="s">
        <v>5</v>
      </c>
      <c r="C8299" s="4" t="s">
        <v>84</v>
      </c>
    </row>
    <row r="8300" spans="1:49">
      <c r="A8300" t="n">
        <v>58739</v>
      </c>
      <c r="B8300" s="29" t="n">
        <v>3</v>
      </c>
      <c r="C8300" s="16" t="n">
        <f t="normal" ca="1">A8386</f>
        <v>0</v>
      </c>
    </row>
    <row r="8301" spans="1:49">
      <c r="A8301" t="s">
        <v>4</v>
      </c>
      <c r="B8301" s="4" t="s">
        <v>5</v>
      </c>
      <c r="C8301" s="4" t="s">
        <v>13</v>
      </c>
      <c r="D8301" s="4" t="s">
        <v>10</v>
      </c>
    </row>
    <row r="8302" spans="1:49">
      <c r="A8302" t="n">
        <v>58744</v>
      </c>
      <c r="B8302" s="14" t="n">
        <v>49</v>
      </c>
      <c r="C8302" s="7" t="n">
        <v>6</v>
      </c>
      <c r="D8302" s="7" t="n">
        <v>127</v>
      </c>
    </row>
    <row r="8303" spans="1:49">
      <c r="A8303" t="s">
        <v>4</v>
      </c>
      <c r="B8303" s="4" t="s">
        <v>5</v>
      </c>
      <c r="C8303" s="4" t="s">
        <v>13</v>
      </c>
      <c r="D8303" s="4" t="s">
        <v>10</v>
      </c>
    </row>
    <row r="8304" spans="1:49">
      <c r="A8304" t="n">
        <v>58748</v>
      </c>
      <c r="B8304" s="42" t="n">
        <v>162</v>
      </c>
      <c r="C8304" s="7" t="n">
        <v>1</v>
      </c>
      <c r="D8304" s="7" t="n">
        <v>8197</v>
      </c>
    </row>
    <row r="8305" spans="1:4">
      <c r="A8305" t="s">
        <v>4</v>
      </c>
      <c r="B8305" s="4" t="s">
        <v>5</v>
      </c>
      <c r="C8305" s="4" t="s">
        <v>84</v>
      </c>
    </row>
    <row r="8306" spans="1:4">
      <c r="A8306" t="n">
        <v>58752</v>
      </c>
      <c r="B8306" s="29" t="n">
        <v>3</v>
      </c>
      <c r="C8306" s="16" t="n">
        <f t="normal" ca="1">A8386</f>
        <v>0</v>
      </c>
    </row>
    <row r="8307" spans="1:4">
      <c r="A8307" t="s">
        <v>4</v>
      </c>
      <c r="B8307" s="4" t="s">
        <v>5</v>
      </c>
      <c r="C8307" s="4" t="s">
        <v>13</v>
      </c>
      <c r="D8307" s="4" t="s">
        <v>10</v>
      </c>
    </row>
    <row r="8308" spans="1:4">
      <c r="A8308" t="n">
        <v>58757</v>
      </c>
      <c r="B8308" s="42" t="n">
        <v>162</v>
      </c>
      <c r="C8308" s="7" t="n">
        <v>1</v>
      </c>
      <c r="D8308" s="7" t="n">
        <v>8198</v>
      </c>
    </row>
    <row r="8309" spans="1:4">
      <c r="A8309" t="s">
        <v>4</v>
      </c>
      <c r="B8309" s="4" t="s">
        <v>5</v>
      </c>
      <c r="C8309" s="4" t="s">
        <v>84</v>
      </c>
    </row>
    <row r="8310" spans="1:4">
      <c r="A8310" t="n">
        <v>58761</v>
      </c>
      <c r="B8310" s="29" t="n">
        <v>3</v>
      </c>
      <c r="C8310" s="16" t="n">
        <f t="normal" ca="1">A8386</f>
        <v>0</v>
      </c>
    </row>
    <row r="8311" spans="1:4">
      <c r="A8311" t="s">
        <v>4</v>
      </c>
      <c r="B8311" s="4" t="s">
        <v>5</v>
      </c>
      <c r="C8311" s="4" t="s">
        <v>13</v>
      </c>
      <c r="D8311" s="4" t="s">
        <v>10</v>
      </c>
    </row>
    <row r="8312" spans="1:4">
      <c r="A8312" t="n">
        <v>58766</v>
      </c>
      <c r="B8312" s="42" t="n">
        <v>162</v>
      </c>
      <c r="C8312" s="7" t="n">
        <v>1</v>
      </c>
      <c r="D8312" s="7" t="n">
        <v>8199</v>
      </c>
    </row>
    <row r="8313" spans="1:4">
      <c r="A8313" t="s">
        <v>4</v>
      </c>
      <c r="B8313" s="4" t="s">
        <v>5</v>
      </c>
      <c r="C8313" s="4" t="s">
        <v>84</v>
      </c>
    </row>
    <row r="8314" spans="1:4">
      <c r="A8314" t="n">
        <v>58770</v>
      </c>
      <c r="B8314" s="29" t="n">
        <v>3</v>
      </c>
      <c r="C8314" s="16" t="n">
        <f t="normal" ca="1">A8386</f>
        <v>0</v>
      </c>
    </row>
    <row r="8315" spans="1:4">
      <c r="A8315" t="s">
        <v>4</v>
      </c>
      <c r="B8315" s="4" t="s">
        <v>5</v>
      </c>
      <c r="C8315" s="4" t="s">
        <v>13</v>
      </c>
      <c r="D8315" s="4" t="s">
        <v>10</v>
      </c>
    </row>
    <row r="8316" spans="1:4">
      <c r="A8316" t="n">
        <v>58775</v>
      </c>
      <c r="B8316" s="42" t="n">
        <v>162</v>
      </c>
      <c r="C8316" s="7" t="n">
        <v>1</v>
      </c>
      <c r="D8316" s="7" t="n">
        <v>8200</v>
      </c>
    </row>
    <row r="8317" spans="1:4">
      <c r="A8317" t="s">
        <v>4</v>
      </c>
      <c r="B8317" s="4" t="s">
        <v>5</v>
      </c>
      <c r="C8317" s="4" t="s">
        <v>84</v>
      </c>
    </row>
    <row r="8318" spans="1:4">
      <c r="A8318" t="n">
        <v>58779</v>
      </c>
      <c r="B8318" s="29" t="n">
        <v>3</v>
      </c>
      <c r="C8318" s="16" t="n">
        <f t="normal" ca="1">A8386</f>
        <v>0</v>
      </c>
    </row>
    <row r="8319" spans="1:4">
      <c r="A8319" t="s">
        <v>4</v>
      </c>
      <c r="B8319" s="4" t="s">
        <v>5</v>
      </c>
      <c r="C8319" s="4" t="s">
        <v>13</v>
      </c>
      <c r="D8319" s="4" t="s">
        <v>10</v>
      </c>
    </row>
    <row r="8320" spans="1:4">
      <c r="A8320" t="n">
        <v>58784</v>
      </c>
      <c r="B8320" s="42" t="n">
        <v>162</v>
      </c>
      <c r="C8320" s="7" t="n">
        <v>1</v>
      </c>
      <c r="D8320" s="7" t="n">
        <v>8201</v>
      </c>
    </row>
    <row r="8321" spans="1:4">
      <c r="A8321" t="s">
        <v>4</v>
      </c>
      <c r="B8321" s="4" t="s">
        <v>5</v>
      </c>
      <c r="C8321" s="4" t="s">
        <v>84</v>
      </c>
    </row>
    <row r="8322" spans="1:4">
      <c r="A8322" t="n">
        <v>58788</v>
      </c>
      <c r="B8322" s="29" t="n">
        <v>3</v>
      </c>
      <c r="C8322" s="16" t="n">
        <f t="normal" ca="1">A8386</f>
        <v>0</v>
      </c>
    </row>
    <row r="8323" spans="1:4">
      <c r="A8323" t="s">
        <v>4</v>
      </c>
      <c r="B8323" s="4" t="s">
        <v>5</v>
      </c>
      <c r="C8323" s="4" t="s">
        <v>13</v>
      </c>
      <c r="D8323" s="4" t="s">
        <v>10</v>
      </c>
    </row>
    <row r="8324" spans="1:4">
      <c r="A8324" t="n">
        <v>58793</v>
      </c>
      <c r="B8324" s="42" t="n">
        <v>162</v>
      </c>
      <c r="C8324" s="7" t="n">
        <v>1</v>
      </c>
      <c r="D8324" s="7" t="n">
        <v>8202</v>
      </c>
    </row>
    <row r="8325" spans="1:4">
      <c r="A8325" t="s">
        <v>4</v>
      </c>
      <c r="B8325" s="4" t="s">
        <v>5</v>
      </c>
      <c r="C8325" s="4" t="s">
        <v>84</v>
      </c>
    </row>
    <row r="8326" spans="1:4">
      <c r="A8326" t="n">
        <v>58797</v>
      </c>
      <c r="B8326" s="29" t="n">
        <v>3</v>
      </c>
      <c r="C8326" s="16" t="n">
        <f t="normal" ca="1">A8386</f>
        <v>0</v>
      </c>
    </row>
    <row r="8327" spans="1:4">
      <c r="A8327" t="s">
        <v>4</v>
      </c>
      <c r="B8327" s="4" t="s">
        <v>5</v>
      </c>
      <c r="C8327" s="4" t="s">
        <v>13</v>
      </c>
      <c r="D8327" s="4" t="s">
        <v>10</v>
      </c>
    </row>
    <row r="8328" spans="1:4">
      <c r="A8328" t="n">
        <v>58802</v>
      </c>
      <c r="B8328" s="42" t="n">
        <v>162</v>
      </c>
      <c r="C8328" s="7" t="n">
        <v>1</v>
      </c>
      <c r="D8328" s="7" t="n">
        <v>8203</v>
      </c>
    </row>
    <row r="8329" spans="1:4">
      <c r="A8329" t="s">
        <v>4</v>
      </c>
      <c r="B8329" s="4" t="s">
        <v>5</v>
      </c>
      <c r="C8329" s="4" t="s">
        <v>84</v>
      </c>
    </row>
    <row r="8330" spans="1:4">
      <c r="A8330" t="n">
        <v>58806</v>
      </c>
      <c r="B8330" s="29" t="n">
        <v>3</v>
      </c>
      <c r="C8330" s="16" t="n">
        <f t="normal" ca="1">A8386</f>
        <v>0</v>
      </c>
    </row>
    <row r="8331" spans="1:4">
      <c r="A8331" t="s">
        <v>4</v>
      </c>
      <c r="B8331" s="4" t="s">
        <v>5</v>
      </c>
      <c r="C8331" s="4" t="s">
        <v>13</v>
      </c>
      <c r="D8331" s="4" t="s">
        <v>10</v>
      </c>
    </row>
    <row r="8332" spans="1:4">
      <c r="A8332" t="n">
        <v>58811</v>
      </c>
      <c r="B8332" s="42" t="n">
        <v>162</v>
      </c>
      <c r="C8332" s="7" t="n">
        <v>1</v>
      </c>
      <c r="D8332" s="7" t="n">
        <v>8204</v>
      </c>
    </row>
    <row r="8333" spans="1:4">
      <c r="A8333" t="s">
        <v>4</v>
      </c>
      <c r="B8333" s="4" t="s">
        <v>5</v>
      </c>
      <c r="C8333" s="4" t="s">
        <v>84</v>
      </c>
    </row>
    <row r="8334" spans="1:4">
      <c r="A8334" t="n">
        <v>58815</v>
      </c>
      <c r="B8334" s="29" t="n">
        <v>3</v>
      </c>
      <c r="C8334" s="16" t="n">
        <f t="normal" ca="1">A8386</f>
        <v>0</v>
      </c>
    </row>
    <row r="8335" spans="1:4">
      <c r="A8335" t="s">
        <v>4</v>
      </c>
      <c r="B8335" s="4" t="s">
        <v>5</v>
      </c>
      <c r="C8335" s="4" t="s">
        <v>13</v>
      </c>
      <c r="D8335" s="4" t="s">
        <v>10</v>
      </c>
    </row>
    <row r="8336" spans="1:4">
      <c r="A8336" t="n">
        <v>58820</v>
      </c>
      <c r="B8336" s="42" t="n">
        <v>162</v>
      </c>
      <c r="C8336" s="7" t="n">
        <v>1</v>
      </c>
      <c r="D8336" s="7" t="n">
        <v>8205</v>
      </c>
    </row>
    <row r="8337" spans="1:4">
      <c r="A8337" t="s">
        <v>4</v>
      </c>
      <c r="B8337" s="4" t="s">
        <v>5</v>
      </c>
      <c r="C8337" s="4" t="s">
        <v>84</v>
      </c>
    </row>
    <row r="8338" spans="1:4">
      <c r="A8338" t="n">
        <v>58824</v>
      </c>
      <c r="B8338" s="29" t="n">
        <v>3</v>
      </c>
      <c r="C8338" s="16" t="n">
        <f t="normal" ca="1">A8386</f>
        <v>0</v>
      </c>
    </row>
    <row r="8339" spans="1:4">
      <c r="A8339" t="s">
        <v>4</v>
      </c>
      <c r="B8339" s="4" t="s">
        <v>5</v>
      </c>
      <c r="C8339" s="4" t="s">
        <v>13</v>
      </c>
      <c r="D8339" s="4" t="s">
        <v>10</v>
      </c>
    </row>
    <row r="8340" spans="1:4">
      <c r="A8340" t="n">
        <v>58829</v>
      </c>
      <c r="B8340" s="42" t="n">
        <v>162</v>
      </c>
      <c r="C8340" s="7" t="n">
        <v>1</v>
      </c>
      <c r="D8340" s="7" t="n">
        <v>8206</v>
      </c>
    </row>
    <row r="8341" spans="1:4">
      <c r="A8341" t="s">
        <v>4</v>
      </c>
      <c r="B8341" s="4" t="s">
        <v>5</v>
      </c>
      <c r="C8341" s="4" t="s">
        <v>84</v>
      </c>
    </row>
    <row r="8342" spans="1:4">
      <c r="A8342" t="n">
        <v>58833</v>
      </c>
      <c r="B8342" s="29" t="n">
        <v>3</v>
      </c>
      <c r="C8342" s="16" t="n">
        <f t="normal" ca="1">A8386</f>
        <v>0</v>
      </c>
    </row>
    <row r="8343" spans="1:4">
      <c r="A8343" t="s">
        <v>4</v>
      </c>
      <c r="B8343" s="4" t="s">
        <v>5</v>
      </c>
      <c r="C8343" s="4" t="s">
        <v>13</v>
      </c>
      <c r="D8343" s="4" t="s">
        <v>10</v>
      </c>
      <c r="E8343" s="4" t="s">
        <v>10</v>
      </c>
    </row>
    <row r="8344" spans="1:4">
      <c r="A8344" t="n">
        <v>58838</v>
      </c>
      <c r="B8344" s="14" t="n">
        <v>49</v>
      </c>
      <c r="C8344" s="7" t="n">
        <v>5</v>
      </c>
      <c r="D8344" s="7" t="n">
        <v>127</v>
      </c>
      <c r="E8344" s="7" t="n">
        <v>308</v>
      </c>
    </row>
    <row r="8345" spans="1:4">
      <c r="A8345" t="s">
        <v>4</v>
      </c>
      <c r="B8345" s="4" t="s">
        <v>5</v>
      </c>
      <c r="C8345" s="4" t="s">
        <v>13</v>
      </c>
      <c r="D8345" s="4" t="s">
        <v>10</v>
      </c>
    </row>
    <row r="8346" spans="1:4">
      <c r="A8346" t="n">
        <v>58844</v>
      </c>
      <c r="B8346" s="42" t="n">
        <v>162</v>
      </c>
      <c r="C8346" s="7" t="n">
        <v>1</v>
      </c>
      <c r="D8346" s="7" t="n">
        <v>8207</v>
      </c>
    </row>
    <row r="8347" spans="1:4">
      <c r="A8347" t="s">
        <v>4</v>
      </c>
      <c r="B8347" s="4" t="s">
        <v>5</v>
      </c>
      <c r="C8347" s="4" t="s">
        <v>84</v>
      </c>
    </row>
    <row r="8348" spans="1:4">
      <c r="A8348" t="n">
        <v>58848</v>
      </c>
      <c r="B8348" s="29" t="n">
        <v>3</v>
      </c>
      <c r="C8348" s="16" t="n">
        <f t="normal" ca="1">A8386</f>
        <v>0</v>
      </c>
    </row>
    <row r="8349" spans="1:4">
      <c r="A8349" t="s">
        <v>4</v>
      </c>
      <c r="B8349" s="4" t="s">
        <v>5</v>
      </c>
      <c r="C8349" s="4" t="s">
        <v>13</v>
      </c>
      <c r="D8349" s="4" t="s">
        <v>10</v>
      </c>
      <c r="E8349" s="4" t="s">
        <v>10</v>
      </c>
    </row>
    <row r="8350" spans="1:4">
      <c r="A8350" t="n">
        <v>58853</v>
      </c>
      <c r="B8350" s="14" t="n">
        <v>49</v>
      </c>
      <c r="C8350" s="7" t="n">
        <v>5</v>
      </c>
      <c r="D8350" s="7" t="n">
        <v>127</v>
      </c>
      <c r="E8350" s="7" t="n">
        <v>308</v>
      </c>
    </row>
    <row r="8351" spans="1:4">
      <c r="A8351" t="s">
        <v>4</v>
      </c>
      <c r="B8351" s="4" t="s">
        <v>5</v>
      </c>
      <c r="C8351" s="4" t="s">
        <v>13</v>
      </c>
      <c r="D8351" s="4" t="s">
        <v>10</v>
      </c>
    </row>
    <row r="8352" spans="1:4">
      <c r="A8352" t="n">
        <v>58859</v>
      </c>
      <c r="B8352" s="42" t="n">
        <v>162</v>
      </c>
      <c r="C8352" s="7" t="n">
        <v>1</v>
      </c>
      <c r="D8352" s="7" t="n">
        <v>8208</v>
      </c>
    </row>
    <row r="8353" spans="1:5">
      <c r="A8353" t="s">
        <v>4</v>
      </c>
      <c r="B8353" s="4" t="s">
        <v>5</v>
      </c>
      <c r="C8353" s="4" t="s">
        <v>84</v>
      </c>
    </row>
    <row r="8354" spans="1:5">
      <c r="A8354" t="n">
        <v>58863</v>
      </c>
      <c r="B8354" s="29" t="n">
        <v>3</v>
      </c>
      <c r="C8354" s="16" t="n">
        <f t="normal" ca="1">A8386</f>
        <v>0</v>
      </c>
    </row>
    <row r="8355" spans="1:5">
      <c r="A8355" t="s">
        <v>4</v>
      </c>
      <c r="B8355" s="4" t="s">
        <v>5</v>
      </c>
      <c r="C8355" s="4" t="s">
        <v>13</v>
      </c>
      <c r="D8355" s="4" t="s">
        <v>10</v>
      </c>
      <c r="E8355" s="4" t="s">
        <v>10</v>
      </c>
    </row>
    <row r="8356" spans="1:5">
      <c r="A8356" t="n">
        <v>58868</v>
      </c>
      <c r="B8356" s="14" t="n">
        <v>49</v>
      </c>
      <c r="C8356" s="7" t="n">
        <v>5</v>
      </c>
      <c r="D8356" s="7" t="n">
        <v>127</v>
      </c>
      <c r="E8356" s="7" t="n">
        <v>308</v>
      </c>
    </row>
    <row r="8357" spans="1:5">
      <c r="A8357" t="s">
        <v>4</v>
      </c>
      <c r="B8357" s="4" t="s">
        <v>5</v>
      </c>
      <c r="C8357" s="4" t="s">
        <v>13</v>
      </c>
      <c r="D8357" s="4" t="s">
        <v>10</v>
      </c>
    </row>
    <row r="8358" spans="1:5">
      <c r="A8358" t="n">
        <v>58874</v>
      </c>
      <c r="B8358" s="42" t="n">
        <v>162</v>
      </c>
      <c r="C8358" s="7" t="n">
        <v>1</v>
      </c>
      <c r="D8358" s="7" t="n">
        <v>8209</v>
      </c>
    </row>
    <row r="8359" spans="1:5">
      <c r="A8359" t="s">
        <v>4</v>
      </c>
      <c r="B8359" s="4" t="s">
        <v>5</v>
      </c>
      <c r="C8359" s="4" t="s">
        <v>84</v>
      </c>
    </row>
    <row r="8360" spans="1:5">
      <c r="A8360" t="n">
        <v>58878</v>
      </c>
      <c r="B8360" s="29" t="n">
        <v>3</v>
      </c>
      <c r="C8360" s="16" t="n">
        <f t="normal" ca="1">A8386</f>
        <v>0</v>
      </c>
    </row>
    <row r="8361" spans="1:5">
      <c r="A8361" t="s">
        <v>4</v>
      </c>
      <c r="B8361" s="4" t="s">
        <v>5</v>
      </c>
      <c r="C8361" s="4" t="s">
        <v>13</v>
      </c>
      <c r="D8361" s="4" t="s">
        <v>10</v>
      </c>
      <c r="E8361" s="4" t="s">
        <v>10</v>
      </c>
    </row>
    <row r="8362" spans="1:5">
      <c r="A8362" t="n">
        <v>58883</v>
      </c>
      <c r="B8362" s="14" t="n">
        <v>49</v>
      </c>
      <c r="C8362" s="7" t="n">
        <v>5</v>
      </c>
      <c r="D8362" s="7" t="n">
        <v>127</v>
      </c>
      <c r="E8362" s="7" t="n">
        <v>428</v>
      </c>
    </row>
    <row r="8363" spans="1:5">
      <c r="A8363" t="s">
        <v>4</v>
      </c>
      <c r="B8363" s="4" t="s">
        <v>5</v>
      </c>
      <c r="C8363" s="4" t="s">
        <v>13</v>
      </c>
      <c r="D8363" s="4" t="s">
        <v>10</v>
      </c>
    </row>
    <row r="8364" spans="1:5">
      <c r="A8364" t="n">
        <v>58889</v>
      </c>
      <c r="B8364" s="42" t="n">
        <v>162</v>
      </c>
      <c r="C8364" s="7" t="n">
        <v>1</v>
      </c>
      <c r="D8364" s="7" t="n">
        <v>8210</v>
      </c>
    </row>
    <row r="8365" spans="1:5">
      <c r="A8365" t="s">
        <v>4</v>
      </c>
      <c r="B8365" s="4" t="s">
        <v>5</v>
      </c>
      <c r="C8365" s="4" t="s">
        <v>84</v>
      </c>
    </row>
    <row r="8366" spans="1:5">
      <c r="A8366" t="n">
        <v>58893</v>
      </c>
      <c r="B8366" s="29" t="n">
        <v>3</v>
      </c>
      <c r="C8366" s="16" t="n">
        <f t="normal" ca="1">A8386</f>
        <v>0</v>
      </c>
    </row>
    <row r="8367" spans="1:5">
      <c r="A8367" t="s">
        <v>4</v>
      </c>
      <c r="B8367" s="4" t="s">
        <v>5</v>
      </c>
      <c r="C8367" s="4" t="s">
        <v>13</v>
      </c>
      <c r="D8367" s="4" t="s">
        <v>10</v>
      </c>
      <c r="E8367" s="4" t="s">
        <v>10</v>
      </c>
    </row>
    <row r="8368" spans="1:5">
      <c r="A8368" t="n">
        <v>58898</v>
      </c>
      <c r="B8368" s="14" t="n">
        <v>49</v>
      </c>
      <c r="C8368" s="7" t="n">
        <v>5</v>
      </c>
      <c r="D8368" s="7" t="n">
        <v>127</v>
      </c>
      <c r="E8368" s="7" t="n">
        <v>428</v>
      </c>
    </row>
    <row r="8369" spans="1:5">
      <c r="A8369" t="s">
        <v>4</v>
      </c>
      <c r="B8369" s="4" t="s">
        <v>5</v>
      </c>
      <c r="C8369" s="4" t="s">
        <v>13</v>
      </c>
      <c r="D8369" s="4" t="s">
        <v>10</v>
      </c>
    </row>
    <row r="8370" spans="1:5">
      <c r="A8370" t="n">
        <v>58904</v>
      </c>
      <c r="B8370" s="42" t="n">
        <v>162</v>
      </c>
      <c r="C8370" s="7" t="n">
        <v>1</v>
      </c>
      <c r="D8370" s="7" t="n">
        <v>8211</v>
      </c>
    </row>
    <row r="8371" spans="1:5">
      <c r="A8371" t="s">
        <v>4</v>
      </c>
      <c r="B8371" s="4" t="s">
        <v>5</v>
      </c>
      <c r="C8371" s="4" t="s">
        <v>84</v>
      </c>
    </row>
    <row r="8372" spans="1:5">
      <c r="A8372" t="n">
        <v>58908</v>
      </c>
      <c r="B8372" s="29" t="n">
        <v>3</v>
      </c>
      <c r="C8372" s="16" t="n">
        <f t="normal" ca="1">A8386</f>
        <v>0</v>
      </c>
    </row>
    <row r="8373" spans="1:5">
      <c r="A8373" t="s">
        <v>4</v>
      </c>
      <c r="B8373" s="4" t="s">
        <v>5</v>
      </c>
      <c r="C8373" s="4" t="s">
        <v>13</v>
      </c>
      <c r="D8373" s="4" t="s">
        <v>10</v>
      </c>
      <c r="E8373" s="4" t="s">
        <v>10</v>
      </c>
    </row>
    <row r="8374" spans="1:5">
      <c r="A8374" t="n">
        <v>58913</v>
      </c>
      <c r="B8374" s="14" t="n">
        <v>49</v>
      </c>
      <c r="C8374" s="7" t="n">
        <v>5</v>
      </c>
      <c r="D8374" s="7" t="n">
        <v>127</v>
      </c>
      <c r="E8374" s="7" t="n">
        <v>428</v>
      </c>
    </row>
    <row r="8375" spans="1:5">
      <c r="A8375" t="s">
        <v>4</v>
      </c>
      <c r="B8375" s="4" t="s">
        <v>5</v>
      </c>
      <c r="C8375" s="4" t="s">
        <v>13</v>
      </c>
      <c r="D8375" s="4" t="s">
        <v>10</v>
      </c>
    </row>
    <row r="8376" spans="1:5">
      <c r="A8376" t="n">
        <v>58919</v>
      </c>
      <c r="B8376" s="42" t="n">
        <v>162</v>
      </c>
      <c r="C8376" s="7" t="n">
        <v>1</v>
      </c>
      <c r="D8376" s="7" t="n">
        <v>8212</v>
      </c>
    </row>
    <row r="8377" spans="1:5">
      <c r="A8377" t="s">
        <v>4</v>
      </c>
      <c r="B8377" s="4" t="s">
        <v>5</v>
      </c>
      <c r="C8377" s="4" t="s">
        <v>84</v>
      </c>
    </row>
    <row r="8378" spans="1:5">
      <c r="A8378" t="n">
        <v>58923</v>
      </c>
      <c r="B8378" s="29" t="n">
        <v>3</v>
      </c>
      <c r="C8378" s="16" t="n">
        <f t="normal" ca="1">A8386</f>
        <v>0</v>
      </c>
    </row>
    <row r="8379" spans="1:5">
      <c r="A8379" t="s">
        <v>4</v>
      </c>
      <c r="B8379" s="4" t="s">
        <v>5</v>
      </c>
      <c r="C8379" s="4" t="s">
        <v>13</v>
      </c>
      <c r="D8379" s="4" t="s">
        <v>10</v>
      </c>
      <c r="E8379" s="4" t="s">
        <v>10</v>
      </c>
    </row>
    <row r="8380" spans="1:5">
      <c r="A8380" t="n">
        <v>58928</v>
      </c>
      <c r="B8380" s="14" t="n">
        <v>49</v>
      </c>
      <c r="C8380" s="7" t="n">
        <v>5</v>
      </c>
      <c r="D8380" s="7" t="n">
        <v>127</v>
      </c>
      <c r="E8380" s="7" t="n">
        <v>428</v>
      </c>
    </row>
    <row r="8381" spans="1:5">
      <c r="A8381" t="s">
        <v>4</v>
      </c>
      <c r="B8381" s="4" t="s">
        <v>5</v>
      </c>
      <c r="C8381" s="4" t="s">
        <v>13</v>
      </c>
      <c r="D8381" s="4" t="s">
        <v>10</v>
      </c>
    </row>
    <row r="8382" spans="1:5">
      <c r="A8382" t="n">
        <v>58934</v>
      </c>
      <c r="B8382" s="42" t="n">
        <v>162</v>
      </c>
      <c r="C8382" s="7" t="n">
        <v>1</v>
      </c>
      <c r="D8382" s="7" t="n">
        <v>8213</v>
      </c>
    </row>
    <row r="8383" spans="1:5">
      <c r="A8383" t="s">
        <v>4</v>
      </c>
      <c r="B8383" s="4" t="s">
        <v>5</v>
      </c>
      <c r="C8383" s="4" t="s">
        <v>84</v>
      </c>
    </row>
    <row r="8384" spans="1:5">
      <c r="A8384" t="n">
        <v>58938</v>
      </c>
      <c r="B8384" s="29" t="n">
        <v>3</v>
      </c>
      <c r="C8384" s="16" t="n">
        <f t="normal" ca="1">A8386</f>
        <v>0</v>
      </c>
    </row>
    <row r="8385" spans="1:5">
      <c r="A8385" t="s">
        <v>4</v>
      </c>
      <c r="B8385" s="4" t="s">
        <v>5</v>
      </c>
    </row>
    <row r="8386" spans="1:5">
      <c r="A8386" t="n">
        <v>58943</v>
      </c>
      <c r="B8386" s="5" t="n">
        <v>1</v>
      </c>
    </row>
    <row r="8387" spans="1:5" s="3" customFormat="1" customHeight="0">
      <c r="A8387" s="3" t="s">
        <v>2</v>
      </c>
      <c r="B8387" s="3" t="s">
        <v>790</v>
      </c>
    </row>
    <row r="8388" spans="1:5">
      <c r="A8388" t="s">
        <v>4</v>
      </c>
      <c r="B8388" s="4" t="s">
        <v>5</v>
      </c>
      <c r="C8388" s="4" t="s">
        <v>13</v>
      </c>
      <c r="D8388" s="4" t="s">
        <v>13</v>
      </c>
      <c r="E8388" s="4" t="s">
        <v>9</v>
      </c>
      <c r="F8388" s="4" t="s">
        <v>13</v>
      </c>
      <c r="G8388" s="4" t="s">
        <v>13</v>
      </c>
    </row>
    <row r="8389" spans="1:5">
      <c r="A8389" t="n">
        <v>58944</v>
      </c>
      <c r="B8389" s="25" t="n">
        <v>18</v>
      </c>
      <c r="C8389" s="7" t="n">
        <v>1</v>
      </c>
      <c r="D8389" s="7" t="n">
        <v>0</v>
      </c>
      <c r="E8389" s="7" t="n">
        <v>0</v>
      </c>
      <c r="F8389" s="7" t="n">
        <v>19</v>
      </c>
      <c r="G8389" s="7" t="n">
        <v>1</v>
      </c>
    </row>
    <row r="8390" spans="1:5">
      <c r="A8390" t="s">
        <v>4</v>
      </c>
      <c r="B8390" s="4" t="s">
        <v>5</v>
      </c>
      <c r="C8390" s="4" t="s">
        <v>13</v>
      </c>
      <c r="D8390" s="4" t="s">
        <v>13</v>
      </c>
      <c r="E8390" s="4" t="s">
        <v>10</v>
      </c>
      <c r="F8390" s="4" t="s">
        <v>9</v>
      </c>
    </row>
    <row r="8391" spans="1:5">
      <c r="A8391" t="n">
        <v>58953</v>
      </c>
      <c r="B8391" s="26" t="n">
        <v>31</v>
      </c>
      <c r="C8391" s="7" t="n">
        <v>0</v>
      </c>
      <c r="D8391" s="7" t="n">
        <v>1</v>
      </c>
      <c r="E8391" s="7" t="n">
        <v>0</v>
      </c>
      <c r="F8391" s="7" t="n">
        <v>1107296256</v>
      </c>
    </row>
    <row r="8392" spans="1:5">
      <c r="A8392" t="s">
        <v>4</v>
      </c>
      <c r="B8392" s="4" t="s">
        <v>5</v>
      </c>
      <c r="C8392" s="4" t="s">
        <v>13</v>
      </c>
      <c r="D8392" s="4" t="s">
        <v>13</v>
      </c>
      <c r="E8392" s="4" t="s">
        <v>6</v>
      </c>
      <c r="F8392" s="4" t="s">
        <v>10</v>
      </c>
    </row>
    <row r="8393" spans="1:5">
      <c r="A8393" t="n">
        <v>58962</v>
      </c>
      <c r="B8393" s="26" t="n">
        <v>31</v>
      </c>
      <c r="C8393" s="7" t="n">
        <v>1</v>
      </c>
      <c r="D8393" s="7" t="n">
        <v>1</v>
      </c>
      <c r="E8393" s="7" t="s">
        <v>791</v>
      </c>
      <c r="F8393" s="7" t="n">
        <v>1</v>
      </c>
    </row>
    <row r="8394" spans="1:5">
      <c r="A8394" t="s">
        <v>4</v>
      </c>
      <c r="B8394" s="4" t="s">
        <v>5</v>
      </c>
      <c r="C8394" s="4" t="s">
        <v>13</v>
      </c>
      <c r="D8394" s="4" t="s">
        <v>13</v>
      </c>
      <c r="E8394" s="4" t="s">
        <v>6</v>
      </c>
      <c r="F8394" s="4" t="s">
        <v>10</v>
      </c>
    </row>
    <row r="8395" spans="1:5">
      <c r="A8395" t="n">
        <v>59001</v>
      </c>
      <c r="B8395" s="26" t="n">
        <v>31</v>
      </c>
      <c r="C8395" s="7" t="n">
        <v>1</v>
      </c>
      <c r="D8395" s="7" t="n">
        <v>1</v>
      </c>
      <c r="E8395" s="7" t="s">
        <v>792</v>
      </c>
      <c r="F8395" s="7" t="n">
        <v>2</v>
      </c>
    </row>
    <row r="8396" spans="1:5">
      <c r="A8396" t="s">
        <v>4</v>
      </c>
      <c r="B8396" s="4" t="s">
        <v>5</v>
      </c>
      <c r="C8396" s="4" t="s">
        <v>13</v>
      </c>
      <c r="D8396" s="4" t="s">
        <v>13</v>
      </c>
      <c r="E8396" s="4" t="s">
        <v>6</v>
      </c>
      <c r="F8396" s="4" t="s">
        <v>10</v>
      </c>
    </row>
    <row r="8397" spans="1:5">
      <c r="A8397" t="n">
        <v>59044</v>
      </c>
      <c r="B8397" s="26" t="n">
        <v>31</v>
      </c>
      <c r="C8397" s="7" t="n">
        <v>1</v>
      </c>
      <c r="D8397" s="7" t="n">
        <v>1</v>
      </c>
      <c r="E8397" s="7" t="s">
        <v>793</v>
      </c>
      <c r="F8397" s="7" t="n">
        <v>3</v>
      </c>
    </row>
    <row r="8398" spans="1:5">
      <c r="A8398" t="s">
        <v>4</v>
      </c>
      <c r="B8398" s="4" t="s">
        <v>5</v>
      </c>
      <c r="C8398" s="4" t="s">
        <v>13</v>
      </c>
      <c r="D8398" s="4" t="s">
        <v>13</v>
      </c>
      <c r="E8398" s="4" t="s">
        <v>6</v>
      </c>
      <c r="F8398" s="4" t="s">
        <v>10</v>
      </c>
    </row>
    <row r="8399" spans="1:5">
      <c r="A8399" t="n">
        <v>59098</v>
      </c>
      <c r="B8399" s="26" t="n">
        <v>31</v>
      </c>
      <c r="C8399" s="7" t="n">
        <v>1</v>
      </c>
      <c r="D8399" s="7" t="n">
        <v>1</v>
      </c>
      <c r="E8399" s="7" t="s">
        <v>794</v>
      </c>
      <c r="F8399" s="7" t="n">
        <v>4</v>
      </c>
    </row>
    <row r="8400" spans="1:5">
      <c r="A8400" t="s">
        <v>4</v>
      </c>
      <c r="B8400" s="4" t="s">
        <v>5</v>
      </c>
      <c r="C8400" s="4" t="s">
        <v>13</v>
      </c>
      <c r="D8400" s="4" t="s">
        <v>13</v>
      </c>
      <c r="E8400" s="4" t="s">
        <v>6</v>
      </c>
      <c r="F8400" s="4" t="s">
        <v>10</v>
      </c>
    </row>
    <row r="8401" spans="1:7">
      <c r="A8401" t="n">
        <v>59145</v>
      </c>
      <c r="B8401" s="26" t="n">
        <v>31</v>
      </c>
      <c r="C8401" s="7" t="n">
        <v>1</v>
      </c>
      <c r="D8401" s="7" t="n">
        <v>1</v>
      </c>
      <c r="E8401" s="7" t="s">
        <v>795</v>
      </c>
      <c r="F8401" s="7" t="n">
        <v>5</v>
      </c>
    </row>
    <row r="8402" spans="1:7">
      <c r="A8402" t="s">
        <v>4</v>
      </c>
      <c r="B8402" s="4" t="s">
        <v>5</v>
      </c>
      <c r="C8402" s="4" t="s">
        <v>13</v>
      </c>
      <c r="D8402" s="4" t="s">
        <v>13</v>
      </c>
      <c r="E8402" s="4" t="s">
        <v>6</v>
      </c>
      <c r="F8402" s="4" t="s">
        <v>10</v>
      </c>
    </row>
    <row r="8403" spans="1:7">
      <c r="A8403" t="n">
        <v>59181</v>
      </c>
      <c r="B8403" s="26" t="n">
        <v>31</v>
      </c>
      <c r="C8403" s="7" t="n">
        <v>1</v>
      </c>
      <c r="D8403" s="7" t="n">
        <v>1</v>
      </c>
      <c r="E8403" s="7" t="s">
        <v>796</v>
      </c>
      <c r="F8403" s="7" t="n">
        <v>6</v>
      </c>
    </row>
    <row r="8404" spans="1:7">
      <c r="A8404" t="s">
        <v>4</v>
      </c>
      <c r="B8404" s="4" t="s">
        <v>5</v>
      </c>
      <c r="C8404" s="4" t="s">
        <v>13</v>
      </c>
      <c r="D8404" s="4" t="s">
        <v>13</v>
      </c>
      <c r="E8404" s="4" t="s">
        <v>6</v>
      </c>
      <c r="F8404" s="4" t="s">
        <v>10</v>
      </c>
    </row>
    <row r="8405" spans="1:7">
      <c r="A8405" t="n">
        <v>59224</v>
      </c>
      <c r="B8405" s="26" t="n">
        <v>31</v>
      </c>
      <c r="C8405" s="7" t="n">
        <v>1</v>
      </c>
      <c r="D8405" s="7" t="n">
        <v>1</v>
      </c>
      <c r="E8405" s="7" t="s">
        <v>797</v>
      </c>
      <c r="F8405" s="7" t="n">
        <v>7</v>
      </c>
    </row>
    <row r="8406" spans="1:7">
      <c r="A8406" t="s">
        <v>4</v>
      </c>
      <c r="B8406" s="4" t="s">
        <v>5</v>
      </c>
      <c r="C8406" s="4" t="s">
        <v>13</v>
      </c>
      <c r="D8406" s="4" t="s">
        <v>13</v>
      </c>
      <c r="E8406" s="4" t="s">
        <v>6</v>
      </c>
      <c r="F8406" s="4" t="s">
        <v>10</v>
      </c>
    </row>
    <row r="8407" spans="1:7">
      <c r="A8407" t="n">
        <v>59259</v>
      </c>
      <c r="B8407" s="26" t="n">
        <v>31</v>
      </c>
      <c r="C8407" s="7" t="n">
        <v>1</v>
      </c>
      <c r="D8407" s="7" t="n">
        <v>1</v>
      </c>
      <c r="E8407" s="7" t="s">
        <v>798</v>
      </c>
      <c r="F8407" s="7" t="n">
        <v>8</v>
      </c>
    </row>
    <row r="8408" spans="1:7">
      <c r="A8408" t="s">
        <v>4</v>
      </c>
      <c r="B8408" s="4" t="s">
        <v>5</v>
      </c>
      <c r="C8408" s="4" t="s">
        <v>13</v>
      </c>
      <c r="D8408" s="4" t="s">
        <v>13</v>
      </c>
      <c r="E8408" s="4" t="s">
        <v>6</v>
      </c>
      <c r="F8408" s="4" t="s">
        <v>10</v>
      </c>
    </row>
    <row r="8409" spans="1:7">
      <c r="A8409" t="n">
        <v>59296</v>
      </c>
      <c r="B8409" s="26" t="n">
        <v>31</v>
      </c>
      <c r="C8409" s="7" t="n">
        <v>1</v>
      </c>
      <c r="D8409" s="7" t="n">
        <v>1</v>
      </c>
      <c r="E8409" s="7" t="s">
        <v>799</v>
      </c>
      <c r="F8409" s="7" t="n">
        <v>9</v>
      </c>
    </row>
    <row r="8410" spans="1:7">
      <c r="A8410" t="s">
        <v>4</v>
      </c>
      <c r="B8410" s="4" t="s">
        <v>5</v>
      </c>
      <c r="C8410" s="4" t="s">
        <v>13</v>
      </c>
      <c r="D8410" s="4" t="s">
        <v>13</v>
      </c>
      <c r="E8410" s="4" t="s">
        <v>6</v>
      </c>
      <c r="F8410" s="4" t="s">
        <v>10</v>
      </c>
    </row>
    <row r="8411" spans="1:7">
      <c r="A8411" t="n">
        <v>59341</v>
      </c>
      <c r="B8411" s="26" t="n">
        <v>31</v>
      </c>
      <c r="C8411" s="7" t="n">
        <v>1</v>
      </c>
      <c r="D8411" s="7" t="n">
        <v>1</v>
      </c>
      <c r="E8411" s="7" t="s">
        <v>800</v>
      </c>
      <c r="F8411" s="7" t="n">
        <v>10</v>
      </c>
    </row>
    <row r="8412" spans="1:7">
      <c r="A8412" t="s">
        <v>4</v>
      </c>
      <c r="B8412" s="4" t="s">
        <v>5</v>
      </c>
      <c r="C8412" s="4" t="s">
        <v>13</v>
      </c>
      <c r="D8412" s="4" t="s">
        <v>13</v>
      </c>
      <c r="E8412" s="4" t="s">
        <v>13</v>
      </c>
      <c r="F8412" s="4" t="s">
        <v>10</v>
      </c>
      <c r="G8412" s="4" t="s">
        <v>10</v>
      </c>
      <c r="H8412" s="4" t="s">
        <v>13</v>
      </c>
    </row>
    <row r="8413" spans="1:7">
      <c r="A8413" t="n">
        <v>59377</v>
      </c>
      <c r="B8413" s="26" t="n">
        <v>31</v>
      </c>
      <c r="C8413" s="7" t="n">
        <v>2</v>
      </c>
      <c r="D8413" s="7" t="n">
        <v>1</v>
      </c>
      <c r="E8413" s="7" t="n">
        <v>1</v>
      </c>
      <c r="F8413" s="7" t="n">
        <v>400</v>
      </c>
      <c r="G8413" s="7" t="n">
        <v>100</v>
      </c>
      <c r="H8413" s="7" t="n">
        <v>0</v>
      </c>
    </row>
    <row r="8414" spans="1:7">
      <c r="A8414" t="s">
        <v>4</v>
      </c>
      <c r="B8414" s="4" t="s">
        <v>5</v>
      </c>
      <c r="C8414" s="4" t="s">
        <v>13</v>
      </c>
      <c r="D8414" s="4" t="s">
        <v>13</v>
      </c>
      <c r="E8414" s="4" t="s">
        <v>13</v>
      </c>
    </row>
    <row r="8415" spans="1:7">
      <c r="A8415" t="n">
        <v>59386</v>
      </c>
      <c r="B8415" s="26" t="n">
        <v>31</v>
      </c>
      <c r="C8415" s="7" t="n">
        <v>4</v>
      </c>
      <c r="D8415" s="7" t="n">
        <v>1</v>
      </c>
      <c r="E8415" s="7" t="n">
        <v>1</v>
      </c>
    </row>
    <row r="8416" spans="1:7">
      <c r="A8416" t="s">
        <v>4</v>
      </c>
      <c r="B8416" s="4" t="s">
        <v>5</v>
      </c>
      <c r="C8416" s="4" t="s">
        <v>13</v>
      </c>
      <c r="D8416" s="4" t="s">
        <v>13</v>
      </c>
    </row>
    <row r="8417" spans="1:8">
      <c r="A8417" t="n">
        <v>59390</v>
      </c>
      <c r="B8417" s="26" t="n">
        <v>31</v>
      </c>
      <c r="C8417" s="7" t="n">
        <v>3</v>
      </c>
      <c r="D8417" s="7" t="n">
        <v>1</v>
      </c>
    </row>
    <row r="8418" spans="1:8">
      <c r="A8418" t="s">
        <v>4</v>
      </c>
      <c r="B8418" s="4" t="s">
        <v>5</v>
      </c>
      <c r="C8418" s="4" t="s">
        <v>13</v>
      </c>
      <c r="D8418" s="4" t="s">
        <v>13</v>
      </c>
      <c r="E8418" s="4" t="s">
        <v>13</v>
      </c>
      <c r="F8418" s="4" t="s">
        <v>9</v>
      </c>
      <c r="G8418" s="4" t="s">
        <v>13</v>
      </c>
      <c r="H8418" s="4" t="s">
        <v>13</v>
      </c>
      <c r="I8418" s="4" t="s">
        <v>84</v>
      </c>
    </row>
    <row r="8419" spans="1:8">
      <c r="A8419" t="n">
        <v>59393</v>
      </c>
      <c r="B8419" s="15" t="n">
        <v>5</v>
      </c>
      <c r="C8419" s="7" t="n">
        <v>35</v>
      </c>
      <c r="D8419" s="7" t="n">
        <v>1</v>
      </c>
      <c r="E8419" s="7" t="n">
        <v>0</v>
      </c>
      <c r="F8419" s="7" t="n">
        <v>-2</v>
      </c>
      <c r="G8419" s="7" t="n">
        <v>3</v>
      </c>
      <c r="H8419" s="7" t="n">
        <v>1</v>
      </c>
      <c r="I8419" s="16" t="n">
        <f t="normal" ca="1">A8423</f>
        <v>0</v>
      </c>
    </row>
    <row r="8420" spans="1:8">
      <c r="A8420" t="s">
        <v>4</v>
      </c>
      <c r="B8420" s="4" t="s">
        <v>5</v>
      </c>
      <c r="C8420" s="4" t="s">
        <v>13</v>
      </c>
      <c r="D8420" s="4" t="s">
        <v>6</v>
      </c>
    </row>
    <row r="8421" spans="1:8">
      <c r="A8421" t="n">
        <v>59407</v>
      </c>
      <c r="B8421" s="30" t="n">
        <v>2</v>
      </c>
      <c r="C8421" s="7" t="n">
        <v>0</v>
      </c>
      <c r="D8421" s="7" t="s">
        <v>801</v>
      </c>
    </row>
    <row r="8422" spans="1:8">
      <c r="A8422" t="s">
        <v>4</v>
      </c>
      <c r="B8422" s="4" t="s">
        <v>5</v>
      </c>
    </row>
    <row r="8423" spans="1:8">
      <c r="A8423" t="n">
        <v>59422</v>
      </c>
      <c r="B8423" s="5" t="n">
        <v>1</v>
      </c>
    </row>
    <row r="8424" spans="1:8" s="3" customFormat="1" customHeight="0">
      <c r="A8424" s="3" t="s">
        <v>2</v>
      </c>
      <c r="B8424" s="3" t="s">
        <v>802</v>
      </c>
    </row>
    <row r="8425" spans="1:8">
      <c r="A8425" t="s">
        <v>4</v>
      </c>
      <c r="B8425" s="4" t="s">
        <v>5</v>
      </c>
      <c r="C8425" s="4" t="s">
        <v>13</v>
      </c>
      <c r="D8425" s="4" t="s">
        <v>13</v>
      </c>
      <c r="E8425" s="4" t="s">
        <v>9</v>
      </c>
      <c r="F8425" s="4" t="s">
        <v>13</v>
      </c>
      <c r="G8425" s="4" t="s">
        <v>13</v>
      </c>
    </row>
    <row r="8426" spans="1:8">
      <c r="A8426" t="n">
        <v>59424</v>
      </c>
      <c r="B8426" s="25" t="n">
        <v>18</v>
      </c>
      <c r="C8426" s="7" t="n">
        <v>1</v>
      </c>
      <c r="D8426" s="7" t="n">
        <v>0</v>
      </c>
      <c r="E8426" s="7" t="n">
        <v>0</v>
      </c>
      <c r="F8426" s="7" t="n">
        <v>19</v>
      </c>
      <c r="G8426" s="7" t="n">
        <v>1</v>
      </c>
    </row>
    <row r="8427" spans="1:8">
      <c r="A8427" t="s">
        <v>4</v>
      </c>
      <c r="B8427" s="4" t="s">
        <v>5</v>
      </c>
      <c r="C8427" s="4" t="s">
        <v>13</v>
      </c>
      <c r="D8427" s="4" t="s">
        <v>13</v>
      </c>
      <c r="E8427" s="4" t="s">
        <v>10</v>
      </c>
      <c r="F8427" s="4" t="s">
        <v>9</v>
      </c>
    </row>
    <row r="8428" spans="1:8">
      <c r="A8428" t="n">
        <v>59433</v>
      </c>
      <c r="B8428" s="26" t="n">
        <v>31</v>
      </c>
      <c r="C8428" s="7" t="n">
        <v>0</v>
      </c>
      <c r="D8428" s="7" t="n">
        <v>1</v>
      </c>
      <c r="E8428" s="7" t="n">
        <v>0</v>
      </c>
      <c r="F8428" s="7" t="n">
        <v>1107296256</v>
      </c>
    </row>
    <row r="8429" spans="1:8">
      <c r="A8429" t="s">
        <v>4</v>
      </c>
      <c r="B8429" s="4" t="s">
        <v>5</v>
      </c>
      <c r="C8429" s="4" t="s">
        <v>13</v>
      </c>
      <c r="D8429" s="4" t="s">
        <v>13</v>
      </c>
      <c r="E8429" s="4" t="s">
        <v>6</v>
      </c>
      <c r="F8429" s="4" t="s">
        <v>10</v>
      </c>
    </row>
    <row r="8430" spans="1:8">
      <c r="A8430" t="n">
        <v>59442</v>
      </c>
      <c r="B8430" s="26" t="n">
        <v>31</v>
      </c>
      <c r="C8430" s="7" t="n">
        <v>1</v>
      </c>
      <c r="D8430" s="7" t="n">
        <v>1</v>
      </c>
      <c r="E8430" s="7" t="s">
        <v>803</v>
      </c>
      <c r="F8430" s="7" t="n">
        <v>11</v>
      </c>
    </row>
    <row r="8431" spans="1:8">
      <c r="A8431" t="s">
        <v>4</v>
      </c>
      <c r="B8431" s="4" t="s">
        <v>5</v>
      </c>
      <c r="C8431" s="4" t="s">
        <v>13</v>
      </c>
      <c r="D8431" s="4" t="s">
        <v>13</v>
      </c>
      <c r="E8431" s="4" t="s">
        <v>6</v>
      </c>
      <c r="F8431" s="4" t="s">
        <v>10</v>
      </c>
    </row>
    <row r="8432" spans="1:8">
      <c r="A8432" t="n">
        <v>59478</v>
      </c>
      <c r="B8432" s="26" t="n">
        <v>31</v>
      </c>
      <c r="C8432" s="7" t="n">
        <v>1</v>
      </c>
      <c r="D8432" s="7" t="n">
        <v>1</v>
      </c>
      <c r="E8432" s="7" t="s">
        <v>804</v>
      </c>
      <c r="F8432" s="7" t="n">
        <v>12</v>
      </c>
    </row>
    <row r="8433" spans="1:9">
      <c r="A8433" t="s">
        <v>4</v>
      </c>
      <c r="B8433" s="4" t="s">
        <v>5</v>
      </c>
      <c r="C8433" s="4" t="s">
        <v>13</v>
      </c>
      <c r="D8433" s="4" t="s">
        <v>13</v>
      </c>
      <c r="E8433" s="4" t="s">
        <v>6</v>
      </c>
      <c r="F8433" s="4" t="s">
        <v>10</v>
      </c>
    </row>
    <row r="8434" spans="1:9">
      <c r="A8434" t="n">
        <v>59525</v>
      </c>
      <c r="B8434" s="26" t="n">
        <v>31</v>
      </c>
      <c r="C8434" s="7" t="n">
        <v>1</v>
      </c>
      <c r="D8434" s="7" t="n">
        <v>1</v>
      </c>
      <c r="E8434" s="7" t="s">
        <v>805</v>
      </c>
      <c r="F8434" s="7" t="n">
        <v>20</v>
      </c>
    </row>
    <row r="8435" spans="1:9">
      <c r="A8435" t="s">
        <v>4</v>
      </c>
      <c r="B8435" s="4" t="s">
        <v>5</v>
      </c>
      <c r="C8435" s="4" t="s">
        <v>13</v>
      </c>
      <c r="D8435" s="4" t="s">
        <v>13</v>
      </c>
      <c r="E8435" s="4" t="s">
        <v>6</v>
      </c>
      <c r="F8435" s="4" t="s">
        <v>10</v>
      </c>
    </row>
    <row r="8436" spans="1:9">
      <c r="A8436" t="n">
        <v>59573</v>
      </c>
      <c r="B8436" s="26" t="n">
        <v>31</v>
      </c>
      <c r="C8436" s="7" t="n">
        <v>1</v>
      </c>
      <c r="D8436" s="7" t="n">
        <v>1</v>
      </c>
      <c r="E8436" s="7" t="s">
        <v>806</v>
      </c>
      <c r="F8436" s="7" t="n">
        <v>21</v>
      </c>
    </row>
    <row r="8437" spans="1:9">
      <c r="A8437" t="s">
        <v>4</v>
      </c>
      <c r="B8437" s="4" t="s">
        <v>5</v>
      </c>
      <c r="C8437" s="4" t="s">
        <v>13</v>
      </c>
      <c r="D8437" s="4" t="s">
        <v>13</v>
      </c>
      <c r="E8437" s="4" t="s">
        <v>6</v>
      </c>
      <c r="F8437" s="4" t="s">
        <v>10</v>
      </c>
    </row>
    <row r="8438" spans="1:9">
      <c r="A8438" t="n">
        <v>59600</v>
      </c>
      <c r="B8438" s="26" t="n">
        <v>31</v>
      </c>
      <c r="C8438" s="7" t="n">
        <v>1</v>
      </c>
      <c r="D8438" s="7" t="n">
        <v>1</v>
      </c>
      <c r="E8438" s="7" t="s">
        <v>807</v>
      </c>
      <c r="F8438" s="7" t="n">
        <v>22</v>
      </c>
    </row>
    <row r="8439" spans="1:9">
      <c r="A8439" t="s">
        <v>4</v>
      </c>
      <c r="B8439" s="4" t="s">
        <v>5</v>
      </c>
      <c r="C8439" s="4" t="s">
        <v>13</v>
      </c>
      <c r="D8439" s="4" t="s">
        <v>13</v>
      </c>
      <c r="E8439" s="4" t="s">
        <v>6</v>
      </c>
      <c r="F8439" s="4" t="s">
        <v>10</v>
      </c>
    </row>
    <row r="8440" spans="1:9">
      <c r="A8440" t="n">
        <v>59658</v>
      </c>
      <c r="B8440" s="26" t="n">
        <v>31</v>
      </c>
      <c r="C8440" s="7" t="n">
        <v>1</v>
      </c>
      <c r="D8440" s="7" t="n">
        <v>1</v>
      </c>
      <c r="E8440" s="7" t="s">
        <v>808</v>
      </c>
      <c r="F8440" s="7" t="n">
        <v>23</v>
      </c>
    </row>
    <row r="8441" spans="1:9">
      <c r="A8441" t="s">
        <v>4</v>
      </c>
      <c r="B8441" s="4" t="s">
        <v>5</v>
      </c>
      <c r="C8441" s="4" t="s">
        <v>13</v>
      </c>
      <c r="D8441" s="4" t="s">
        <v>13</v>
      </c>
      <c r="E8441" s="4" t="s">
        <v>6</v>
      </c>
      <c r="F8441" s="4" t="s">
        <v>10</v>
      </c>
    </row>
    <row r="8442" spans="1:9">
      <c r="A8442" t="n">
        <v>59693</v>
      </c>
      <c r="B8442" s="26" t="n">
        <v>31</v>
      </c>
      <c r="C8442" s="7" t="n">
        <v>1</v>
      </c>
      <c r="D8442" s="7" t="n">
        <v>1</v>
      </c>
      <c r="E8442" s="7" t="s">
        <v>809</v>
      </c>
      <c r="F8442" s="7" t="n">
        <v>24</v>
      </c>
    </row>
    <row r="8443" spans="1:9">
      <c r="A8443" t="s">
        <v>4</v>
      </c>
      <c r="B8443" s="4" t="s">
        <v>5</v>
      </c>
      <c r="C8443" s="4" t="s">
        <v>13</v>
      </c>
      <c r="D8443" s="4" t="s">
        <v>13</v>
      </c>
      <c r="E8443" s="4" t="s">
        <v>6</v>
      </c>
      <c r="F8443" s="4" t="s">
        <v>10</v>
      </c>
    </row>
    <row r="8444" spans="1:9">
      <c r="A8444" t="n">
        <v>59733</v>
      </c>
      <c r="B8444" s="26" t="n">
        <v>31</v>
      </c>
      <c r="C8444" s="7" t="n">
        <v>1</v>
      </c>
      <c r="D8444" s="7" t="n">
        <v>1</v>
      </c>
      <c r="E8444" s="7" t="s">
        <v>810</v>
      </c>
      <c r="F8444" s="7" t="n">
        <v>25</v>
      </c>
    </row>
    <row r="8445" spans="1:9">
      <c r="A8445" t="s">
        <v>4</v>
      </c>
      <c r="B8445" s="4" t="s">
        <v>5</v>
      </c>
      <c r="C8445" s="4" t="s">
        <v>13</v>
      </c>
      <c r="D8445" s="4" t="s">
        <v>13</v>
      </c>
      <c r="E8445" s="4" t="s">
        <v>6</v>
      </c>
      <c r="F8445" s="4" t="s">
        <v>10</v>
      </c>
    </row>
    <row r="8446" spans="1:9">
      <c r="A8446" t="n">
        <v>59773</v>
      </c>
      <c r="B8446" s="26" t="n">
        <v>31</v>
      </c>
      <c r="C8446" s="7" t="n">
        <v>1</v>
      </c>
      <c r="D8446" s="7" t="n">
        <v>1</v>
      </c>
      <c r="E8446" s="7" t="s">
        <v>811</v>
      </c>
      <c r="F8446" s="7" t="n">
        <v>26</v>
      </c>
    </row>
    <row r="8447" spans="1:9">
      <c r="A8447" t="s">
        <v>4</v>
      </c>
      <c r="B8447" s="4" t="s">
        <v>5</v>
      </c>
      <c r="C8447" s="4" t="s">
        <v>13</v>
      </c>
      <c r="D8447" s="4" t="s">
        <v>13</v>
      </c>
      <c r="E8447" s="4" t="s">
        <v>6</v>
      </c>
      <c r="F8447" s="4" t="s">
        <v>10</v>
      </c>
    </row>
    <row r="8448" spans="1:9">
      <c r="A8448" t="n">
        <v>59818</v>
      </c>
      <c r="B8448" s="26" t="n">
        <v>31</v>
      </c>
      <c r="C8448" s="7" t="n">
        <v>1</v>
      </c>
      <c r="D8448" s="7" t="n">
        <v>1</v>
      </c>
      <c r="E8448" s="7" t="s">
        <v>812</v>
      </c>
      <c r="F8448" s="7" t="n">
        <v>27</v>
      </c>
    </row>
    <row r="8449" spans="1:6">
      <c r="A8449" t="s">
        <v>4</v>
      </c>
      <c r="B8449" s="4" t="s">
        <v>5</v>
      </c>
      <c r="C8449" s="4" t="s">
        <v>13</v>
      </c>
      <c r="D8449" s="4" t="s">
        <v>13</v>
      </c>
      <c r="E8449" s="4" t="s">
        <v>6</v>
      </c>
      <c r="F8449" s="4" t="s">
        <v>10</v>
      </c>
    </row>
    <row r="8450" spans="1:6">
      <c r="A8450" t="n">
        <v>59869</v>
      </c>
      <c r="B8450" s="26" t="n">
        <v>31</v>
      </c>
      <c r="C8450" s="7" t="n">
        <v>1</v>
      </c>
      <c r="D8450" s="7" t="n">
        <v>1</v>
      </c>
      <c r="E8450" s="7" t="s">
        <v>813</v>
      </c>
      <c r="F8450" s="7" t="n">
        <v>28</v>
      </c>
    </row>
    <row r="8451" spans="1:6">
      <c r="A8451" t="s">
        <v>4</v>
      </c>
      <c r="B8451" s="4" t="s">
        <v>5</v>
      </c>
      <c r="C8451" s="4" t="s">
        <v>13</v>
      </c>
      <c r="D8451" s="4" t="s">
        <v>13</v>
      </c>
      <c r="E8451" s="4" t="s">
        <v>6</v>
      </c>
      <c r="F8451" s="4" t="s">
        <v>10</v>
      </c>
    </row>
    <row r="8452" spans="1:6">
      <c r="A8452" t="n">
        <v>59905</v>
      </c>
      <c r="B8452" s="26" t="n">
        <v>31</v>
      </c>
      <c r="C8452" s="7" t="n">
        <v>1</v>
      </c>
      <c r="D8452" s="7" t="n">
        <v>1</v>
      </c>
      <c r="E8452" s="7" t="s">
        <v>814</v>
      </c>
      <c r="F8452" s="7" t="n">
        <v>29</v>
      </c>
    </row>
    <row r="8453" spans="1:6">
      <c r="A8453" t="s">
        <v>4</v>
      </c>
      <c r="B8453" s="4" t="s">
        <v>5</v>
      </c>
      <c r="C8453" s="4" t="s">
        <v>13</v>
      </c>
      <c r="D8453" s="4" t="s">
        <v>13</v>
      </c>
      <c r="E8453" s="4" t="s">
        <v>6</v>
      </c>
      <c r="F8453" s="4" t="s">
        <v>10</v>
      </c>
    </row>
    <row r="8454" spans="1:6">
      <c r="A8454" t="n">
        <v>59952</v>
      </c>
      <c r="B8454" s="26" t="n">
        <v>31</v>
      </c>
      <c r="C8454" s="7" t="n">
        <v>1</v>
      </c>
      <c r="D8454" s="7" t="n">
        <v>1</v>
      </c>
      <c r="E8454" s="7" t="s">
        <v>815</v>
      </c>
      <c r="F8454" s="7" t="n">
        <v>30</v>
      </c>
    </row>
    <row r="8455" spans="1:6">
      <c r="A8455" t="s">
        <v>4</v>
      </c>
      <c r="B8455" s="4" t="s">
        <v>5</v>
      </c>
      <c r="C8455" s="4" t="s">
        <v>13</v>
      </c>
      <c r="D8455" s="4" t="s">
        <v>13</v>
      </c>
      <c r="E8455" s="4" t="s">
        <v>6</v>
      </c>
      <c r="F8455" s="4" t="s">
        <v>10</v>
      </c>
    </row>
    <row r="8456" spans="1:6">
      <c r="A8456" t="n">
        <v>60019</v>
      </c>
      <c r="B8456" s="26" t="n">
        <v>31</v>
      </c>
      <c r="C8456" s="7" t="n">
        <v>1</v>
      </c>
      <c r="D8456" s="7" t="n">
        <v>1</v>
      </c>
      <c r="E8456" s="7" t="s">
        <v>816</v>
      </c>
      <c r="F8456" s="7" t="n">
        <v>31</v>
      </c>
    </row>
    <row r="8457" spans="1:6">
      <c r="A8457" t="s">
        <v>4</v>
      </c>
      <c r="B8457" s="4" t="s">
        <v>5</v>
      </c>
      <c r="C8457" s="4" t="s">
        <v>13</v>
      </c>
      <c r="D8457" s="4" t="s">
        <v>13</v>
      </c>
      <c r="E8457" s="4" t="s">
        <v>6</v>
      </c>
      <c r="F8457" s="4" t="s">
        <v>10</v>
      </c>
    </row>
    <row r="8458" spans="1:6">
      <c r="A8458" t="n">
        <v>60057</v>
      </c>
      <c r="B8458" s="26" t="n">
        <v>31</v>
      </c>
      <c r="C8458" s="7" t="n">
        <v>1</v>
      </c>
      <c r="D8458" s="7" t="n">
        <v>1</v>
      </c>
      <c r="E8458" s="7" t="s">
        <v>817</v>
      </c>
      <c r="F8458" s="7" t="n">
        <v>32</v>
      </c>
    </row>
    <row r="8459" spans="1:6">
      <c r="A8459" t="s">
        <v>4</v>
      </c>
      <c r="B8459" s="4" t="s">
        <v>5</v>
      </c>
      <c r="C8459" s="4" t="s">
        <v>13</v>
      </c>
      <c r="D8459" s="4" t="s">
        <v>13</v>
      </c>
      <c r="E8459" s="4" t="s">
        <v>6</v>
      </c>
      <c r="F8459" s="4" t="s">
        <v>10</v>
      </c>
    </row>
    <row r="8460" spans="1:6">
      <c r="A8460" t="n">
        <v>60100</v>
      </c>
      <c r="B8460" s="26" t="n">
        <v>31</v>
      </c>
      <c r="C8460" s="7" t="n">
        <v>1</v>
      </c>
      <c r="D8460" s="7" t="n">
        <v>1</v>
      </c>
      <c r="E8460" s="7" t="s">
        <v>818</v>
      </c>
      <c r="F8460" s="7" t="n">
        <v>33</v>
      </c>
    </row>
    <row r="8461" spans="1:6">
      <c r="A8461" t="s">
        <v>4</v>
      </c>
      <c r="B8461" s="4" t="s">
        <v>5</v>
      </c>
      <c r="C8461" s="4" t="s">
        <v>13</v>
      </c>
      <c r="D8461" s="4" t="s">
        <v>13</v>
      </c>
      <c r="E8461" s="4" t="s">
        <v>6</v>
      </c>
      <c r="F8461" s="4" t="s">
        <v>10</v>
      </c>
    </row>
    <row r="8462" spans="1:6">
      <c r="A8462" t="n">
        <v>60135</v>
      </c>
      <c r="B8462" s="26" t="n">
        <v>31</v>
      </c>
      <c r="C8462" s="7" t="n">
        <v>1</v>
      </c>
      <c r="D8462" s="7" t="n">
        <v>1</v>
      </c>
      <c r="E8462" s="7" t="s">
        <v>819</v>
      </c>
      <c r="F8462" s="7" t="n">
        <v>34</v>
      </c>
    </row>
    <row r="8463" spans="1:6">
      <c r="A8463" t="s">
        <v>4</v>
      </c>
      <c r="B8463" s="4" t="s">
        <v>5</v>
      </c>
      <c r="C8463" s="4" t="s">
        <v>13</v>
      </c>
      <c r="D8463" s="4" t="s">
        <v>13</v>
      </c>
      <c r="E8463" s="4" t="s">
        <v>6</v>
      </c>
      <c r="F8463" s="4" t="s">
        <v>10</v>
      </c>
    </row>
    <row r="8464" spans="1:6">
      <c r="A8464" t="n">
        <v>60171</v>
      </c>
      <c r="B8464" s="26" t="n">
        <v>31</v>
      </c>
      <c r="C8464" s="7" t="n">
        <v>1</v>
      </c>
      <c r="D8464" s="7" t="n">
        <v>1</v>
      </c>
      <c r="E8464" s="7" t="s">
        <v>820</v>
      </c>
      <c r="F8464" s="7" t="n">
        <v>35</v>
      </c>
    </row>
    <row r="8465" spans="1:6">
      <c r="A8465" t="s">
        <v>4</v>
      </c>
      <c r="B8465" s="4" t="s">
        <v>5</v>
      </c>
      <c r="C8465" s="4" t="s">
        <v>13</v>
      </c>
      <c r="D8465" s="4" t="s">
        <v>13</v>
      </c>
      <c r="E8465" s="4" t="s">
        <v>6</v>
      </c>
      <c r="F8465" s="4" t="s">
        <v>10</v>
      </c>
    </row>
    <row r="8466" spans="1:6">
      <c r="A8466" t="n">
        <v>60207</v>
      </c>
      <c r="B8466" s="26" t="n">
        <v>31</v>
      </c>
      <c r="C8466" s="7" t="n">
        <v>1</v>
      </c>
      <c r="D8466" s="7" t="n">
        <v>1</v>
      </c>
      <c r="E8466" s="7" t="s">
        <v>821</v>
      </c>
      <c r="F8466" s="7" t="n">
        <v>36</v>
      </c>
    </row>
    <row r="8467" spans="1:6">
      <c r="A8467" t="s">
        <v>4</v>
      </c>
      <c r="B8467" s="4" t="s">
        <v>5</v>
      </c>
      <c r="C8467" s="4" t="s">
        <v>13</v>
      </c>
      <c r="D8467" s="4" t="s">
        <v>13</v>
      </c>
      <c r="E8467" s="4" t="s">
        <v>13</v>
      </c>
      <c r="F8467" s="4" t="s">
        <v>10</v>
      </c>
      <c r="G8467" s="4" t="s">
        <v>10</v>
      </c>
      <c r="H8467" s="4" t="s">
        <v>13</v>
      </c>
    </row>
    <row r="8468" spans="1:6">
      <c r="A8468" t="n">
        <v>60247</v>
      </c>
      <c r="B8468" s="26" t="n">
        <v>31</v>
      </c>
      <c r="C8468" s="7" t="n">
        <v>2</v>
      </c>
      <c r="D8468" s="7" t="n">
        <v>1</v>
      </c>
      <c r="E8468" s="7" t="n">
        <v>1</v>
      </c>
      <c r="F8468" s="7" t="n">
        <v>400</v>
      </c>
      <c r="G8468" s="7" t="n">
        <v>50</v>
      </c>
      <c r="H8468" s="7" t="n">
        <v>0</v>
      </c>
    </row>
    <row r="8469" spans="1:6">
      <c r="A8469" t="s">
        <v>4</v>
      </c>
      <c r="B8469" s="4" t="s">
        <v>5</v>
      </c>
      <c r="C8469" s="4" t="s">
        <v>13</v>
      </c>
      <c r="D8469" s="4" t="s">
        <v>13</v>
      </c>
      <c r="E8469" s="4" t="s">
        <v>13</v>
      </c>
    </row>
    <row r="8470" spans="1:6">
      <c r="A8470" t="n">
        <v>60256</v>
      </c>
      <c r="B8470" s="26" t="n">
        <v>31</v>
      </c>
      <c r="C8470" s="7" t="n">
        <v>4</v>
      </c>
      <c r="D8470" s="7" t="n">
        <v>1</v>
      </c>
      <c r="E8470" s="7" t="n">
        <v>1</v>
      </c>
    </row>
    <row r="8471" spans="1:6">
      <c r="A8471" t="s">
        <v>4</v>
      </c>
      <c r="B8471" s="4" t="s">
        <v>5</v>
      </c>
      <c r="C8471" s="4" t="s">
        <v>13</v>
      </c>
      <c r="D8471" s="4" t="s">
        <v>13</v>
      </c>
    </row>
    <row r="8472" spans="1:6">
      <c r="A8472" t="n">
        <v>60260</v>
      </c>
      <c r="B8472" s="26" t="n">
        <v>31</v>
      </c>
      <c r="C8472" s="7" t="n">
        <v>3</v>
      </c>
      <c r="D8472" s="7" t="n">
        <v>1</v>
      </c>
    </row>
    <row r="8473" spans="1:6">
      <c r="A8473" t="s">
        <v>4</v>
      </c>
      <c r="B8473" s="4" t="s">
        <v>5</v>
      </c>
      <c r="C8473" s="4" t="s">
        <v>13</v>
      </c>
      <c r="D8473" s="4" t="s">
        <v>13</v>
      </c>
      <c r="E8473" s="4" t="s">
        <v>13</v>
      </c>
      <c r="F8473" s="4" t="s">
        <v>9</v>
      </c>
      <c r="G8473" s="4" t="s">
        <v>13</v>
      </c>
      <c r="H8473" s="4" t="s">
        <v>13</v>
      </c>
      <c r="I8473" s="4" t="s">
        <v>84</v>
      </c>
    </row>
    <row r="8474" spans="1:6">
      <c r="A8474" t="n">
        <v>60263</v>
      </c>
      <c r="B8474" s="15" t="n">
        <v>5</v>
      </c>
      <c r="C8474" s="7" t="n">
        <v>35</v>
      </c>
      <c r="D8474" s="7" t="n">
        <v>1</v>
      </c>
      <c r="E8474" s="7" t="n">
        <v>0</v>
      </c>
      <c r="F8474" s="7" t="n">
        <v>-2</v>
      </c>
      <c r="G8474" s="7" t="n">
        <v>3</v>
      </c>
      <c r="H8474" s="7" t="n">
        <v>1</v>
      </c>
      <c r="I8474" s="16" t="n">
        <f t="normal" ca="1">A8478</f>
        <v>0</v>
      </c>
    </row>
    <row r="8475" spans="1:6">
      <c r="A8475" t="s">
        <v>4</v>
      </c>
      <c r="B8475" s="4" t="s">
        <v>5</v>
      </c>
      <c r="C8475" s="4" t="s">
        <v>13</v>
      </c>
      <c r="D8475" s="4" t="s">
        <v>6</v>
      </c>
    </row>
    <row r="8476" spans="1:6">
      <c r="A8476" t="n">
        <v>60277</v>
      </c>
      <c r="B8476" s="30" t="n">
        <v>2</v>
      </c>
      <c r="C8476" s="7" t="n">
        <v>0</v>
      </c>
      <c r="D8476" s="7" t="s">
        <v>801</v>
      </c>
    </row>
    <row r="8477" spans="1:6">
      <c r="A8477" t="s">
        <v>4</v>
      </c>
      <c r="B8477" s="4" t="s">
        <v>5</v>
      </c>
    </row>
    <row r="8478" spans="1:6">
      <c r="A8478" t="n">
        <v>60292</v>
      </c>
      <c r="B8478" s="5" t="n">
        <v>1</v>
      </c>
    </row>
    <row r="8479" spans="1:6" s="3" customFormat="1" customHeight="0">
      <c r="A8479" s="3" t="s">
        <v>2</v>
      </c>
      <c r="B8479" s="3" t="s">
        <v>822</v>
      </c>
    </row>
    <row r="8480" spans="1:6">
      <c r="A8480" t="s">
        <v>4</v>
      </c>
      <c r="B8480" s="4" t="s">
        <v>5</v>
      </c>
      <c r="C8480" s="4" t="s">
        <v>13</v>
      </c>
      <c r="D8480" s="4" t="s">
        <v>13</v>
      </c>
      <c r="E8480" s="4" t="s">
        <v>9</v>
      </c>
      <c r="F8480" s="4" t="s">
        <v>13</v>
      </c>
      <c r="G8480" s="4" t="s">
        <v>13</v>
      </c>
    </row>
    <row r="8481" spans="1:9">
      <c r="A8481" t="n">
        <v>60296</v>
      </c>
      <c r="B8481" s="25" t="n">
        <v>18</v>
      </c>
      <c r="C8481" s="7" t="n">
        <v>1</v>
      </c>
      <c r="D8481" s="7" t="n">
        <v>0</v>
      </c>
      <c r="E8481" s="7" t="n">
        <v>0</v>
      </c>
      <c r="F8481" s="7" t="n">
        <v>19</v>
      </c>
      <c r="G8481" s="7" t="n">
        <v>1</v>
      </c>
    </row>
    <row r="8482" spans="1:9">
      <c r="A8482" t="s">
        <v>4</v>
      </c>
      <c r="B8482" s="4" t="s">
        <v>5</v>
      </c>
      <c r="C8482" s="4" t="s">
        <v>13</v>
      </c>
      <c r="D8482" s="4" t="s">
        <v>13</v>
      </c>
      <c r="E8482" s="4" t="s">
        <v>10</v>
      </c>
      <c r="F8482" s="4" t="s">
        <v>9</v>
      </c>
    </row>
    <row r="8483" spans="1:9">
      <c r="A8483" t="n">
        <v>60305</v>
      </c>
      <c r="B8483" s="26" t="n">
        <v>31</v>
      </c>
      <c r="C8483" s="7" t="n">
        <v>0</v>
      </c>
      <c r="D8483" s="7" t="n">
        <v>1</v>
      </c>
      <c r="E8483" s="7" t="n">
        <v>0</v>
      </c>
      <c r="F8483" s="7" t="n">
        <v>1107296256</v>
      </c>
    </row>
    <row r="8484" spans="1:9">
      <c r="A8484" t="s">
        <v>4</v>
      </c>
      <c r="B8484" s="4" t="s">
        <v>5</v>
      </c>
      <c r="C8484" s="4" t="s">
        <v>13</v>
      </c>
      <c r="D8484" s="4" t="s">
        <v>13</v>
      </c>
      <c r="E8484" s="4" t="s">
        <v>6</v>
      </c>
      <c r="F8484" s="4" t="s">
        <v>10</v>
      </c>
    </row>
    <row r="8485" spans="1:9">
      <c r="A8485" t="n">
        <v>60314</v>
      </c>
      <c r="B8485" s="26" t="n">
        <v>31</v>
      </c>
      <c r="C8485" s="7" t="n">
        <v>1</v>
      </c>
      <c r="D8485" s="7" t="n">
        <v>1</v>
      </c>
      <c r="E8485" s="7" t="s">
        <v>823</v>
      </c>
      <c r="F8485" s="7" t="n">
        <v>40</v>
      </c>
    </row>
    <row r="8486" spans="1:9">
      <c r="A8486" t="s">
        <v>4</v>
      </c>
      <c r="B8486" s="4" t="s">
        <v>5</v>
      </c>
      <c r="C8486" s="4" t="s">
        <v>13</v>
      </c>
      <c r="D8486" s="4" t="s">
        <v>13</v>
      </c>
      <c r="E8486" s="4" t="s">
        <v>6</v>
      </c>
      <c r="F8486" s="4" t="s">
        <v>10</v>
      </c>
    </row>
    <row r="8487" spans="1:9">
      <c r="A8487" t="n">
        <v>60347</v>
      </c>
      <c r="B8487" s="26" t="n">
        <v>31</v>
      </c>
      <c r="C8487" s="7" t="n">
        <v>1</v>
      </c>
      <c r="D8487" s="7" t="n">
        <v>1</v>
      </c>
      <c r="E8487" s="7" t="s">
        <v>824</v>
      </c>
      <c r="F8487" s="7" t="n">
        <v>41</v>
      </c>
    </row>
    <row r="8488" spans="1:9">
      <c r="A8488" t="s">
        <v>4</v>
      </c>
      <c r="B8488" s="4" t="s">
        <v>5</v>
      </c>
      <c r="C8488" s="4" t="s">
        <v>13</v>
      </c>
      <c r="D8488" s="4" t="s">
        <v>13</v>
      </c>
      <c r="E8488" s="4" t="s">
        <v>6</v>
      </c>
      <c r="F8488" s="4" t="s">
        <v>10</v>
      </c>
    </row>
    <row r="8489" spans="1:9">
      <c r="A8489" t="n">
        <v>60374</v>
      </c>
      <c r="B8489" s="26" t="n">
        <v>31</v>
      </c>
      <c r="C8489" s="7" t="n">
        <v>1</v>
      </c>
      <c r="D8489" s="7" t="n">
        <v>1</v>
      </c>
      <c r="E8489" s="7" t="s">
        <v>825</v>
      </c>
      <c r="F8489" s="7" t="n">
        <v>42</v>
      </c>
    </row>
    <row r="8490" spans="1:9">
      <c r="A8490" t="s">
        <v>4</v>
      </c>
      <c r="B8490" s="4" t="s">
        <v>5</v>
      </c>
      <c r="C8490" s="4" t="s">
        <v>13</v>
      </c>
      <c r="D8490" s="4" t="s">
        <v>13</v>
      </c>
      <c r="E8490" s="4" t="s">
        <v>6</v>
      </c>
      <c r="F8490" s="4" t="s">
        <v>10</v>
      </c>
    </row>
    <row r="8491" spans="1:9">
      <c r="A8491" t="n">
        <v>60435</v>
      </c>
      <c r="B8491" s="26" t="n">
        <v>31</v>
      </c>
      <c r="C8491" s="7" t="n">
        <v>1</v>
      </c>
      <c r="D8491" s="7" t="n">
        <v>1</v>
      </c>
      <c r="E8491" s="7" t="s">
        <v>826</v>
      </c>
      <c r="F8491" s="7" t="n">
        <v>43</v>
      </c>
    </row>
    <row r="8492" spans="1:9">
      <c r="A8492" t="s">
        <v>4</v>
      </c>
      <c r="B8492" s="4" t="s">
        <v>5</v>
      </c>
      <c r="C8492" s="4" t="s">
        <v>13</v>
      </c>
      <c r="D8492" s="4" t="s">
        <v>13</v>
      </c>
      <c r="E8492" s="4" t="s">
        <v>6</v>
      </c>
      <c r="F8492" s="4" t="s">
        <v>10</v>
      </c>
    </row>
    <row r="8493" spans="1:9">
      <c r="A8493" t="n">
        <v>60475</v>
      </c>
      <c r="B8493" s="26" t="n">
        <v>31</v>
      </c>
      <c r="C8493" s="7" t="n">
        <v>1</v>
      </c>
      <c r="D8493" s="7" t="n">
        <v>1</v>
      </c>
      <c r="E8493" s="7" t="s">
        <v>827</v>
      </c>
      <c r="F8493" s="7" t="n">
        <v>44</v>
      </c>
    </row>
    <row r="8494" spans="1:9">
      <c r="A8494" t="s">
        <v>4</v>
      </c>
      <c r="B8494" s="4" t="s">
        <v>5</v>
      </c>
      <c r="C8494" s="4" t="s">
        <v>13</v>
      </c>
      <c r="D8494" s="4" t="s">
        <v>13</v>
      </c>
      <c r="E8494" s="4" t="s">
        <v>6</v>
      </c>
      <c r="F8494" s="4" t="s">
        <v>10</v>
      </c>
    </row>
    <row r="8495" spans="1:9">
      <c r="A8495" t="n">
        <v>60513</v>
      </c>
      <c r="B8495" s="26" t="n">
        <v>31</v>
      </c>
      <c r="C8495" s="7" t="n">
        <v>1</v>
      </c>
      <c r="D8495" s="7" t="n">
        <v>1</v>
      </c>
      <c r="E8495" s="7" t="s">
        <v>828</v>
      </c>
      <c r="F8495" s="7" t="n">
        <v>45</v>
      </c>
    </row>
    <row r="8496" spans="1:9">
      <c r="A8496" t="s">
        <v>4</v>
      </c>
      <c r="B8496" s="4" t="s">
        <v>5</v>
      </c>
      <c r="C8496" s="4" t="s">
        <v>13</v>
      </c>
      <c r="D8496" s="4" t="s">
        <v>13</v>
      </c>
      <c r="E8496" s="4" t="s">
        <v>6</v>
      </c>
      <c r="F8496" s="4" t="s">
        <v>10</v>
      </c>
    </row>
    <row r="8497" spans="1:7">
      <c r="A8497" t="n">
        <v>60550</v>
      </c>
      <c r="B8497" s="26" t="n">
        <v>31</v>
      </c>
      <c r="C8497" s="7" t="n">
        <v>1</v>
      </c>
      <c r="D8497" s="7" t="n">
        <v>1</v>
      </c>
      <c r="E8497" s="7" t="s">
        <v>829</v>
      </c>
      <c r="F8497" s="7" t="n">
        <v>46</v>
      </c>
    </row>
    <row r="8498" spans="1:7">
      <c r="A8498" t="s">
        <v>4</v>
      </c>
      <c r="B8498" s="4" t="s">
        <v>5</v>
      </c>
      <c r="C8498" s="4" t="s">
        <v>13</v>
      </c>
      <c r="D8498" s="4" t="s">
        <v>13</v>
      </c>
      <c r="E8498" s="4" t="s">
        <v>6</v>
      </c>
      <c r="F8498" s="4" t="s">
        <v>10</v>
      </c>
    </row>
    <row r="8499" spans="1:7">
      <c r="A8499" t="n">
        <v>60587</v>
      </c>
      <c r="B8499" s="26" t="n">
        <v>31</v>
      </c>
      <c r="C8499" s="7" t="n">
        <v>1</v>
      </c>
      <c r="D8499" s="7" t="n">
        <v>1</v>
      </c>
      <c r="E8499" s="7" t="s">
        <v>830</v>
      </c>
      <c r="F8499" s="7" t="n">
        <v>47</v>
      </c>
    </row>
    <row r="8500" spans="1:7">
      <c r="A8500" t="s">
        <v>4</v>
      </c>
      <c r="B8500" s="4" t="s">
        <v>5</v>
      </c>
      <c r="C8500" s="4" t="s">
        <v>13</v>
      </c>
      <c r="D8500" s="4" t="s">
        <v>13</v>
      </c>
      <c r="E8500" s="4" t="s">
        <v>6</v>
      </c>
      <c r="F8500" s="4" t="s">
        <v>10</v>
      </c>
    </row>
    <row r="8501" spans="1:7">
      <c r="A8501" t="n">
        <v>60624</v>
      </c>
      <c r="B8501" s="26" t="n">
        <v>31</v>
      </c>
      <c r="C8501" s="7" t="n">
        <v>1</v>
      </c>
      <c r="D8501" s="7" t="n">
        <v>1</v>
      </c>
      <c r="E8501" s="7" t="s">
        <v>831</v>
      </c>
      <c r="F8501" s="7" t="n">
        <v>48</v>
      </c>
    </row>
    <row r="8502" spans="1:7">
      <c r="A8502" t="s">
        <v>4</v>
      </c>
      <c r="B8502" s="4" t="s">
        <v>5</v>
      </c>
      <c r="C8502" s="4" t="s">
        <v>13</v>
      </c>
      <c r="D8502" s="4" t="s">
        <v>13</v>
      </c>
      <c r="E8502" s="4" t="s">
        <v>6</v>
      </c>
      <c r="F8502" s="4" t="s">
        <v>10</v>
      </c>
    </row>
    <row r="8503" spans="1:7">
      <c r="A8503" t="n">
        <v>60664</v>
      </c>
      <c r="B8503" s="26" t="n">
        <v>31</v>
      </c>
      <c r="C8503" s="7" t="n">
        <v>1</v>
      </c>
      <c r="D8503" s="7" t="n">
        <v>1</v>
      </c>
      <c r="E8503" s="7" t="s">
        <v>832</v>
      </c>
      <c r="F8503" s="7" t="n">
        <v>49</v>
      </c>
    </row>
    <row r="8504" spans="1:7">
      <c r="A8504" t="s">
        <v>4</v>
      </c>
      <c r="B8504" s="4" t="s">
        <v>5</v>
      </c>
      <c r="C8504" s="4" t="s">
        <v>13</v>
      </c>
      <c r="D8504" s="4" t="s">
        <v>13</v>
      </c>
      <c r="E8504" s="4" t="s">
        <v>6</v>
      </c>
      <c r="F8504" s="4" t="s">
        <v>10</v>
      </c>
    </row>
    <row r="8505" spans="1:7">
      <c r="A8505" t="n">
        <v>60705</v>
      </c>
      <c r="B8505" s="26" t="n">
        <v>31</v>
      </c>
      <c r="C8505" s="7" t="n">
        <v>1</v>
      </c>
      <c r="D8505" s="7" t="n">
        <v>1</v>
      </c>
      <c r="E8505" s="7" t="s">
        <v>833</v>
      </c>
      <c r="F8505" s="7" t="n">
        <v>50</v>
      </c>
    </row>
    <row r="8506" spans="1:7">
      <c r="A8506" t="s">
        <v>4</v>
      </c>
      <c r="B8506" s="4" t="s">
        <v>5</v>
      </c>
      <c r="C8506" s="4" t="s">
        <v>13</v>
      </c>
      <c r="D8506" s="4" t="s">
        <v>13</v>
      </c>
      <c r="E8506" s="4" t="s">
        <v>6</v>
      </c>
      <c r="F8506" s="4" t="s">
        <v>10</v>
      </c>
    </row>
    <row r="8507" spans="1:7">
      <c r="A8507" t="n">
        <v>60750</v>
      </c>
      <c r="B8507" s="26" t="n">
        <v>31</v>
      </c>
      <c r="C8507" s="7" t="n">
        <v>1</v>
      </c>
      <c r="D8507" s="7" t="n">
        <v>1</v>
      </c>
      <c r="E8507" s="7" t="s">
        <v>834</v>
      </c>
      <c r="F8507" s="7" t="n">
        <v>51</v>
      </c>
    </row>
    <row r="8508" spans="1:7">
      <c r="A8508" t="s">
        <v>4</v>
      </c>
      <c r="B8508" s="4" t="s">
        <v>5</v>
      </c>
      <c r="C8508" s="4" t="s">
        <v>13</v>
      </c>
      <c r="D8508" s="4" t="s">
        <v>13</v>
      </c>
      <c r="E8508" s="4" t="s">
        <v>6</v>
      </c>
      <c r="F8508" s="4" t="s">
        <v>10</v>
      </c>
    </row>
    <row r="8509" spans="1:7">
      <c r="A8509" t="n">
        <v>60788</v>
      </c>
      <c r="B8509" s="26" t="n">
        <v>31</v>
      </c>
      <c r="C8509" s="7" t="n">
        <v>1</v>
      </c>
      <c r="D8509" s="7" t="n">
        <v>1</v>
      </c>
      <c r="E8509" s="7" t="s">
        <v>835</v>
      </c>
      <c r="F8509" s="7" t="n">
        <v>52</v>
      </c>
    </row>
    <row r="8510" spans="1:7">
      <c r="A8510" t="s">
        <v>4</v>
      </c>
      <c r="B8510" s="4" t="s">
        <v>5</v>
      </c>
      <c r="C8510" s="4" t="s">
        <v>13</v>
      </c>
      <c r="D8510" s="4" t="s">
        <v>13</v>
      </c>
      <c r="E8510" s="4" t="s">
        <v>6</v>
      </c>
      <c r="F8510" s="4" t="s">
        <v>10</v>
      </c>
    </row>
    <row r="8511" spans="1:7">
      <c r="A8511" t="n">
        <v>60822</v>
      </c>
      <c r="B8511" s="26" t="n">
        <v>31</v>
      </c>
      <c r="C8511" s="7" t="n">
        <v>1</v>
      </c>
      <c r="D8511" s="7" t="n">
        <v>1</v>
      </c>
      <c r="E8511" s="7" t="s">
        <v>836</v>
      </c>
      <c r="F8511" s="7" t="n">
        <v>53</v>
      </c>
    </row>
    <row r="8512" spans="1:7">
      <c r="A8512" t="s">
        <v>4</v>
      </c>
      <c r="B8512" s="4" t="s">
        <v>5</v>
      </c>
      <c r="C8512" s="4" t="s">
        <v>13</v>
      </c>
      <c r="D8512" s="4" t="s">
        <v>13</v>
      </c>
      <c r="E8512" s="4" t="s">
        <v>6</v>
      </c>
      <c r="F8512" s="4" t="s">
        <v>10</v>
      </c>
    </row>
    <row r="8513" spans="1:6">
      <c r="A8513" t="n">
        <v>60861</v>
      </c>
      <c r="B8513" s="26" t="n">
        <v>31</v>
      </c>
      <c r="C8513" s="7" t="n">
        <v>1</v>
      </c>
      <c r="D8513" s="7" t="n">
        <v>1</v>
      </c>
      <c r="E8513" s="7" t="s">
        <v>837</v>
      </c>
      <c r="F8513" s="7" t="n">
        <v>54</v>
      </c>
    </row>
    <row r="8514" spans="1:6">
      <c r="A8514" t="s">
        <v>4</v>
      </c>
      <c r="B8514" s="4" t="s">
        <v>5</v>
      </c>
      <c r="C8514" s="4" t="s">
        <v>13</v>
      </c>
      <c r="D8514" s="4" t="s">
        <v>13</v>
      </c>
      <c r="E8514" s="4" t="s">
        <v>6</v>
      </c>
      <c r="F8514" s="4" t="s">
        <v>10</v>
      </c>
    </row>
    <row r="8515" spans="1:6">
      <c r="A8515" t="n">
        <v>60895</v>
      </c>
      <c r="B8515" s="26" t="n">
        <v>31</v>
      </c>
      <c r="C8515" s="7" t="n">
        <v>1</v>
      </c>
      <c r="D8515" s="7" t="n">
        <v>1</v>
      </c>
      <c r="E8515" s="7" t="s">
        <v>838</v>
      </c>
      <c r="F8515" s="7" t="n">
        <v>55</v>
      </c>
    </row>
    <row r="8516" spans="1:6">
      <c r="A8516" t="s">
        <v>4</v>
      </c>
      <c r="B8516" s="4" t="s">
        <v>5</v>
      </c>
      <c r="C8516" s="4" t="s">
        <v>13</v>
      </c>
      <c r="D8516" s="4" t="s">
        <v>13</v>
      </c>
      <c r="E8516" s="4" t="s">
        <v>6</v>
      </c>
      <c r="F8516" s="4" t="s">
        <v>10</v>
      </c>
    </row>
    <row r="8517" spans="1:6">
      <c r="A8517" t="n">
        <v>60939</v>
      </c>
      <c r="B8517" s="26" t="n">
        <v>31</v>
      </c>
      <c r="C8517" s="7" t="n">
        <v>1</v>
      </c>
      <c r="D8517" s="7" t="n">
        <v>1</v>
      </c>
      <c r="E8517" s="7" t="s">
        <v>839</v>
      </c>
      <c r="F8517" s="7" t="n">
        <v>56</v>
      </c>
    </row>
    <row r="8518" spans="1:6">
      <c r="A8518" t="s">
        <v>4</v>
      </c>
      <c r="B8518" s="4" t="s">
        <v>5</v>
      </c>
      <c r="C8518" s="4" t="s">
        <v>13</v>
      </c>
      <c r="D8518" s="4" t="s">
        <v>13</v>
      </c>
      <c r="E8518" s="4" t="s">
        <v>6</v>
      </c>
      <c r="F8518" s="4" t="s">
        <v>10</v>
      </c>
    </row>
    <row r="8519" spans="1:6">
      <c r="A8519" t="n">
        <v>60994</v>
      </c>
      <c r="B8519" s="26" t="n">
        <v>31</v>
      </c>
      <c r="C8519" s="7" t="n">
        <v>1</v>
      </c>
      <c r="D8519" s="7" t="n">
        <v>1</v>
      </c>
      <c r="E8519" s="7" t="s">
        <v>840</v>
      </c>
      <c r="F8519" s="7" t="n">
        <v>57</v>
      </c>
    </row>
    <row r="8520" spans="1:6">
      <c r="A8520" t="s">
        <v>4</v>
      </c>
      <c r="B8520" s="4" t="s">
        <v>5</v>
      </c>
      <c r="C8520" s="4" t="s">
        <v>13</v>
      </c>
      <c r="D8520" s="4" t="s">
        <v>13</v>
      </c>
      <c r="E8520" s="4" t="s">
        <v>6</v>
      </c>
      <c r="F8520" s="4" t="s">
        <v>10</v>
      </c>
    </row>
    <row r="8521" spans="1:6">
      <c r="A8521" t="n">
        <v>61043</v>
      </c>
      <c r="B8521" s="26" t="n">
        <v>31</v>
      </c>
      <c r="C8521" s="7" t="n">
        <v>1</v>
      </c>
      <c r="D8521" s="7" t="n">
        <v>1</v>
      </c>
      <c r="E8521" s="7" t="s">
        <v>841</v>
      </c>
      <c r="F8521" s="7" t="n">
        <v>58</v>
      </c>
    </row>
    <row r="8522" spans="1:6">
      <c r="A8522" t="s">
        <v>4</v>
      </c>
      <c r="B8522" s="4" t="s">
        <v>5</v>
      </c>
      <c r="C8522" s="4" t="s">
        <v>13</v>
      </c>
      <c r="D8522" s="4" t="s">
        <v>13</v>
      </c>
      <c r="E8522" s="4" t="s">
        <v>6</v>
      </c>
      <c r="F8522" s="4" t="s">
        <v>10</v>
      </c>
    </row>
    <row r="8523" spans="1:6">
      <c r="A8523" t="n">
        <v>61093</v>
      </c>
      <c r="B8523" s="26" t="n">
        <v>31</v>
      </c>
      <c r="C8523" s="7" t="n">
        <v>1</v>
      </c>
      <c r="D8523" s="7" t="n">
        <v>1</v>
      </c>
      <c r="E8523" s="7" t="s">
        <v>842</v>
      </c>
      <c r="F8523" s="7" t="n">
        <v>59</v>
      </c>
    </row>
    <row r="8524" spans="1:6">
      <c r="A8524" t="s">
        <v>4</v>
      </c>
      <c r="B8524" s="4" t="s">
        <v>5</v>
      </c>
      <c r="C8524" s="4" t="s">
        <v>13</v>
      </c>
      <c r="D8524" s="4" t="s">
        <v>13</v>
      </c>
      <c r="E8524" s="4" t="s">
        <v>6</v>
      </c>
      <c r="F8524" s="4" t="s">
        <v>10</v>
      </c>
    </row>
    <row r="8525" spans="1:6">
      <c r="A8525" t="n">
        <v>61135</v>
      </c>
      <c r="B8525" s="26" t="n">
        <v>31</v>
      </c>
      <c r="C8525" s="7" t="n">
        <v>1</v>
      </c>
      <c r="D8525" s="7" t="n">
        <v>1</v>
      </c>
      <c r="E8525" s="7" t="s">
        <v>843</v>
      </c>
      <c r="F8525" s="7" t="n">
        <v>60</v>
      </c>
    </row>
    <row r="8526" spans="1:6">
      <c r="A8526" t="s">
        <v>4</v>
      </c>
      <c r="B8526" s="4" t="s">
        <v>5</v>
      </c>
      <c r="C8526" s="4" t="s">
        <v>13</v>
      </c>
      <c r="D8526" s="4" t="s">
        <v>13</v>
      </c>
      <c r="E8526" s="4" t="s">
        <v>13</v>
      </c>
      <c r="F8526" s="4" t="s">
        <v>10</v>
      </c>
      <c r="G8526" s="4" t="s">
        <v>10</v>
      </c>
      <c r="H8526" s="4" t="s">
        <v>13</v>
      </c>
    </row>
    <row r="8527" spans="1:6">
      <c r="A8527" t="n">
        <v>61178</v>
      </c>
      <c r="B8527" s="26" t="n">
        <v>31</v>
      </c>
      <c r="C8527" s="7" t="n">
        <v>2</v>
      </c>
      <c r="D8527" s="7" t="n">
        <v>1</v>
      </c>
      <c r="E8527" s="7" t="n">
        <v>1</v>
      </c>
      <c r="F8527" s="7" t="n">
        <v>400</v>
      </c>
      <c r="G8527" s="7" t="n">
        <v>0</v>
      </c>
      <c r="H8527" s="7" t="n">
        <v>0</v>
      </c>
    </row>
    <row r="8528" spans="1:6">
      <c r="A8528" t="s">
        <v>4</v>
      </c>
      <c r="B8528" s="4" t="s">
        <v>5</v>
      </c>
      <c r="C8528" s="4" t="s">
        <v>13</v>
      </c>
      <c r="D8528" s="4" t="s">
        <v>13</v>
      </c>
      <c r="E8528" s="4" t="s">
        <v>13</v>
      </c>
    </row>
    <row r="8529" spans="1:8">
      <c r="A8529" t="n">
        <v>61187</v>
      </c>
      <c r="B8529" s="26" t="n">
        <v>31</v>
      </c>
      <c r="C8529" s="7" t="n">
        <v>4</v>
      </c>
      <c r="D8529" s="7" t="n">
        <v>1</v>
      </c>
      <c r="E8529" s="7" t="n">
        <v>1</v>
      </c>
    </row>
    <row r="8530" spans="1:8">
      <c r="A8530" t="s">
        <v>4</v>
      </c>
      <c r="B8530" s="4" t="s">
        <v>5</v>
      </c>
      <c r="C8530" s="4" t="s">
        <v>13</v>
      </c>
      <c r="D8530" s="4" t="s">
        <v>13</v>
      </c>
    </row>
    <row r="8531" spans="1:8">
      <c r="A8531" t="n">
        <v>61191</v>
      </c>
      <c r="B8531" s="26" t="n">
        <v>31</v>
      </c>
      <c r="C8531" s="7" t="n">
        <v>3</v>
      </c>
      <c r="D8531" s="7" t="n">
        <v>1</v>
      </c>
    </row>
    <row r="8532" spans="1:8">
      <c r="A8532" t="s">
        <v>4</v>
      </c>
      <c r="B8532" s="4" t="s">
        <v>5</v>
      </c>
      <c r="C8532" s="4" t="s">
        <v>13</v>
      </c>
      <c r="D8532" s="4" t="s">
        <v>13</v>
      </c>
      <c r="E8532" s="4" t="s">
        <v>13</v>
      </c>
      <c r="F8532" s="4" t="s">
        <v>9</v>
      </c>
      <c r="G8532" s="4" t="s">
        <v>13</v>
      </c>
      <c r="H8532" s="4" t="s">
        <v>13</v>
      </c>
      <c r="I8532" s="4" t="s">
        <v>84</v>
      </c>
    </row>
    <row r="8533" spans="1:8">
      <c r="A8533" t="n">
        <v>61194</v>
      </c>
      <c r="B8533" s="15" t="n">
        <v>5</v>
      </c>
      <c r="C8533" s="7" t="n">
        <v>35</v>
      </c>
      <c r="D8533" s="7" t="n">
        <v>1</v>
      </c>
      <c r="E8533" s="7" t="n">
        <v>0</v>
      </c>
      <c r="F8533" s="7" t="n">
        <v>60</v>
      </c>
      <c r="G8533" s="7" t="n">
        <v>2</v>
      </c>
      <c r="H8533" s="7" t="n">
        <v>1</v>
      </c>
      <c r="I8533" s="16" t="n">
        <f t="normal" ca="1">A8551</f>
        <v>0</v>
      </c>
    </row>
    <row r="8534" spans="1:8">
      <c r="A8534" t="s">
        <v>4</v>
      </c>
      <c r="B8534" s="4" t="s">
        <v>5</v>
      </c>
      <c r="C8534" s="4" t="s">
        <v>13</v>
      </c>
      <c r="D8534" s="4" t="s">
        <v>13</v>
      </c>
      <c r="E8534" s="4" t="s">
        <v>9</v>
      </c>
      <c r="F8534" s="4" t="s">
        <v>13</v>
      </c>
      <c r="G8534" s="4" t="s">
        <v>13</v>
      </c>
    </row>
    <row r="8535" spans="1:8">
      <c r="A8535" t="n">
        <v>61208</v>
      </c>
      <c r="B8535" s="25" t="n">
        <v>18</v>
      </c>
      <c r="C8535" s="7" t="n">
        <v>1</v>
      </c>
      <c r="D8535" s="7" t="n">
        <v>0</v>
      </c>
      <c r="E8535" s="7" t="n">
        <v>0</v>
      </c>
      <c r="F8535" s="7" t="n">
        <v>19</v>
      </c>
      <c r="G8535" s="7" t="n">
        <v>1</v>
      </c>
    </row>
    <row r="8536" spans="1:8">
      <c r="A8536" t="s">
        <v>4</v>
      </c>
      <c r="B8536" s="4" t="s">
        <v>5</v>
      </c>
      <c r="C8536" s="4" t="s">
        <v>13</v>
      </c>
      <c r="D8536" s="4" t="s">
        <v>13</v>
      </c>
      <c r="E8536" s="4" t="s">
        <v>10</v>
      </c>
      <c r="F8536" s="4" t="s">
        <v>9</v>
      </c>
    </row>
    <row r="8537" spans="1:8">
      <c r="A8537" t="n">
        <v>61217</v>
      </c>
      <c r="B8537" s="26" t="n">
        <v>31</v>
      </c>
      <c r="C8537" s="7" t="n">
        <v>0</v>
      </c>
      <c r="D8537" s="7" t="n">
        <v>1</v>
      </c>
      <c r="E8537" s="7" t="n">
        <v>0</v>
      </c>
      <c r="F8537" s="7" t="n">
        <v>1107296256</v>
      </c>
    </row>
    <row r="8538" spans="1:8">
      <c r="A8538" t="s">
        <v>4</v>
      </c>
      <c r="B8538" s="4" t="s">
        <v>5</v>
      </c>
      <c r="C8538" s="4" t="s">
        <v>13</v>
      </c>
      <c r="D8538" s="4" t="s">
        <v>13</v>
      </c>
      <c r="E8538" s="4" t="s">
        <v>6</v>
      </c>
      <c r="F8538" s="4" t="s">
        <v>10</v>
      </c>
    </row>
    <row r="8539" spans="1:8">
      <c r="A8539" t="n">
        <v>61226</v>
      </c>
      <c r="B8539" s="26" t="n">
        <v>31</v>
      </c>
      <c r="C8539" s="7" t="n">
        <v>1</v>
      </c>
      <c r="D8539" s="7" t="n">
        <v>1</v>
      </c>
      <c r="E8539" s="7" t="s">
        <v>844</v>
      </c>
      <c r="F8539" s="7" t="n">
        <v>60</v>
      </c>
    </row>
    <row r="8540" spans="1:8">
      <c r="A8540" t="s">
        <v>4</v>
      </c>
      <c r="B8540" s="4" t="s">
        <v>5</v>
      </c>
      <c r="C8540" s="4" t="s">
        <v>13</v>
      </c>
      <c r="D8540" s="4" t="s">
        <v>13</v>
      </c>
      <c r="E8540" s="4" t="s">
        <v>6</v>
      </c>
      <c r="F8540" s="4" t="s">
        <v>10</v>
      </c>
    </row>
    <row r="8541" spans="1:8">
      <c r="A8541" t="n">
        <v>61266</v>
      </c>
      <c r="B8541" s="26" t="n">
        <v>31</v>
      </c>
      <c r="C8541" s="7" t="n">
        <v>1</v>
      </c>
      <c r="D8541" s="7" t="n">
        <v>1</v>
      </c>
      <c r="E8541" s="7" t="s">
        <v>845</v>
      </c>
      <c r="F8541" s="7" t="n">
        <v>61</v>
      </c>
    </row>
    <row r="8542" spans="1:8">
      <c r="A8542" t="s">
        <v>4</v>
      </c>
      <c r="B8542" s="4" t="s">
        <v>5</v>
      </c>
      <c r="C8542" s="4" t="s">
        <v>13</v>
      </c>
      <c r="D8542" s="4" t="s">
        <v>13</v>
      </c>
      <c r="E8542" s="4" t="s">
        <v>6</v>
      </c>
      <c r="F8542" s="4" t="s">
        <v>10</v>
      </c>
    </row>
    <row r="8543" spans="1:8">
      <c r="A8543" t="n">
        <v>61306</v>
      </c>
      <c r="B8543" s="26" t="n">
        <v>31</v>
      </c>
      <c r="C8543" s="7" t="n">
        <v>1</v>
      </c>
      <c r="D8543" s="7" t="n">
        <v>1</v>
      </c>
      <c r="E8543" s="7" t="s">
        <v>846</v>
      </c>
      <c r="F8543" s="7" t="n">
        <v>62</v>
      </c>
    </row>
    <row r="8544" spans="1:8">
      <c r="A8544" t="s">
        <v>4</v>
      </c>
      <c r="B8544" s="4" t="s">
        <v>5</v>
      </c>
      <c r="C8544" s="4" t="s">
        <v>13</v>
      </c>
      <c r="D8544" s="4" t="s">
        <v>13</v>
      </c>
      <c r="E8544" s="4" t="s">
        <v>13</v>
      </c>
      <c r="F8544" s="4" t="s">
        <v>10</v>
      </c>
      <c r="G8544" s="4" t="s">
        <v>10</v>
      </c>
      <c r="H8544" s="4" t="s">
        <v>13</v>
      </c>
    </row>
    <row r="8545" spans="1:9">
      <c r="A8545" t="n">
        <v>61346</v>
      </c>
      <c r="B8545" s="26" t="n">
        <v>31</v>
      </c>
      <c r="C8545" s="7" t="n">
        <v>2</v>
      </c>
      <c r="D8545" s="7" t="n">
        <v>1</v>
      </c>
      <c r="E8545" s="7" t="n">
        <v>1</v>
      </c>
      <c r="F8545" s="7" t="n">
        <v>65535</v>
      </c>
      <c r="G8545" s="7" t="n">
        <v>65535</v>
      </c>
      <c r="H8545" s="7" t="n">
        <v>0</v>
      </c>
    </row>
    <row r="8546" spans="1:9">
      <c r="A8546" t="s">
        <v>4</v>
      </c>
      <c r="B8546" s="4" t="s">
        <v>5</v>
      </c>
      <c r="C8546" s="4" t="s">
        <v>13</v>
      </c>
      <c r="D8546" s="4" t="s">
        <v>13</v>
      </c>
      <c r="E8546" s="4" t="s">
        <v>13</v>
      </c>
    </row>
    <row r="8547" spans="1:9">
      <c r="A8547" t="n">
        <v>61355</v>
      </c>
      <c r="B8547" s="26" t="n">
        <v>31</v>
      </c>
      <c r="C8547" s="7" t="n">
        <v>4</v>
      </c>
      <c r="D8547" s="7" t="n">
        <v>1</v>
      </c>
      <c r="E8547" s="7" t="n">
        <v>1</v>
      </c>
    </row>
    <row r="8548" spans="1:9">
      <c r="A8548" t="s">
        <v>4</v>
      </c>
      <c r="B8548" s="4" t="s">
        <v>5</v>
      </c>
      <c r="C8548" s="4" t="s">
        <v>13</v>
      </c>
      <c r="D8548" s="4" t="s">
        <v>13</v>
      </c>
    </row>
    <row r="8549" spans="1:9">
      <c r="A8549" t="n">
        <v>61359</v>
      </c>
      <c r="B8549" s="26" t="n">
        <v>31</v>
      </c>
      <c r="C8549" s="7" t="n">
        <v>3</v>
      </c>
      <c r="D8549" s="7" t="n">
        <v>1</v>
      </c>
    </row>
    <row r="8550" spans="1:9">
      <c r="A8550" t="s">
        <v>4</v>
      </c>
      <c r="B8550" s="4" t="s">
        <v>5</v>
      </c>
      <c r="C8550" s="4" t="s">
        <v>13</v>
      </c>
      <c r="D8550" s="4" t="s">
        <v>13</v>
      </c>
      <c r="E8550" s="4" t="s">
        <v>13</v>
      </c>
      <c r="F8550" s="4" t="s">
        <v>9</v>
      </c>
      <c r="G8550" s="4" t="s">
        <v>13</v>
      </c>
      <c r="H8550" s="4" t="s">
        <v>13</v>
      </c>
      <c r="I8550" s="4" t="s">
        <v>84</v>
      </c>
    </row>
    <row r="8551" spans="1:9">
      <c r="A8551" t="n">
        <v>61362</v>
      </c>
      <c r="B8551" s="15" t="n">
        <v>5</v>
      </c>
      <c r="C8551" s="7" t="n">
        <v>35</v>
      </c>
      <c r="D8551" s="7" t="n">
        <v>1</v>
      </c>
      <c r="E8551" s="7" t="n">
        <v>0</v>
      </c>
      <c r="F8551" s="7" t="n">
        <v>-2</v>
      </c>
      <c r="G8551" s="7" t="n">
        <v>3</v>
      </c>
      <c r="H8551" s="7" t="n">
        <v>1</v>
      </c>
      <c r="I8551" s="16" t="n">
        <f t="normal" ca="1">A8555</f>
        <v>0</v>
      </c>
    </row>
    <row r="8552" spans="1:9">
      <c r="A8552" t="s">
        <v>4</v>
      </c>
      <c r="B8552" s="4" t="s">
        <v>5</v>
      </c>
      <c r="C8552" s="4" t="s">
        <v>13</v>
      </c>
      <c r="D8552" s="4" t="s">
        <v>6</v>
      </c>
    </row>
    <row r="8553" spans="1:9">
      <c r="A8553" t="n">
        <v>61376</v>
      </c>
      <c r="B8553" s="30" t="n">
        <v>2</v>
      </c>
      <c r="C8553" s="7" t="n">
        <v>0</v>
      </c>
      <c r="D8553" s="7" t="s">
        <v>801</v>
      </c>
    </row>
    <row r="8554" spans="1:9">
      <c r="A8554" t="s">
        <v>4</v>
      </c>
      <c r="B8554" s="4" t="s">
        <v>5</v>
      </c>
    </row>
    <row r="8555" spans="1:9">
      <c r="A8555" t="n">
        <v>61391</v>
      </c>
      <c r="B8555" s="5" t="n">
        <v>1</v>
      </c>
    </row>
    <row r="8556" spans="1:9" s="3" customFormat="1" customHeight="0">
      <c r="A8556" s="3" t="s">
        <v>2</v>
      </c>
      <c r="B8556" s="3" t="s">
        <v>847</v>
      </c>
    </row>
    <row r="8557" spans="1:9">
      <c r="A8557" t="s">
        <v>4</v>
      </c>
      <c r="B8557" s="4" t="s">
        <v>5</v>
      </c>
      <c r="C8557" s="4" t="s">
        <v>13</v>
      </c>
      <c r="D8557" s="4" t="s">
        <v>13</v>
      </c>
      <c r="E8557" s="4" t="s">
        <v>9</v>
      </c>
      <c r="F8557" s="4" t="s">
        <v>13</v>
      </c>
      <c r="G8557" s="4" t="s">
        <v>13</v>
      </c>
    </row>
    <row r="8558" spans="1:9">
      <c r="A8558" t="n">
        <v>61392</v>
      </c>
      <c r="B8558" s="25" t="n">
        <v>18</v>
      </c>
      <c r="C8558" s="7" t="n">
        <v>1</v>
      </c>
      <c r="D8558" s="7" t="n">
        <v>0</v>
      </c>
      <c r="E8558" s="7" t="n">
        <v>0</v>
      </c>
      <c r="F8558" s="7" t="n">
        <v>19</v>
      </c>
      <c r="G8558" s="7" t="n">
        <v>1</v>
      </c>
    </row>
    <row r="8559" spans="1:9">
      <c r="A8559" t="s">
        <v>4</v>
      </c>
      <c r="B8559" s="4" t="s">
        <v>5</v>
      </c>
      <c r="C8559" s="4" t="s">
        <v>13</v>
      </c>
      <c r="D8559" s="4" t="s">
        <v>13</v>
      </c>
      <c r="E8559" s="4" t="s">
        <v>10</v>
      </c>
      <c r="F8559" s="4" t="s">
        <v>9</v>
      </c>
    </row>
    <row r="8560" spans="1:9">
      <c r="A8560" t="n">
        <v>61401</v>
      </c>
      <c r="B8560" s="26" t="n">
        <v>31</v>
      </c>
      <c r="C8560" s="7" t="n">
        <v>0</v>
      </c>
      <c r="D8560" s="7" t="n">
        <v>1</v>
      </c>
      <c r="E8560" s="7" t="n">
        <v>0</v>
      </c>
      <c r="F8560" s="7" t="n">
        <v>1107296256</v>
      </c>
    </row>
    <row r="8561" spans="1:9">
      <c r="A8561" t="s">
        <v>4</v>
      </c>
      <c r="B8561" s="4" t="s">
        <v>5</v>
      </c>
      <c r="C8561" s="4" t="s">
        <v>13</v>
      </c>
      <c r="D8561" s="4" t="s">
        <v>13</v>
      </c>
      <c r="E8561" s="4" t="s">
        <v>6</v>
      </c>
      <c r="F8561" s="4" t="s">
        <v>10</v>
      </c>
    </row>
    <row r="8562" spans="1:9">
      <c r="A8562" t="n">
        <v>61410</v>
      </c>
      <c r="B8562" s="26" t="n">
        <v>31</v>
      </c>
      <c r="C8562" s="7" t="n">
        <v>1</v>
      </c>
      <c r="D8562" s="7" t="n">
        <v>1</v>
      </c>
      <c r="E8562" s="7" t="s">
        <v>848</v>
      </c>
      <c r="F8562" s="7" t="n">
        <v>65</v>
      </c>
    </row>
    <row r="8563" spans="1:9">
      <c r="A8563" t="s">
        <v>4</v>
      </c>
      <c r="B8563" s="4" t="s">
        <v>5</v>
      </c>
      <c r="C8563" s="4" t="s">
        <v>13</v>
      </c>
      <c r="D8563" s="4" t="s">
        <v>13</v>
      </c>
      <c r="E8563" s="4" t="s">
        <v>6</v>
      </c>
      <c r="F8563" s="4" t="s">
        <v>10</v>
      </c>
    </row>
    <row r="8564" spans="1:9">
      <c r="A8564" t="n">
        <v>61444</v>
      </c>
      <c r="B8564" s="26" t="n">
        <v>31</v>
      </c>
      <c r="C8564" s="7" t="n">
        <v>1</v>
      </c>
      <c r="D8564" s="7" t="n">
        <v>1</v>
      </c>
      <c r="E8564" s="7" t="s">
        <v>849</v>
      </c>
      <c r="F8564" s="7" t="n">
        <v>66</v>
      </c>
    </row>
    <row r="8565" spans="1:9">
      <c r="A8565" t="s">
        <v>4</v>
      </c>
      <c r="B8565" s="4" t="s">
        <v>5</v>
      </c>
      <c r="C8565" s="4" t="s">
        <v>13</v>
      </c>
      <c r="D8565" s="4" t="s">
        <v>13</v>
      </c>
      <c r="E8565" s="4" t="s">
        <v>6</v>
      </c>
      <c r="F8565" s="4" t="s">
        <v>10</v>
      </c>
    </row>
    <row r="8566" spans="1:9">
      <c r="A8566" t="n">
        <v>61483</v>
      </c>
      <c r="B8566" s="26" t="n">
        <v>31</v>
      </c>
      <c r="C8566" s="7" t="n">
        <v>1</v>
      </c>
      <c r="D8566" s="7" t="n">
        <v>1</v>
      </c>
      <c r="E8566" s="7" t="s">
        <v>850</v>
      </c>
      <c r="F8566" s="7" t="n">
        <v>67</v>
      </c>
    </row>
    <row r="8567" spans="1:9">
      <c r="A8567" t="s">
        <v>4</v>
      </c>
      <c r="B8567" s="4" t="s">
        <v>5</v>
      </c>
      <c r="C8567" s="4" t="s">
        <v>13</v>
      </c>
      <c r="D8567" s="4" t="s">
        <v>13</v>
      </c>
      <c r="E8567" s="4" t="s">
        <v>6</v>
      </c>
      <c r="F8567" s="4" t="s">
        <v>10</v>
      </c>
    </row>
    <row r="8568" spans="1:9">
      <c r="A8568" t="n">
        <v>61514</v>
      </c>
      <c r="B8568" s="26" t="n">
        <v>31</v>
      </c>
      <c r="C8568" s="7" t="n">
        <v>1</v>
      </c>
      <c r="D8568" s="7" t="n">
        <v>1</v>
      </c>
      <c r="E8568" s="7" t="s">
        <v>851</v>
      </c>
      <c r="F8568" s="7" t="n">
        <v>68</v>
      </c>
    </row>
    <row r="8569" spans="1:9">
      <c r="A8569" t="s">
        <v>4</v>
      </c>
      <c r="B8569" s="4" t="s">
        <v>5</v>
      </c>
      <c r="C8569" s="4" t="s">
        <v>13</v>
      </c>
      <c r="D8569" s="4" t="s">
        <v>13</v>
      </c>
      <c r="E8569" s="4" t="s">
        <v>6</v>
      </c>
      <c r="F8569" s="4" t="s">
        <v>10</v>
      </c>
    </row>
    <row r="8570" spans="1:9">
      <c r="A8570" t="n">
        <v>61546</v>
      </c>
      <c r="B8570" s="26" t="n">
        <v>31</v>
      </c>
      <c r="C8570" s="7" t="n">
        <v>1</v>
      </c>
      <c r="D8570" s="7" t="n">
        <v>1</v>
      </c>
      <c r="E8570" s="7" t="s">
        <v>852</v>
      </c>
      <c r="F8570" s="7" t="n">
        <v>69</v>
      </c>
    </row>
    <row r="8571" spans="1:9">
      <c r="A8571" t="s">
        <v>4</v>
      </c>
      <c r="B8571" s="4" t="s">
        <v>5</v>
      </c>
      <c r="C8571" s="4" t="s">
        <v>13</v>
      </c>
      <c r="D8571" s="4" t="s">
        <v>13</v>
      </c>
      <c r="E8571" s="4" t="s">
        <v>6</v>
      </c>
      <c r="F8571" s="4" t="s">
        <v>10</v>
      </c>
    </row>
    <row r="8572" spans="1:9">
      <c r="A8572" t="n">
        <v>61588</v>
      </c>
      <c r="B8572" s="26" t="n">
        <v>31</v>
      </c>
      <c r="C8572" s="7" t="n">
        <v>1</v>
      </c>
      <c r="D8572" s="7" t="n">
        <v>1</v>
      </c>
      <c r="E8572" s="7" t="s">
        <v>853</v>
      </c>
      <c r="F8572" s="7" t="n">
        <v>70</v>
      </c>
    </row>
    <row r="8573" spans="1:9">
      <c r="A8573" t="s">
        <v>4</v>
      </c>
      <c r="B8573" s="4" t="s">
        <v>5</v>
      </c>
      <c r="C8573" s="4" t="s">
        <v>13</v>
      </c>
      <c r="D8573" s="4" t="s">
        <v>13</v>
      </c>
      <c r="E8573" s="4" t="s">
        <v>6</v>
      </c>
      <c r="F8573" s="4" t="s">
        <v>10</v>
      </c>
    </row>
    <row r="8574" spans="1:9">
      <c r="A8574" t="n">
        <v>61625</v>
      </c>
      <c r="B8574" s="26" t="n">
        <v>31</v>
      </c>
      <c r="C8574" s="7" t="n">
        <v>1</v>
      </c>
      <c r="D8574" s="7" t="n">
        <v>1</v>
      </c>
      <c r="E8574" s="7" t="s">
        <v>854</v>
      </c>
      <c r="F8574" s="7" t="n">
        <v>71</v>
      </c>
    </row>
    <row r="8575" spans="1:9">
      <c r="A8575" t="s">
        <v>4</v>
      </c>
      <c r="B8575" s="4" t="s">
        <v>5</v>
      </c>
      <c r="C8575" s="4" t="s">
        <v>13</v>
      </c>
      <c r="D8575" s="4" t="s">
        <v>13</v>
      </c>
      <c r="E8575" s="4" t="s">
        <v>6</v>
      </c>
      <c r="F8575" s="4" t="s">
        <v>10</v>
      </c>
    </row>
    <row r="8576" spans="1:9">
      <c r="A8576" t="n">
        <v>61684</v>
      </c>
      <c r="B8576" s="26" t="n">
        <v>31</v>
      </c>
      <c r="C8576" s="7" t="n">
        <v>1</v>
      </c>
      <c r="D8576" s="7" t="n">
        <v>1</v>
      </c>
      <c r="E8576" s="7" t="s">
        <v>855</v>
      </c>
      <c r="F8576" s="7" t="n">
        <v>72</v>
      </c>
    </row>
    <row r="8577" spans="1:6">
      <c r="A8577" t="s">
        <v>4</v>
      </c>
      <c r="B8577" s="4" t="s">
        <v>5</v>
      </c>
      <c r="C8577" s="4" t="s">
        <v>13</v>
      </c>
      <c r="D8577" s="4" t="s">
        <v>13</v>
      </c>
      <c r="E8577" s="4" t="s">
        <v>6</v>
      </c>
      <c r="F8577" s="4" t="s">
        <v>10</v>
      </c>
    </row>
    <row r="8578" spans="1:6">
      <c r="A8578" t="n">
        <v>61728</v>
      </c>
      <c r="B8578" s="26" t="n">
        <v>31</v>
      </c>
      <c r="C8578" s="7" t="n">
        <v>1</v>
      </c>
      <c r="D8578" s="7" t="n">
        <v>1</v>
      </c>
      <c r="E8578" s="7" t="s">
        <v>856</v>
      </c>
      <c r="F8578" s="7" t="n">
        <v>73</v>
      </c>
    </row>
    <row r="8579" spans="1:6">
      <c r="A8579" t="s">
        <v>4</v>
      </c>
      <c r="B8579" s="4" t="s">
        <v>5</v>
      </c>
      <c r="C8579" s="4" t="s">
        <v>13</v>
      </c>
      <c r="D8579" s="4" t="s">
        <v>13</v>
      </c>
      <c r="E8579" s="4" t="s">
        <v>6</v>
      </c>
      <c r="F8579" s="4" t="s">
        <v>10</v>
      </c>
    </row>
    <row r="8580" spans="1:6">
      <c r="A8580" t="n">
        <v>61779</v>
      </c>
      <c r="B8580" s="26" t="n">
        <v>31</v>
      </c>
      <c r="C8580" s="7" t="n">
        <v>1</v>
      </c>
      <c r="D8580" s="7" t="n">
        <v>1</v>
      </c>
      <c r="E8580" s="7" t="s">
        <v>857</v>
      </c>
      <c r="F8580" s="7" t="n">
        <v>74</v>
      </c>
    </row>
    <row r="8581" spans="1:6">
      <c r="A8581" t="s">
        <v>4</v>
      </c>
      <c r="B8581" s="4" t="s">
        <v>5</v>
      </c>
      <c r="C8581" s="4" t="s">
        <v>13</v>
      </c>
      <c r="D8581" s="4" t="s">
        <v>13</v>
      </c>
      <c r="E8581" s="4" t="s">
        <v>6</v>
      </c>
      <c r="F8581" s="4" t="s">
        <v>10</v>
      </c>
    </row>
    <row r="8582" spans="1:6">
      <c r="A8582" t="n">
        <v>61844</v>
      </c>
      <c r="B8582" s="26" t="n">
        <v>31</v>
      </c>
      <c r="C8582" s="7" t="n">
        <v>1</v>
      </c>
      <c r="D8582" s="7" t="n">
        <v>1</v>
      </c>
      <c r="E8582" s="7" t="s">
        <v>858</v>
      </c>
      <c r="F8582" s="7" t="n">
        <v>75</v>
      </c>
    </row>
    <row r="8583" spans="1:6">
      <c r="A8583" t="s">
        <v>4</v>
      </c>
      <c r="B8583" s="4" t="s">
        <v>5</v>
      </c>
      <c r="C8583" s="4" t="s">
        <v>13</v>
      </c>
      <c r="D8583" s="4" t="s">
        <v>13</v>
      </c>
      <c r="E8583" s="4" t="s">
        <v>6</v>
      </c>
      <c r="F8583" s="4" t="s">
        <v>10</v>
      </c>
    </row>
    <row r="8584" spans="1:6">
      <c r="A8584" t="n">
        <v>61879</v>
      </c>
      <c r="B8584" s="26" t="n">
        <v>31</v>
      </c>
      <c r="C8584" s="7" t="n">
        <v>1</v>
      </c>
      <c r="D8584" s="7" t="n">
        <v>1</v>
      </c>
      <c r="E8584" s="7" t="s">
        <v>859</v>
      </c>
      <c r="F8584" s="7" t="n">
        <v>76</v>
      </c>
    </row>
    <row r="8585" spans="1:6">
      <c r="A8585" t="s">
        <v>4</v>
      </c>
      <c r="B8585" s="4" t="s">
        <v>5</v>
      </c>
      <c r="C8585" s="4" t="s">
        <v>13</v>
      </c>
      <c r="D8585" s="4" t="s">
        <v>13</v>
      </c>
      <c r="E8585" s="4" t="s">
        <v>6</v>
      </c>
      <c r="F8585" s="4" t="s">
        <v>10</v>
      </c>
    </row>
    <row r="8586" spans="1:6">
      <c r="A8586" t="n">
        <v>61918</v>
      </c>
      <c r="B8586" s="26" t="n">
        <v>31</v>
      </c>
      <c r="C8586" s="7" t="n">
        <v>1</v>
      </c>
      <c r="D8586" s="7" t="n">
        <v>1</v>
      </c>
      <c r="E8586" s="7" t="s">
        <v>860</v>
      </c>
      <c r="F8586" s="7" t="n">
        <v>77</v>
      </c>
    </row>
    <row r="8587" spans="1:6">
      <c r="A8587" t="s">
        <v>4</v>
      </c>
      <c r="B8587" s="4" t="s">
        <v>5</v>
      </c>
      <c r="C8587" s="4" t="s">
        <v>13</v>
      </c>
      <c r="D8587" s="4" t="s">
        <v>13</v>
      </c>
      <c r="E8587" s="4" t="s">
        <v>6</v>
      </c>
      <c r="F8587" s="4" t="s">
        <v>10</v>
      </c>
    </row>
    <row r="8588" spans="1:6">
      <c r="A8588" t="n">
        <v>61948</v>
      </c>
      <c r="B8588" s="26" t="n">
        <v>31</v>
      </c>
      <c r="C8588" s="7" t="n">
        <v>1</v>
      </c>
      <c r="D8588" s="7" t="n">
        <v>1</v>
      </c>
      <c r="E8588" s="7" t="s">
        <v>861</v>
      </c>
      <c r="F8588" s="7" t="n">
        <v>78</v>
      </c>
    </row>
    <row r="8589" spans="1:6">
      <c r="A8589" t="s">
        <v>4</v>
      </c>
      <c r="B8589" s="4" t="s">
        <v>5</v>
      </c>
      <c r="C8589" s="4" t="s">
        <v>13</v>
      </c>
      <c r="D8589" s="4" t="s">
        <v>13</v>
      </c>
      <c r="E8589" s="4" t="s">
        <v>6</v>
      </c>
      <c r="F8589" s="4" t="s">
        <v>10</v>
      </c>
    </row>
    <row r="8590" spans="1:6">
      <c r="A8590" t="n">
        <v>61994</v>
      </c>
      <c r="B8590" s="26" t="n">
        <v>31</v>
      </c>
      <c r="C8590" s="7" t="n">
        <v>1</v>
      </c>
      <c r="D8590" s="7" t="n">
        <v>1</v>
      </c>
      <c r="E8590" s="7" t="s">
        <v>862</v>
      </c>
      <c r="F8590" s="7" t="n">
        <v>79</v>
      </c>
    </row>
    <row r="8591" spans="1:6">
      <c r="A8591" t="s">
        <v>4</v>
      </c>
      <c r="B8591" s="4" t="s">
        <v>5</v>
      </c>
      <c r="C8591" s="4" t="s">
        <v>13</v>
      </c>
      <c r="D8591" s="4" t="s">
        <v>13</v>
      </c>
      <c r="E8591" s="4" t="s">
        <v>6</v>
      </c>
      <c r="F8591" s="4" t="s">
        <v>10</v>
      </c>
    </row>
    <row r="8592" spans="1:6">
      <c r="A8592" t="n">
        <v>62037</v>
      </c>
      <c r="B8592" s="26" t="n">
        <v>31</v>
      </c>
      <c r="C8592" s="7" t="n">
        <v>1</v>
      </c>
      <c r="D8592" s="7" t="n">
        <v>1</v>
      </c>
      <c r="E8592" s="7" t="s">
        <v>863</v>
      </c>
      <c r="F8592" s="7" t="n">
        <v>80</v>
      </c>
    </row>
    <row r="8593" spans="1:6">
      <c r="A8593" t="s">
        <v>4</v>
      </c>
      <c r="B8593" s="4" t="s">
        <v>5</v>
      </c>
      <c r="C8593" s="4" t="s">
        <v>13</v>
      </c>
      <c r="D8593" s="4" t="s">
        <v>13</v>
      </c>
      <c r="E8593" s="4" t="s">
        <v>6</v>
      </c>
      <c r="F8593" s="4" t="s">
        <v>10</v>
      </c>
    </row>
    <row r="8594" spans="1:6">
      <c r="A8594" t="n">
        <v>62078</v>
      </c>
      <c r="B8594" s="26" t="n">
        <v>31</v>
      </c>
      <c r="C8594" s="7" t="n">
        <v>1</v>
      </c>
      <c r="D8594" s="7" t="n">
        <v>1</v>
      </c>
      <c r="E8594" s="7" t="s">
        <v>864</v>
      </c>
      <c r="F8594" s="7" t="n">
        <v>81</v>
      </c>
    </row>
    <row r="8595" spans="1:6">
      <c r="A8595" t="s">
        <v>4</v>
      </c>
      <c r="B8595" s="4" t="s">
        <v>5</v>
      </c>
      <c r="C8595" s="4" t="s">
        <v>13</v>
      </c>
      <c r="D8595" s="4" t="s">
        <v>13</v>
      </c>
      <c r="E8595" s="4" t="s">
        <v>6</v>
      </c>
      <c r="F8595" s="4" t="s">
        <v>10</v>
      </c>
    </row>
    <row r="8596" spans="1:6">
      <c r="A8596" t="n">
        <v>62116</v>
      </c>
      <c r="B8596" s="26" t="n">
        <v>31</v>
      </c>
      <c r="C8596" s="7" t="n">
        <v>1</v>
      </c>
      <c r="D8596" s="7" t="n">
        <v>1</v>
      </c>
      <c r="E8596" s="7" t="s">
        <v>865</v>
      </c>
      <c r="F8596" s="7" t="n">
        <v>82</v>
      </c>
    </row>
    <row r="8597" spans="1:6">
      <c r="A8597" t="s">
        <v>4</v>
      </c>
      <c r="B8597" s="4" t="s">
        <v>5</v>
      </c>
      <c r="C8597" s="4" t="s">
        <v>13</v>
      </c>
      <c r="D8597" s="4" t="s">
        <v>13</v>
      </c>
      <c r="E8597" s="4" t="s">
        <v>6</v>
      </c>
      <c r="F8597" s="4" t="s">
        <v>10</v>
      </c>
    </row>
    <row r="8598" spans="1:6">
      <c r="A8598" t="n">
        <v>62157</v>
      </c>
      <c r="B8598" s="26" t="n">
        <v>31</v>
      </c>
      <c r="C8598" s="7" t="n">
        <v>1</v>
      </c>
      <c r="D8598" s="7" t="n">
        <v>1</v>
      </c>
      <c r="E8598" s="7" t="s">
        <v>866</v>
      </c>
      <c r="F8598" s="7" t="n">
        <v>83</v>
      </c>
    </row>
    <row r="8599" spans="1:6">
      <c r="A8599" t="s">
        <v>4</v>
      </c>
      <c r="B8599" s="4" t="s">
        <v>5</v>
      </c>
      <c r="C8599" s="4" t="s">
        <v>13</v>
      </c>
      <c r="D8599" s="4" t="s">
        <v>13</v>
      </c>
      <c r="E8599" s="4" t="s">
        <v>13</v>
      </c>
      <c r="F8599" s="4" t="s">
        <v>10</v>
      </c>
      <c r="G8599" s="4" t="s">
        <v>10</v>
      </c>
      <c r="H8599" s="4" t="s">
        <v>13</v>
      </c>
    </row>
    <row r="8600" spans="1:6">
      <c r="A8600" t="n">
        <v>62201</v>
      </c>
      <c r="B8600" s="26" t="n">
        <v>31</v>
      </c>
      <c r="C8600" s="7" t="n">
        <v>2</v>
      </c>
      <c r="D8600" s="7" t="n">
        <v>1</v>
      </c>
      <c r="E8600" s="7" t="n">
        <v>1</v>
      </c>
      <c r="F8600" s="7" t="n">
        <v>400</v>
      </c>
      <c r="G8600" s="7" t="n">
        <v>0</v>
      </c>
      <c r="H8600" s="7" t="n">
        <v>0</v>
      </c>
    </row>
    <row r="8601" spans="1:6">
      <c r="A8601" t="s">
        <v>4</v>
      </c>
      <c r="B8601" s="4" t="s">
        <v>5</v>
      </c>
      <c r="C8601" s="4" t="s">
        <v>13</v>
      </c>
      <c r="D8601" s="4" t="s">
        <v>13</v>
      </c>
      <c r="E8601" s="4" t="s">
        <v>13</v>
      </c>
    </row>
    <row r="8602" spans="1:6">
      <c r="A8602" t="n">
        <v>62210</v>
      </c>
      <c r="B8602" s="26" t="n">
        <v>31</v>
      </c>
      <c r="C8602" s="7" t="n">
        <v>4</v>
      </c>
      <c r="D8602" s="7" t="n">
        <v>1</v>
      </c>
      <c r="E8602" s="7" t="n">
        <v>1</v>
      </c>
    </row>
    <row r="8603" spans="1:6">
      <c r="A8603" t="s">
        <v>4</v>
      </c>
      <c r="B8603" s="4" t="s">
        <v>5</v>
      </c>
      <c r="C8603" s="4" t="s">
        <v>13</v>
      </c>
      <c r="D8603" s="4" t="s">
        <v>13</v>
      </c>
    </row>
    <row r="8604" spans="1:6">
      <c r="A8604" t="n">
        <v>62214</v>
      </c>
      <c r="B8604" s="26" t="n">
        <v>31</v>
      </c>
      <c r="C8604" s="7" t="n">
        <v>3</v>
      </c>
      <c r="D8604" s="7" t="n">
        <v>1</v>
      </c>
    </row>
    <row r="8605" spans="1:6">
      <c r="A8605" t="s">
        <v>4</v>
      </c>
      <c r="B8605" s="4" t="s">
        <v>5</v>
      </c>
      <c r="C8605" s="4" t="s">
        <v>13</v>
      </c>
      <c r="D8605" s="4" t="s">
        <v>13</v>
      </c>
      <c r="E8605" s="4" t="s">
        <v>13</v>
      </c>
      <c r="F8605" s="4" t="s">
        <v>9</v>
      </c>
      <c r="G8605" s="4" t="s">
        <v>13</v>
      </c>
      <c r="H8605" s="4" t="s">
        <v>13</v>
      </c>
      <c r="I8605" s="4" t="s">
        <v>84</v>
      </c>
    </row>
    <row r="8606" spans="1:6">
      <c r="A8606" t="n">
        <v>62217</v>
      </c>
      <c r="B8606" s="15" t="n">
        <v>5</v>
      </c>
      <c r="C8606" s="7" t="n">
        <v>35</v>
      </c>
      <c r="D8606" s="7" t="n">
        <v>1</v>
      </c>
      <c r="E8606" s="7" t="n">
        <v>0</v>
      </c>
      <c r="F8606" s="7" t="n">
        <v>-2</v>
      </c>
      <c r="G8606" s="7" t="n">
        <v>3</v>
      </c>
      <c r="H8606" s="7" t="n">
        <v>1</v>
      </c>
      <c r="I8606" s="16" t="n">
        <f t="normal" ca="1">A8610</f>
        <v>0</v>
      </c>
    </row>
    <row r="8607" spans="1:6">
      <c r="A8607" t="s">
        <v>4</v>
      </c>
      <c r="B8607" s="4" t="s">
        <v>5</v>
      </c>
      <c r="C8607" s="4" t="s">
        <v>13</v>
      </c>
      <c r="D8607" s="4" t="s">
        <v>6</v>
      </c>
    </row>
    <row r="8608" spans="1:6">
      <c r="A8608" t="n">
        <v>62231</v>
      </c>
      <c r="B8608" s="30" t="n">
        <v>2</v>
      </c>
      <c r="C8608" s="7" t="n">
        <v>0</v>
      </c>
      <c r="D8608" s="7" t="s">
        <v>801</v>
      </c>
    </row>
    <row r="8609" spans="1:9">
      <c r="A8609" t="s">
        <v>4</v>
      </c>
      <c r="B8609" s="4" t="s">
        <v>5</v>
      </c>
    </row>
    <row r="8610" spans="1:9">
      <c r="A8610" t="n">
        <v>62246</v>
      </c>
      <c r="B8610" s="5" t="n">
        <v>1</v>
      </c>
    </row>
    <row r="8611" spans="1:9" s="3" customFormat="1" customHeight="0">
      <c r="A8611" s="3" t="s">
        <v>2</v>
      </c>
      <c r="B8611" s="3" t="s">
        <v>867</v>
      </c>
    </row>
    <row r="8612" spans="1:9">
      <c r="A8612" t="s">
        <v>4</v>
      </c>
      <c r="B8612" s="4" t="s">
        <v>5</v>
      </c>
      <c r="C8612" s="4" t="s">
        <v>13</v>
      </c>
      <c r="D8612" s="4" t="s">
        <v>13</v>
      </c>
      <c r="E8612" s="4" t="s">
        <v>9</v>
      </c>
      <c r="F8612" s="4" t="s">
        <v>13</v>
      </c>
      <c r="G8612" s="4" t="s">
        <v>13</v>
      </c>
    </row>
    <row r="8613" spans="1:9">
      <c r="A8613" t="n">
        <v>62248</v>
      </c>
      <c r="B8613" s="25" t="n">
        <v>18</v>
      </c>
      <c r="C8613" s="7" t="n">
        <v>1</v>
      </c>
      <c r="D8613" s="7" t="n">
        <v>0</v>
      </c>
      <c r="E8613" s="7" t="n">
        <v>0</v>
      </c>
      <c r="F8613" s="7" t="n">
        <v>19</v>
      </c>
      <c r="G8613" s="7" t="n">
        <v>1</v>
      </c>
    </row>
    <row r="8614" spans="1:9">
      <c r="A8614" t="s">
        <v>4</v>
      </c>
      <c r="B8614" s="4" t="s">
        <v>5</v>
      </c>
      <c r="C8614" s="4" t="s">
        <v>13</v>
      </c>
      <c r="D8614" s="4" t="s">
        <v>13</v>
      </c>
      <c r="E8614" s="4" t="s">
        <v>10</v>
      </c>
      <c r="F8614" s="4" t="s">
        <v>9</v>
      </c>
    </row>
    <row r="8615" spans="1:9">
      <c r="A8615" t="n">
        <v>62257</v>
      </c>
      <c r="B8615" s="26" t="n">
        <v>31</v>
      </c>
      <c r="C8615" s="7" t="n">
        <v>0</v>
      </c>
      <c r="D8615" s="7" t="n">
        <v>1</v>
      </c>
      <c r="E8615" s="7" t="n">
        <v>0</v>
      </c>
      <c r="F8615" s="7" t="n">
        <v>1107296256</v>
      </c>
    </row>
    <row r="8616" spans="1:9">
      <c r="A8616" t="s">
        <v>4</v>
      </c>
      <c r="B8616" s="4" t="s">
        <v>5</v>
      </c>
      <c r="C8616" s="4" t="s">
        <v>13</v>
      </c>
      <c r="D8616" s="4" t="s">
        <v>13</v>
      </c>
      <c r="E8616" s="4" t="s">
        <v>6</v>
      </c>
      <c r="F8616" s="4" t="s">
        <v>10</v>
      </c>
    </row>
    <row r="8617" spans="1:9">
      <c r="A8617" t="n">
        <v>62266</v>
      </c>
      <c r="B8617" s="26" t="n">
        <v>31</v>
      </c>
      <c r="C8617" s="7" t="n">
        <v>1</v>
      </c>
      <c r="D8617" s="7" t="n">
        <v>1</v>
      </c>
      <c r="E8617" s="7" t="s">
        <v>868</v>
      </c>
      <c r="F8617" s="7" t="n">
        <v>86</v>
      </c>
    </row>
    <row r="8618" spans="1:9">
      <c r="A8618" t="s">
        <v>4</v>
      </c>
      <c r="B8618" s="4" t="s">
        <v>5</v>
      </c>
      <c r="C8618" s="4" t="s">
        <v>13</v>
      </c>
      <c r="D8618" s="4" t="s">
        <v>13</v>
      </c>
      <c r="E8618" s="4" t="s">
        <v>6</v>
      </c>
      <c r="F8618" s="4" t="s">
        <v>10</v>
      </c>
    </row>
    <row r="8619" spans="1:9">
      <c r="A8619" t="n">
        <v>62301</v>
      </c>
      <c r="B8619" s="26" t="n">
        <v>31</v>
      </c>
      <c r="C8619" s="7" t="n">
        <v>1</v>
      </c>
      <c r="D8619" s="7" t="n">
        <v>1</v>
      </c>
      <c r="E8619" s="7" t="s">
        <v>869</v>
      </c>
      <c r="F8619" s="7" t="n">
        <v>87</v>
      </c>
    </row>
    <row r="8620" spans="1:9">
      <c r="A8620" t="s">
        <v>4</v>
      </c>
      <c r="B8620" s="4" t="s">
        <v>5</v>
      </c>
      <c r="C8620" s="4" t="s">
        <v>13</v>
      </c>
      <c r="D8620" s="4" t="s">
        <v>13</v>
      </c>
      <c r="E8620" s="4" t="s">
        <v>6</v>
      </c>
      <c r="F8620" s="4" t="s">
        <v>10</v>
      </c>
    </row>
    <row r="8621" spans="1:9">
      <c r="A8621" t="n">
        <v>62339</v>
      </c>
      <c r="B8621" s="26" t="n">
        <v>31</v>
      </c>
      <c r="C8621" s="7" t="n">
        <v>1</v>
      </c>
      <c r="D8621" s="7" t="n">
        <v>1</v>
      </c>
      <c r="E8621" s="7" t="s">
        <v>870</v>
      </c>
      <c r="F8621" s="7" t="n">
        <v>88</v>
      </c>
    </row>
    <row r="8622" spans="1:9">
      <c r="A8622" t="s">
        <v>4</v>
      </c>
      <c r="B8622" s="4" t="s">
        <v>5</v>
      </c>
      <c r="C8622" s="4" t="s">
        <v>13</v>
      </c>
      <c r="D8622" s="4" t="s">
        <v>13</v>
      </c>
      <c r="E8622" s="4" t="s">
        <v>6</v>
      </c>
      <c r="F8622" s="4" t="s">
        <v>10</v>
      </c>
    </row>
    <row r="8623" spans="1:9">
      <c r="A8623" t="n">
        <v>62386</v>
      </c>
      <c r="B8623" s="26" t="n">
        <v>31</v>
      </c>
      <c r="C8623" s="7" t="n">
        <v>1</v>
      </c>
      <c r="D8623" s="7" t="n">
        <v>1</v>
      </c>
      <c r="E8623" s="7" t="s">
        <v>871</v>
      </c>
      <c r="F8623" s="7" t="n">
        <v>92</v>
      </c>
    </row>
    <row r="8624" spans="1:9">
      <c r="A8624" t="s">
        <v>4</v>
      </c>
      <c r="B8624" s="4" t="s">
        <v>5</v>
      </c>
      <c r="C8624" s="4" t="s">
        <v>13</v>
      </c>
      <c r="D8624" s="4" t="s">
        <v>13</v>
      </c>
      <c r="E8624" s="4" t="s">
        <v>6</v>
      </c>
      <c r="F8624" s="4" t="s">
        <v>10</v>
      </c>
    </row>
    <row r="8625" spans="1:7">
      <c r="A8625" t="n">
        <v>62433</v>
      </c>
      <c r="B8625" s="26" t="n">
        <v>31</v>
      </c>
      <c r="C8625" s="7" t="n">
        <v>1</v>
      </c>
      <c r="D8625" s="7" t="n">
        <v>1</v>
      </c>
      <c r="E8625" s="7" t="s">
        <v>872</v>
      </c>
      <c r="F8625" s="7" t="n">
        <v>96</v>
      </c>
    </row>
    <row r="8626" spans="1:7">
      <c r="A8626" t="s">
        <v>4</v>
      </c>
      <c r="B8626" s="4" t="s">
        <v>5</v>
      </c>
      <c r="C8626" s="4" t="s">
        <v>13</v>
      </c>
      <c r="D8626" s="4" t="s">
        <v>13</v>
      </c>
      <c r="E8626" s="4" t="s">
        <v>6</v>
      </c>
      <c r="F8626" s="4" t="s">
        <v>10</v>
      </c>
    </row>
    <row r="8627" spans="1:7">
      <c r="A8627" t="n">
        <v>62481</v>
      </c>
      <c r="B8627" s="26" t="n">
        <v>31</v>
      </c>
      <c r="C8627" s="7" t="n">
        <v>1</v>
      </c>
      <c r="D8627" s="7" t="n">
        <v>1</v>
      </c>
      <c r="E8627" s="7" t="s">
        <v>873</v>
      </c>
      <c r="F8627" s="7" t="n">
        <v>100</v>
      </c>
    </row>
    <row r="8628" spans="1:7">
      <c r="A8628" t="s">
        <v>4</v>
      </c>
      <c r="B8628" s="4" t="s">
        <v>5</v>
      </c>
      <c r="C8628" s="4" t="s">
        <v>13</v>
      </c>
      <c r="D8628" s="4" t="s">
        <v>13</v>
      </c>
      <c r="E8628" s="4" t="s">
        <v>6</v>
      </c>
      <c r="F8628" s="4" t="s">
        <v>10</v>
      </c>
    </row>
    <row r="8629" spans="1:7">
      <c r="A8629" t="n">
        <v>62533</v>
      </c>
      <c r="B8629" s="26" t="n">
        <v>31</v>
      </c>
      <c r="C8629" s="7" t="n">
        <v>1</v>
      </c>
      <c r="D8629" s="7" t="n">
        <v>1</v>
      </c>
      <c r="E8629" s="7" t="s">
        <v>874</v>
      </c>
      <c r="F8629" s="7" t="n">
        <v>104</v>
      </c>
    </row>
    <row r="8630" spans="1:7">
      <c r="A8630" t="s">
        <v>4</v>
      </c>
      <c r="B8630" s="4" t="s">
        <v>5</v>
      </c>
      <c r="C8630" s="4" t="s">
        <v>13</v>
      </c>
      <c r="D8630" s="4" t="s">
        <v>13</v>
      </c>
      <c r="E8630" s="4" t="s">
        <v>6</v>
      </c>
      <c r="F8630" s="4" t="s">
        <v>10</v>
      </c>
    </row>
    <row r="8631" spans="1:7">
      <c r="A8631" t="n">
        <v>62587</v>
      </c>
      <c r="B8631" s="26" t="n">
        <v>31</v>
      </c>
      <c r="C8631" s="7" t="n">
        <v>1</v>
      </c>
      <c r="D8631" s="7" t="n">
        <v>1</v>
      </c>
      <c r="E8631" s="7" t="s">
        <v>875</v>
      </c>
      <c r="F8631" s="7" t="n">
        <v>108</v>
      </c>
    </row>
    <row r="8632" spans="1:7">
      <c r="A8632" t="s">
        <v>4</v>
      </c>
      <c r="B8632" s="4" t="s">
        <v>5</v>
      </c>
      <c r="C8632" s="4" t="s">
        <v>13</v>
      </c>
      <c r="D8632" s="4" t="s">
        <v>13</v>
      </c>
      <c r="E8632" s="4" t="s">
        <v>6</v>
      </c>
      <c r="F8632" s="4" t="s">
        <v>10</v>
      </c>
    </row>
    <row r="8633" spans="1:7">
      <c r="A8633" t="n">
        <v>62630</v>
      </c>
      <c r="B8633" s="26" t="n">
        <v>31</v>
      </c>
      <c r="C8633" s="7" t="n">
        <v>1</v>
      </c>
      <c r="D8633" s="7" t="n">
        <v>1</v>
      </c>
      <c r="E8633" s="7" t="s">
        <v>876</v>
      </c>
      <c r="F8633" s="7" t="n">
        <v>109</v>
      </c>
    </row>
    <row r="8634" spans="1:7">
      <c r="A8634" t="s">
        <v>4</v>
      </c>
      <c r="B8634" s="4" t="s">
        <v>5</v>
      </c>
      <c r="C8634" s="4" t="s">
        <v>13</v>
      </c>
      <c r="D8634" s="4" t="s">
        <v>13</v>
      </c>
      <c r="E8634" s="4" t="s">
        <v>6</v>
      </c>
      <c r="F8634" s="4" t="s">
        <v>10</v>
      </c>
    </row>
    <row r="8635" spans="1:7">
      <c r="A8635" t="n">
        <v>62667</v>
      </c>
      <c r="B8635" s="26" t="n">
        <v>31</v>
      </c>
      <c r="C8635" s="7" t="n">
        <v>1</v>
      </c>
      <c r="D8635" s="7" t="n">
        <v>1</v>
      </c>
      <c r="E8635" s="7" t="s">
        <v>877</v>
      </c>
      <c r="F8635" s="7" t="n">
        <v>110</v>
      </c>
    </row>
    <row r="8636" spans="1:7">
      <c r="A8636" t="s">
        <v>4</v>
      </c>
      <c r="B8636" s="4" t="s">
        <v>5</v>
      </c>
      <c r="C8636" s="4" t="s">
        <v>13</v>
      </c>
      <c r="D8636" s="4" t="s">
        <v>13</v>
      </c>
      <c r="E8636" s="4" t="s">
        <v>6</v>
      </c>
      <c r="F8636" s="4" t="s">
        <v>10</v>
      </c>
    </row>
    <row r="8637" spans="1:7">
      <c r="A8637" t="n">
        <v>62702</v>
      </c>
      <c r="B8637" s="26" t="n">
        <v>31</v>
      </c>
      <c r="C8637" s="7" t="n">
        <v>1</v>
      </c>
      <c r="D8637" s="7" t="n">
        <v>1</v>
      </c>
      <c r="E8637" s="7" t="s">
        <v>878</v>
      </c>
      <c r="F8637" s="7" t="n">
        <v>111</v>
      </c>
    </row>
    <row r="8638" spans="1:7">
      <c r="A8638" t="s">
        <v>4</v>
      </c>
      <c r="B8638" s="4" t="s">
        <v>5</v>
      </c>
      <c r="C8638" s="4" t="s">
        <v>13</v>
      </c>
      <c r="D8638" s="4" t="s">
        <v>13</v>
      </c>
      <c r="E8638" s="4" t="s">
        <v>13</v>
      </c>
      <c r="F8638" s="4" t="s">
        <v>10</v>
      </c>
      <c r="G8638" s="4" t="s">
        <v>10</v>
      </c>
      <c r="H8638" s="4" t="s">
        <v>13</v>
      </c>
    </row>
    <row r="8639" spans="1:7">
      <c r="A8639" t="n">
        <v>62747</v>
      </c>
      <c r="B8639" s="26" t="n">
        <v>31</v>
      </c>
      <c r="C8639" s="7" t="n">
        <v>2</v>
      </c>
      <c r="D8639" s="7" t="n">
        <v>1</v>
      </c>
      <c r="E8639" s="7" t="n">
        <v>1</v>
      </c>
      <c r="F8639" s="7" t="n">
        <v>400</v>
      </c>
      <c r="G8639" s="7" t="n">
        <v>0</v>
      </c>
      <c r="H8639" s="7" t="n">
        <v>0</v>
      </c>
    </row>
    <row r="8640" spans="1:7">
      <c r="A8640" t="s">
        <v>4</v>
      </c>
      <c r="B8640" s="4" t="s">
        <v>5</v>
      </c>
      <c r="C8640" s="4" t="s">
        <v>13</v>
      </c>
      <c r="D8640" s="4" t="s">
        <v>13</v>
      </c>
      <c r="E8640" s="4" t="s">
        <v>13</v>
      </c>
    </row>
    <row r="8641" spans="1:8">
      <c r="A8641" t="n">
        <v>62756</v>
      </c>
      <c r="B8641" s="26" t="n">
        <v>31</v>
      </c>
      <c r="C8641" s="7" t="n">
        <v>4</v>
      </c>
      <c r="D8641" s="7" t="n">
        <v>1</v>
      </c>
      <c r="E8641" s="7" t="n">
        <v>1</v>
      </c>
    </row>
    <row r="8642" spans="1:8">
      <c r="A8642" t="s">
        <v>4</v>
      </c>
      <c r="B8642" s="4" t="s">
        <v>5</v>
      </c>
      <c r="C8642" s="4" t="s">
        <v>13</v>
      </c>
      <c r="D8642" s="4" t="s">
        <v>13</v>
      </c>
    </row>
    <row r="8643" spans="1:8">
      <c r="A8643" t="n">
        <v>62760</v>
      </c>
      <c r="B8643" s="26" t="n">
        <v>31</v>
      </c>
      <c r="C8643" s="7" t="n">
        <v>3</v>
      </c>
      <c r="D8643" s="7" t="n">
        <v>1</v>
      </c>
    </row>
    <row r="8644" spans="1:8">
      <c r="A8644" t="s">
        <v>4</v>
      </c>
      <c r="B8644" s="4" t="s">
        <v>5</v>
      </c>
      <c r="C8644" s="4" t="s">
        <v>13</v>
      </c>
      <c r="D8644" s="4" t="s">
        <v>13</v>
      </c>
      <c r="E8644" s="4" t="s">
        <v>13</v>
      </c>
      <c r="F8644" s="4" t="s">
        <v>9</v>
      </c>
      <c r="G8644" s="4" t="s">
        <v>13</v>
      </c>
      <c r="H8644" s="4" t="s">
        <v>13</v>
      </c>
      <c r="I8644" s="4" t="s">
        <v>84</v>
      </c>
    </row>
    <row r="8645" spans="1:8">
      <c r="A8645" t="n">
        <v>62763</v>
      </c>
      <c r="B8645" s="15" t="n">
        <v>5</v>
      </c>
      <c r="C8645" s="7" t="n">
        <v>35</v>
      </c>
      <c r="D8645" s="7" t="n">
        <v>1</v>
      </c>
      <c r="E8645" s="7" t="n">
        <v>0</v>
      </c>
      <c r="F8645" s="7" t="n">
        <v>88</v>
      </c>
      <c r="G8645" s="7" t="n">
        <v>2</v>
      </c>
      <c r="H8645" s="7" t="n">
        <v>1</v>
      </c>
      <c r="I8645" s="16" t="n">
        <f t="normal" ca="1">A8665</f>
        <v>0</v>
      </c>
    </row>
    <row r="8646" spans="1:8">
      <c r="A8646" t="s">
        <v>4</v>
      </c>
      <c r="B8646" s="4" t="s">
        <v>5</v>
      </c>
      <c r="C8646" s="4" t="s">
        <v>13</v>
      </c>
      <c r="D8646" s="4" t="s">
        <v>13</v>
      </c>
      <c r="E8646" s="4" t="s">
        <v>9</v>
      </c>
      <c r="F8646" s="4" t="s">
        <v>13</v>
      </c>
      <c r="G8646" s="4" t="s">
        <v>13</v>
      </c>
    </row>
    <row r="8647" spans="1:8">
      <c r="A8647" t="n">
        <v>62777</v>
      </c>
      <c r="B8647" s="25" t="n">
        <v>18</v>
      </c>
      <c r="C8647" s="7" t="n">
        <v>1</v>
      </c>
      <c r="D8647" s="7" t="n">
        <v>0</v>
      </c>
      <c r="E8647" s="7" t="n">
        <v>0</v>
      </c>
      <c r="F8647" s="7" t="n">
        <v>19</v>
      </c>
      <c r="G8647" s="7" t="n">
        <v>1</v>
      </c>
    </row>
    <row r="8648" spans="1:8">
      <c r="A8648" t="s">
        <v>4</v>
      </c>
      <c r="B8648" s="4" t="s">
        <v>5</v>
      </c>
      <c r="C8648" s="4" t="s">
        <v>13</v>
      </c>
      <c r="D8648" s="4" t="s">
        <v>13</v>
      </c>
      <c r="E8648" s="4" t="s">
        <v>10</v>
      </c>
      <c r="F8648" s="4" t="s">
        <v>9</v>
      </c>
    </row>
    <row r="8649" spans="1:8">
      <c r="A8649" t="n">
        <v>62786</v>
      </c>
      <c r="B8649" s="26" t="n">
        <v>31</v>
      </c>
      <c r="C8649" s="7" t="n">
        <v>0</v>
      </c>
      <c r="D8649" s="7" t="n">
        <v>1</v>
      </c>
      <c r="E8649" s="7" t="n">
        <v>0</v>
      </c>
      <c r="F8649" s="7" t="n">
        <v>1107296256</v>
      </c>
    </row>
    <row r="8650" spans="1:8">
      <c r="A8650" t="s">
        <v>4</v>
      </c>
      <c r="B8650" s="4" t="s">
        <v>5</v>
      </c>
      <c r="C8650" s="4" t="s">
        <v>13</v>
      </c>
      <c r="D8650" s="4" t="s">
        <v>13</v>
      </c>
      <c r="E8650" s="4" t="s">
        <v>6</v>
      </c>
      <c r="F8650" s="4" t="s">
        <v>10</v>
      </c>
    </row>
    <row r="8651" spans="1:8">
      <c r="A8651" t="n">
        <v>62795</v>
      </c>
      <c r="B8651" s="26" t="n">
        <v>31</v>
      </c>
      <c r="C8651" s="7" t="n">
        <v>1</v>
      </c>
      <c r="D8651" s="7" t="n">
        <v>1</v>
      </c>
      <c r="E8651" s="7" t="s">
        <v>879</v>
      </c>
      <c r="F8651" s="7" t="n">
        <v>88</v>
      </c>
    </row>
    <row r="8652" spans="1:8">
      <c r="A8652" t="s">
        <v>4</v>
      </c>
      <c r="B8652" s="4" t="s">
        <v>5</v>
      </c>
      <c r="C8652" s="4" t="s">
        <v>13</v>
      </c>
      <c r="D8652" s="4" t="s">
        <v>13</v>
      </c>
      <c r="E8652" s="4" t="s">
        <v>6</v>
      </c>
      <c r="F8652" s="4" t="s">
        <v>10</v>
      </c>
    </row>
    <row r="8653" spans="1:8">
      <c r="A8653" t="n">
        <v>62853</v>
      </c>
      <c r="B8653" s="26" t="n">
        <v>31</v>
      </c>
      <c r="C8653" s="7" t="n">
        <v>1</v>
      </c>
      <c r="D8653" s="7" t="n">
        <v>1</v>
      </c>
      <c r="E8653" s="7" t="s">
        <v>880</v>
      </c>
      <c r="F8653" s="7" t="n">
        <v>89</v>
      </c>
    </row>
    <row r="8654" spans="1:8">
      <c r="A8654" t="s">
        <v>4</v>
      </c>
      <c r="B8654" s="4" t="s">
        <v>5</v>
      </c>
      <c r="C8654" s="4" t="s">
        <v>13</v>
      </c>
      <c r="D8654" s="4" t="s">
        <v>13</v>
      </c>
      <c r="E8654" s="4" t="s">
        <v>6</v>
      </c>
      <c r="F8654" s="4" t="s">
        <v>10</v>
      </c>
    </row>
    <row r="8655" spans="1:8">
      <c r="A8655" t="n">
        <v>62907</v>
      </c>
      <c r="B8655" s="26" t="n">
        <v>31</v>
      </c>
      <c r="C8655" s="7" t="n">
        <v>1</v>
      </c>
      <c r="D8655" s="7" t="n">
        <v>1</v>
      </c>
      <c r="E8655" s="7" t="s">
        <v>881</v>
      </c>
      <c r="F8655" s="7" t="n">
        <v>90</v>
      </c>
    </row>
    <row r="8656" spans="1:8">
      <c r="A8656" t="s">
        <v>4</v>
      </c>
      <c r="B8656" s="4" t="s">
        <v>5</v>
      </c>
      <c r="C8656" s="4" t="s">
        <v>13</v>
      </c>
      <c r="D8656" s="4" t="s">
        <v>13</v>
      </c>
      <c r="E8656" s="4" t="s">
        <v>6</v>
      </c>
      <c r="F8656" s="4" t="s">
        <v>10</v>
      </c>
    </row>
    <row r="8657" spans="1:9">
      <c r="A8657" t="n">
        <v>62963</v>
      </c>
      <c r="B8657" s="26" t="n">
        <v>31</v>
      </c>
      <c r="C8657" s="7" t="n">
        <v>1</v>
      </c>
      <c r="D8657" s="7" t="n">
        <v>1</v>
      </c>
      <c r="E8657" s="7" t="s">
        <v>882</v>
      </c>
      <c r="F8657" s="7" t="n">
        <v>91</v>
      </c>
    </row>
    <row r="8658" spans="1:9">
      <c r="A8658" t="s">
        <v>4</v>
      </c>
      <c r="B8658" s="4" t="s">
        <v>5</v>
      </c>
      <c r="C8658" s="4" t="s">
        <v>13</v>
      </c>
      <c r="D8658" s="4" t="s">
        <v>13</v>
      </c>
      <c r="E8658" s="4" t="s">
        <v>13</v>
      </c>
      <c r="F8658" s="4" t="s">
        <v>10</v>
      </c>
      <c r="G8658" s="4" t="s">
        <v>10</v>
      </c>
      <c r="H8658" s="4" t="s">
        <v>13</v>
      </c>
    </row>
    <row r="8659" spans="1:9">
      <c r="A8659" t="n">
        <v>63017</v>
      </c>
      <c r="B8659" s="26" t="n">
        <v>31</v>
      </c>
      <c r="C8659" s="7" t="n">
        <v>2</v>
      </c>
      <c r="D8659" s="7" t="n">
        <v>1</v>
      </c>
      <c r="E8659" s="7" t="n">
        <v>1</v>
      </c>
      <c r="F8659" s="7" t="n">
        <v>65535</v>
      </c>
      <c r="G8659" s="7" t="n">
        <v>65535</v>
      </c>
      <c r="H8659" s="7" t="n">
        <v>0</v>
      </c>
    </row>
    <row r="8660" spans="1:9">
      <c r="A8660" t="s">
        <v>4</v>
      </c>
      <c r="B8660" s="4" t="s">
        <v>5</v>
      </c>
      <c r="C8660" s="4" t="s">
        <v>13</v>
      </c>
      <c r="D8660" s="4" t="s">
        <v>13</v>
      </c>
      <c r="E8660" s="4" t="s">
        <v>13</v>
      </c>
    </row>
    <row r="8661" spans="1:9">
      <c r="A8661" t="n">
        <v>63026</v>
      </c>
      <c r="B8661" s="26" t="n">
        <v>31</v>
      </c>
      <c r="C8661" s="7" t="n">
        <v>4</v>
      </c>
      <c r="D8661" s="7" t="n">
        <v>1</v>
      </c>
      <c r="E8661" s="7" t="n">
        <v>1</v>
      </c>
    </row>
    <row r="8662" spans="1:9">
      <c r="A8662" t="s">
        <v>4</v>
      </c>
      <c r="B8662" s="4" t="s">
        <v>5</v>
      </c>
      <c r="C8662" s="4" t="s">
        <v>13</v>
      </c>
      <c r="D8662" s="4" t="s">
        <v>13</v>
      </c>
    </row>
    <row r="8663" spans="1:9">
      <c r="A8663" t="n">
        <v>63030</v>
      </c>
      <c r="B8663" s="26" t="n">
        <v>31</v>
      </c>
      <c r="C8663" s="7" t="n">
        <v>3</v>
      </c>
      <c r="D8663" s="7" t="n">
        <v>1</v>
      </c>
    </row>
    <row r="8664" spans="1:9">
      <c r="A8664" t="s">
        <v>4</v>
      </c>
      <c r="B8664" s="4" t="s">
        <v>5</v>
      </c>
      <c r="C8664" s="4" t="s">
        <v>13</v>
      </c>
      <c r="D8664" s="4" t="s">
        <v>13</v>
      </c>
      <c r="E8664" s="4" t="s">
        <v>13</v>
      </c>
      <c r="F8664" s="4" t="s">
        <v>9</v>
      </c>
      <c r="G8664" s="4" t="s">
        <v>13</v>
      </c>
      <c r="H8664" s="4" t="s">
        <v>13</v>
      </c>
      <c r="I8664" s="4" t="s">
        <v>84</v>
      </c>
    </row>
    <row r="8665" spans="1:9">
      <c r="A8665" t="n">
        <v>63033</v>
      </c>
      <c r="B8665" s="15" t="n">
        <v>5</v>
      </c>
      <c r="C8665" s="7" t="n">
        <v>35</v>
      </c>
      <c r="D8665" s="7" t="n">
        <v>1</v>
      </c>
      <c r="E8665" s="7" t="n">
        <v>0</v>
      </c>
      <c r="F8665" s="7" t="n">
        <v>92</v>
      </c>
      <c r="G8665" s="7" t="n">
        <v>2</v>
      </c>
      <c r="H8665" s="7" t="n">
        <v>1</v>
      </c>
      <c r="I8665" s="16" t="n">
        <f t="normal" ca="1">A8685</f>
        <v>0</v>
      </c>
    </row>
    <row r="8666" spans="1:9">
      <c r="A8666" t="s">
        <v>4</v>
      </c>
      <c r="B8666" s="4" t="s">
        <v>5</v>
      </c>
      <c r="C8666" s="4" t="s">
        <v>13</v>
      </c>
      <c r="D8666" s="4" t="s">
        <v>13</v>
      </c>
      <c r="E8666" s="4" t="s">
        <v>9</v>
      </c>
      <c r="F8666" s="4" t="s">
        <v>13</v>
      </c>
      <c r="G8666" s="4" t="s">
        <v>13</v>
      </c>
    </row>
    <row r="8667" spans="1:9">
      <c r="A8667" t="n">
        <v>63047</v>
      </c>
      <c r="B8667" s="25" t="n">
        <v>18</v>
      </c>
      <c r="C8667" s="7" t="n">
        <v>1</v>
      </c>
      <c r="D8667" s="7" t="n">
        <v>0</v>
      </c>
      <c r="E8667" s="7" t="n">
        <v>0</v>
      </c>
      <c r="F8667" s="7" t="n">
        <v>19</v>
      </c>
      <c r="G8667" s="7" t="n">
        <v>1</v>
      </c>
    </row>
    <row r="8668" spans="1:9">
      <c r="A8668" t="s">
        <v>4</v>
      </c>
      <c r="B8668" s="4" t="s">
        <v>5</v>
      </c>
      <c r="C8668" s="4" t="s">
        <v>13</v>
      </c>
      <c r="D8668" s="4" t="s">
        <v>13</v>
      </c>
      <c r="E8668" s="4" t="s">
        <v>10</v>
      </c>
      <c r="F8668" s="4" t="s">
        <v>9</v>
      </c>
    </row>
    <row r="8669" spans="1:9">
      <c r="A8669" t="n">
        <v>63056</v>
      </c>
      <c r="B8669" s="26" t="n">
        <v>31</v>
      </c>
      <c r="C8669" s="7" t="n">
        <v>0</v>
      </c>
      <c r="D8669" s="7" t="n">
        <v>1</v>
      </c>
      <c r="E8669" s="7" t="n">
        <v>0</v>
      </c>
      <c r="F8669" s="7" t="n">
        <v>1107296256</v>
      </c>
    </row>
    <row r="8670" spans="1:9">
      <c r="A8670" t="s">
        <v>4</v>
      </c>
      <c r="B8670" s="4" t="s">
        <v>5</v>
      </c>
      <c r="C8670" s="4" t="s">
        <v>13</v>
      </c>
      <c r="D8670" s="4" t="s">
        <v>13</v>
      </c>
      <c r="E8670" s="4" t="s">
        <v>6</v>
      </c>
      <c r="F8670" s="4" t="s">
        <v>10</v>
      </c>
    </row>
    <row r="8671" spans="1:9">
      <c r="A8671" t="n">
        <v>63065</v>
      </c>
      <c r="B8671" s="26" t="n">
        <v>31</v>
      </c>
      <c r="C8671" s="7" t="n">
        <v>1</v>
      </c>
      <c r="D8671" s="7" t="n">
        <v>1</v>
      </c>
      <c r="E8671" s="7" t="s">
        <v>883</v>
      </c>
      <c r="F8671" s="7" t="n">
        <v>92</v>
      </c>
    </row>
    <row r="8672" spans="1:9">
      <c r="A8672" t="s">
        <v>4</v>
      </c>
      <c r="B8672" s="4" t="s">
        <v>5</v>
      </c>
      <c r="C8672" s="4" t="s">
        <v>13</v>
      </c>
      <c r="D8672" s="4" t="s">
        <v>13</v>
      </c>
      <c r="E8672" s="4" t="s">
        <v>6</v>
      </c>
      <c r="F8672" s="4" t="s">
        <v>10</v>
      </c>
    </row>
    <row r="8673" spans="1:9">
      <c r="A8673" t="n">
        <v>63123</v>
      </c>
      <c r="B8673" s="26" t="n">
        <v>31</v>
      </c>
      <c r="C8673" s="7" t="n">
        <v>1</v>
      </c>
      <c r="D8673" s="7" t="n">
        <v>1</v>
      </c>
      <c r="E8673" s="7" t="s">
        <v>884</v>
      </c>
      <c r="F8673" s="7" t="n">
        <v>93</v>
      </c>
    </row>
    <row r="8674" spans="1:9">
      <c r="A8674" t="s">
        <v>4</v>
      </c>
      <c r="B8674" s="4" t="s">
        <v>5</v>
      </c>
      <c r="C8674" s="4" t="s">
        <v>13</v>
      </c>
      <c r="D8674" s="4" t="s">
        <v>13</v>
      </c>
      <c r="E8674" s="4" t="s">
        <v>6</v>
      </c>
      <c r="F8674" s="4" t="s">
        <v>10</v>
      </c>
    </row>
    <row r="8675" spans="1:9">
      <c r="A8675" t="n">
        <v>63177</v>
      </c>
      <c r="B8675" s="26" t="n">
        <v>31</v>
      </c>
      <c r="C8675" s="7" t="n">
        <v>1</v>
      </c>
      <c r="D8675" s="7" t="n">
        <v>1</v>
      </c>
      <c r="E8675" s="7" t="s">
        <v>885</v>
      </c>
      <c r="F8675" s="7" t="n">
        <v>94</v>
      </c>
    </row>
    <row r="8676" spans="1:9">
      <c r="A8676" t="s">
        <v>4</v>
      </c>
      <c r="B8676" s="4" t="s">
        <v>5</v>
      </c>
      <c r="C8676" s="4" t="s">
        <v>13</v>
      </c>
      <c r="D8676" s="4" t="s">
        <v>13</v>
      </c>
      <c r="E8676" s="4" t="s">
        <v>6</v>
      </c>
      <c r="F8676" s="4" t="s">
        <v>10</v>
      </c>
    </row>
    <row r="8677" spans="1:9">
      <c r="A8677" t="n">
        <v>63233</v>
      </c>
      <c r="B8677" s="26" t="n">
        <v>31</v>
      </c>
      <c r="C8677" s="7" t="n">
        <v>1</v>
      </c>
      <c r="D8677" s="7" t="n">
        <v>1</v>
      </c>
      <c r="E8677" s="7" t="s">
        <v>886</v>
      </c>
      <c r="F8677" s="7" t="n">
        <v>95</v>
      </c>
    </row>
    <row r="8678" spans="1:9">
      <c r="A8678" t="s">
        <v>4</v>
      </c>
      <c r="B8678" s="4" t="s">
        <v>5</v>
      </c>
      <c r="C8678" s="4" t="s">
        <v>13</v>
      </c>
      <c r="D8678" s="4" t="s">
        <v>13</v>
      </c>
      <c r="E8678" s="4" t="s">
        <v>13</v>
      </c>
      <c r="F8678" s="4" t="s">
        <v>10</v>
      </c>
      <c r="G8678" s="4" t="s">
        <v>10</v>
      </c>
      <c r="H8678" s="4" t="s">
        <v>13</v>
      </c>
    </row>
    <row r="8679" spans="1:9">
      <c r="A8679" t="n">
        <v>63287</v>
      </c>
      <c r="B8679" s="26" t="n">
        <v>31</v>
      </c>
      <c r="C8679" s="7" t="n">
        <v>2</v>
      </c>
      <c r="D8679" s="7" t="n">
        <v>1</v>
      </c>
      <c r="E8679" s="7" t="n">
        <v>1</v>
      </c>
      <c r="F8679" s="7" t="n">
        <v>65535</v>
      </c>
      <c r="G8679" s="7" t="n">
        <v>65535</v>
      </c>
      <c r="H8679" s="7" t="n">
        <v>0</v>
      </c>
    </row>
    <row r="8680" spans="1:9">
      <c r="A8680" t="s">
        <v>4</v>
      </c>
      <c r="B8680" s="4" t="s">
        <v>5</v>
      </c>
      <c r="C8680" s="4" t="s">
        <v>13</v>
      </c>
      <c r="D8680" s="4" t="s">
        <v>13</v>
      </c>
      <c r="E8680" s="4" t="s">
        <v>13</v>
      </c>
    </row>
    <row r="8681" spans="1:9">
      <c r="A8681" t="n">
        <v>63296</v>
      </c>
      <c r="B8681" s="26" t="n">
        <v>31</v>
      </c>
      <c r="C8681" s="7" t="n">
        <v>4</v>
      </c>
      <c r="D8681" s="7" t="n">
        <v>1</v>
      </c>
      <c r="E8681" s="7" t="n">
        <v>1</v>
      </c>
    </row>
    <row r="8682" spans="1:9">
      <c r="A8682" t="s">
        <v>4</v>
      </c>
      <c r="B8682" s="4" t="s">
        <v>5</v>
      </c>
      <c r="C8682" s="4" t="s">
        <v>13</v>
      </c>
      <c r="D8682" s="4" t="s">
        <v>13</v>
      </c>
    </row>
    <row r="8683" spans="1:9">
      <c r="A8683" t="n">
        <v>63300</v>
      </c>
      <c r="B8683" s="26" t="n">
        <v>31</v>
      </c>
      <c r="C8683" s="7" t="n">
        <v>3</v>
      </c>
      <c r="D8683" s="7" t="n">
        <v>1</v>
      </c>
    </row>
    <row r="8684" spans="1:9">
      <c r="A8684" t="s">
        <v>4</v>
      </c>
      <c r="B8684" s="4" t="s">
        <v>5</v>
      </c>
      <c r="C8684" s="4" t="s">
        <v>13</v>
      </c>
      <c r="D8684" s="4" t="s">
        <v>13</v>
      </c>
      <c r="E8684" s="4" t="s">
        <v>13</v>
      </c>
      <c r="F8684" s="4" t="s">
        <v>9</v>
      </c>
      <c r="G8684" s="4" t="s">
        <v>13</v>
      </c>
      <c r="H8684" s="4" t="s">
        <v>13</v>
      </c>
      <c r="I8684" s="4" t="s">
        <v>84</v>
      </c>
    </row>
    <row r="8685" spans="1:9">
      <c r="A8685" t="n">
        <v>63303</v>
      </c>
      <c r="B8685" s="15" t="n">
        <v>5</v>
      </c>
      <c r="C8685" s="7" t="n">
        <v>35</v>
      </c>
      <c r="D8685" s="7" t="n">
        <v>1</v>
      </c>
      <c r="E8685" s="7" t="n">
        <v>0</v>
      </c>
      <c r="F8685" s="7" t="n">
        <v>96</v>
      </c>
      <c r="G8685" s="7" t="n">
        <v>2</v>
      </c>
      <c r="H8685" s="7" t="n">
        <v>1</v>
      </c>
      <c r="I8685" s="16" t="n">
        <f t="normal" ca="1">A8705</f>
        <v>0</v>
      </c>
    </row>
    <row r="8686" spans="1:9">
      <c r="A8686" t="s">
        <v>4</v>
      </c>
      <c r="B8686" s="4" t="s">
        <v>5</v>
      </c>
      <c r="C8686" s="4" t="s">
        <v>13</v>
      </c>
      <c r="D8686" s="4" t="s">
        <v>13</v>
      </c>
      <c r="E8686" s="4" t="s">
        <v>9</v>
      </c>
      <c r="F8686" s="4" t="s">
        <v>13</v>
      </c>
      <c r="G8686" s="4" t="s">
        <v>13</v>
      </c>
    </row>
    <row r="8687" spans="1:9">
      <c r="A8687" t="n">
        <v>63317</v>
      </c>
      <c r="B8687" s="25" t="n">
        <v>18</v>
      </c>
      <c r="C8687" s="7" t="n">
        <v>1</v>
      </c>
      <c r="D8687" s="7" t="n">
        <v>0</v>
      </c>
      <c r="E8687" s="7" t="n">
        <v>0</v>
      </c>
      <c r="F8687" s="7" t="n">
        <v>19</v>
      </c>
      <c r="G8687" s="7" t="n">
        <v>1</v>
      </c>
    </row>
    <row r="8688" spans="1:9">
      <c r="A8688" t="s">
        <v>4</v>
      </c>
      <c r="B8688" s="4" t="s">
        <v>5</v>
      </c>
      <c r="C8688" s="4" t="s">
        <v>13</v>
      </c>
      <c r="D8688" s="4" t="s">
        <v>13</v>
      </c>
      <c r="E8688" s="4" t="s">
        <v>10</v>
      </c>
      <c r="F8688" s="4" t="s">
        <v>9</v>
      </c>
    </row>
    <row r="8689" spans="1:9">
      <c r="A8689" t="n">
        <v>63326</v>
      </c>
      <c r="B8689" s="26" t="n">
        <v>31</v>
      </c>
      <c r="C8689" s="7" t="n">
        <v>0</v>
      </c>
      <c r="D8689" s="7" t="n">
        <v>1</v>
      </c>
      <c r="E8689" s="7" t="n">
        <v>0</v>
      </c>
      <c r="F8689" s="7" t="n">
        <v>1107296256</v>
      </c>
    </row>
    <row r="8690" spans="1:9">
      <c r="A8690" t="s">
        <v>4</v>
      </c>
      <c r="B8690" s="4" t="s">
        <v>5</v>
      </c>
      <c r="C8690" s="4" t="s">
        <v>13</v>
      </c>
      <c r="D8690" s="4" t="s">
        <v>13</v>
      </c>
      <c r="E8690" s="4" t="s">
        <v>6</v>
      </c>
      <c r="F8690" s="4" t="s">
        <v>10</v>
      </c>
    </row>
    <row r="8691" spans="1:9">
      <c r="A8691" t="n">
        <v>63335</v>
      </c>
      <c r="B8691" s="26" t="n">
        <v>31</v>
      </c>
      <c r="C8691" s="7" t="n">
        <v>1</v>
      </c>
      <c r="D8691" s="7" t="n">
        <v>1</v>
      </c>
      <c r="E8691" s="7" t="s">
        <v>887</v>
      </c>
      <c r="F8691" s="7" t="n">
        <v>96</v>
      </c>
    </row>
    <row r="8692" spans="1:9">
      <c r="A8692" t="s">
        <v>4</v>
      </c>
      <c r="B8692" s="4" t="s">
        <v>5</v>
      </c>
      <c r="C8692" s="4" t="s">
        <v>13</v>
      </c>
      <c r="D8692" s="4" t="s">
        <v>13</v>
      </c>
      <c r="E8692" s="4" t="s">
        <v>6</v>
      </c>
      <c r="F8692" s="4" t="s">
        <v>10</v>
      </c>
    </row>
    <row r="8693" spans="1:9">
      <c r="A8693" t="n">
        <v>63394</v>
      </c>
      <c r="B8693" s="26" t="n">
        <v>31</v>
      </c>
      <c r="C8693" s="7" t="n">
        <v>1</v>
      </c>
      <c r="D8693" s="7" t="n">
        <v>1</v>
      </c>
      <c r="E8693" s="7" t="s">
        <v>888</v>
      </c>
      <c r="F8693" s="7" t="n">
        <v>97</v>
      </c>
    </row>
    <row r="8694" spans="1:9">
      <c r="A8694" t="s">
        <v>4</v>
      </c>
      <c r="B8694" s="4" t="s">
        <v>5</v>
      </c>
      <c r="C8694" s="4" t="s">
        <v>13</v>
      </c>
      <c r="D8694" s="4" t="s">
        <v>13</v>
      </c>
      <c r="E8694" s="4" t="s">
        <v>6</v>
      </c>
      <c r="F8694" s="4" t="s">
        <v>10</v>
      </c>
    </row>
    <row r="8695" spans="1:9">
      <c r="A8695" t="n">
        <v>63449</v>
      </c>
      <c r="B8695" s="26" t="n">
        <v>31</v>
      </c>
      <c r="C8695" s="7" t="n">
        <v>1</v>
      </c>
      <c r="D8695" s="7" t="n">
        <v>1</v>
      </c>
      <c r="E8695" s="7" t="s">
        <v>889</v>
      </c>
      <c r="F8695" s="7" t="n">
        <v>98</v>
      </c>
    </row>
    <row r="8696" spans="1:9">
      <c r="A8696" t="s">
        <v>4</v>
      </c>
      <c r="B8696" s="4" t="s">
        <v>5</v>
      </c>
      <c r="C8696" s="4" t="s">
        <v>13</v>
      </c>
      <c r="D8696" s="4" t="s">
        <v>13</v>
      </c>
      <c r="E8696" s="4" t="s">
        <v>6</v>
      </c>
      <c r="F8696" s="4" t="s">
        <v>10</v>
      </c>
    </row>
    <row r="8697" spans="1:9">
      <c r="A8697" t="n">
        <v>63506</v>
      </c>
      <c r="B8697" s="26" t="n">
        <v>31</v>
      </c>
      <c r="C8697" s="7" t="n">
        <v>1</v>
      </c>
      <c r="D8697" s="7" t="n">
        <v>1</v>
      </c>
      <c r="E8697" s="7" t="s">
        <v>890</v>
      </c>
      <c r="F8697" s="7" t="n">
        <v>99</v>
      </c>
    </row>
    <row r="8698" spans="1:9">
      <c r="A8698" t="s">
        <v>4</v>
      </c>
      <c r="B8698" s="4" t="s">
        <v>5</v>
      </c>
      <c r="C8698" s="4" t="s">
        <v>13</v>
      </c>
      <c r="D8698" s="4" t="s">
        <v>13</v>
      </c>
      <c r="E8698" s="4" t="s">
        <v>13</v>
      </c>
      <c r="F8698" s="4" t="s">
        <v>10</v>
      </c>
      <c r="G8698" s="4" t="s">
        <v>10</v>
      </c>
      <c r="H8698" s="4" t="s">
        <v>13</v>
      </c>
    </row>
    <row r="8699" spans="1:9">
      <c r="A8699" t="n">
        <v>63561</v>
      </c>
      <c r="B8699" s="26" t="n">
        <v>31</v>
      </c>
      <c r="C8699" s="7" t="n">
        <v>2</v>
      </c>
      <c r="D8699" s="7" t="n">
        <v>1</v>
      </c>
      <c r="E8699" s="7" t="n">
        <v>1</v>
      </c>
      <c r="F8699" s="7" t="n">
        <v>65535</v>
      </c>
      <c r="G8699" s="7" t="n">
        <v>65535</v>
      </c>
      <c r="H8699" s="7" t="n">
        <v>0</v>
      </c>
    </row>
    <row r="8700" spans="1:9">
      <c r="A8700" t="s">
        <v>4</v>
      </c>
      <c r="B8700" s="4" t="s">
        <v>5</v>
      </c>
      <c r="C8700" s="4" t="s">
        <v>13</v>
      </c>
      <c r="D8700" s="4" t="s">
        <v>13</v>
      </c>
      <c r="E8700" s="4" t="s">
        <v>13</v>
      </c>
    </row>
    <row r="8701" spans="1:9">
      <c r="A8701" t="n">
        <v>63570</v>
      </c>
      <c r="B8701" s="26" t="n">
        <v>31</v>
      </c>
      <c r="C8701" s="7" t="n">
        <v>4</v>
      </c>
      <c r="D8701" s="7" t="n">
        <v>1</v>
      </c>
      <c r="E8701" s="7" t="n">
        <v>1</v>
      </c>
    </row>
    <row r="8702" spans="1:9">
      <c r="A8702" t="s">
        <v>4</v>
      </c>
      <c r="B8702" s="4" t="s">
        <v>5</v>
      </c>
      <c r="C8702" s="4" t="s">
        <v>13</v>
      </c>
      <c r="D8702" s="4" t="s">
        <v>13</v>
      </c>
    </row>
    <row r="8703" spans="1:9">
      <c r="A8703" t="n">
        <v>63574</v>
      </c>
      <c r="B8703" s="26" t="n">
        <v>31</v>
      </c>
      <c r="C8703" s="7" t="n">
        <v>3</v>
      </c>
      <c r="D8703" s="7" t="n">
        <v>1</v>
      </c>
    </row>
    <row r="8704" spans="1:9">
      <c r="A8704" t="s">
        <v>4</v>
      </c>
      <c r="B8704" s="4" t="s">
        <v>5</v>
      </c>
      <c r="C8704" s="4" t="s">
        <v>13</v>
      </c>
      <c r="D8704" s="4" t="s">
        <v>13</v>
      </c>
      <c r="E8704" s="4" t="s">
        <v>13</v>
      </c>
      <c r="F8704" s="4" t="s">
        <v>9</v>
      </c>
      <c r="G8704" s="4" t="s">
        <v>13</v>
      </c>
      <c r="H8704" s="4" t="s">
        <v>13</v>
      </c>
      <c r="I8704" s="4" t="s">
        <v>84</v>
      </c>
    </row>
    <row r="8705" spans="1:9">
      <c r="A8705" t="n">
        <v>63577</v>
      </c>
      <c r="B8705" s="15" t="n">
        <v>5</v>
      </c>
      <c r="C8705" s="7" t="n">
        <v>35</v>
      </c>
      <c r="D8705" s="7" t="n">
        <v>1</v>
      </c>
      <c r="E8705" s="7" t="n">
        <v>0</v>
      </c>
      <c r="F8705" s="7" t="n">
        <v>100</v>
      </c>
      <c r="G8705" s="7" t="n">
        <v>2</v>
      </c>
      <c r="H8705" s="7" t="n">
        <v>1</v>
      </c>
      <c r="I8705" s="16" t="n">
        <f t="normal" ca="1">A8725</f>
        <v>0</v>
      </c>
    </row>
    <row r="8706" spans="1:9">
      <c r="A8706" t="s">
        <v>4</v>
      </c>
      <c r="B8706" s="4" t="s">
        <v>5</v>
      </c>
      <c r="C8706" s="4" t="s">
        <v>13</v>
      </c>
      <c r="D8706" s="4" t="s">
        <v>13</v>
      </c>
      <c r="E8706" s="4" t="s">
        <v>9</v>
      </c>
      <c r="F8706" s="4" t="s">
        <v>13</v>
      </c>
      <c r="G8706" s="4" t="s">
        <v>13</v>
      </c>
    </row>
    <row r="8707" spans="1:9">
      <c r="A8707" t="n">
        <v>63591</v>
      </c>
      <c r="B8707" s="25" t="n">
        <v>18</v>
      </c>
      <c r="C8707" s="7" t="n">
        <v>1</v>
      </c>
      <c r="D8707" s="7" t="n">
        <v>0</v>
      </c>
      <c r="E8707" s="7" t="n">
        <v>0</v>
      </c>
      <c r="F8707" s="7" t="n">
        <v>19</v>
      </c>
      <c r="G8707" s="7" t="n">
        <v>1</v>
      </c>
    </row>
    <row r="8708" spans="1:9">
      <c r="A8708" t="s">
        <v>4</v>
      </c>
      <c r="B8708" s="4" t="s">
        <v>5</v>
      </c>
      <c r="C8708" s="4" t="s">
        <v>13</v>
      </c>
      <c r="D8708" s="4" t="s">
        <v>13</v>
      </c>
      <c r="E8708" s="4" t="s">
        <v>10</v>
      </c>
      <c r="F8708" s="4" t="s">
        <v>9</v>
      </c>
    </row>
    <row r="8709" spans="1:9">
      <c r="A8709" t="n">
        <v>63600</v>
      </c>
      <c r="B8709" s="26" t="n">
        <v>31</v>
      </c>
      <c r="C8709" s="7" t="n">
        <v>0</v>
      </c>
      <c r="D8709" s="7" t="n">
        <v>1</v>
      </c>
      <c r="E8709" s="7" t="n">
        <v>0</v>
      </c>
      <c r="F8709" s="7" t="n">
        <v>1107296256</v>
      </c>
    </row>
    <row r="8710" spans="1:9">
      <c r="A8710" t="s">
        <v>4</v>
      </c>
      <c r="B8710" s="4" t="s">
        <v>5</v>
      </c>
      <c r="C8710" s="4" t="s">
        <v>13</v>
      </c>
      <c r="D8710" s="4" t="s">
        <v>13</v>
      </c>
      <c r="E8710" s="4" t="s">
        <v>6</v>
      </c>
      <c r="F8710" s="4" t="s">
        <v>10</v>
      </c>
    </row>
    <row r="8711" spans="1:9">
      <c r="A8711" t="n">
        <v>63609</v>
      </c>
      <c r="B8711" s="26" t="n">
        <v>31</v>
      </c>
      <c r="C8711" s="7" t="n">
        <v>1</v>
      </c>
      <c r="D8711" s="7" t="n">
        <v>1</v>
      </c>
      <c r="E8711" s="7" t="s">
        <v>891</v>
      </c>
      <c r="F8711" s="7" t="n">
        <v>100</v>
      </c>
    </row>
    <row r="8712" spans="1:9">
      <c r="A8712" t="s">
        <v>4</v>
      </c>
      <c r="B8712" s="4" t="s">
        <v>5</v>
      </c>
      <c r="C8712" s="4" t="s">
        <v>13</v>
      </c>
      <c r="D8712" s="4" t="s">
        <v>13</v>
      </c>
      <c r="E8712" s="4" t="s">
        <v>6</v>
      </c>
      <c r="F8712" s="4" t="s">
        <v>10</v>
      </c>
    </row>
    <row r="8713" spans="1:9">
      <c r="A8713" t="n">
        <v>63672</v>
      </c>
      <c r="B8713" s="26" t="n">
        <v>31</v>
      </c>
      <c r="C8713" s="7" t="n">
        <v>1</v>
      </c>
      <c r="D8713" s="7" t="n">
        <v>1</v>
      </c>
      <c r="E8713" s="7" t="s">
        <v>892</v>
      </c>
      <c r="F8713" s="7" t="n">
        <v>101</v>
      </c>
    </row>
    <row r="8714" spans="1:9">
      <c r="A8714" t="s">
        <v>4</v>
      </c>
      <c r="B8714" s="4" t="s">
        <v>5</v>
      </c>
      <c r="C8714" s="4" t="s">
        <v>13</v>
      </c>
      <c r="D8714" s="4" t="s">
        <v>13</v>
      </c>
      <c r="E8714" s="4" t="s">
        <v>6</v>
      </c>
      <c r="F8714" s="4" t="s">
        <v>10</v>
      </c>
    </row>
    <row r="8715" spans="1:9">
      <c r="A8715" t="n">
        <v>63731</v>
      </c>
      <c r="B8715" s="26" t="n">
        <v>31</v>
      </c>
      <c r="C8715" s="7" t="n">
        <v>1</v>
      </c>
      <c r="D8715" s="7" t="n">
        <v>1</v>
      </c>
      <c r="E8715" s="7" t="s">
        <v>893</v>
      </c>
      <c r="F8715" s="7" t="n">
        <v>102</v>
      </c>
    </row>
    <row r="8716" spans="1:9">
      <c r="A8716" t="s">
        <v>4</v>
      </c>
      <c r="B8716" s="4" t="s">
        <v>5</v>
      </c>
      <c r="C8716" s="4" t="s">
        <v>13</v>
      </c>
      <c r="D8716" s="4" t="s">
        <v>13</v>
      </c>
      <c r="E8716" s="4" t="s">
        <v>6</v>
      </c>
      <c r="F8716" s="4" t="s">
        <v>10</v>
      </c>
    </row>
    <row r="8717" spans="1:9">
      <c r="A8717" t="n">
        <v>63792</v>
      </c>
      <c r="B8717" s="26" t="n">
        <v>31</v>
      </c>
      <c r="C8717" s="7" t="n">
        <v>1</v>
      </c>
      <c r="D8717" s="7" t="n">
        <v>1</v>
      </c>
      <c r="E8717" s="7" t="s">
        <v>894</v>
      </c>
      <c r="F8717" s="7" t="n">
        <v>103</v>
      </c>
    </row>
    <row r="8718" spans="1:9">
      <c r="A8718" t="s">
        <v>4</v>
      </c>
      <c r="B8718" s="4" t="s">
        <v>5</v>
      </c>
      <c r="C8718" s="4" t="s">
        <v>13</v>
      </c>
      <c r="D8718" s="4" t="s">
        <v>13</v>
      </c>
      <c r="E8718" s="4" t="s">
        <v>13</v>
      </c>
      <c r="F8718" s="4" t="s">
        <v>10</v>
      </c>
      <c r="G8718" s="4" t="s">
        <v>10</v>
      </c>
      <c r="H8718" s="4" t="s">
        <v>13</v>
      </c>
    </row>
    <row r="8719" spans="1:9">
      <c r="A8719" t="n">
        <v>63851</v>
      </c>
      <c r="B8719" s="26" t="n">
        <v>31</v>
      </c>
      <c r="C8719" s="7" t="n">
        <v>2</v>
      </c>
      <c r="D8719" s="7" t="n">
        <v>1</v>
      </c>
      <c r="E8719" s="7" t="n">
        <v>1</v>
      </c>
      <c r="F8719" s="7" t="n">
        <v>65535</v>
      </c>
      <c r="G8719" s="7" t="n">
        <v>65535</v>
      </c>
      <c r="H8719" s="7" t="n">
        <v>0</v>
      </c>
    </row>
    <row r="8720" spans="1:9">
      <c r="A8720" t="s">
        <v>4</v>
      </c>
      <c r="B8720" s="4" t="s">
        <v>5</v>
      </c>
      <c r="C8720" s="4" t="s">
        <v>13</v>
      </c>
      <c r="D8720" s="4" t="s">
        <v>13</v>
      </c>
      <c r="E8720" s="4" t="s">
        <v>13</v>
      </c>
    </row>
    <row r="8721" spans="1:9">
      <c r="A8721" t="n">
        <v>63860</v>
      </c>
      <c r="B8721" s="26" t="n">
        <v>31</v>
      </c>
      <c r="C8721" s="7" t="n">
        <v>4</v>
      </c>
      <c r="D8721" s="7" t="n">
        <v>1</v>
      </c>
      <c r="E8721" s="7" t="n">
        <v>1</v>
      </c>
    </row>
    <row r="8722" spans="1:9">
      <c r="A8722" t="s">
        <v>4</v>
      </c>
      <c r="B8722" s="4" t="s">
        <v>5</v>
      </c>
      <c r="C8722" s="4" t="s">
        <v>13</v>
      </c>
      <c r="D8722" s="4" t="s">
        <v>13</v>
      </c>
    </row>
    <row r="8723" spans="1:9">
      <c r="A8723" t="n">
        <v>63864</v>
      </c>
      <c r="B8723" s="26" t="n">
        <v>31</v>
      </c>
      <c r="C8723" s="7" t="n">
        <v>3</v>
      </c>
      <c r="D8723" s="7" t="n">
        <v>1</v>
      </c>
    </row>
    <row r="8724" spans="1:9">
      <c r="A8724" t="s">
        <v>4</v>
      </c>
      <c r="B8724" s="4" t="s">
        <v>5</v>
      </c>
      <c r="C8724" s="4" t="s">
        <v>13</v>
      </c>
      <c r="D8724" s="4" t="s">
        <v>13</v>
      </c>
      <c r="E8724" s="4" t="s">
        <v>13</v>
      </c>
      <c r="F8724" s="4" t="s">
        <v>9</v>
      </c>
      <c r="G8724" s="4" t="s">
        <v>13</v>
      </c>
      <c r="H8724" s="4" t="s">
        <v>13</v>
      </c>
      <c r="I8724" s="4" t="s">
        <v>84</v>
      </c>
    </row>
    <row r="8725" spans="1:9">
      <c r="A8725" t="n">
        <v>63867</v>
      </c>
      <c r="B8725" s="15" t="n">
        <v>5</v>
      </c>
      <c r="C8725" s="7" t="n">
        <v>35</v>
      </c>
      <c r="D8725" s="7" t="n">
        <v>1</v>
      </c>
      <c r="E8725" s="7" t="n">
        <v>0</v>
      </c>
      <c r="F8725" s="7" t="n">
        <v>104</v>
      </c>
      <c r="G8725" s="7" t="n">
        <v>2</v>
      </c>
      <c r="H8725" s="7" t="n">
        <v>1</v>
      </c>
      <c r="I8725" s="16" t="n">
        <f t="normal" ca="1">A8745</f>
        <v>0</v>
      </c>
    </row>
    <row r="8726" spans="1:9">
      <c r="A8726" t="s">
        <v>4</v>
      </c>
      <c r="B8726" s="4" t="s">
        <v>5</v>
      </c>
      <c r="C8726" s="4" t="s">
        <v>13</v>
      </c>
      <c r="D8726" s="4" t="s">
        <v>13</v>
      </c>
      <c r="E8726" s="4" t="s">
        <v>9</v>
      </c>
      <c r="F8726" s="4" t="s">
        <v>13</v>
      </c>
      <c r="G8726" s="4" t="s">
        <v>13</v>
      </c>
    </row>
    <row r="8727" spans="1:9">
      <c r="A8727" t="n">
        <v>63881</v>
      </c>
      <c r="B8727" s="25" t="n">
        <v>18</v>
      </c>
      <c r="C8727" s="7" t="n">
        <v>1</v>
      </c>
      <c r="D8727" s="7" t="n">
        <v>0</v>
      </c>
      <c r="E8727" s="7" t="n">
        <v>0</v>
      </c>
      <c r="F8727" s="7" t="n">
        <v>19</v>
      </c>
      <c r="G8727" s="7" t="n">
        <v>1</v>
      </c>
    </row>
    <row r="8728" spans="1:9">
      <c r="A8728" t="s">
        <v>4</v>
      </c>
      <c r="B8728" s="4" t="s">
        <v>5</v>
      </c>
      <c r="C8728" s="4" t="s">
        <v>13</v>
      </c>
      <c r="D8728" s="4" t="s">
        <v>13</v>
      </c>
      <c r="E8728" s="4" t="s">
        <v>10</v>
      </c>
      <c r="F8728" s="4" t="s">
        <v>9</v>
      </c>
    </row>
    <row r="8729" spans="1:9">
      <c r="A8729" t="n">
        <v>63890</v>
      </c>
      <c r="B8729" s="26" t="n">
        <v>31</v>
      </c>
      <c r="C8729" s="7" t="n">
        <v>0</v>
      </c>
      <c r="D8729" s="7" t="n">
        <v>1</v>
      </c>
      <c r="E8729" s="7" t="n">
        <v>0</v>
      </c>
      <c r="F8729" s="7" t="n">
        <v>1107296256</v>
      </c>
    </row>
    <row r="8730" spans="1:9">
      <c r="A8730" t="s">
        <v>4</v>
      </c>
      <c r="B8730" s="4" t="s">
        <v>5</v>
      </c>
      <c r="C8730" s="4" t="s">
        <v>13</v>
      </c>
      <c r="D8730" s="4" t="s">
        <v>13</v>
      </c>
      <c r="E8730" s="4" t="s">
        <v>6</v>
      </c>
      <c r="F8730" s="4" t="s">
        <v>10</v>
      </c>
    </row>
    <row r="8731" spans="1:9">
      <c r="A8731" t="n">
        <v>63899</v>
      </c>
      <c r="B8731" s="26" t="n">
        <v>31</v>
      </c>
      <c r="C8731" s="7" t="n">
        <v>1</v>
      </c>
      <c r="D8731" s="7" t="n">
        <v>1</v>
      </c>
      <c r="E8731" s="7" t="s">
        <v>895</v>
      </c>
      <c r="F8731" s="7" t="n">
        <v>104</v>
      </c>
    </row>
    <row r="8732" spans="1:9">
      <c r="A8732" t="s">
        <v>4</v>
      </c>
      <c r="B8732" s="4" t="s">
        <v>5</v>
      </c>
      <c r="C8732" s="4" t="s">
        <v>13</v>
      </c>
      <c r="D8732" s="4" t="s">
        <v>13</v>
      </c>
      <c r="E8732" s="4" t="s">
        <v>6</v>
      </c>
      <c r="F8732" s="4" t="s">
        <v>10</v>
      </c>
    </row>
    <row r="8733" spans="1:9">
      <c r="A8733" t="n">
        <v>63964</v>
      </c>
      <c r="B8733" s="26" t="n">
        <v>31</v>
      </c>
      <c r="C8733" s="7" t="n">
        <v>1</v>
      </c>
      <c r="D8733" s="7" t="n">
        <v>1</v>
      </c>
      <c r="E8733" s="7" t="s">
        <v>896</v>
      </c>
      <c r="F8733" s="7" t="n">
        <v>105</v>
      </c>
    </row>
    <row r="8734" spans="1:9">
      <c r="A8734" t="s">
        <v>4</v>
      </c>
      <c r="B8734" s="4" t="s">
        <v>5</v>
      </c>
      <c r="C8734" s="4" t="s">
        <v>13</v>
      </c>
      <c r="D8734" s="4" t="s">
        <v>13</v>
      </c>
      <c r="E8734" s="4" t="s">
        <v>6</v>
      </c>
      <c r="F8734" s="4" t="s">
        <v>10</v>
      </c>
    </row>
    <row r="8735" spans="1:9">
      <c r="A8735" t="n">
        <v>64025</v>
      </c>
      <c r="B8735" s="26" t="n">
        <v>31</v>
      </c>
      <c r="C8735" s="7" t="n">
        <v>1</v>
      </c>
      <c r="D8735" s="7" t="n">
        <v>1</v>
      </c>
      <c r="E8735" s="7" t="s">
        <v>897</v>
      </c>
      <c r="F8735" s="7" t="n">
        <v>106</v>
      </c>
    </row>
    <row r="8736" spans="1:9">
      <c r="A8736" t="s">
        <v>4</v>
      </c>
      <c r="B8736" s="4" t="s">
        <v>5</v>
      </c>
      <c r="C8736" s="4" t="s">
        <v>13</v>
      </c>
      <c r="D8736" s="4" t="s">
        <v>13</v>
      </c>
      <c r="E8736" s="4" t="s">
        <v>6</v>
      </c>
      <c r="F8736" s="4" t="s">
        <v>10</v>
      </c>
    </row>
    <row r="8737" spans="1:9">
      <c r="A8737" t="n">
        <v>64088</v>
      </c>
      <c r="B8737" s="26" t="n">
        <v>31</v>
      </c>
      <c r="C8737" s="7" t="n">
        <v>1</v>
      </c>
      <c r="D8737" s="7" t="n">
        <v>1</v>
      </c>
      <c r="E8737" s="7" t="s">
        <v>898</v>
      </c>
      <c r="F8737" s="7" t="n">
        <v>107</v>
      </c>
    </row>
    <row r="8738" spans="1:9">
      <c r="A8738" t="s">
        <v>4</v>
      </c>
      <c r="B8738" s="4" t="s">
        <v>5</v>
      </c>
      <c r="C8738" s="4" t="s">
        <v>13</v>
      </c>
      <c r="D8738" s="4" t="s">
        <v>13</v>
      </c>
      <c r="E8738" s="4" t="s">
        <v>13</v>
      </c>
      <c r="F8738" s="4" t="s">
        <v>10</v>
      </c>
      <c r="G8738" s="4" t="s">
        <v>10</v>
      </c>
      <c r="H8738" s="4" t="s">
        <v>13</v>
      </c>
    </row>
    <row r="8739" spans="1:9">
      <c r="A8739" t="n">
        <v>64149</v>
      </c>
      <c r="B8739" s="26" t="n">
        <v>31</v>
      </c>
      <c r="C8739" s="7" t="n">
        <v>2</v>
      </c>
      <c r="D8739" s="7" t="n">
        <v>1</v>
      </c>
      <c r="E8739" s="7" t="n">
        <v>1</v>
      </c>
      <c r="F8739" s="7" t="n">
        <v>65535</v>
      </c>
      <c r="G8739" s="7" t="n">
        <v>65535</v>
      </c>
      <c r="H8739" s="7" t="n">
        <v>0</v>
      </c>
    </row>
    <row r="8740" spans="1:9">
      <c r="A8740" t="s">
        <v>4</v>
      </c>
      <c r="B8740" s="4" t="s">
        <v>5</v>
      </c>
      <c r="C8740" s="4" t="s">
        <v>13</v>
      </c>
      <c r="D8740" s="4" t="s">
        <v>13</v>
      </c>
      <c r="E8740" s="4" t="s">
        <v>13</v>
      </c>
    </row>
    <row r="8741" spans="1:9">
      <c r="A8741" t="n">
        <v>64158</v>
      </c>
      <c r="B8741" s="26" t="n">
        <v>31</v>
      </c>
      <c r="C8741" s="7" t="n">
        <v>4</v>
      </c>
      <c r="D8741" s="7" t="n">
        <v>1</v>
      </c>
      <c r="E8741" s="7" t="n">
        <v>1</v>
      </c>
    </row>
    <row r="8742" spans="1:9">
      <c r="A8742" t="s">
        <v>4</v>
      </c>
      <c r="B8742" s="4" t="s">
        <v>5</v>
      </c>
      <c r="C8742" s="4" t="s">
        <v>13</v>
      </c>
      <c r="D8742" s="4" t="s">
        <v>13</v>
      </c>
    </row>
    <row r="8743" spans="1:9">
      <c r="A8743" t="n">
        <v>64162</v>
      </c>
      <c r="B8743" s="26" t="n">
        <v>31</v>
      </c>
      <c r="C8743" s="7" t="n">
        <v>3</v>
      </c>
      <c r="D8743" s="7" t="n">
        <v>1</v>
      </c>
    </row>
    <row r="8744" spans="1:9">
      <c r="A8744" t="s">
        <v>4</v>
      </c>
      <c r="B8744" s="4" t="s">
        <v>5</v>
      </c>
      <c r="C8744" s="4" t="s">
        <v>13</v>
      </c>
      <c r="D8744" s="4" t="s">
        <v>13</v>
      </c>
      <c r="E8744" s="4" t="s">
        <v>13</v>
      </c>
      <c r="F8744" s="4" t="s">
        <v>9</v>
      </c>
      <c r="G8744" s="4" t="s">
        <v>13</v>
      </c>
      <c r="H8744" s="4" t="s">
        <v>13</v>
      </c>
      <c r="I8744" s="4" t="s">
        <v>84</v>
      </c>
    </row>
    <row r="8745" spans="1:9">
      <c r="A8745" t="n">
        <v>64165</v>
      </c>
      <c r="B8745" s="15" t="n">
        <v>5</v>
      </c>
      <c r="C8745" s="7" t="n">
        <v>35</v>
      </c>
      <c r="D8745" s="7" t="n">
        <v>1</v>
      </c>
      <c r="E8745" s="7" t="n">
        <v>0</v>
      </c>
      <c r="F8745" s="7" t="n">
        <v>-2</v>
      </c>
      <c r="G8745" s="7" t="n">
        <v>3</v>
      </c>
      <c r="H8745" s="7" t="n">
        <v>1</v>
      </c>
      <c r="I8745" s="16" t="n">
        <f t="normal" ca="1">A8749</f>
        <v>0</v>
      </c>
    </row>
    <row r="8746" spans="1:9">
      <c r="A8746" t="s">
        <v>4</v>
      </c>
      <c r="B8746" s="4" t="s">
        <v>5</v>
      </c>
      <c r="C8746" s="4" t="s">
        <v>13</v>
      </c>
      <c r="D8746" s="4" t="s">
        <v>6</v>
      </c>
    </row>
    <row r="8747" spans="1:9">
      <c r="A8747" t="n">
        <v>64179</v>
      </c>
      <c r="B8747" s="30" t="n">
        <v>2</v>
      </c>
      <c r="C8747" s="7" t="n">
        <v>0</v>
      </c>
      <c r="D8747" s="7" t="s">
        <v>801</v>
      </c>
    </row>
    <row r="8748" spans="1:9">
      <c r="A8748" t="s">
        <v>4</v>
      </c>
      <c r="B8748" s="4" t="s">
        <v>5</v>
      </c>
    </row>
    <row r="8749" spans="1:9">
      <c r="A8749" t="n">
        <v>64194</v>
      </c>
      <c r="B8749" s="5" t="n">
        <v>1</v>
      </c>
    </row>
    <row r="8750" spans="1:9" s="3" customFormat="1" customHeight="0">
      <c r="A8750" s="3" t="s">
        <v>2</v>
      </c>
      <c r="B8750" s="3" t="s">
        <v>899</v>
      </c>
    </row>
    <row r="8751" spans="1:9">
      <c r="A8751" t="s">
        <v>4</v>
      </c>
      <c r="B8751" s="4" t="s">
        <v>5</v>
      </c>
      <c r="C8751" s="4" t="s">
        <v>13</v>
      </c>
      <c r="D8751" s="4" t="s">
        <v>13</v>
      </c>
      <c r="E8751" s="4" t="s">
        <v>9</v>
      </c>
      <c r="F8751" s="4" t="s">
        <v>13</v>
      </c>
      <c r="G8751" s="4" t="s">
        <v>13</v>
      </c>
    </row>
    <row r="8752" spans="1:9">
      <c r="A8752" t="n">
        <v>64196</v>
      </c>
      <c r="B8752" s="25" t="n">
        <v>18</v>
      </c>
      <c r="C8752" s="7" t="n">
        <v>1</v>
      </c>
      <c r="D8752" s="7" t="n">
        <v>0</v>
      </c>
      <c r="E8752" s="7" t="n">
        <v>0</v>
      </c>
      <c r="F8752" s="7" t="n">
        <v>19</v>
      </c>
      <c r="G8752" s="7" t="n">
        <v>1</v>
      </c>
    </row>
    <row r="8753" spans="1:9">
      <c r="A8753" t="s">
        <v>4</v>
      </c>
      <c r="B8753" s="4" t="s">
        <v>5</v>
      </c>
      <c r="C8753" s="4" t="s">
        <v>13</v>
      </c>
      <c r="D8753" s="4" t="s">
        <v>13</v>
      </c>
      <c r="E8753" s="4" t="s">
        <v>10</v>
      </c>
      <c r="F8753" s="4" t="s">
        <v>9</v>
      </c>
    </row>
    <row r="8754" spans="1:9">
      <c r="A8754" t="n">
        <v>64205</v>
      </c>
      <c r="B8754" s="26" t="n">
        <v>31</v>
      </c>
      <c r="C8754" s="7" t="n">
        <v>0</v>
      </c>
      <c r="D8754" s="7" t="n">
        <v>1</v>
      </c>
      <c r="E8754" s="7" t="n">
        <v>0</v>
      </c>
      <c r="F8754" s="7" t="n">
        <v>1107296256</v>
      </c>
    </row>
    <row r="8755" spans="1:9">
      <c r="A8755" t="s">
        <v>4</v>
      </c>
      <c r="B8755" s="4" t="s">
        <v>5</v>
      </c>
      <c r="C8755" s="4" t="s">
        <v>13</v>
      </c>
      <c r="D8755" s="4" t="s">
        <v>13</v>
      </c>
      <c r="E8755" s="4" t="s">
        <v>6</v>
      </c>
      <c r="F8755" s="4" t="s">
        <v>10</v>
      </c>
    </row>
    <row r="8756" spans="1:9">
      <c r="A8756" t="n">
        <v>64214</v>
      </c>
      <c r="B8756" s="26" t="n">
        <v>31</v>
      </c>
      <c r="C8756" s="7" t="n">
        <v>1</v>
      </c>
      <c r="D8756" s="7" t="n">
        <v>1</v>
      </c>
      <c r="E8756" s="7" t="s">
        <v>900</v>
      </c>
      <c r="F8756" s="7" t="n">
        <v>120</v>
      </c>
    </row>
    <row r="8757" spans="1:9">
      <c r="A8757" t="s">
        <v>4</v>
      </c>
      <c r="B8757" s="4" t="s">
        <v>5</v>
      </c>
      <c r="C8757" s="4" t="s">
        <v>13</v>
      </c>
      <c r="D8757" s="4" t="s">
        <v>13</v>
      </c>
      <c r="E8757" s="4" t="s">
        <v>6</v>
      </c>
      <c r="F8757" s="4" t="s">
        <v>10</v>
      </c>
    </row>
    <row r="8758" spans="1:9">
      <c r="A8758" t="n">
        <v>64246</v>
      </c>
      <c r="B8758" s="26" t="n">
        <v>31</v>
      </c>
      <c r="C8758" s="7" t="n">
        <v>1</v>
      </c>
      <c r="D8758" s="7" t="n">
        <v>1</v>
      </c>
      <c r="E8758" s="7" t="s">
        <v>901</v>
      </c>
      <c r="F8758" s="7" t="n">
        <v>121</v>
      </c>
    </row>
    <row r="8759" spans="1:9">
      <c r="A8759" t="s">
        <v>4</v>
      </c>
      <c r="B8759" s="4" t="s">
        <v>5</v>
      </c>
      <c r="C8759" s="4" t="s">
        <v>13</v>
      </c>
      <c r="D8759" s="4" t="s">
        <v>13</v>
      </c>
      <c r="E8759" s="4" t="s">
        <v>6</v>
      </c>
      <c r="F8759" s="4" t="s">
        <v>10</v>
      </c>
    </row>
    <row r="8760" spans="1:9">
      <c r="A8760" t="n">
        <v>64297</v>
      </c>
      <c r="B8760" s="26" t="n">
        <v>31</v>
      </c>
      <c r="C8760" s="7" t="n">
        <v>1</v>
      </c>
      <c r="D8760" s="7" t="n">
        <v>1</v>
      </c>
      <c r="E8760" s="7" t="s">
        <v>902</v>
      </c>
      <c r="F8760" s="7" t="n">
        <v>122</v>
      </c>
    </row>
    <row r="8761" spans="1:9">
      <c r="A8761" t="s">
        <v>4</v>
      </c>
      <c r="B8761" s="4" t="s">
        <v>5</v>
      </c>
      <c r="C8761" s="4" t="s">
        <v>13</v>
      </c>
      <c r="D8761" s="4" t="s">
        <v>13</v>
      </c>
      <c r="E8761" s="4" t="s">
        <v>6</v>
      </c>
      <c r="F8761" s="4" t="s">
        <v>10</v>
      </c>
    </row>
    <row r="8762" spans="1:9">
      <c r="A8762" t="n">
        <v>64343</v>
      </c>
      <c r="B8762" s="26" t="n">
        <v>31</v>
      </c>
      <c r="C8762" s="7" t="n">
        <v>1</v>
      </c>
      <c r="D8762" s="7" t="n">
        <v>1</v>
      </c>
      <c r="E8762" s="7" t="s">
        <v>903</v>
      </c>
      <c r="F8762" s="7" t="n">
        <v>123</v>
      </c>
    </row>
    <row r="8763" spans="1:9">
      <c r="A8763" t="s">
        <v>4</v>
      </c>
      <c r="B8763" s="4" t="s">
        <v>5</v>
      </c>
      <c r="C8763" s="4" t="s">
        <v>13</v>
      </c>
      <c r="D8763" s="4" t="s">
        <v>13</v>
      </c>
      <c r="E8763" s="4" t="s">
        <v>6</v>
      </c>
      <c r="F8763" s="4" t="s">
        <v>10</v>
      </c>
    </row>
    <row r="8764" spans="1:9">
      <c r="A8764" t="n">
        <v>64382</v>
      </c>
      <c r="B8764" s="26" t="n">
        <v>31</v>
      </c>
      <c r="C8764" s="7" t="n">
        <v>1</v>
      </c>
      <c r="D8764" s="7" t="n">
        <v>1</v>
      </c>
      <c r="E8764" s="7" t="s">
        <v>904</v>
      </c>
      <c r="F8764" s="7" t="n">
        <v>124</v>
      </c>
    </row>
    <row r="8765" spans="1:9">
      <c r="A8765" t="s">
        <v>4</v>
      </c>
      <c r="B8765" s="4" t="s">
        <v>5</v>
      </c>
      <c r="C8765" s="4" t="s">
        <v>13</v>
      </c>
      <c r="D8765" s="4" t="s">
        <v>13</v>
      </c>
      <c r="E8765" s="4" t="s">
        <v>6</v>
      </c>
      <c r="F8765" s="4" t="s">
        <v>10</v>
      </c>
    </row>
    <row r="8766" spans="1:9">
      <c r="A8766" t="n">
        <v>64409</v>
      </c>
      <c r="B8766" s="26" t="n">
        <v>31</v>
      </c>
      <c r="C8766" s="7" t="n">
        <v>1</v>
      </c>
      <c r="D8766" s="7" t="n">
        <v>1</v>
      </c>
      <c r="E8766" s="7" t="s">
        <v>905</v>
      </c>
      <c r="F8766" s="7" t="n">
        <v>125</v>
      </c>
    </row>
    <row r="8767" spans="1:9">
      <c r="A8767" t="s">
        <v>4</v>
      </c>
      <c r="B8767" s="4" t="s">
        <v>5</v>
      </c>
      <c r="C8767" s="4" t="s">
        <v>13</v>
      </c>
      <c r="D8767" s="4" t="s">
        <v>13</v>
      </c>
      <c r="E8767" s="4" t="s">
        <v>6</v>
      </c>
      <c r="F8767" s="4" t="s">
        <v>10</v>
      </c>
    </row>
    <row r="8768" spans="1:9">
      <c r="A8768" t="n">
        <v>64455</v>
      </c>
      <c r="B8768" s="26" t="n">
        <v>31</v>
      </c>
      <c r="C8768" s="7" t="n">
        <v>1</v>
      </c>
      <c r="D8768" s="7" t="n">
        <v>1</v>
      </c>
      <c r="E8768" s="7" t="s">
        <v>906</v>
      </c>
      <c r="F8768" s="7" t="n">
        <v>126</v>
      </c>
    </row>
    <row r="8769" spans="1:6">
      <c r="A8769" t="s">
        <v>4</v>
      </c>
      <c r="B8769" s="4" t="s">
        <v>5</v>
      </c>
      <c r="C8769" s="4" t="s">
        <v>13</v>
      </c>
      <c r="D8769" s="4" t="s">
        <v>13</v>
      </c>
      <c r="E8769" s="4" t="s">
        <v>6</v>
      </c>
      <c r="F8769" s="4" t="s">
        <v>10</v>
      </c>
    </row>
    <row r="8770" spans="1:6">
      <c r="A8770" t="n">
        <v>64494</v>
      </c>
      <c r="B8770" s="26" t="n">
        <v>31</v>
      </c>
      <c r="C8770" s="7" t="n">
        <v>1</v>
      </c>
      <c r="D8770" s="7" t="n">
        <v>1</v>
      </c>
      <c r="E8770" s="7" t="s">
        <v>907</v>
      </c>
      <c r="F8770" s="7" t="n">
        <v>127</v>
      </c>
    </row>
    <row r="8771" spans="1:6">
      <c r="A8771" t="s">
        <v>4</v>
      </c>
      <c r="B8771" s="4" t="s">
        <v>5</v>
      </c>
      <c r="C8771" s="4" t="s">
        <v>13</v>
      </c>
      <c r="D8771" s="4" t="s">
        <v>13</v>
      </c>
      <c r="E8771" s="4" t="s">
        <v>6</v>
      </c>
      <c r="F8771" s="4" t="s">
        <v>10</v>
      </c>
    </row>
    <row r="8772" spans="1:6">
      <c r="A8772" t="n">
        <v>64549</v>
      </c>
      <c r="B8772" s="26" t="n">
        <v>31</v>
      </c>
      <c r="C8772" s="7" t="n">
        <v>1</v>
      </c>
      <c r="D8772" s="7" t="n">
        <v>1</v>
      </c>
      <c r="E8772" s="7" t="s">
        <v>908</v>
      </c>
      <c r="F8772" s="7" t="n">
        <v>128</v>
      </c>
    </row>
    <row r="8773" spans="1:6">
      <c r="A8773" t="s">
        <v>4</v>
      </c>
      <c r="B8773" s="4" t="s">
        <v>5</v>
      </c>
      <c r="C8773" s="4" t="s">
        <v>13</v>
      </c>
      <c r="D8773" s="4" t="s">
        <v>13</v>
      </c>
      <c r="E8773" s="4" t="s">
        <v>6</v>
      </c>
      <c r="F8773" s="4" t="s">
        <v>10</v>
      </c>
    </row>
    <row r="8774" spans="1:6">
      <c r="A8774" t="n">
        <v>64603</v>
      </c>
      <c r="B8774" s="26" t="n">
        <v>31</v>
      </c>
      <c r="C8774" s="7" t="n">
        <v>1</v>
      </c>
      <c r="D8774" s="7" t="n">
        <v>1</v>
      </c>
      <c r="E8774" s="7" t="s">
        <v>909</v>
      </c>
      <c r="F8774" s="7" t="n">
        <v>129</v>
      </c>
    </row>
    <row r="8775" spans="1:6">
      <c r="A8775" t="s">
        <v>4</v>
      </c>
      <c r="B8775" s="4" t="s">
        <v>5</v>
      </c>
      <c r="C8775" s="4" t="s">
        <v>13</v>
      </c>
      <c r="D8775" s="4" t="s">
        <v>13</v>
      </c>
      <c r="E8775" s="4" t="s">
        <v>6</v>
      </c>
      <c r="F8775" s="4" t="s">
        <v>10</v>
      </c>
    </row>
    <row r="8776" spans="1:6">
      <c r="A8776" t="n">
        <v>64651</v>
      </c>
      <c r="B8776" s="26" t="n">
        <v>31</v>
      </c>
      <c r="C8776" s="7" t="n">
        <v>1</v>
      </c>
      <c r="D8776" s="7" t="n">
        <v>1</v>
      </c>
      <c r="E8776" s="7" t="s">
        <v>910</v>
      </c>
      <c r="F8776" s="7" t="n">
        <v>130</v>
      </c>
    </row>
    <row r="8777" spans="1:6">
      <c r="A8777" t="s">
        <v>4</v>
      </c>
      <c r="B8777" s="4" t="s">
        <v>5</v>
      </c>
      <c r="C8777" s="4" t="s">
        <v>13</v>
      </c>
      <c r="D8777" s="4" t="s">
        <v>13</v>
      </c>
      <c r="E8777" s="4" t="s">
        <v>6</v>
      </c>
      <c r="F8777" s="4" t="s">
        <v>10</v>
      </c>
    </row>
    <row r="8778" spans="1:6">
      <c r="A8778" t="n">
        <v>64701</v>
      </c>
      <c r="B8778" s="26" t="n">
        <v>31</v>
      </c>
      <c r="C8778" s="7" t="n">
        <v>1</v>
      </c>
      <c r="D8778" s="7" t="n">
        <v>1</v>
      </c>
      <c r="E8778" s="7" t="s">
        <v>911</v>
      </c>
      <c r="F8778" s="7" t="n">
        <v>131</v>
      </c>
    </row>
    <row r="8779" spans="1:6">
      <c r="A8779" t="s">
        <v>4</v>
      </c>
      <c r="B8779" s="4" t="s">
        <v>5</v>
      </c>
      <c r="C8779" s="4" t="s">
        <v>13</v>
      </c>
      <c r="D8779" s="4" t="s">
        <v>13</v>
      </c>
      <c r="E8779" s="4" t="s">
        <v>6</v>
      </c>
      <c r="F8779" s="4" t="s">
        <v>10</v>
      </c>
    </row>
    <row r="8780" spans="1:6">
      <c r="A8780" t="n">
        <v>64751</v>
      </c>
      <c r="B8780" s="26" t="n">
        <v>31</v>
      </c>
      <c r="C8780" s="7" t="n">
        <v>1</v>
      </c>
      <c r="D8780" s="7" t="n">
        <v>1</v>
      </c>
      <c r="E8780" s="7" t="s">
        <v>912</v>
      </c>
      <c r="F8780" s="7" t="n">
        <v>132</v>
      </c>
    </row>
    <row r="8781" spans="1:6">
      <c r="A8781" t="s">
        <v>4</v>
      </c>
      <c r="B8781" s="4" t="s">
        <v>5</v>
      </c>
      <c r="C8781" s="4" t="s">
        <v>13</v>
      </c>
      <c r="D8781" s="4" t="s">
        <v>13</v>
      </c>
      <c r="E8781" s="4" t="s">
        <v>6</v>
      </c>
      <c r="F8781" s="4" t="s">
        <v>10</v>
      </c>
    </row>
    <row r="8782" spans="1:6">
      <c r="A8782" t="n">
        <v>64810</v>
      </c>
      <c r="B8782" s="26" t="n">
        <v>31</v>
      </c>
      <c r="C8782" s="7" t="n">
        <v>1</v>
      </c>
      <c r="D8782" s="7" t="n">
        <v>1</v>
      </c>
      <c r="E8782" s="7" t="s">
        <v>913</v>
      </c>
      <c r="F8782" s="7" t="n">
        <v>133</v>
      </c>
    </row>
    <row r="8783" spans="1:6">
      <c r="A8783" t="s">
        <v>4</v>
      </c>
      <c r="B8783" s="4" t="s">
        <v>5</v>
      </c>
      <c r="C8783" s="4" t="s">
        <v>13</v>
      </c>
      <c r="D8783" s="4" t="s">
        <v>13</v>
      </c>
      <c r="E8783" s="4" t="s">
        <v>6</v>
      </c>
      <c r="F8783" s="4" t="s">
        <v>10</v>
      </c>
    </row>
    <row r="8784" spans="1:6">
      <c r="A8784" t="n">
        <v>64851</v>
      </c>
      <c r="B8784" s="26" t="n">
        <v>31</v>
      </c>
      <c r="C8784" s="7" t="n">
        <v>1</v>
      </c>
      <c r="D8784" s="7" t="n">
        <v>1</v>
      </c>
      <c r="E8784" s="7" t="s">
        <v>914</v>
      </c>
      <c r="F8784" s="7" t="n">
        <v>134</v>
      </c>
    </row>
    <row r="8785" spans="1:6">
      <c r="A8785" t="s">
        <v>4</v>
      </c>
      <c r="B8785" s="4" t="s">
        <v>5</v>
      </c>
      <c r="C8785" s="4" t="s">
        <v>13</v>
      </c>
      <c r="D8785" s="4" t="s">
        <v>13</v>
      </c>
      <c r="E8785" s="4" t="s">
        <v>6</v>
      </c>
      <c r="F8785" s="4" t="s">
        <v>10</v>
      </c>
    </row>
    <row r="8786" spans="1:6">
      <c r="A8786" t="n">
        <v>64909</v>
      </c>
      <c r="B8786" s="26" t="n">
        <v>31</v>
      </c>
      <c r="C8786" s="7" t="n">
        <v>1</v>
      </c>
      <c r="D8786" s="7" t="n">
        <v>1</v>
      </c>
      <c r="E8786" s="7" t="s">
        <v>915</v>
      </c>
      <c r="F8786" s="7" t="n">
        <v>135</v>
      </c>
    </row>
    <row r="8787" spans="1:6">
      <c r="A8787" t="s">
        <v>4</v>
      </c>
      <c r="B8787" s="4" t="s">
        <v>5</v>
      </c>
      <c r="C8787" s="4" t="s">
        <v>13</v>
      </c>
      <c r="D8787" s="4" t="s">
        <v>13</v>
      </c>
      <c r="E8787" s="4" t="s">
        <v>6</v>
      </c>
      <c r="F8787" s="4" t="s">
        <v>10</v>
      </c>
    </row>
    <row r="8788" spans="1:6">
      <c r="A8788" t="n">
        <v>64947</v>
      </c>
      <c r="B8788" s="26" t="n">
        <v>31</v>
      </c>
      <c r="C8788" s="7" t="n">
        <v>1</v>
      </c>
      <c r="D8788" s="7" t="n">
        <v>1</v>
      </c>
      <c r="E8788" s="7" t="s">
        <v>916</v>
      </c>
      <c r="F8788" s="7" t="n">
        <v>136</v>
      </c>
    </row>
    <row r="8789" spans="1:6">
      <c r="A8789" t="s">
        <v>4</v>
      </c>
      <c r="B8789" s="4" t="s">
        <v>5</v>
      </c>
      <c r="C8789" s="4" t="s">
        <v>13</v>
      </c>
      <c r="D8789" s="4" t="s">
        <v>13</v>
      </c>
      <c r="E8789" s="4" t="s">
        <v>13</v>
      </c>
      <c r="F8789" s="4" t="s">
        <v>10</v>
      </c>
      <c r="G8789" s="4" t="s">
        <v>10</v>
      </c>
      <c r="H8789" s="4" t="s">
        <v>13</v>
      </c>
    </row>
    <row r="8790" spans="1:6">
      <c r="A8790" t="n">
        <v>64982</v>
      </c>
      <c r="B8790" s="26" t="n">
        <v>31</v>
      </c>
      <c r="C8790" s="7" t="n">
        <v>2</v>
      </c>
      <c r="D8790" s="7" t="n">
        <v>1</v>
      </c>
      <c r="E8790" s="7" t="n">
        <v>1</v>
      </c>
      <c r="F8790" s="7" t="n">
        <v>400</v>
      </c>
      <c r="G8790" s="7" t="n">
        <v>0</v>
      </c>
      <c r="H8790" s="7" t="n">
        <v>0</v>
      </c>
    </row>
    <row r="8791" spans="1:6">
      <c r="A8791" t="s">
        <v>4</v>
      </c>
      <c r="B8791" s="4" t="s">
        <v>5</v>
      </c>
      <c r="C8791" s="4" t="s">
        <v>13</v>
      </c>
      <c r="D8791" s="4" t="s">
        <v>13</v>
      </c>
      <c r="E8791" s="4" t="s">
        <v>13</v>
      </c>
    </row>
    <row r="8792" spans="1:6">
      <c r="A8792" t="n">
        <v>64991</v>
      </c>
      <c r="B8792" s="26" t="n">
        <v>31</v>
      </c>
      <c r="C8792" s="7" t="n">
        <v>4</v>
      </c>
      <c r="D8792" s="7" t="n">
        <v>1</v>
      </c>
      <c r="E8792" s="7" t="n">
        <v>1</v>
      </c>
    </row>
    <row r="8793" spans="1:6">
      <c r="A8793" t="s">
        <v>4</v>
      </c>
      <c r="B8793" s="4" t="s">
        <v>5</v>
      </c>
      <c r="C8793" s="4" t="s">
        <v>13</v>
      </c>
      <c r="D8793" s="4" t="s">
        <v>13</v>
      </c>
    </row>
    <row r="8794" spans="1:6">
      <c r="A8794" t="n">
        <v>64995</v>
      </c>
      <c r="B8794" s="26" t="n">
        <v>31</v>
      </c>
      <c r="C8794" s="7" t="n">
        <v>3</v>
      </c>
      <c r="D8794" s="7" t="n">
        <v>1</v>
      </c>
    </row>
    <row r="8795" spans="1:6">
      <c r="A8795" t="s">
        <v>4</v>
      </c>
      <c r="B8795" s="4" t="s">
        <v>5</v>
      </c>
      <c r="C8795" s="4" t="s">
        <v>13</v>
      </c>
      <c r="D8795" s="4" t="s">
        <v>13</v>
      </c>
      <c r="E8795" s="4" t="s">
        <v>13</v>
      </c>
      <c r="F8795" s="4" t="s">
        <v>9</v>
      </c>
      <c r="G8795" s="4" t="s">
        <v>13</v>
      </c>
      <c r="H8795" s="4" t="s">
        <v>13</v>
      </c>
      <c r="I8795" s="4" t="s">
        <v>84</v>
      </c>
    </row>
    <row r="8796" spans="1:6">
      <c r="A8796" t="n">
        <v>64998</v>
      </c>
      <c r="B8796" s="15" t="n">
        <v>5</v>
      </c>
      <c r="C8796" s="7" t="n">
        <v>35</v>
      </c>
      <c r="D8796" s="7" t="n">
        <v>1</v>
      </c>
      <c r="E8796" s="7" t="n">
        <v>0</v>
      </c>
      <c r="F8796" s="7" t="n">
        <v>-2</v>
      </c>
      <c r="G8796" s="7" t="n">
        <v>3</v>
      </c>
      <c r="H8796" s="7" t="n">
        <v>1</v>
      </c>
      <c r="I8796" s="16" t="n">
        <f t="normal" ca="1">A8800</f>
        <v>0</v>
      </c>
    </row>
    <row r="8797" spans="1:6">
      <c r="A8797" t="s">
        <v>4</v>
      </c>
      <c r="B8797" s="4" t="s">
        <v>5</v>
      </c>
      <c r="C8797" s="4" t="s">
        <v>13</v>
      </c>
      <c r="D8797" s="4" t="s">
        <v>6</v>
      </c>
    </row>
    <row r="8798" spans="1:6">
      <c r="A8798" t="n">
        <v>65012</v>
      </c>
      <c r="B8798" s="30" t="n">
        <v>2</v>
      </c>
      <c r="C8798" s="7" t="n">
        <v>0</v>
      </c>
      <c r="D8798" s="7" t="s">
        <v>801</v>
      </c>
    </row>
    <row r="8799" spans="1:6">
      <c r="A8799" t="s">
        <v>4</v>
      </c>
      <c r="B8799" s="4" t="s">
        <v>5</v>
      </c>
    </row>
    <row r="8800" spans="1:6">
      <c r="A8800" t="n">
        <v>65027</v>
      </c>
      <c r="B8800" s="5" t="n">
        <v>1</v>
      </c>
    </row>
    <row r="8801" spans="1:9" s="3" customFormat="1" customHeight="0">
      <c r="A8801" s="3" t="s">
        <v>2</v>
      </c>
      <c r="B8801" s="3" t="s">
        <v>917</v>
      </c>
    </row>
    <row r="8802" spans="1:9">
      <c r="A8802" t="s">
        <v>4</v>
      </c>
      <c r="B8802" s="4" t="s">
        <v>5</v>
      </c>
      <c r="C8802" s="4" t="s">
        <v>13</v>
      </c>
      <c r="D8802" s="4" t="s">
        <v>13</v>
      </c>
      <c r="E8802" s="4" t="s">
        <v>9</v>
      </c>
      <c r="F8802" s="4" t="s">
        <v>13</v>
      </c>
      <c r="G8802" s="4" t="s">
        <v>13</v>
      </c>
    </row>
    <row r="8803" spans="1:9">
      <c r="A8803" t="n">
        <v>65028</v>
      </c>
      <c r="B8803" s="25" t="n">
        <v>18</v>
      </c>
      <c r="C8803" s="7" t="n">
        <v>1</v>
      </c>
      <c r="D8803" s="7" t="n">
        <v>0</v>
      </c>
      <c r="E8803" s="7" t="n">
        <v>0</v>
      </c>
      <c r="F8803" s="7" t="n">
        <v>19</v>
      </c>
      <c r="G8803" s="7" t="n">
        <v>1</v>
      </c>
    </row>
    <row r="8804" spans="1:9">
      <c r="A8804" t="s">
        <v>4</v>
      </c>
      <c r="B8804" s="4" t="s">
        <v>5</v>
      </c>
      <c r="C8804" s="4" t="s">
        <v>13</v>
      </c>
      <c r="D8804" s="4" t="s">
        <v>13</v>
      </c>
      <c r="E8804" s="4" t="s">
        <v>10</v>
      </c>
      <c r="F8804" s="4" t="s">
        <v>9</v>
      </c>
    </row>
    <row r="8805" spans="1:9">
      <c r="A8805" t="n">
        <v>65037</v>
      </c>
      <c r="B8805" s="26" t="n">
        <v>31</v>
      </c>
      <c r="C8805" s="7" t="n">
        <v>0</v>
      </c>
      <c r="D8805" s="7" t="n">
        <v>1</v>
      </c>
      <c r="E8805" s="7" t="n">
        <v>0</v>
      </c>
      <c r="F8805" s="7" t="n">
        <v>1107296256</v>
      </c>
    </row>
    <row r="8806" spans="1:9">
      <c r="A8806" t="s">
        <v>4</v>
      </c>
      <c r="B8806" s="4" t="s">
        <v>5</v>
      </c>
      <c r="C8806" s="4" t="s">
        <v>13</v>
      </c>
      <c r="D8806" s="4" t="s">
        <v>13</v>
      </c>
      <c r="E8806" s="4" t="s">
        <v>6</v>
      </c>
      <c r="F8806" s="4" t="s">
        <v>10</v>
      </c>
    </row>
    <row r="8807" spans="1:9">
      <c r="A8807" t="n">
        <v>65046</v>
      </c>
      <c r="B8807" s="26" t="n">
        <v>31</v>
      </c>
      <c r="C8807" s="7" t="n">
        <v>1</v>
      </c>
      <c r="D8807" s="7" t="n">
        <v>1</v>
      </c>
      <c r="E8807" s="7" t="s">
        <v>918</v>
      </c>
      <c r="F8807" s="7" t="n">
        <v>140</v>
      </c>
    </row>
    <row r="8808" spans="1:9">
      <c r="A8808" t="s">
        <v>4</v>
      </c>
      <c r="B8808" s="4" t="s">
        <v>5</v>
      </c>
      <c r="C8808" s="4" t="s">
        <v>13</v>
      </c>
      <c r="D8808" s="4" t="s">
        <v>13</v>
      </c>
      <c r="E8808" s="4" t="s">
        <v>6</v>
      </c>
      <c r="F8808" s="4" t="s">
        <v>10</v>
      </c>
    </row>
    <row r="8809" spans="1:9">
      <c r="A8809" t="n">
        <v>65097</v>
      </c>
      <c r="B8809" s="26" t="n">
        <v>31</v>
      </c>
      <c r="C8809" s="7" t="n">
        <v>1</v>
      </c>
      <c r="D8809" s="7" t="n">
        <v>1</v>
      </c>
      <c r="E8809" s="7" t="s">
        <v>919</v>
      </c>
      <c r="F8809" s="7" t="n">
        <v>141</v>
      </c>
    </row>
    <row r="8810" spans="1:9">
      <c r="A8810" t="s">
        <v>4</v>
      </c>
      <c r="B8810" s="4" t="s">
        <v>5</v>
      </c>
      <c r="C8810" s="4" t="s">
        <v>13</v>
      </c>
      <c r="D8810" s="4" t="s">
        <v>13</v>
      </c>
      <c r="E8810" s="4" t="s">
        <v>6</v>
      </c>
      <c r="F8810" s="4" t="s">
        <v>10</v>
      </c>
    </row>
    <row r="8811" spans="1:9">
      <c r="A8811" t="n">
        <v>65137</v>
      </c>
      <c r="B8811" s="26" t="n">
        <v>31</v>
      </c>
      <c r="C8811" s="7" t="n">
        <v>1</v>
      </c>
      <c r="D8811" s="7" t="n">
        <v>1</v>
      </c>
      <c r="E8811" s="7" t="s">
        <v>920</v>
      </c>
      <c r="F8811" s="7" t="n">
        <v>142</v>
      </c>
    </row>
    <row r="8812" spans="1:9">
      <c r="A8812" t="s">
        <v>4</v>
      </c>
      <c r="B8812" s="4" t="s">
        <v>5</v>
      </c>
      <c r="C8812" s="4" t="s">
        <v>13</v>
      </c>
      <c r="D8812" s="4" t="s">
        <v>13</v>
      </c>
      <c r="E8812" s="4" t="s">
        <v>6</v>
      </c>
      <c r="F8812" s="4" t="s">
        <v>10</v>
      </c>
    </row>
    <row r="8813" spans="1:9">
      <c r="A8813" t="n">
        <v>65178</v>
      </c>
      <c r="B8813" s="26" t="n">
        <v>31</v>
      </c>
      <c r="C8813" s="7" t="n">
        <v>1</v>
      </c>
      <c r="D8813" s="7" t="n">
        <v>1</v>
      </c>
      <c r="E8813" s="7" t="s">
        <v>921</v>
      </c>
      <c r="F8813" s="7" t="n">
        <v>143</v>
      </c>
    </row>
    <row r="8814" spans="1:9">
      <c r="A8814" t="s">
        <v>4</v>
      </c>
      <c r="B8814" s="4" t="s">
        <v>5</v>
      </c>
      <c r="C8814" s="4" t="s">
        <v>13</v>
      </c>
      <c r="D8814" s="4" t="s">
        <v>13</v>
      </c>
      <c r="E8814" s="4" t="s">
        <v>6</v>
      </c>
      <c r="F8814" s="4" t="s">
        <v>10</v>
      </c>
    </row>
    <row r="8815" spans="1:9">
      <c r="A8815" t="n">
        <v>65219</v>
      </c>
      <c r="B8815" s="26" t="n">
        <v>31</v>
      </c>
      <c r="C8815" s="7" t="n">
        <v>1</v>
      </c>
      <c r="D8815" s="7" t="n">
        <v>1</v>
      </c>
      <c r="E8815" s="7" t="s">
        <v>922</v>
      </c>
      <c r="F8815" s="7" t="n">
        <v>144</v>
      </c>
    </row>
    <row r="8816" spans="1:9">
      <c r="A8816" t="s">
        <v>4</v>
      </c>
      <c r="B8816" s="4" t="s">
        <v>5</v>
      </c>
      <c r="C8816" s="4" t="s">
        <v>13</v>
      </c>
      <c r="D8816" s="4" t="s">
        <v>13</v>
      </c>
      <c r="E8816" s="4" t="s">
        <v>6</v>
      </c>
      <c r="F8816" s="4" t="s">
        <v>10</v>
      </c>
    </row>
    <row r="8817" spans="1:7">
      <c r="A8817" t="n">
        <v>65271</v>
      </c>
      <c r="B8817" s="26" t="n">
        <v>31</v>
      </c>
      <c r="C8817" s="7" t="n">
        <v>1</v>
      </c>
      <c r="D8817" s="7" t="n">
        <v>1</v>
      </c>
      <c r="E8817" s="7" t="s">
        <v>923</v>
      </c>
      <c r="F8817" s="7" t="n">
        <v>145</v>
      </c>
    </row>
    <row r="8818" spans="1:7">
      <c r="A8818" t="s">
        <v>4</v>
      </c>
      <c r="B8818" s="4" t="s">
        <v>5</v>
      </c>
      <c r="C8818" s="4" t="s">
        <v>13</v>
      </c>
      <c r="D8818" s="4" t="s">
        <v>13</v>
      </c>
      <c r="E8818" s="4" t="s">
        <v>6</v>
      </c>
      <c r="F8818" s="4" t="s">
        <v>10</v>
      </c>
    </row>
    <row r="8819" spans="1:7">
      <c r="A8819" t="n">
        <v>65323</v>
      </c>
      <c r="B8819" s="26" t="n">
        <v>31</v>
      </c>
      <c r="C8819" s="7" t="n">
        <v>1</v>
      </c>
      <c r="D8819" s="7" t="n">
        <v>1</v>
      </c>
      <c r="E8819" s="7" t="s">
        <v>924</v>
      </c>
      <c r="F8819" s="7" t="n">
        <v>146</v>
      </c>
    </row>
    <row r="8820" spans="1:7">
      <c r="A8820" t="s">
        <v>4</v>
      </c>
      <c r="B8820" s="4" t="s">
        <v>5</v>
      </c>
      <c r="C8820" s="4" t="s">
        <v>13</v>
      </c>
      <c r="D8820" s="4" t="s">
        <v>13</v>
      </c>
      <c r="E8820" s="4" t="s">
        <v>6</v>
      </c>
      <c r="F8820" s="4" t="s">
        <v>10</v>
      </c>
    </row>
    <row r="8821" spans="1:7">
      <c r="A8821" t="n">
        <v>65371</v>
      </c>
      <c r="B8821" s="26" t="n">
        <v>31</v>
      </c>
      <c r="C8821" s="7" t="n">
        <v>1</v>
      </c>
      <c r="D8821" s="7" t="n">
        <v>1</v>
      </c>
      <c r="E8821" s="7" t="s">
        <v>925</v>
      </c>
      <c r="F8821" s="7" t="n">
        <v>147</v>
      </c>
    </row>
    <row r="8822" spans="1:7">
      <c r="A8822" t="s">
        <v>4</v>
      </c>
      <c r="B8822" s="4" t="s">
        <v>5</v>
      </c>
      <c r="C8822" s="4" t="s">
        <v>13</v>
      </c>
      <c r="D8822" s="4" t="s">
        <v>13</v>
      </c>
      <c r="E8822" s="4" t="s">
        <v>6</v>
      </c>
      <c r="F8822" s="4" t="s">
        <v>10</v>
      </c>
    </row>
    <row r="8823" spans="1:7">
      <c r="A8823" t="n">
        <v>65417</v>
      </c>
      <c r="B8823" s="26" t="n">
        <v>31</v>
      </c>
      <c r="C8823" s="7" t="n">
        <v>1</v>
      </c>
      <c r="D8823" s="7" t="n">
        <v>1</v>
      </c>
      <c r="E8823" s="7" t="s">
        <v>926</v>
      </c>
      <c r="F8823" s="7" t="n">
        <v>148</v>
      </c>
    </row>
    <row r="8824" spans="1:7">
      <c r="A8824" t="s">
        <v>4</v>
      </c>
      <c r="B8824" s="4" t="s">
        <v>5</v>
      </c>
      <c r="C8824" s="4" t="s">
        <v>13</v>
      </c>
      <c r="D8824" s="4" t="s">
        <v>13</v>
      </c>
      <c r="E8824" s="4" t="s">
        <v>6</v>
      </c>
      <c r="F8824" s="4" t="s">
        <v>10</v>
      </c>
    </row>
    <row r="8825" spans="1:7">
      <c r="A8825" t="n">
        <v>65473</v>
      </c>
      <c r="B8825" s="26" t="n">
        <v>31</v>
      </c>
      <c r="C8825" s="7" t="n">
        <v>1</v>
      </c>
      <c r="D8825" s="7" t="n">
        <v>1</v>
      </c>
      <c r="E8825" s="7" t="s">
        <v>927</v>
      </c>
      <c r="F8825" s="7" t="n">
        <v>149</v>
      </c>
    </row>
    <row r="8826" spans="1:7">
      <c r="A8826" t="s">
        <v>4</v>
      </c>
      <c r="B8826" s="4" t="s">
        <v>5</v>
      </c>
      <c r="C8826" s="4" t="s">
        <v>13</v>
      </c>
      <c r="D8826" s="4" t="s">
        <v>13</v>
      </c>
      <c r="E8826" s="4" t="s">
        <v>6</v>
      </c>
      <c r="F8826" s="4" t="s">
        <v>10</v>
      </c>
    </row>
    <row r="8827" spans="1:7">
      <c r="A8827" t="n">
        <v>65533</v>
      </c>
      <c r="B8827" s="26" t="n">
        <v>31</v>
      </c>
      <c r="C8827" s="7" t="n">
        <v>1</v>
      </c>
      <c r="D8827" s="7" t="n">
        <v>1</v>
      </c>
      <c r="E8827" s="7" t="s">
        <v>928</v>
      </c>
      <c r="F8827" s="7" t="n">
        <v>150</v>
      </c>
    </row>
    <row r="8828" spans="1:7">
      <c r="A8828" t="s">
        <v>4</v>
      </c>
      <c r="B8828" s="4" t="s">
        <v>5</v>
      </c>
      <c r="C8828" s="4" t="s">
        <v>13</v>
      </c>
      <c r="D8828" s="4" t="s">
        <v>13</v>
      </c>
      <c r="E8828" s="4" t="s">
        <v>6</v>
      </c>
      <c r="F8828" s="4" t="s">
        <v>10</v>
      </c>
    </row>
    <row r="8829" spans="1:7">
      <c r="A8829" t="n">
        <v>65586</v>
      </c>
      <c r="B8829" s="26" t="n">
        <v>31</v>
      </c>
      <c r="C8829" s="7" t="n">
        <v>1</v>
      </c>
      <c r="D8829" s="7" t="n">
        <v>1</v>
      </c>
      <c r="E8829" s="7" t="s">
        <v>929</v>
      </c>
      <c r="F8829" s="7" t="n">
        <v>151</v>
      </c>
    </row>
    <row r="8830" spans="1:7">
      <c r="A8830" t="s">
        <v>4</v>
      </c>
      <c r="B8830" s="4" t="s">
        <v>5</v>
      </c>
      <c r="C8830" s="4" t="s">
        <v>13</v>
      </c>
      <c r="D8830" s="4" t="s">
        <v>13</v>
      </c>
      <c r="E8830" s="4" t="s">
        <v>6</v>
      </c>
      <c r="F8830" s="4" t="s">
        <v>10</v>
      </c>
    </row>
    <row r="8831" spans="1:7">
      <c r="A8831" t="n">
        <v>65639</v>
      </c>
      <c r="B8831" s="26" t="n">
        <v>31</v>
      </c>
      <c r="C8831" s="7" t="n">
        <v>1</v>
      </c>
      <c r="D8831" s="7" t="n">
        <v>1</v>
      </c>
      <c r="E8831" s="7" t="s">
        <v>930</v>
      </c>
      <c r="F8831" s="7" t="n">
        <v>152</v>
      </c>
    </row>
    <row r="8832" spans="1:7">
      <c r="A8832" t="s">
        <v>4</v>
      </c>
      <c r="B8832" s="4" t="s">
        <v>5</v>
      </c>
      <c r="C8832" s="4" t="s">
        <v>13</v>
      </c>
      <c r="D8832" s="4" t="s">
        <v>13</v>
      </c>
      <c r="E8832" s="4" t="s">
        <v>6</v>
      </c>
      <c r="F8832" s="4" t="s">
        <v>10</v>
      </c>
    </row>
    <row r="8833" spans="1:6">
      <c r="A8833" t="n">
        <v>65673</v>
      </c>
      <c r="B8833" s="26" t="n">
        <v>31</v>
      </c>
      <c r="C8833" s="7" t="n">
        <v>1</v>
      </c>
      <c r="D8833" s="7" t="n">
        <v>1</v>
      </c>
      <c r="E8833" s="7" t="s">
        <v>931</v>
      </c>
      <c r="F8833" s="7" t="n">
        <v>153</v>
      </c>
    </row>
    <row r="8834" spans="1:6">
      <c r="A8834" t="s">
        <v>4</v>
      </c>
      <c r="B8834" s="4" t="s">
        <v>5</v>
      </c>
      <c r="C8834" s="4" t="s">
        <v>13</v>
      </c>
      <c r="D8834" s="4" t="s">
        <v>13</v>
      </c>
      <c r="E8834" s="4" t="s">
        <v>6</v>
      </c>
      <c r="F8834" s="4" t="s">
        <v>10</v>
      </c>
    </row>
    <row r="8835" spans="1:6">
      <c r="A8835" t="n">
        <v>65725</v>
      </c>
      <c r="B8835" s="26" t="n">
        <v>31</v>
      </c>
      <c r="C8835" s="7" t="n">
        <v>1</v>
      </c>
      <c r="D8835" s="7" t="n">
        <v>1</v>
      </c>
      <c r="E8835" s="7" t="s">
        <v>932</v>
      </c>
      <c r="F8835" s="7" t="n">
        <v>154</v>
      </c>
    </row>
    <row r="8836" spans="1:6">
      <c r="A8836" t="s">
        <v>4</v>
      </c>
      <c r="B8836" s="4" t="s">
        <v>5</v>
      </c>
      <c r="C8836" s="4" t="s">
        <v>13</v>
      </c>
      <c r="D8836" s="4" t="s">
        <v>13</v>
      </c>
      <c r="E8836" s="4" t="s">
        <v>13</v>
      </c>
      <c r="F8836" s="4" t="s">
        <v>10</v>
      </c>
      <c r="G8836" s="4" t="s">
        <v>10</v>
      </c>
      <c r="H8836" s="4" t="s">
        <v>13</v>
      </c>
    </row>
    <row r="8837" spans="1:6">
      <c r="A8837" t="n">
        <v>65780</v>
      </c>
      <c r="B8837" s="26" t="n">
        <v>31</v>
      </c>
      <c r="C8837" s="7" t="n">
        <v>2</v>
      </c>
      <c r="D8837" s="7" t="n">
        <v>1</v>
      </c>
      <c r="E8837" s="7" t="n">
        <v>1</v>
      </c>
      <c r="F8837" s="7" t="n">
        <v>400</v>
      </c>
      <c r="G8837" s="7" t="n">
        <v>100</v>
      </c>
      <c r="H8837" s="7" t="n">
        <v>0</v>
      </c>
    </row>
    <row r="8838" spans="1:6">
      <c r="A8838" t="s">
        <v>4</v>
      </c>
      <c r="B8838" s="4" t="s">
        <v>5</v>
      </c>
      <c r="C8838" s="4" t="s">
        <v>13</v>
      </c>
      <c r="D8838" s="4" t="s">
        <v>13</v>
      </c>
      <c r="E8838" s="4" t="s">
        <v>13</v>
      </c>
    </row>
    <row r="8839" spans="1:6">
      <c r="A8839" t="n">
        <v>65789</v>
      </c>
      <c r="B8839" s="26" t="n">
        <v>31</v>
      </c>
      <c r="C8839" s="7" t="n">
        <v>4</v>
      </c>
      <c r="D8839" s="7" t="n">
        <v>1</v>
      </c>
      <c r="E8839" s="7" t="n">
        <v>1</v>
      </c>
    </row>
    <row r="8840" spans="1:6">
      <c r="A8840" t="s">
        <v>4</v>
      </c>
      <c r="B8840" s="4" t="s">
        <v>5</v>
      </c>
      <c r="C8840" s="4" t="s">
        <v>13</v>
      </c>
      <c r="D8840" s="4" t="s">
        <v>13</v>
      </c>
    </row>
    <row r="8841" spans="1:6">
      <c r="A8841" t="n">
        <v>65793</v>
      </c>
      <c r="B8841" s="26" t="n">
        <v>31</v>
      </c>
      <c r="C8841" s="7" t="n">
        <v>3</v>
      </c>
      <c r="D8841" s="7" t="n">
        <v>1</v>
      </c>
    </row>
    <row r="8842" spans="1:6">
      <c r="A8842" t="s">
        <v>4</v>
      </c>
      <c r="B8842" s="4" t="s">
        <v>5</v>
      </c>
      <c r="C8842" s="4" t="s">
        <v>13</v>
      </c>
      <c r="D8842" s="4" t="s">
        <v>13</v>
      </c>
      <c r="E8842" s="4" t="s">
        <v>13</v>
      </c>
      <c r="F8842" s="4" t="s">
        <v>9</v>
      </c>
      <c r="G8842" s="4" t="s">
        <v>13</v>
      </c>
      <c r="H8842" s="4" t="s">
        <v>13</v>
      </c>
      <c r="I8842" s="4" t="s">
        <v>84</v>
      </c>
    </row>
    <row r="8843" spans="1:6">
      <c r="A8843" t="n">
        <v>65796</v>
      </c>
      <c r="B8843" s="15" t="n">
        <v>5</v>
      </c>
      <c r="C8843" s="7" t="n">
        <v>35</v>
      </c>
      <c r="D8843" s="7" t="n">
        <v>1</v>
      </c>
      <c r="E8843" s="7" t="n">
        <v>0</v>
      </c>
      <c r="F8843" s="7" t="n">
        <v>-2</v>
      </c>
      <c r="G8843" s="7" t="n">
        <v>3</v>
      </c>
      <c r="H8843" s="7" t="n">
        <v>1</v>
      </c>
      <c r="I8843" s="16" t="n">
        <f t="normal" ca="1">A8847</f>
        <v>0</v>
      </c>
    </row>
    <row r="8844" spans="1:6">
      <c r="A8844" t="s">
        <v>4</v>
      </c>
      <c r="B8844" s="4" t="s">
        <v>5</v>
      </c>
      <c r="C8844" s="4" t="s">
        <v>13</v>
      </c>
      <c r="D8844" s="4" t="s">
        <v>6</v>
      </c>
    </row>
    <row r="8845" spans="1:6">
      <c r="A8845" t="n">
        <v>65810</v>
      </c>
      <c r="B8845" s="30" t="n">
        <v>2</v>
      </c>
      <c r="C8845" s="7" t="n">
        <v>0</v>
      </c>
      <c r="D8845" s="7" t="s">
        <v>801</v>
      </c>
    </row>
    <row r="8846" spans="1:6">
      <c r="A8846" t="s">
        <v>4</v>
      </c>
      <c r="B8846" s="4" t="s">
        <v>5</v>
      </c>
    </row>
    <row r="8847" spans="1:6">
      <c r="A8847" t="n">
        <v>65825</v>
      </c>
      <c r="B8847" s="5" t="n">
        <v>1</v>
      </c>
    </row>
    <row r="8848" spans="1:6" s="3" customFormat="1" customHeight="0">
      <c r="A8848" s="3" t="s">
        <v>2</v>
      </c>
      <c r="B8848" s="3" t="s">
        <v>933</v>
      </c>
    </row>
    <row r="8849" spans="1:9">
      <c r="A8849" t="s">
        <v>4</v>
      </c>
      <c r="B8849" s="4" t="s">
        <v>5</v>
      </c>
      <c r="C8849" s="4" t="s">
        <v>13</v>
      </c>
      <c r="D8849" s="4" t="s">
        <v>13</v>
      </c>
      <c r="E8849" s="4" t="s">
        <v>9</v>
      </c>
      <c r="F8849" s="4" t="s">
        <v>13</v>
      </c>
      <c r="G8849" s="4" t="s">
        <v>13</v>
      </c>
    </row>
    <row r="8850" spans="1:9">
      <c r="A8850" t="n">
        <v>65828</v>
      </c>
      <c r="B8850" s="25" t="n">
        <v>18</v>
      </c>
      <c r="C8850" s="7" t="n">
        <v>1</v>
      </c>
      <c r="D8850" s="7" t="n">
        <v>0</v>
      </c>
      <c r="E8850" s="7" t="n">
        <v>0</v>
      </c>
      <c r="F8850" s="7" t="n">
        <v>19</v>
      </c>
      <c r="G8850" s="7" t="n">
        <v>1</v>
      </c>
    </row>
    <row r="8851" spans="1:9">
      <c r="A8851" t="s">
        <v>4</v>
      </c>
      <c r="B8851" s="4" t="s">
        <v>5</v>
      </c>
      <c r="C8851" s="4" t="s">
        <v>13</v>
      </c>
      <c r="D8851" s="4" t="s">
        <v>13</v>
      </c>
      <c r="E8851" s="4" t="s">
        <v>10</v>
      </c>
      <c r="F8851" s="4" t="s">
        <v>9</v>
      </c>
    </row>
    <row r="8852" spans="1:9">
      <c r="A8852" t="n">
        <v>65837</v>
      </c>
      <c r="B8852" s="26" t="n">
        <v>31</v>
      </c>
      <c r="C8852" s="7" t="n">
        <v>0</v>
      </c>
      <c r="D8852" s="7" t="n">
        <v>1</v>
      </c>
      <c r="E8852" s="7" t="n">
        <v>0</v>
      </c>
      <c r="F8852" s="7" t="n">
        <v>1107296256</v>
      </c>
    </row>
    <row r="8853" spans="1:9">
      <c r="A8853" t="s">
        <v>4</v>
      </c>
      <c r="B8853" s="4" t="s">
        <v>5</v>
      </c>
      <c r="C8853" s="4" t="s">
        <v>13</v>
      </c>
      <c r="D8853" s="4" t="s">
        <v>13</v>
      </c>
      <c r="E8853" s="4" t="s">
        <v>6</v>
      </c>
      <c r="F8853" s="4" t="s">
        <v>10</v>
      </c>
    </row>
    <row r="8854" spans="1:9">
      <c r="A8854" t="n">
        <v>65846</v>
      </c>
      <c r="B8854" s="26" t="n">
        <v>31</v>
      </c>
      <c r="C8854" s="7" t="n">
        <v>1</v>
      </c>
      <c r="D8854" s="7" t="n">
        <v>1</v>
      </c>
      <c r="E8854" s="7" t="s">
        <v>934</v>
      </c>
      <c r="F8854" s="7" t="n">
        <v>160</v>
      </c>
    </row>
    <row r="8855" spans="1:9">
      <c r="A8855" t="s">
        <v>4</v>
      </c>
      <c r="B8855" s="4" t="s">
        <v>5</v>
      </c>
      <c r="C8855" s="4" t="s">
        <v>13</v>
      </c>
      <c r="D8855" s="4" t="s">
        <v>13</v>
      </c>
      <c r="E8855" s="4" t="s">
        <v>6</v>
      </c>
      <c r="F8855" s="4" t="s">
        <v>10</v>
      </c>
    </row>
    <row r="8856" spans="1:9">
      <c r="A8856" t="n">
        <v>65885</v>
      </c>
      <c r="B8856" s="26" t="n">
        <v>31</v>
      </c>
      <c r="C8856" s="7" t="n">
        <v>1</v>
      </c>
      <c r="D8856" s="7" t="n">
        <v>1</v>
      </c>
      <c r="E8856" s="7" t="s">
        <v>935</v>
      </c>
      <c r="F8856" s="7" t="n">
        <v>161</v>
      </c>
    </row>
    <row r="8857" spans="1:9">
      <c r="A8857" t="s">
        <v>4</v>
      </c>
      <c r="B8857" s="4" t="s">
        <v>5</v>
      </c>
      <c r="C8857" s="4" t="s">
        <v>13</v>
      </c>
      <c r="D8857" s="4" t="s">
        <v>13</v>
      </c>
      <c r="E8857" s="4" t="s">
        <v>6</v>
      </c>
      <c r="F8857" s="4" t="s">
        <v>10</v>
      </c>
    </row>
    <row r="8858" spans="1:9">
      <c r="A8858" t="n">
        <v>65921</v>
      </c>
      <c r="B8858" s="26" t="n">
        <v>31</v>
      </c>
      <c r="C8858" s="7" t="n">
        <v>1</v>
      </c>
      <c r="D8858" s="7" t="n">
        <v>1</v>
      </c>
      <c r="E8858" s="7" t="s">
        <v>936</v>
      </c>
      <c r="F8858" s="7" t="n">
        <v>162</v>
      </c>
    </row>
    <row r="8859" spans="1:9">
      <c r="A8859" t="s">
        <v>4</v>
      </c>
      <c r="B8859" s="4" t="s">
        <v>5</v>
      </c>
      <c r="C8859" s="4" t="s">
        <v>13</v>
      </c>
      <c r="D8859" s="4" t="s">
        <v>13</v>
      </c>
      <c r="E8859" s="4" t="s">
        <v>6</v>
      </c>
      <c r="F8859" s="4" t="s">
        <v>10</v>
      </c>
    </row>
    <row r="8860" spans="1:9">
      <c r="A8860" t="n">
        <v>65961</v>
      </c>
      <c r="B8860" s="26" t="n">
        <v>31</v>
      </c>
      <c r="C8860" s="7" t="n">
        <v>1</v>
      </c>
      <c r="D8860" s="7" t="n">
        <v>1</v>
      </c>
      <c r="E8860" s="7" t="s">
        <v>937</v>
      </c>
      <c r="F8860" s="7" t="n">
        <v>166</v>
      </c>
    </row>
    <row r="8861" spans="1:9">
      <c r="A8861" t="s">
        <v>4</v>
      </c>
      <c r="B8861" s="4" t="s">
        <v>5</v>
      </c>
      <c r="C8861" s="4" t="s">
        <v>13</v>
      </c>
      <c r="D8861" s="4" t="s">
        <v>13</v>
      </c>
      <c r="E8861" s="4" t="s">
        <v>6</v>
      </c>
      <c r="F8861" s="4" t="s">
        <v>10</v>
      </c>
    </row>
    <row r="8862" spans="1:9">
      <c r="A8862" t="n">
        <v>66008</v>
      </c>
      <c r="B8862" s="26" t="n">
        <v>31</v>
      </c>
      <c r="C8862" s="7" t="n">
        <v>1</v>
      </c>
      <c r="D8862" s="7" t="n">
        <v>1</v>
      </c>
      <c r="E8862" s="7" t="s">
        <v>938</v>
      </c>
      <c r="F8862" s="7" t="n">
        <v>170</v>
      </c>
    </row>
    <row r="8863" spans="1:9">
      <c r="A8863" t="s">
        <v>4</v>
      </c>
      <c r="B8863" s="4" t="s">
        <v>5</v>
      </c>
      <c r="C8863" s="4" t="s">
        <v>13</v>
      </c>
      <c r="D8863" s="4" t="s">
        <v>13</v>
      </c>
      <c r="E8863" s="4" t="s">
        <v>6</v>
      </c>
      <c r="F8863" s="4" t="s">
        <v>10</v>
      </c>
    </row>
    <row r="8864" spans="1:9">
      <c r="A8864" t="n">
        <v>66057</v>
      </c>
      <c r="B8864" s="26" t="n">
        <v>31</v>
      </c>
      <c r="C8864" s="7" t="n">
        <v>1</v>
      </c>
      <c r="D8864" s="7" t="n">
        <v>1</v>
      </c>
      <c r="E8864" s="7" t="s">
        <v>939</v>
      </c>
      <c r="F8864" s="7" t="n">
        <v>174</v>
      </c>
    </row>
    <row r="8865" spans="1:7">
      <c r="A8865" t="s">
        <v>4</v>
      </c>
      <c r="B8865" s="4" t="s">
        <v>5</v>
      </c>
      <c r="C8865" s="4" t="s">
        <v>13</v>
      </c>
      <c r="D8865" s="4" t="s">
        <v>13</v>
      </c>
      <c r="E8865" s="4" t="s">
        <v>6</v>
      </c>
      <c r="F8865" s="4" t="s">
        <v>10</v>
      </c>
    </row>
    <row r="8866" spans="1:7">
      <c r="A8866" t="n">
        <v>66112</v>
      </c>
      <c r="B8866" s="26" t="n">
        <v>31</v>
      </c>
      <c r="C8866" s="7" t="n">
        <v>1</v>
      </c>
      <c r="D8866" s="7" t="n">
        <v>1</v>
      </c>
      <c r="E8866" s="7" t="s">
        <v>940</v>
      </c>
      <c r="F8866" s="7" t="n">
        <v>178</v>
      </c>
    </row>
    <row r="8867" spans="1:7">
      <c r="A8867" t="s">
        <v>4</v>
      </c>
      <c r="B8867" s="4" t="s">
        <v>5</v>
      </c>
      <c r="C8867" s="4" t="s">
        <v>13</v>
      </c>
      <c r="D8867" s="4" t="s">
        <v>13</v>
      </c>
      <c r="E8867" s="4" t="s">
        <v>13</v>
      </c>
      <c r="F8867" s="4" t="s">
        <v>10</v>
      </c>
      <c r="G8867" s="4" t="s">
        <v>10</v>
      </c>
      <c r="H8867" s="4" t="s">
        <v>13</v>
      </c>
    </row>
    <row r="8868" spans="1:7">
      <c r="A8868" t="n">
        <v>66165</v>
      </c>
      <c r="B8868" s="26" t="n">
        <v>31</v>
      </c>
      <c r="C8868" s="7" t="n">
        <v>2</v>
      </c>
      <c r="D8868" s="7" t="n">
        <v>1</v>
      </c>
      <c r="E8868" s="7" t="n">
        <v>1</v>
      </c>
      <c r="F8868" s="7" t="n">
        <v>400</v>
      </c>
      <c r="G8868" s="7" t="n">
        <v>0</v>
      </c>
      <c r="H8868" s="7" t="n">
        <v>0</v>
      </c>
    </row>
    <row r="8869" spans="1:7">
      <c r="A8869" t="s">
        <v>4</v>
      </c>
      <c r="B8869" s="4" t="s">
        <v>5</v>
      </c>
      <c r="C8869" s="4" t="s">
        <v>13</v>
      </c>
      <c r="D8869" s="4" t="s">
        <v>13</v>
      </c>
      <c r="E8869" s="4" t="s">
        <v>13</v>
      </c>
    </row>
    <row r="8870" spans="1:7">
      <c r="A8870" t="n">
        <v>66174</v>
      </c>
      <c r="B8870" s="26" t="n">
        <v>31</v>
      </c>
      <c r="C8870" s="7" t="n">
        <v>4</v>
      </c>
      <c r="D8870" s="7" t="n">
        <v>1</v>
      </c>
      <c r="E8870" s="7" t="n">
        <v>1</v>
      </c>
    </row>
    <row r="8871" spans="1:7">
      <c r="A8871" t="s">
        <v>4</v>
      </c>
      <c r="B8871" s="4" t="s">
        <v>5</v>
      </c>
      <c r="C8871" s="4" t="s">
        <v>13</v>
      </c>
      <c r="D8871" s="4" t="s">
        <v>13</v>
      </c>
    </row>
    <row r="8872" spans="1:7">
      <c r="A8872" t="n">
        <v>66178</v>
      </c>
      <c r="B8872" s="26" t="n">
        <v>31</v>
      </c>
      <c r="C8872" s="7" t="n">
        <v>3</v>
      </c>
      <c r="D8872" s="7" t="n">
        <v>1</v>
      </c>
    </row>
    <row r="8873" spans="1:7">
      <c r="A8873" t="s">
        <v>4</v>
      </c>
      <c r="B8873" s="4" t="s">
        <v>5</v>
      </c>
      <c r="C8873" s="4" t="s">
        <v>13</v>
      </c>
      <c r="D8873" s="4" t="s">
        <v>13</v>
      </c>
      <c r="E8873" s="4" t="s">
        <v>13</v>
      </c>
      <c r="F8873" s="4" t="s">
        <v>9</v>
      </c>
      <c r="G8873" s="4" t="s">
        <v>13</v>
      </c>
      <c r="H8873" s="4" t="s">
        <v>13</v>
      </c>
      <c r="I8873" s="4" t="s">
        <v>84</v>
      </c>
    </row>
    <row r="8874" spans="1:7">
      <c r="A8874" t="n">
        <v>66181</v>
      </c>
      <c r="B8874" s="15" t="n">
        <v>5</v>
      </c>
      <c r="C8874" s="7" t="n">
        <v>35</v>
      </c>
      <c r="D8874" s="7" t="n">
        <v>1</v>
      </c>
      <c r="E8874" s="7" t="n">
        <v>0</v>
      </c>
      <c r="F8874" s="7" t="n">
        <v>162</v>
      </c>
      <c r="G8874" s="7" t="n">
        <v>2</v>
      </c>
      <c r="H8874" s="7" t="n">
        <v>1</v>
      </c>
      <c r="I8874" s="16" t="n">
        <f t="normal" ca="1">A8894</f>
        <v>0</v>
      </c>
    </row>
    <row r="8875" spans="1:7">
      <c r="A8875" t="s">
        <v>4</v>
      </c>
      <c r="B8875" s="4" t="s">
        <v>5</v>
      </c>
      <c r="C8875" s="4" t="s">
        <v>13</v>
      </c>
      <c r="D8875" s="4" t="s">
        <v>13</v>
      </c>
      <c r="E8875" s="4" t="s">
        <v>9</v>
      </c>
      <c r="F8875" s="4" t="s">
        <v>13</v>
      </c>
      <c r="G8875" s="4" t="s">
        <v>13</v>
      </c>
    </row>
    <row r="8876" spans="1:7">
      <c r="A8876" t="n">
        <v>66195</v>
      </c>
      <c r="B8876" s="25" t="n">
        <v>18</v>
      </c>
      <c r="C8876" s="7" t="n">
        <v>1</v>
      </c>
      <c r="D8876" s="7" t="n">
        <v>0</v>
      </c>
      <c r="E8876" s="7" t="n">
        <v>0</v>
      </c>
      <c r="F8876" s="7" t="n">
        <v>19</v>
      </c>
      <c r="G8876" s="7" t="n">
        <v>1</v>
      </c>
    </row>
    <row r="8877" spans="1:7">
      <c r="A8877" t="s">
        <v>4</v>
      </c>
      <c r="B8877" s="4" t="s">
        <v>5</v>
      </c>
      <c r="C8877" s="4" t="s">
        <v>13</v>
      </c>
      <c r="D8877" s="4" t="s">
        <v>13</v>
      </c>
      <c r="E8877" s="4" t="s">
        <v>10</v>
      </c>
      <c r="F8877" s="4" t="s">
        <v>9</v>
      </c>
    </row>
    <row r="8878" spans="1:7">
      <c r="A8878" t="n">
        <v>66204</v>
      </c>
      <c r="B8878" s="26" t="n">
        <v>31</v>
      </c>
      <c r="C8878" s="7" t="n">
        <v>0</v>
      </c>
      <c r="D8878" s="7" t="n">
        <v>1</v>
      </c>
      <c r="E8878" s="7" t="n">
        <v>0</v>
      </c>
      <c r="F8878" s="7" t="n">
        <v>1107296256</v>
      </c>
    </row>
    <row r="8879" spans="1:7">
      <c r="A8879" t="s">
        <v>4</v>
      </c>
      <c r="B8879" s="4" t="s">
        <v>5</v>
      </c>
      <c r="C8879" s="4" t="s">
        <v>13</v>
      </c>
      <c r="D8879" s="4" t="s">
        <v>13</v>
      </c>
      <c r="E8879" s="4" t="s">
        <v>6</v>
      </c>
      <c r="F8879" s="4" t="s">
        <v>10</v>
      </c>
    </row>
    <row r="8880" spans="1:7">
      <c r="A8880" t="n">
        <v>66213</v>
      </c>
      <c r="B8880" s="26" t="n">
        <v>31</v>
      </c>
      <c r="C8880" s="7" t="n">
        <v>1</v>
      </c>
      <c r="D8880" s="7" t="n">
        <v>1</v>
      </c>
      <c r="E8880" s="7" t="s">
        <v>941</v>
      </c>
      <c r="F8880" s="7" t="n">
        <v>162</v>
      </c>
    </row>
    <row r="8881" spans="1:9">
      <c r="A8881" t="s">
        <v>4</v>
      </c>
      <c r="B8881" s="4" t="s">
        <v>5</v>
      </c>
      <c r="C8881" s="4" t="s">
        <v>13</v>
      </c>
      <c r="D8881" s="4" t="s">
        <v>13</v>
      </c>
      <c r="E8881" s="4" t="s">
        <v>6</v>
      </c>
      <c r="F8881" s="4" t="s">
        <v>10</v>
      </c>
    </row>
    <row r="8882" spans="1:9">
      <c r="A8882" t="n">
        <v>66264</v>
      </c>
      <c r="B8882" s="26" t="n">
        <v>31</v>
      </c>
      <c r="C8882" s="7" t="n">
        <v>1</v>
      </c>
      <c r="D8882" s="7" t="n">
        <v>1</v>
      </c>
      <c r="E8882" s="7" t="s">
        <v>942</v>
      </c>
      <c r="F8882" s="7" t="n">
        <v>163</v>
      </c>
    </row>
    <row r="8883" spans="1:9">
      <c r="A8883" t="s">
        <v>4</v>
      </c>
      <c r="B8883" s="4" t="s">
        <v>5</v>
      </c>
      <c r="C8883" s="4" t="s">
        <v>13</v>
      </c>
      <c r="D8883" s="4" t="s">
        <v>13</v>
      </c>
      <c r="E8883" s="4" t="s">
        <v>6</v>
      </c>
      <c r="F8883" s="4" t="s">
        <v>10</v>
      </c>
    </row>
    <row r="8884" spans="1:9">
      <c r="A8884" t="n">
        <v>66311</v>
      </c>
      <c r="B8884" s="26" t="n">
        <v>31</v>
      </c>
      <c r="C8884" s="7" t="n">
        <v>1</v>
      </c>
      <c r="D8884" s="7" t="n">
        <v>1</v>
      </c>
      <c r="E8884" s="7" t="s">
        <v>943</v>
      </c>
      <c r="F8884" s="7" t="n">
        <v>164</v>
      </c>
    </row>
    <row r="8885" spans="1:9">
      <c r="A8885" t="s">
        <v>4</v>
      </c>
      <c r="B8885" s="4" t="s">
        <v>5</v>
      </c>
      <c r="C8885" s="4" t="s">
        <v>13</v>
      </c>
      <c r="D8885" s="4" t="s">
        <v>13</v>
      </c>
      <c r="E8885" s="4" t="s">
        <v>6</v>
      </c>
      <c r="F8885" s="4" t="s">
        <v>10</v>
      </c>
    </row>
    <row r="8886" spans="1:9">
      <c r="A8886" t="n">
        <v>66360</v>
      </c>
      <c r="B8886" s="26" t="n">
        <v>31</v>
      </c>
      <c r="C8886" s="7" t="n">
        <v>1</v>
      </c>
      <c r="D8886" s="7" t="n">
        <v>1</v>
      </c>
      <c r="E8886" s="7" t="s">
        <v>944</v>
      </c>
      <c r="F8886" s="7" t="n">
        <v>165</v>
      </c>
    </row>
    <row r="8887" spans="1:9">
      <c r="A8887" t="s">
        <v>4</v>
      </c>
      <c r="B8887" s="4" t="s">
        <v>5</v>
      </c>
      <c r="C8887" s="4" t="s">
        <v>13</v>
      </c>
      <c r="D8887" s="4" t="s">
        <v>13</v>
      </c>
      <c r="E8887" s="4" t="s">
        <v>13</v>
      </c>
      <c r="F8887" s="4" t="s">
        <v>10</v>
      </c>
      <c r="G8887" s="4" t="s">
        <v>10</v>
      </c>
      <c r="H8887" s="4" t="s">
        <v>13</v>
      </c>
    </row>
    <row r="8888" spans="1:9">
      <c r="A8888" t="n">
        <v>66407</v>
      </c>
      <c r="B8888" s="26" t="n">
        <v>31</v>
      </c>
      <c r="C8888" s="7" t="n">
        <v>2</v>
      </c>
      <c r="D8888" s="7" t="n">
        <v>1</v>
      </c>
      <c r="E8888" s="7" t="n">
        <v>1</v>
      </c>
      <c r="F8888" s="7" t="n">
        <v>65535</v>
      </c>
      <c r="G8888" s="7" t="n">
        <v>65535</v>
      </c>
      <c r="H8888" s="7" t="n">
        <v>0</v>
      </c>
    </row>
    <row r="8889" spans="1:9">
      <c r="A8889" t="s">
        <v>4</v>
      </c>
      <c r="B8889" s="4" t="s">
        <v>5</v>
      </c>
      <c r="C8889" s="4" t="s">
        <v>13</v>
      </c>
      <c r="D8889" s="4" t="s">
        <v>13</v>
      </c>
      <c r="E8889" s="4" t="s">
        <v>13</v>
      </c>
    </row>
    <row r="8890" spans="1:9">
      <c r="A8890" t="n">
        <v>66416</v>
      </c>
      <c r="B8890" s="26" t="n">
        <v>31</v>
      </c>
      <c r="C8890" s="7" t="n">
        <v>4</v>
      </c>
      <c r="D8890" s="7" t="n">
        <v>1</v>
      </c>
      <c r="E8890" s="7" t="n">
        <v>1</v>
      </c>
    </row>
    <row r="8891" spans="1:9">
      <c r="A8891" t="s">
        <v>4</v>
      </c>
      <c r="B8891" s="4" t="s">
        <v>5</v>
      </c>
      <c r="C8891" s="4" t="s">
        <v>13</v>
      </c>
      <c r="D8891" s="4" t="s">
        <v>13</v>
      </c>
    </row>
    <row r="8892" spans="1:9">
      <c r="A8892" t="n">
        <v>66420</v>
      </c>
      <c r="B8892" s="26" t="n">
        <v>31</v>
      </c>
      <c r="C8892" s="7" t="n">
        <v>3</v>
      </c>
      <c r="D8892" s="7" t="n">
        <v>1</v>
      </c>
    </row>
    <row r="8893" spans="1:9">
      <c r="A8893" t="s">
        <v>4</v>
      </c>
      <c r="B8893" s="4" t="s">
        <v>5</v>
      </c>
      <c r="C8893" s="4" t="s">
        <v>13</v>
      </c>
      <c r="D8893" s="4" t="s">
        <v>13</v>
      </c>
      <c r="E8893" s="4" t="s">
        <v>13</v>
      </c>
      <c r="F8893" s="4" t="s">
        <v>9</v>
      </c>
      <c r="G8893" s="4" t="s">
        <v>13</v>
      </c>
      <c r="H8893" s="4" t="s">
        <v>13</v>
      </c>
      <c r="I8893" s="4" t="s">
        <v>84</v>
      </c>
    </row>
    <row r="8894" spans="1:9">
      <c r="A8894" t="n">
        <v>66423</v>
      </c>
      <c r="B8894" s="15" t="n">
        <v>5</v>
      </c>
      <c r="C8894" s="7" t="n">
        <v>35</v>
      </c>
      <c r="D8894" s="7" t="n">
        <v>1</v>
      </c>
      <c r="E8894" s="7" t="n">
        <v>0</v>
      </c>
      <c r="F8894" s="7" t="n">
        <v>166</v>
      </c>
      <c r="G8894" s="7" t="n">
        <v>2</v>
      </c>
      <c r="H8894" s="7" t="n">
        <v>1</v>
      </c>
      <c r="I8894" s="16" t="n">
        <f t="normal" ca="1">A8914</f>
        <v>0</v>
      </c>
    </row>
    <row r="8895" spans="1:9">
      <c r="A8895" t="s">
        <v>4</v>
      </c>
      <c r="B8895" s="4" t="s">
        <v>5</v>
      </c>
      <c r="C8895" s="4" t="s">
        <v>13</v>
      </c>
      <c r="D8895" s="4" t="s">
        <v>13</v>
      </c>
      <c r="E8895" s="4" t="s">
        <v>9</v>
      </c>
      <c r="F8895" s="4" t="s">
        <v>13</v>
      </c>
      <c r="G8895" s="4" t="s">
        <v>13</v>
      </c>
    </row>
    <row r="8896" spans="1:9">
      <c r="A8896" t="n">
        <v>66437</v>
      </c>
      <c r="B8896" s="25" t="n">
        <v>18</v>
      </c>
      <c r="C8896" s="7" t="n">
        <v>1</v>
      </c>
      <c r="D8896" s="7" t="n">
        <v>0</v>
      </c>
      <c r="E8896" s="7" t="n">
        <v>0</v>
      </c>
      <c r="F8896" s="7" t="n">
        <v>19</v>
      </c>
      <c r="G8896" s="7" t="n">
        <v>1</v>
      </c>
    </row>
    <row r="8897" spans="1:9">
      <c r="A8897" t="s">
        <v>4</v>
      </c>
      <c r="B8897" s="4" t="s">
        <v>5</v>
      </c>
      <c r="C8897" s="4" t="s">
        <v>13</v>
      </c>
      <c r="D8897" s="4" t="s">
        <v>13</v>
      </c>
      <c r="E8897" s="4" t="s">
        <v>10</v>
      </c>
      <c r="F8897" s="4" t="s">
        <v>9</v>
      </c>
    </row>
    <row r="8898" spans="1:9">
      <c r="A8898" t="n">
        <v>66446</v>
      </c>
      <c r="B8898" s="26" t="n">
        <v>31</v>
      </c>
      <c r="C8898" s="7" t="n">
        <v>0</v>
      </c>
      <c r="D8898" s="7" t="n">
        <v>1</v>
      </c>
      <c r="E8898" s="7" t="n">
        <v>0</v>
      </c>
      <c r="F8898" s="7" t="n">
        <v>1107296256</v>
      </c>
    </row>
    <row r="8899" spans="1:9">
      <c r="A8899" t="s">
        <v>4</v>
      </c>
      <c r="B8899" s="4" t="s">
        <v>5</v>
      </c>
      <c r="C8899" s="4" t="s">
        <v>13</v>
      </c>
      <c r="D8899" s="4" t="s">
        <v>13</v>
      </c>
      <c r="E8899" s="4" t="s">
        <v>6</v>
      </c>
      <c r="F8899" s="4" t="s">
        <v>10</v>
      </c>
    </row>
    <row r="8900" spans="1:9">
      <c r="A8900" t="n">
        <v>66455</v>
      </c>
      <c r="B8900" s="26" t="n">
        <v>31</v>
      </c>
      <c r="C8900" s="7" t="n">
        <v>1</v>
      </c>
      <c r="D8900" s="7" t="n">
        <v>1</v>
      </c>
      <c r="E8900" s="7" t="s">
        <v>945</v>
      </c>
      <c r="F8900" s="7" t="n">
        <v>166</v>
      </c>
    </row>
    <row r="8901" spans="1:9">
      <c r="A8901" t="s">
        <v>4</v>
      </c>
      <c r="B8901" s="4" t="s">
        <v>5</v>
      </c>
      <c r="C8901" s="4" t="s">
        <v>13</v>
      </c>
      <c r="D8901" s="4" t="s">
        <v>13</v>
      </c>
      <c r="E8901" s="4" t="s">
        <v>6</v>
      </c>
      <c r="F8901" s="4" t="s">
        <v>10</v>
      </c>
    </row>
    <row r="8902" spans="1:9">
      <c r="A8902" t="n">
        <v>66513</v>
      </c>
      <c r="B8902" s="26" t="n">
        <v>31</v>
      </c>
      <c r="C8902" s="7" t="n">
        <v>1</v>
      </c>
      <c r="D8902" s="7" t="n">
        <v>1</v>
      </c>
      <c r="E8902" s="7" t="s">
        <v>946</v>
      </c>
      <c r="F8902" s="7" t="n">
        <v>167</v>
      </c>
    </row>
    <row r="8903" spans="1:9">
      <c r="A8903" t="s">
        <v>4</v>
      </c>
      <c r="B8903" s="4" t="s">
        <v>5</v>
      </c>
      <c r="C8903" s="4" t="s">
        <v>13</v>
      </c>
      <c r="D8903" s="4" t="s">
        <v>13</v>
      </c>
      <c r="E8903" s="4" t="s">
        <v>6</v>
      </c>
      <c r="F8903" s="4" t="s">
        <v>10</v>
      </c>
    </row>
    <row r="8904" spans="1:9">
      <c r="A8904" t="n">
        <v>66567</v>
      </c>
      <c r="B8904" s="26" t="n">
        <v>31</v>
      </c>
      <c r="C8904" s="7" t="n">
        <v>1</v>
      </c>
      <c r="D8904" s="7" t="n">
        <v>1</v>
      </c>
      <c r="E8904" s="7" t="s">
        <v>947</v>
      </c>
      <c r="F8904" s="7" t="n">
        <v>168</v>
      </c>
    </row>
    <row r="8905" spans="1:9">
      <c r="A8905" t="s">
        <v>4</v>
      </c>
      <c r="B8905" s="4" t="s">
        <v>5</v>
      </c>
      <c r="C8905" s="4" t="s">
        <v>13</v>
      </c>
      <c r="D8905" s="4" t="s">
        <v>13</v>
      </c>
      <c r="E8905" s="4" t="s">
        <v>6</v>
      </c>
      <c r="F8905" s="4" t="s">
        <v>10</v>
      </c>
    </row>
    <row r="8906" spans="1:9">
      <c r="A8906" t="n">
        <v>66623</v>
      </c>
      <c r="B8906" s="26" t="n">
        <v>31</v>
      </c>
      <c r="C8906" s="7" t="n">
        <v>1</v>
      </c>
      <c r="D8906" s="7" t="n">
        <v>1</v>
      </c>
      <c r="E8906" s="7" t="s">
        <v>948</v>
      </c>
      <c r="F8906" s="7" t="n">
        <v>169</v>
      </c>
    </row>
    <row r="8907" spans="1:9">
      <c r="A8907" t="s">
        <v>4</v>
      </c>
      <c r="B8907" s="4" t="s">
        <v>5</v>
      </c>
      <c r="C8907" s="4" t="s">
        <v>13</v>
      </c>
      <c r="D8907" s="4" t="s">
        <v>13</v>
      </c>
      <c r="E8907" s="4" t="s">
        <v>13</v>
      </c>
      <c r="F8907" s="4" t="s">
        <v>10</v>
      </c>
      <c r="G8907" s="4" t="s">
        <v>10</v>
      </c>
      <c r="H8907" s="4" t="s">
        <v>13</v>
      </c>
    </row>
    <row r="8908" spans="1:9">
      <c r="A8908" t="n">
        <v>66677</v>
      </c>
      <c r="B8908" s="26" t="n">
        <v>31</v>
      </c>
      <c r="C8908" s="7" t="n">
        <v>2</v>
      </c>
      <c r="D8908" s="7" t="n">
        <v>1</v>
      </c>
      <c r="E8908" s="7" t="n">
        <v>1</v>
      </c>
      <c r="F8908" s="7" t="n">
        <v>65535</v>
      </c>
      <c r="G8908" s="7" t="n">
        <v>65535</v>
      </c>
      <c r="H8908" s="7" t="n">
        <v>0</v>
      </c>
    </row>
    <row r="8909" spans="1:9">
      <c r="A8909" t="s">
        <v>4</v>
      </c>
      <c r="B8909" s="4" t="s">
        <v>5</v>
      </c>
      <c r="C8909" s="4" t="s">
        <v>13</v>
      </c>
      <c r="D8909" s="4" t="s">
        <v>13</v>
      </c>
      <c r="E8909" s="4" t="s">
        <v>13</v>
      </c>
    </row>
    <row r="8910" spans="1:9">
      <c r="A8910" t="n">
        <v>66686</v>
      </c>
      <c r="B8910" s="26" t="n">
        <v>31</v>
      </c>
      <c r="C8910" s="7" t="n">
        <v>4</v>
      </c>
      <c r="D8910" s="7" t="n">
        <v>1</v>
      </c>
      <c r="E8910" s="7" t="n">
        <v>1</v>
      </c>
    </row>
    <row r="8911" spans="1:9">
      <c r="A8911" t="s">
        <v>4</v>
      </c>
      <c r="B8911" s="4" t="s">
        <v>5</v>
      </c>
      <c r="C8911" s="4" t="s">
        <v>13</v>
      </c>
      <c r="D8911" s="4" t="s">
        <v>13</v>
      </c>
    </row>
    <row r="8912" spans="1:9">
      <c r="A8912" t="n">
        <v>66690</v>
      </c>
      <c r="B8912" s="26" t="n">
        <v>31</v>
      </c>
      <c r="C8912" s="7" t="n">
        <v>3</v>
      </c>
      <c r="D8912" s="7" t="n">
        <v>1</v>
      </c>
    </row>
    <row r="8913" spans="1:8">
      <c r="A8913" t="s">
        <v>4</v>
      </c>
      <c r="B8913" s="4" t="s">
        <v>5</v>
      </c>
      <c r="C8913" s="4" t="s">
        <v>13</v>
      </c>
      <c r="D8913" s="4" t="s">
        <v>13</v>
      </c>
      <c r="E8913" s="4" t="s">
        <v>13</v>
      </c>
      <c r="F8913" s="4" t="s">
        <v>9</v>
      </c>
      <c r="G8913" s="4" t="s">
        <v>13</v>
      </c>
      <c r="H8913" s="4" t="s">
        <v>13</v>
      </c>
      <c r="I8913" s="4" t="s">
        <v>84</v>
      </c>
    </row>
    <row r="8914" spans="1:8">
      <c r="A8914" t="n">
        <v>66693</v>
      </c>
      <c r="B8914" s="15" t="n">
        <v>5</v>
      </c>
      <c r="C8914" s="7" t="n">
        <v>35</v>
      </c>
      <c r="D8914" s="7" t="n">
        <v>1</v>
      </c>
      <c r="E8914" s="7" t="n">
        <v>0</v>
      </c>
      <c r="F8914" s="7" t="n">
        <v>170</v>
      </c>
      <c r="G8914" s="7" t="n">
        <v>2</v>
      </c>
      <c r="H8914" s="7" t="n">
        <v>1</v>
      </c>
      <c r="I8914" s="16" t="n">
        <f t="normal" ca="1">A8934</f>
        <v>0</v>
      </c>
    </row>
    <row r="8915" spans="1:8">
      <c r="A8915" t="s">
        <v>4</v>
      </c>
      <c r="B8915" s="4" t="s">
        <v>5</v>
      </c>
      <c r="C8915" s="4" t="s">
        <v>13</v>
      </c>
      <c r="D8915" s="4" t="s">
        <v>13</v>
      </c>
      <c r="E8915" s="4" t="s">
        <v>9</v>
      </c>
      <c r="F8915" s="4" t="s">
        <v>13</v>
      </c>
      <c r="G8915" s="4" t="s">
        <v>13</v>
      </c>
    </row>
    <row r="8916" spans="1:8">
      <c r="A8916" t="n">
        <v>66707</v>
      </c>
      <c r="B8916" s="25" t="n">
        <v>18</v>
      </c>
      <c r="C8916" s="7" t="n">
        <v>1</v>
      </c>
      <c r="D8916" s="7" t="n">
        <v>0</v>
      </c>
      <c r="E8916" s="7" t="n">
        <v>0</v>
      </c>
      <c r="F8916" s="7" t="n">
        <v>19</v>
      </c>
      <c r="G8916" s="7" t="n">
        <v>1</v>
      </c>
    </row>
    <row r="8917" spans="1:8">
      <c r="A8917" t="s">
        <v>4</v>
      </c>
      <c r="B8917" s="4" t="s">
        <v>5</v>
      </c>
      <c r="C8917" s="4" t="s">
        <v>13</v>
      </c>
      <c r="D8917" s="4" t="s">
        <v>13</v>
      </c>
      <c r="E8917" s="4" t="s">
        <v>10</v>
      </c>
      <c r="F8917" s="4" t="s">
        <v>9</v>
      </c>
    </row>
    <row r="8918" spans="1:8">
      <c r="A8918" t="n">
        <v>66716</v>
      </c>
      <c r="B8918" s="26" t="n">
        <v>31</v>
      </c>
      <c r="C8918" s="7" t="n">
        <v>0</v>
      </c>
      <c r="D8918" s="7" t="n">
        <v>1</v>
      </c>
      <c r="E8918" s="7" t="n">
        <v>0</v>
      </c>
      <c r="F8918" s="7" t="n">
        <v>1107296256</v>
      </c>
    </row>
    <row r="8919" spans="1:8">
      <c r="A8919" t="s">
        <v>4</v>
      </c>
      <c r="B8919" s="4" t="s">
        <v>5</v>
      </c>
      <c r="C8919" s="4" t="s">
        <v>13</v>
      </c>
      <c r="D8919" s="4" t="s">
        <v>13</v>
      </c>
      <c r="E8919" s="4" t="s">
        <v>6</v>
      </c>
      <c r="F8919" s="4" t="s">
        <v>10</v>
      </c>
    </row>
    <row r="8920" spans="1:8">
      <c r="A8920" t="n">
        <v>66725</v>
      </c>
      <c r="B8920" s="26" t="n">
        <v>31</v>
      </c>
      <c r="C8920" s="7" t="n">
        <v>1</v>
      </c>
      <c r="D8920" s="7" t="n">
        <v>1</v>
      </c>
      <c r="E8920" s="7" t="s">
        <v>949</v>
      </c>
      <c r="F8920" s="7" t="n">
        <v>170</v>
      </c>
    </row>
    <row r="8921" spans="1:8">
      <c r="A8921" t="s">
        <v>4</v>
      </c>
      <c r="B8921" s="4" t="s">
        <v>5</v>
      </c>
      <c r="C8921" s="4" t="s">
        <v>13</v>
      </c>
      <c r="D8921" s="4" t="s">
        <v>13</v>
      </c>
      <c r="E8921" s="4" t="s">
        <v>6</v>
      </c>
      <c r="F8921" s="4" t="s">
        <v>10</v>
      </c>
    </row>
    <row r="8922" spans="1:8">
      <c r="A8922" t="n">
        <v>66785</v>
      </c>
      <c r="B8922" s="26" t="n">
        <v>31</v>
      </c>
      <c r="C8922" s="7" t="n">
        <v>1</v>
      </c>
      <c r="D8922" s="7" t="n">
        <v>1</v>
      </c>
      <c r="E8922" s="7" t="s">
        <v>950</v>
      </c>
      <c r="F8922" s="7" t="n">
        <v>171</v>
      </c>
    </row>
    <row r="8923" spans="1:8">
      <c r="A8923" t="s">
        <v>4</v>
      </c>
      <c r="B8923" s="4" t="s">
        <v>5</v>
      </c>
      <c r="C8923" s="4" t="s">
        <v>13</v>
      </c>
      <c r="D8923" s="4" t="s">
        <v>13</v>
      </c>
      <c r="E8923" s="4" t="s">
        <v>6</v>
      </c>
      <c r="F8923" s="4" t="s">
        <v>10</v>
      </c>
    </row>
    <row r="8924" spans="1:8">
      <c r="A8924" t="n">
        <v>66841</v>
      </c>
      <c r="B8924" s="26" t="n">
        <v>31</v>
      </c>
      <c r="C8924" s="7" t="n">
        <v>1</v>
      </c>
      <c r="D8924" s="7" t="n">
        <v>1</v>
      </c>
      <c r="E8924" s="7" t="s">
        <v>951</v>
      </c>
      <c r="F8924" s="7" t="n">
        <v>172</v>
      </c>
    </row>
    <row r="8925" spans="1:8">
      <c r="A8925" t="s">
        <v>4</v>
      </c>
      <c r="B8925" s="4" t="s">
        <v>5</v>
      </c>
      <c r="C8925" s="4" t="s">
        <v>13</v>
      </c>
      <c r="D8925" s="4" t="s">
        <v>13</v>
      </c>
      <c r="E8925" s="4" t="s">
        <v>6</v>
      </c>
      <c r="F8925" s="4" t="s">
        <v>10</v>
      </c>
    </row>
    <row r="8926" spans="1:8">
      <c r="A8926" t="n">
        <v>66899</v>
      </c>
      <c r="B8926" s="26" t="n">
        <v>31</v>
      </c>
      <c r="C8926" s="7" t="n">
        <v>1</v>
      </c>
      <c r="D8926" s="7" t="n">
        <v>1</v>
      </c>
      <c r="E8926" s="7" t="s">
        <v>952</v>
      </c>
      <c r="F8926" s="7" t="n">
        <v>173</v>
      </c>
    </row>
    <row r="8927" spans="1:8">
      <c r="A8927" t="s">
        <v>4</v>
      </c>
      <c r="B8927" s="4" t="s">
        <v>5</v>
      </c>
      <c r="C8927" s="4" t="s">
        <v>13</v>
      </c>
      <c r="D8927" s="4" t="s">
        <v>13</v>
      </c>
      <c r="E8927" s="4" t="s">
        <v>13</v>
      </c>
      <c r="F8927" s="4" t="s">
        <v>10</v>
      </c>
      <c r="G8927" s="4" t="s">
        <v>10</v>
      </c>
      <c r="H8927" s="4" t="s">
        <v>13</v>
      </c>
    </row>
    <row r="8928" spans="1:8">
      <c r="A8928" t="n">
        <v>66955</v>
      </c>
      <c r="B8928" s="26" t="n">
        <v>31</v>
      </c>
      <c r="C8928" s="7" t="n">
        <v>2</v>
      </c>
      <c r="D8928" s="7" t="n">
        <v>1</v>
      </c>
      <c r="E8928" s="7" t="n">
        <v>1</v>
      </c>
      <c r="F8928" s="7" t="n">
        <v>65535</v>
      </c>
      <c r="G8928" s="7" t="n">
        <v>65535</v>
      </c>
      <c r="H8928" s="7" t="n">
        <v>0</v>
      </c>
    </row>
    <row r="8929" spans="1:9">
      <c r="A8929" t="s">
        <v>4</v>
      </c>
      <c r="B8929" s="4" t="s">
        <v>5</v>
      </c>
      <c r="C8929" s="4" t="s">
        <v>13</v>
      </c>
      <c r="D8929" s="4" t="s">
        <v>13</v>
      </c>
      <c r="E8929" s="4" t="s">
        <v>13</v>
      </c>
    </row>
    <row r="8930" spans="1:9">
      <c r="A8930" t="n">
        <v>66964</v>
      </c>
      <c r="B8930" s="26" t="n">
        <v>31</v>
      </c>
      <c r="C8930" s="7" t="n">
        <v>4</v>
      </c>
      <c r="D8930" s="7" t="n">
        <v>1</v>
      </c>
      <c r="E8930" s="7" t="n">
        <v>1</v>
      </c>
    </row>
    <row r="8931" spans="1:9">
      <c r="A8931" t="s">
        <v>4</v>
      </c>
      <c r="B8931" s="4" t="s">
        <v>5</v>
      </c>
      <c r="C8931" s="4" t="s">
        <v>13</v>
      </c>
      <c r="D8931" s="4" t="s">
        <v>13</v>
      </c>
    </row>
    <row r="8932" spans="1:9">
      <c r="A8932" t="n">
        <v>66968</v>
      </c>
      <c r="B8932" s="26" t="n">
        <v>31</v>
      </c>
      <c r="C8932" s="7" t="n">
        <v>3</v>
      </c>
      <c r="D8932" s="7" t="n">
        <v>1</v>
      </c>
    </row>
    <row r="8933" spans="1:9">
      <c r="A8933" t="s">
        <v>4</v>
      </c>
      <c r="B8933" s="4" t="s">
        <v>5</v>
      </c>
      <c r="C8933" s="4" t="s">
        <v>13</v>
      </c>
      <c r="D8933" s="4" t="s">
        <v>13</v>
      </c>
      <c r="E8933" s="4" t="s">
        <v>13</v>
      </c>
      <c r="F8933" s="4" t="s">
        <v>9</v>
      </c>
      <c r="G8933" s="4" t="s">
        <v>13</v>
      </c>
      <c r="H8933" s="4" t="s">
        <v>13</v>
      </c>
      <c r="I8933" s="4" t="s">
        <v>84</v>
      </c>
    </row>
    <row r="8934" spans="1:9">
      <c r="A8934" t="n">
        <v>66971</v>
      </c>
      <c r="B8934" s="15" t="n">
        <v>5</v>
      </c>
      <c r="C8934" s="7" t="n">
        <v>35</v>
      </c>
      <c r="D8934" s="7" t="n">
        <v>1</v>
      </c>
      <c r="E8934" s="7" t="n">
        <v>0</v>
      </c>
      <c r="F8934" s="7" t="n">
        <v>174</v>
      </c>
      <c r="G8934" s="7" t="n">
        <v>2</v>
      </c>
      <c r="H8934" s="7" t="n">
        <v>1</v>
      </c>
      <c r="I8934" s="16" t="n">
        <f t="normal" ca="1">A8954</f>
        <v>0</v>
      </c>
    </row>
    <row r="8935" spans="1:9">
      <c r="A8935" t="s">
        <v>4</v>
      </c>
      <c r="B8935" s="4" t="s">
        <v>5</v>
      </c>
      <c r="C8935" s="4" t="s">
        <v>13</v>
      </c>
      <c r="D8935" s="4" t="s">
        <v>13</v>
      </c>
      <c r="E8935" s="4" t="s">
        <v>9</v>
      </c>
      <c r="F8935" s="4" t="s">
        <v>13</v>
      </c>
      <c r="G8935" s="4" t="s">
        <v>13</v>
      </c>
    </row>
    <row r="8936" spans="1:9">
      <c r="A8936" t="n">
        <v>66985</v>
      </c>
      <c r="B8936" s="25" t="n">
        <v>18</v>
      </c>
      <c r="C8936" s="7" t="n">
        <v>1</v>
      </c>
      <c r="D8936" s="7" t="n">
        <v>0</v>
      </c>
      <c r="E8936" s="7" t="n">
        <v>0</v>
      </c>
      <c r="F8936" s="7" t="n">
        <v>19</v>
      </c>
      <c r="G8936" s="7" t="n">
        <v>1</v>
      </c>
    </row>
    <row r="8937" spans="1:9">
      <c r="A8937" t="s">
        <v>4</v>
      </c>
      <c r="B8937" s="4" t="s">
        <v>5</v>
      </c>
      <c r="C8937" s="4" t="s">
        <v>13</v>
      </c>
      <c r="D8937" s="4" t="s">
        <v>13</v>
      </c>
      <c r="E8937" s="4" t="s">
        <v>10</v>
      </c>
      <c r="F8937" s="4" t="s">
        <v>9</v>
      </c>
    </row>
    <row r="8938" spans="1:9">
      <c r="A8938" t="n">
        <v>66994</v>
      </c>
      <c r="B8938" s="26" t="n">
        <v>31</v>
      </c>
      <c r="C8938" s="7" t="n">
        <v>0</v>
      </c>
      <c r="D8938" s="7" t="n">
        <v>1</v>
      </c>
      <c r="E8938" s="7" t="n">
        <v>0</v>
      </c>
      <c r="F8938" s="7" t="n">
        <v>1107296256</v>
      </c>
    </row>
    <row r="8939" spans="1:9">
      <c r="A8939" t="s">
        <v>4</v>
      </c>
      <c r="B8939" s="4" t="s">
        <v>5</v>
      </c>
      <c r="C8939" s="4" t="s">
        <v>13</v>
      </c>
      <c r="D8939" s="4" t="s">
        <v>13</v>
      </c>
      <c r="E8939" s="4" t="s">
        <v>6</v>
      </c>
      <c r="F8939" s="4" t="s">
        <v>10</v>
      </c>
    </row>
    <row r="8940" spans="1:9">
      <c r="A8940" t="n">
        <v>67003</v>
      </c>
      <c r="B8940" s="26" t="n">
        <v>31</v>
      </c>
      <c r="C8940" s="7" t="n">
        <v>1</v>
      </c>
      <c r="D8940" s="7" t="n">
        <v>1</v>
      </c>
      <c r="E8940" s="7" t="s">
        <v>953</v>
      </c>
      <c r="F8940" s="7" t="n">
        <v>174</v>
      </c>
    </row>
    <row r="8941" spans="1:9">
      <c r="A8941" t="s">
        <v>4</v>
      </c>
      <c r="B8941" s="4" t="s">
        <v>5</v>
      </c>
      <c r="C8941" s="4" t="s">
        <v>13</v>
      </c>
      <c r="D8941" s="4" t="s">
        <v>13</v>
      </c>
      <c r="E8941" s="4" t="s">
        <v>6</v>
      </c>
      <c r="F8941" s="4" t="s">
        <v>10</v>
      </c>
    </row>
    <row r="8942" spans="1:9">
      <c r="A8942" t="n">
        <v>67069</v>
      </c>
      <c r="B8942" s="26" t="n">
        <v>31</v>
      </c>
      <c r="C8942" s="7" t="n">
        <v>1</v>
      </c>
      <c r="D8942" s="7" t="n">
        <v>1</v>
      </c>
      <c r="E8942" s="7" t="s">
        <v>954</v>
      </c>
      <c r="F8942" s="7" t="n">
        <v>175</v>
      </c>
    </row>
    <row r="8943" spans="1:9">
      <c r="A8943" t="s">
        <v>4</v>
      </c>
      <c r="B8943" s="4" t="s">
        <v>5</v>
      </c>
      <c r="C8943" s="4" t="s">
        <v>13</v>
      </c>
      <c r="D8943" s="4" t="s">
        <v>13</v>
      </c>
      <c r="E8943" s="4" t="s">
        <v>6</v>
      </c>
      <c r="F8943" s="4" t="s">
        <v>10</v>
      </c>
    </row>
    <row r="8944" spans="1:9">
      <c r="A8944" t="n">
        <v>67131</v>
      </c>
      <c r="B8944" s="26" t="n">
        <v>31</v>
      </c>
      <c r="C8944" s="7" t="n">
        <v>1</v>
      </c>
      <c r="D8944" s="7" t="n">
        <v>1</v>
      </c>
      <c r="E8944" s="7" t="s">
        <v>955</v>
      </c>
      <c r="F8944" s="7" t="n">
        <v>176</v>
      </c>
    </row>
    <row r="8945" spans="1:9">
      <c r="A8945" t="s">
        <v>4</v>
      </c>
      <c r="B8945" s="4" t="s">
        <v>5</v>
      </c>
      <c r="C8945" s="4" t="s">
        <v>13</v>
      </c>
      <c r="D8945" s="4" t="s">
        <v>13</v>
      </c>
      <c r="E8945" s="4" t="s">
        <v>6</v>
      </c>
      <c r="F8945" s="4" t="s">
        <v>10</v>
      </c>
    </row>
    <row r="8946" spans="1:9">
      <c r="A8946" t="n">
        <v>67195</v>
      </c>
      <c r="B8946" s="26" t="n">
        <v>31</v>
      </c>
      <c r="C8946" s="7" t="n">
        <v>1</v>
      </c>
      <c r="D8946" s="7" t="n">
        <v>1</v>
      </c>
      <c r="E8946" s="7" t="s">
        <v>956</v>
      </c>
      <c r="F8946" s="7" t="n">
        <v>177</v>
      </c>
    </row>
    <row r="8947" spans="1:9">
      <c r="A8947" t="s">
        <v>4</v>
      </c>
      <c r="B8947" s="4" t="s">
        <v>5</v>
      </c>
      <c r="C8947" s="4" t="s">
        <v>13</v>
      </c>
      <c r="D8947" s="4" t="s">
        <v>13</v>
      </c>
      <c r="E8947" s="4" t="s">
        <v>13</v>
      </c>
      <c r="F8947" s="4" t="s">
        <v>10</v>
      </c>
      <c r="G8947" s="4" t="s">
        <v>10</v>
      </c>
      <c r="H8947" s="4" t="s">
        <v>13</v>
      </c>
    </row>
    <row r="8948" spans="1:9">
      <c r="A8948" t="n">
        <v>67256</v>
      </c>
      <c r="B8948" s="26" t="n">
        <v>31</v>
      </c>
      <c r="C8948" s="7" t="n">
        <v>2</v>
      </c>
      <c r="D8948" s="7" t="n">
        <v>1</v>
      </c>
      <c r="E8948" s="7" t="n">
        <v>1</v>
      </c>
      <c r="F8948" s="7" t="n">
        <v>65535</v>
      </c>
      <c r="G8948" s="7" t="n">
        <v>65535</v>
      </c>
      <c r="H8948" s="7" t="n">
        <v>0</v>
      </c>
    </row>
    <row r="8949" spans="1:9">
      <c r="A8949" t="s">
        <v>4</v>
      </c>
      <c r="B8949" s="4" t="s">
        <v>5</v>
      </c>
      <c r="C8949" s="4" t="s">
        <v>13</v>
      </c>
      <c r="D8949" s="4" t="s">
        <v>13</v>
      </c>
      <c r="E8949" s="4" t="s">
        <v>13</v>
      </c>
    </row>
    <row r="8950" spans="1:9">
      <c r="A8950" t="n">
        <v>67265</v>
      </c>
      <c r="B8950" s="26" t="n">
        <v>31</v>
      </c>
      <c r="C8950" s="7" t="n">
        <v>4</v>
      </c>
      <c r="D8950" s="7" t="n">
        <v>1</v>
      </c>
      <c r="E8950" s="7" t="n">
        <v>1</v>
      </c>
    </row>
    <row r="8951" spans="1:9">
      <c r="A8951" t="s">
        <v>4</v>
      </c>
      <c r="B8951" s="4" t="s">
        <v>5</v>
      </c>
      <c r="C8951" s="4" t="s">
        <v>13</v>
      </c>
      <c r="D8951" s="4" t="s">
        <v>13</v>
      </c>
    </row>
    <row r="8952" spans="1:9">
      <c r="A8952" t="n">
        <v>67269</v>
      </c>
      <c r="B8952" s="26" t="n">
        <v>31</v>
      </c>
      <c r="C8952" s="7" t="n">
        <v>3</v>
      </c>
      <c r="D8952" s="7" t="n">
        <v>1</v>
      </c>
    </row>
    <row r="8953" spans="1:9">
      <c r="A8953" t="s">
        <v>4</v>
      </c>
      <c r="B8953" s="4" t="s">
        <v>5</v>
      </c>
      <c r="C8953" s="4" t="s">
        <v>13</v>
      </c>
      <c r="D8953" s="4" t="s">
        <v>13</v>
      </c>
      <c r="E8953" s="4" t="s">
        <v>13</v>
      </c>
      <c r="F8953" s="4" t="s">
        <v>9</v>
      </c>
      <c r="G8953" s="4" t="s">
        <v>13</v>
      </c>
      <c r="H8953" s="4" t="s">
        <v>13</v>
      </c>
      <c r="I8953" s="4" t="s">
        <v>84</v>
      </c>
    </row>
    <row r="8954" spans="1:9">
      <c r="A8954" t="n">
        <v>67272</v>
      </c>
      <c r="B8954" s="15" t="n">
        <v>5</v>
      </c>
      <c r="C8954" s="7" t="n">
        <v>35</v>
      </c>
      <c r="D8954" s="7" t="n">
        <v>1</v>
      </c>
      <c r="E8954" s="7" t="n">
        <v>0</v>
      </c>
      <c r="F8954" s="7" t="n">
        <v>178</v>
      </c>
      <c r="G8954" s="7" t="n">
        <v>2</v>
      </c>
      <c r="H8954" s="7" t="n">
        <v>1</v>
      </c>
      <c r="I8954" s="16" t="n">
        <f t="normal" ca="1">A8974</f>
        <v>0</v>
      </c>
    </row>
    <row r="8955" spans="1:9">
      <c r="A8955" t="s">
        <v>4</v>
      </c>
      <c r="B8955" s="4" t="s">
        <v>5</v>
      </c>
      <c r="C8955" s="4" t="s">
        <v>13</v>
      </c>
      <c r="D8955" s="4" t="s">
        <v>13</v>
      </c>
      <c r="E8955" s="4" t="s">
        <v>9</v>
      </c>
      <c r="F8955" s="4" t="s">
        <v>13</v>
      </c>
      <c r="G8955" s="4" t="s">
        <v>13</v>
      </c>
    </row>
    <row r="8956" spans="1:9">
      <c r="A8956" t="n">
        <v>67286</v>
      </c>
      <c r="B8956" s="25" t="n">
        <v>18</v>
      </c>
      <c r="C8956" s="7" t="n">
        <v>1</v>
      </c>
      <c r="D8956" s="7" t="n">
        <v>0</v>
      </c>
      <c r="E8956" s="7" t="n">
        <v>0</v>
      </c>
      <c r="F8956" s="7" t="n">
        <v>19</v>
      </c>
      <c r="G8956" s="7" t="n">
        <v>1</v>
      </c>
    </row>
    <row r="8957" spans="1:9">
      <c r="A8957" t="s">
        <v>4</v>
      </c>
      <c r="B8957" s="4" t="s">
        <v>5</v>
      </c>
      <c r="C8957" s="4" t="s">
        <v>13</v>
      </c>
      <c r="D8957" s="4" t="s">
        <v>13</v>
      </c>
      <c r="E8957" s="4" t="s">
        <v>10</v>
      </c>
      <c r="F8957" s="4" t="s">
        <v>9</v>
      </c>
    </row>
    <row r="8958" spans="1:9">
      <c r="A8958" t="n">
        <v>67295</v>
      </c>
      <c r="B8958" s="26" t="n">
        <v>31</v>
      </c>
      <c r="C8958" s="7" t="n">
        <v>0</v>
      </c>
      <c r="D8958" s="7" t="n">
        <v>1</v>
      </c>
      <c r="E8958" s="7" t="n">
        <v>0</v>
      </c>
      <c r="F8958" s="7" t="n">
        <v>1107296256</v>
      </c>
    </row>
    <row r="8959" spans="1:9">
      <c r="A8959" t="s">
        <v>4</v>
      </c>
      <c r="B8959" s="4" t="s">
        <v>5</v>
      </c>
      <c r="C8959" s="4" t="s">
        <v>13</v>
      </c>
      <c r="D8959" s="4" t="s">
        <v>13</v>
      </c>
      <c r="E8959" s="4" t="s">
        <v>6</v>
      </c>
      <c r="F8959" s="4" t="s">
        <v>10</v>
      </c>
    </row>
    <row r="8960" spans="1:9">
      <c r="A8960" t="n">
        <v>67304</v>
      </c>
      <c r="B8960" s="26" t="n">
        <v>31</v>
      </c>
      <c r="C8960" s="7" t="n">
        <v>1</v>
      </c>
      <c r="D8960" s="7" t="n">
        <v>1</v>
      </c>
      <c r="E8960" s="7" t="s">
        <v>957</v>
      </c>
      <c r="F8960" s="7" t="n">
        <v>178</v>
      </c>
    </row>
    <row r="8961" spans="1:9">
      <c r="A8961" t="s">
        <v>4</v>
      </c>
      <c r="B8961" s="4" t="s">
        <v>5</v>
      </c>
      <c r="C8961" s="4" t="s">
        <v>13</v>
      </c>
      <c r="D8961" s="4" t="s">
        <v>13</v>
      </c>
      <c r="E8961" s="4" t="s">
        <v>6</v>
      </c>
      <c r="F8961" s="4" t="s">
        <v>10</v>
      </c>
    </row>
    <row r="8962" spans="1:9">
      <c r="A8962" t="n">
        <v>67368</v>
      </c>
      <c r="B8962" s="26" t="n">
        <v>31</v>
      </c>
      <c r="C8962" s="7" t="n">
        <v>1</v>
      </c>
      <c r="D8962" s="7" t="n">
        <v>1</v>
      </c>
      <c r="E8962" s="7" t="s">
        <v>958</v>
      </c>
      <c r="F8962" s="7" t="n">
        <v>179</v>
      </c>
    </row>
    <row r="8963" spans="1:9">
      <c r="A8963" t="s">
        <v>4</v>
      </c>
      <c r="B8963" s="4" t="s">
        <v>5</v>
      </c>
      <c r="C8963" s="4" t="s">
        <v>13</v>
      </c>
      <c r="D8963" s="4" t="s">
        <v>13</v>
      </c>
      <c r="E8963" s="4" t="s">
        <v>6</v>
      </c>
      <c r="F8963" s="4" t="s">
        <v>10</v>
      </c>
    </row>
    <row r="8964" spans="1:9">
      <c r="A8964" t="n">
        <v>67428</v>
      </c>
      <c r="B8964" s="26" t="n">
        <v>31</v>
      </c>
      <c r="C8964" s="7" t="n">
        <v>1</v>
      </c>
      <c r="D8964" s="7" t="n">
        <v>1</v>
      </c>
      <c r="E8964" s="7" t="s">
        <v>959</v>
      </c>
      <c r="F8964" s="7" t="n">
        <v>180</v>
      </c>
    </row>
    <row r="8965" spans="1:9">
      <c r="A8965" t="s">
        <v>4</v>
      </c>
      <c r="B8965" s="4" t="s">
        <v>5</v>
      </c>
      <c r="C8965" s="4" t="s">
        <v>13</v>
      </c>
      <c r="D8965" s="4" t="s">
        <v>13</v>
      </c>
      <c r="E8965" s="4" t="s">
        <v>6</v>
      </c>
      <c r="F8965" s="4" t="s">
        <v>10</v>
      </c>
    </row>
    <row r="8966" spans="1:9">
      <c r="A8966" t="n">
        <v>67490</v>
      </c>
      <c r="B8966" s="26" t="n">
        <v>31</v>
      </c>
      <c r="C8966" s="7" t="n">
        <v>1</v>
      </c>
      <c r="D8966" s="7" t="n">
        <v>1</v>
      </c>
      <c r="E8966" s="7" t="s">
        <v>960</v>
      </c>
      <c r="F8966" s="7" t="n">
        <v>181</v>
      </c>
    </row>
    <row r="8967" spans="1:9">
      <c r="A8967" t="s">
        <v>4</v>
      </c>
      <c r="B8967" s="4" t="s">
        <v>5</v>
      </c>
      <c r="C8967" s="4" t="s">
        <v>13</v>
      </c>
      <c r="D8967" s="4" t="s">
        <v>13</v>
      </c>
      <c r="E8967" s="4" t="s">
        <v>13</v>
      </c>
      <c r="F8967" s="4" t="s">
        <v>10</v>
      </c>
      <c r="G8967" s="4" t="s">
        <v>10</v>
      </c>
      <c r="H8967" s="4" t="s">
        <v>13</v>
      </c>
    </row>
    <row r="8968" spans="1:9">
      <c r="A8968" t="n">
        <v>67550</v>
      </c>
      <c r="B8968" s="26" t="n">
        <v>31</v>
      </c>
      <c r="C8968" s="7" t="n">
        <v>2</v>
      </c>
      <c r="D8968" s="7" t="n">
        <v>1</v>
      </c>
      <c r="E8968" s="7" t="n">
        <v>1</v>
      </c>
      <c r="F8968" s="7" t="n">
        <v>65535</v>
      </c>
      <c r="G8968" s="7" t="n">
        <v>65535</v>
      </c>
      <c r="H8968" s="7" t="n">
        <v>0</v>
      </c>
    </row>
    <row r="8969" spans="1:9">
      <c r="A8969" t="s">
        <v>4</v>
      </c>
      <c r="B8969" s="4" t="s">
        <v>5</v>
      </c>
      <c r="C8969" s="4" t="s">
        <v>13</v>
      </c>
      <c r="D8969" s="4" t="s">
        <v>13</v>
      </c>
      <c r="E8969" s="4" t="s">
        <v>13</v>
      </c>
    </row>
    <row r="8970" spans="1:9">
      <c r="A8970" t="n">
        <v>67559</v>
      </c>
      <c r="B8970" s="26" t="n">
        <v>31</v>
      </c>
      <c r="C8970" s="7" t="n">
        <v>4</v>
      </c>
      <c r="D8970" s="7" t="n">
        <v>1</v>
      </c>
      <c r="E8970" s="7" t="n">
        <v>1</v>
      </c>
    </row>
    <row r="8971" spans="1:9">
      <c r="A8971" t="s">
        <v>4</v>
      </c>
      <c r="B8971" s="4" t="s">
        <v>5</v>
      </c>
      <c r="C8971" s="4" t="s">
        <v>13</v>
      </c>
      <c r="D8971" s="4" t="s">
        <v>13</v>
      </c>
    </row>
    <row r="8972" spans="1:9">
      <c r="A8972" t="n">
        <v>67563</v>
      </c>
      <c r="B8972" s="26" t="n">
        <v>31</v>
      </c>
      <c r="C8972" s="7" t="n">
        <v>3</v>
      </c>
      <c r="D8972" s="7" t="n">
        <v>1</v>
      </c>
    </row>
    <row r="8973" spans="1:9">
      <c r="A8973" t="s">
        <v>4</v>
      </c>
      <c r="B8973" s="4" t="s">
        <v>5</v>
      </c>
      <c r="C8973" s="4" t="s">
        <v>13</v>
      </c>
      <c r="D8973" s="4" t="s">
        <v>13</v>
      </c>
      <c r="E8973" s="4" t="s">
        <v>13</v>
      </c>
      <c r="F8973" s="4" t="s">
        <v>9</v>
      </c>
      <c r="G8973" s="4" t="s">
        <v>13</v>
      </c>
      <c r="H8973" s="4" t="s">
        <v>13</v>
      </c>
      <c r="I8973" s="4" t="s">
        <v>84</v>
      </c>
    </row>
    <row r="8974" spans="1:9">
      <c r="A8974" t="n">
        <v>67566</v>
      </c>
      <c r="B8974" s="15" t="n">
        <v>5</v>
      </c>
      <c r="C8974" s="7" t="n">
        <v>35</v>
      </c>
      <c r="D8974" s="7" t="n">
        <v>1</v>
      </c>
      <c r="E8974" s="7" t="n">
        <v>0</v>
      </c>
      <c r="F8974" s="7" t="n">
        <v>-2</v>
      </c>
      <c r="G8974" s="7" t="n">
        <v>3</v>
      </c>
      <c r="H8974" s="7" t="n">
        <v>1</v>
      </c>
      <c r="I8974" s="16" t="n">
        <f t="normal" ca="1">A8978</f>
        <v>0</v>
      </c>
    </row>
    <row r="8975" spans="1:9">
      <c r="A8975" t="s">
        <v>4</v>
      </c>
      <c r="B8975" s="4" t="s">
        <v>5</v>
      </c>
      <c r="C8975" s="4" t="s">
        <v>13</v>
      </c>
      <c r="D8975" s="4" t="s">
        <v>6</v>
      </c>
    </row>
    <row r="8976" spans="1:9">
      <c r="A8976" t="n">
        <v>67580</v>
      </c>
      <c r="B8976" s="30" t="n">
        <v>2</v>
      </c>
      <c r="C8976" s="7" t="n">
        <v>0</v>
      </c>
      <c r="D8976" s="7" t="s">
        <v>801</v>
      </c>
    </row>
    <row r="8977" spans="1:9">
      <c r="A8977" t="s">
        <v>4</v>
      </c>
      <c r="B8977" s="4" t="s">
        <v>5</v>
      </c>
    </row>
    <row r="8978" spans="1:9">
      <c r="A8978" t="n">
        <v>67595</v>
      </c>
      <c r="B8978" s="5" t="n">
        <v>1</v>
      </c>
    </row>
    <row r="8979" spans="1:9" s="3" customFormat="1" customHeight="0">
      <c r="A8979" s="3" t="s">
        <v>2</v>
      </c>
      <c r="B8979" s="3" t="s">
        <v>961</v>
      </c>
    </row>
    <row r="8980" spans="1:9">
      <c r="A8980" t="s">
        <v>4</v>
      </c>
      <c r="B8980" s="4" t="s">
        <v>5</v>
      </c>
      <c r="C8980" s="4" t="s">
        <v>13</v>
      </c>
      <c r="D8980" s="4" t="s">
        <v>13</v>
      </c>
      <c r="E8980" s="4" t="s">
        <v>9</v>
      </c>
      <c r="F8980" s="4" t="s">
        <v>13</v>
      </c>
      <c r="G8980" s="4" t="s">
        <v>13</v>
      </c>
    </row>
    <row r="8981" spans="1:9">
      <c r="A8981" t="n">
        <v>67596</v>
      </c>
      <c r="B8981" s="25" t="n">
        <v>18</v>
      </c>
      <c r="C8981" s="7" t="n">
        <v>1</v>
      </c>
      <c r="D8981" s="7" t="n">
        <v>0</v>
      </c>
      <c r="E8981" s="7" t="n">
        <v>0</v>
      </c>
      <c r="F8981" s="7" t="n">
        <v>19</v>
      </c>
      <c r="G8981" s="7" t="n">
        <v>1</v>
      </c>
    </row>
    <row r="8982" spans="1:9">
      <c r="A8982" t="s">
        <v>4</v>
      </c>
      <c r="B8982" s="4" t="s">
        <v>5</v>
      </c>
      <c r="C8982" s="4" t="s">
        <v>13</v>
      </c>
      <c r="D8982" s="4" t="s">
        <v>13</v>
      </c>
      <c r="E8982" s="4" t="s">
        <v>10</v>
      </c>
      <c r="F8982" s="4" t="s">
        <v>9</v>
      </c>
    </row>
    <row r="8983" spans="1:9">
      <c r="A8983" t="n">
        <v>67605</v>
      </c>
      <c r="B8983" s="26" t="n">
        <v>31</v>
      </c>
      <c r="C8983" s="7" t="n">
        <v>0</v>
      </c>
      <c r="D8983" s="7" t="n">
        <v>1</v>
      </c>
      <c r="E8983" s="7" t="n">
        <v>0</v>
      </c>
      <c r="F8983" s="7" t="n">
        <v>1107296256</v>
      </c>
    </row>
    <row r="8984" spans="1:9">
      <c r="A8984" t="s">
        <v>4</v>
      </c>
      <c r="B8984" s="4" t="s">
        <v>5</v>
      </c>
      <c r="C8984" s="4" t="s">
        <v>13</v>
      </c>
      <c r="D8984" s="4" t="s">
        <v>13</v>
      </c>
      <c r="E8984" s="4" t="s">
        <v>6</v>
      </c>
      <c r="F8984" s="4" t="s">
        <v>10</v>
      </c>
    </row>
    <row r="8985" spans="1:9">
      <c r="A8985" t="n">
        <v>67614</v>
      </c>
      <c r="B8985" s="26" t="n">
        <v>31</v>
      </c>
      <c r="C8985" s="7" t="n">
        <v>1</v>
      </c>
      <c r="D8985" s="7" t="n">
        <v>1</v>
      </c>
      <c r="E8985" s="7" t="s">
        <v>962</v>
      </c>
      <c r="F8985" s="7" t="n">
        <v>182</v>
      </c>
    </row>
    <row r="8986" spans="1:9">
      <c r="A8986" t="s">
        <v>4</v>
      </c>
      <c r="B8986" s="4" t="s">
        <v>5</v>
      </c>
      <c r="C8986" s="4" t="s">
        <v>13</v>
      </c>
      <c r="D8986" s="4" t="s">
        <v>13</v>
      </c>
      <c r="E8986" s="4" t="s">
        <v>6</v>
      </c>
      <c r="F8986" s="4" t="s">
        <v>10</v>
      </c>
    </row>
    <row r="8987" spans="1:9">
      <c r="A8987" t="n">
        <v>67654</v>
      </c>
      <c r="B8987" s="26" t="n">
        <v>31</v>
      </c>
      <c r="C8987" s="7" t="n">
        <v>1</v>
      </c>
      <c r="D8987" s="7" t="n">
        <v>1</v>
      </c>
      <c r="E8987" s="7" t="s">
        <v>963</v>
      </c>
      <c r="F8987" s="7" t="n">
        <v>186</v>
      </c>
    </row>
    <row r="8988" spans="1:9">
      <c r="A8988" t="s">
        <v>4</v>
      </c>
      <c r="B8988" s="4" t="s">
        <v>5</v>
      </c>
      <c r="C8988" s="4" t="s">
        <v>13</v>
      </c>
      <c r="D8988" s="4" t="s">
        <v>13</v>
      </c>
      <c r="E8988" s="4" t="s">
        <v>6</v>
      </c>
      <c r="F8988" s="4" t="s">
        <v>10</v>
      </c>
    </row>
    <row r="8989" spans="1:9">
      <c r="A8989" t="n">
        <v>67701</v>
      </c>
      <c r="B8989" s="26" t="n">
        <v>31</v>
      </c>
      <c r="C8989" s="7" t="n">
        <v>1</v>
      </c>
      <c r="D8989" s="7" t="n">
        <v>1</v>
      </c>
      <c r="E8989" s="7" t="s">
        <v>964</v>
      </c>
      <c r="F8989" s="7" t="n">
        <v>190</v>
      </c>
    </row>
    <row r="8990" spans="1:9">
      <c r="A8990" t="s">
        <v>4</v>
      </c>
      <c r="B8990" s="4" t="s">
        <v>5</v>
      </c>
      <c r="C8990" s="4" t="s">
        <v>13</v>
      </c>
      <c r="D8990" s="4" t="s">
        <v>13</v>
      </c>
      <c r="E8990" s="4" t="s">
        <v>6</v>
      </c>
      <c r="F8990" s="4" t="s">
        <v>10</v>
      </c>
    </row>
    <row r="8991" spans="1:9">
      <c r="A8991" t="n">
        <v>67750</v>
      </c>
      <c r="B8991" s="26" t="n">
        <v>31</v>
      </c>
      <c r="C8991" s="7" t="n">
        <v>1</v>
      </c>
      <c r="D8991" s="7" t="n">
        <v>1</v>
      </c>
      <c r="E8991" s="7" t="s">
        <v>965</v>
      </c>
      <c r="F8991" s="7" t="n">
        <v>194</v>
      </c>
    </row>
    <row r="8992" spans="1:9">
      <c r="A8992" t="s">
        <v>4</v>
      </c>
      <c r="B8992" s="4" t="s">
        <v>5</v>
      </c>
      <c r="C8992" s="4" t="s">
        <v>13</v>
      </c>
      <c r="D8992" s="4" t="s">
        <v>13</v>
      </c>
      <c r="E8992" s="4" t="s">
        <v>6</v>
      </c>
      <c r="F8992" s="4" t="s">
        <v>10</v>
      </c>
    </row>
    <row r="8993" spans="1:7">
      <c r="A8993" t="n">
        <v>67805</v>
      </c>
      <c r="B8993" s="26" t="n">
        <v>31</v>
      </c>
      <c r="C8993" s="7" t="n">
        <v>1</v>
      </c>
      <c r="D8993" s="7" t="n">
        <v>1</v>
      </c>
      <c r="E8993" s="7" t="s">
        <v>966</v>
      </c>
      <c r="F8993" s="7" t="n">
        <v>198</v>
      </c>
    </row>
    <row r="8994" spans="1:7">
      <c r="A8994" t="s">
        <v>4</v>
      </c>
      <c r="B8994" s="4" t="s">
        <v>5</v>
      </c>
      <c r="C8994" s="4" t="s">
        <v>13</v>
      </c>
      <c r="D8994" s="4" t="s">
        <v>13</v>
      </c>
      <c r="E8994" s="4" t="s">
        <v>13</v>
      </c>
      <c r="F8994" s="4" t="s">
        <v>10</v>
      </c>
      <c r="G8994" s="4" t="s">
        <v>10</v>
      </c>
      <c r="H8994" s="4" t="s">
        <v>13</v>
      </c>
    </row>
    <row r="8995" spans="1:7">
      <c r="A8995" t="n">
        <v>67857</v>
      </c>
      <c r="B8995" s="26" t="n">
        <v>31</v>
      </c>
      <c r="C8995" s="7" t="n">
        <v>2</v>
      </c>
      <c r="D8995" s="7" t="n">
        <v>1</v>
      </c>
      <c r="E8995" s="7" t="n">
        <v>1</v>
      </c>
      <c r="F8995" s="7" t="n">
        <v>400</v>
      </c>
      <c r="G8995" s="7" t="n">
        <v>0</v>
      </c>
      <c r="H8995" s="7" t="n">
        <v>0</v>
      </c>
    </row>
    <row r="8996" spans="1:7">
      <c r="A8996" t="s">
        <v>4</v>
      </c>
      <c r="B8996" s="4" t="s">
        <v>5</v>
      </c>
      <c r="C8996" s="4" t="s">
        <v>13</v>
      </c>
      <c r="D8996" s="4" t="s">
        <v>13</v>
      </c>
      <c r="E8996" s="4" t="s">
        <v>13</v>
      </c>
    </row>
    <row r="8997" spans="1:7">
      <c r="A8997" t="n">
        <v>67866</v>
      </c>
      <c r="B8997" s="26" t="n">
        <v>31</v>
      </c>
      <c r="C8997" s="7" t="n">
        <v>4</v>
      </c>
      <c r="D8997" s="7" t="n">
        <v>1</v>
      </c>
      <c r="E8997" s="7" t="n">
        <v>1</v>
      </c>
    </row>
    <row r="8998" spans="1:7">
      <c r="A8998" t="s">
        <v>4</v>
      </c>
      <c r="B8998" s="4" t="s">
        <v>5</v>
      </c>
      <c r="C8998" s="4" t="s">
        <v>13</v>
      </c>
      <c r="D8998" s="4" t="s">
        <v>13</v>
      </c>
    </row>
    <row r="8999" spans="1:7">
      <c r="A8999" t="n">
        <v>67870</v>
      </c>
      <c r="B8999" s="26" t="n">
        <v>31</v>
      </c>
      <c r="C8999" s="7" t="n">
        <v>3</v>
      </c>
      <c r="D8999" s="7" t="n">
        <v>1</v>
      </c>
    </row>
    <row r="9000" spans="1:7">
      <c r="A9000" t="s">
        <v>4</v>
      </c>
      <c r="B9000" s="4" t="s">
        <v>5</v>
      </c>
      <c r="C9000" s="4" t="s">
        <v>13</v>
      </c>
      <c r="D9000" s="4" t="s">
        <v>13</v>
      </c>
      <c r="E9000" s="4" t="s">
        <v>13</v>
      </c>
      <c r="F9000" s="4" t="s">
        <v>9</v>
      </c>
      <c r="G9000" s="4" t="s">
        <v>13</v>
      </c>
      <c r="H9000" s="4" t="s">
        <v>13</v>
      </c>
      <c r="I9000" s="4" t="s">
        <v>84</v>
      </c>
    </row>
    <row r="9001" spans="1:7">
      <c r="A9001" t="n">
        <v>67873</v>
      </c>
      <c r="B9001" s="15" t="n">
        <v>5</v>
      </c>
      <c r="C9001" s="7" t="n">
        <v>35</v>
      </c>
      <c r="D9001" s="7" t="n">
        <v>1</v>
      </c>
      <c r="E9001" s="7" t="n">
        <v>0</v>
      </c>
      <c r="F9001" s="7" t="n">
        <v>182</v>
      </c>
      <c r="G9001" s="7" t="n">
        <v>2</v>
      </c>
      <c r="H9001" s="7" t="n">
        <v>1</v>
      </c>
      <c r="I9001" s="16" t="n">
        <f t="normal" ca="1">A9021</f>
        <v>0</v>
      </c>
    </row>
    <row r="9002" spans="1:7">
      <c r="A9002" t="s">
        <v>4</v>
      </c>
      <c r="B9002" s="4" t="s">
        <v>5</v>
      </c>
      <c r="C9002" s="4" t="s">
        <v>13</v>
      </c>
      <c r="D9002" s="4" t="s">
        <v>13</v>
      </c>
      <c r="E9002" s="4" t="s">
        <v>9</v>
      </c>
      <c r="F9002" s="4" t="s">
        <v>13</v>
      </c>
      <c r="G9002" s="4" t="s">
        <v>13</v>
      </c>
    </row>
    <row r="9003" spans="1:7">
      <c r="A9003" t="n">
        <v>67887</v>
      </c>
      <c r="B9003" s="25" t="n">
        <v>18</v>
      </c>
      <c r="C9003" s="7" t="n">
        <v>1</v>
      </c>
      <c r="D9003" s="7" t="n">
        <v>0</v>
      </c>
      <c r="E9003" s="7" t="n">
        <v>0</v>
      </c>
      <c r="F9003" s="7" t="n">
        <v>19</v>
      </c>
      <c r="G9003" s="7" t="n">
        <v>1</v>
      </c>
    </row>
    <row r="9004" spans="1:7">
      <c r="A9004" t="s">
        <v>4</v>
      </c>
      <c r="B9004" s="4" t="s">
        <v>5</v>
      </c>
      <c r="C9004" s="4" t="s">
        <v>13</v>
      </c>
      <c r="D9004" s="4" t="s">
        <v>13</v>
      </c>
      <c r="E9004" s="4" t="s">
        <v>10</v>
      </c>
      <c r="F9004" s="4" t="s">
        <v>9</v>
      </c>
    </row>
    <row r="9005" spans="1:7">
      <c r="A9005" t="n">
        <v>67896</v>
      </c>
      <c r="B9005" s="26" t="n">
        <v>31</v>
      </c>
      <c r="C9005" s="7" t="n">
        <v>0</v>
      </c>
      <c r="D9005" s="7" t="n">
        <v>1</v>
      </c>
      <c r="E9005" s="7" t="n">
        <v>0</v>
      </c>
      <c r="F9005" s="7" t="n">
        <v>1107296256</v>
      </c>
    </row>
    <row r="9006" spans="1:7">
      <c r="A9006" t="s">
        <v>4</v>
      </c>
      <c r="B9006" s="4" t="s">
        <v>5</v>
      </c>
      <c r="C9006" s="4" t="s">
        <v>13</v>
      </c>
      <c r="D9006" s="4" t="s">
        <v>13</v>
      </c>
      <c r="E9006" s="4" t="s">
        <v>6</v>
      </c>
      <c r="F9006" s="4" t="s">
        <v>10</v>
      </c>
    </row>
    <row r="9007" spans="1:7">
      <c r="A9007" t="n">
        <v>67905</v>
      </c>
      <c r="B9007" s="26" t="n">
        <v>31</v>
      </c>
      <c r="C9007" s="7" t="n">
        <v>1</v>
      </c>
      <c r="D9007" s="7" t="n">
        <v>1</v>
      </c>
      <c r="E9007" s="7" t="s">
        <v>967</v>
      </c>
      <c r="F9007" s="7" t="n">
        <v>182</v>
      </c>
    </row>
    <row r="9008" spans="1:7">
      <c r="A9008" t="s">
        <v>4</v>
      </c>
      <c r="B9008" s="4" t="s">
        <v>5</v>
      </c>
      <c r="C9008" s="4" t="s">
        <v>13</v>
      </c>
      <c r="D9008" s="4" t="s">
        <v>13</v>
      </c>
      <c r="E9008" s="4" t="s">
        <v>6</v>
      </c>
      <c r="F9008" s="4" t="s">
        <v>10</v>
      </c>
    </row>
    <row r="9009" spans="1:9">
      <c r="A9009" t="n">
        <v>67956</v>
      </c>
      <c r="B9009" s="26" t="n">
        <v>31</v>
      </c>
      <c r="C9009" s="7" t="n">
        <v>1</v>
      </c>
      <c r="D9009" s="7" t="n">
        <v>1</v>
      </c>
      <c r="E9009" s="7" t="s">
        <v>968</v>
      </c>
      <c r="F9009" s="7" t="n">
        <v>183</v>
      </c>
    </row>
    <row r="9010" spans="1:9">
      <c r="A9010" t="s">
        <v>4</v>
      </c>
      <c r="B9010" s="4" t="s">
        <v>5</v>
      </c>
      <c r="C9010" s="4" t="s">
        <v>13</v>
      </c>
      <c r="D9010" s="4" t="s">
        <v>13</v>
      </c>
      <c r="E9010" s="4" t="s">
        <v>6</v>
      </c>
      <c r="F9010" s="4" t="s">
        <v>10</v>
      </c>
    </row>
    <row r="9011" spans="1:9">
      <c r="A9011" t="n">
        <v>68003</v>
      </c>
      <c r="B9011" s="26" t="n">
        <v>31</v>
      </c>
      <c r="C9011" s="7" t="n">
        <v>1</v>
      </c>
      <c r="D9011" s="7" t="n">
        <v>1</v>
      </c>
      <c r="E9011" s="7" t="s">
        <v>969</v>
      </c>
      <c r="F9011" s="7" t="n">
        <v>184</v>
      </c>
    </row>
    <row r="9012" spans="1:9">
      <c r="A9012" t="s">
        <v>4</v>
      </c>
      <c r="B9012" s="4" t="s">
        <v>5</v>
      </c>
      <c r="C9012" s="4" t="s">
        <v>13</v>
      </c>
      <c r="D9012" s="4" t="s">
        <v>13</v>
      </c>
      <c r="E9012" s="4" t="s">
        <v>6</v>
      </c>
      <c r="F9012" s="4" t="s">
        <v>10</v>
      </c>
    </row>
    <row r="9013" spans="1:9">
      <c r="A9013" t="n">
        <v>68052</v>
      </c>
      <c r="B9013" s="26" t="n">
        <v>31</v>
      </c>
      <c r="C9013" s="7" t="n">
        <v>1</v>
      </c>
      <c r="D9013" s="7" t="n">
        <v>1</v>
      </c>
      <c r="E9013" s="7" t="s">
        <v>970</v>
      </c>
      <c r="F9013" s="7" t="n">
        <v>185</v>
      </c>
    </row>
    <row r="9014" spans="1:9">
      <c r="A9014" t="s">
        <v>4</v>
      </c>
      <c r="B9014" s="4" t="s">
        <v>5</v>
      </c>
      <c r="C9014" s="4" t="s">
        <v>13</v>
      </c>
      <c r="D9014" s="4" t="s">
        <v>13</v>
      </c>
      <c r="E9014" s="4" t="s">
        <v>13</v>
      </c>
      <c r="F9014" s="4" t="s">
        <v>10</v>
      </c>
      <c r="G9014" s="4" t="s">
        <v>10</v>
      </c>
      <c r="H9014" s="4" t="s">
        <v>13</v>
      </c>
    </row>
    <row r="9015" spans="1:9">
      <c r="A9015" t="n">
        <v>68099</v>
      </c>
      <c r="B9015" s="26" t="n">
        <v>31</v>
      </c>
      <c r="C9015" s="7" t="n">
        <v>2</v>
      </c>
      <c r="D9015" s="7" t="n">
        <v>1</v>
      </c>
      <c r="E9015" s="7" t="n">
        <v>1</v>
      </c>
      <c r="F9015" s="7" t="n">
        <v>65535</v>
      </c>
      <c r="G9015" s="7" t="n">
        <v>65535</v>
      </c>
      <c r="H9015" s="7" t="n">
        <v>0</v>
      </c>
    </row>
    <row r="9016" spans="1:9">
      <c r="A9016" t="s">
        <v>4</v>
      </c>
      <c r="B9016" s="4" t="s">
        <v>5</v>
      </c>
      <c r="C9016" s="4" t="s">
        <v>13</v>
      </c>
      <c r="D9016" s="4" t="s">
        <v>13</v>
      </c>
      <c r="E9016" s="4" t="s">
        <v>13</v>
      </c>
    </row>
    <row r="9017" spans="1:9">
      <c r="A9017" t="n">
        <v>68108</v>
      </c>
      <c r="B9017" s="26" t="n">
        <v>31</v>
      </c>
      <c r="C9017" s="7" t="n">
        <v>4</v>
      </c>
      <c r="D9017" s="7" t="n">
        <v>1</v>
      </c>
      <c r="E9017" s="7" t="n">
        <v>1</v>
      </c>
    </row>
    <row r="9018" spans="1:9">
      <c r="A9018" t="s">
        <v>4</v>
      </c>
      <c r="B9018" s="4" t="s">
        <v>5</v>
      </c>
      <c r="C9018" s="4" t="s">
        <v>13</v>
      </c>
      <c r="D9018" s="4" t="s">
        <v>13</v>
      </c>
    </row>
    <row r="9019" spans="1:9">
      <c r="A9019" t="n">
        <v>68112</v>
      </c>
      <c r="B9019" s="26" t="n">
        <v>31</v>
      </c>
      <c r="C9019" s="7" t="n">
        <v>3</v>
      </c>
      <c r="D9019" s="7" t="n">
        <v>1</v>
      </c>
    </row>
    <row r="9020" spans="1:9">
      <c r="A9020" t="s">
        <v>4</v>
      </c>
      <c r="B9020" s="4" t="s">
        <v>5</v>
      </c>
      <c r="C9020" s="4" t="s">
        <v>13</v>
      </c>
      <c r="D9020" s="4" t="s">
        <v>13</v>
      </c>
      <c r="E9020" s="4" t="s">
        <v>13</v>
      </c>
      <c r="F9020" s="4" t="s">
        <v>9</v>
      </c>
      <c r="G9020" s="4" t="s">
        <v>13</v>
      </c>
      <c r="H9020" s="4" t="s">
        <v>13</v>
      </c>
      <c r="I9020" s="4" t="s">
        <v>84</v>
      </c>
    </row>
    <row r="9021" spans="1:9">
      <c r="A9021" t="n">
        <v>68115</v>
      </c>
      <c r="B9021" s="15" t="n">
        <v>5</v>
      </c>
      <c r="C9021" s="7" t="n">
        <v>35</v>
      </c>
      <c r="D9021" s="7" t="n">
        <v>1</v>
      </c>
      <c r="E9021" s="7" t="n">
        <v>0</v>
      </c>
      <c r="F9021" s="7" t="n">
        <v>186</v>
      </c>
      <c r="G9021" s="7" t="n">
        <v>2</v>
      </c>
      <c r="H9021" s="7" t="n">
        <v>1</v>
      </c>
      <c r="I9021" s="16" t="n">
        <f t="normal" ca="1">A9041</f>
        <v>0</v>
      </c>
    </row>
    <row r="9022" spans="1:9">
      <c r="A9022" t="s">
        <v>4</v>
      </c>
      <c r="B9022" s="4" t="s">
        <v>5</v>
      </c>
      <c r="C9022" s="4" t="s">
        <v>13</v>
      </c>
      <c r="D9022" s="4" t="s">
        <v>13</v>
      </c>
      <c r="E9022" s="4" t="s">
        <v>9</v>
      </c>
      <c r="F9022" s="4" t="s">
        <v>13</v>
      </c>
      <c r="G9022" s="4" t="s">
        <v>13</v>
      </c>
    </row>
    <row r="9023" spans="1:9">
      <c r="A9023" t="n">
        <v>68129</v>
      </c>
      <c r="B9023" s="25" t="n">
        <v>18</v>
      </c>
      <c r="C9023" s="7" t="n">
        <v>1</v>
      </c>
      <c r="D9023" s="7" t="n">
        <v>0</v>
      </c>
      <c r="E9023" s="7" t="n">
        <v>0</v>
      </c>
      <c r="F9023" s="7" t="n">
        <v>19</v>
      </c>
      <c r="G9023" s="7" t="n">
        <v>1</v>
      </c>
    </row>
    <row r="9024" spans="1:9">
      <c r="A9024" t="s">
        <v>4</v>
      </c>
      <c r="B9024" s="4" t="s">
        <v>5</v>
      </c>
      <c r="C9024" s="4" t="s">
        <v>13</v>
      </c>
      <c r="D9024" s="4" t="s">
        <v>13</v>
      </c>
      <c r="E9024" s="4" t="s">
        <v>10</v>
      </c>
      <c r="F9024" s="4" t="s">
        <v>9</v>
      </c>
    </row>
    <row r="9025" spans="1:9">
      <c r="A9025" t="n">
        <v>68138</v>
      </c>
      <c r="B9025" s="26" t="n">
        <v>31</v>
      </c>
      <c r="C9025" s="7" t="n">
        <v>0</v>
      </c>
      <c r="D9025" s="7" t="n">
        <v>1</v>
      </c>
      <c r="E9025" s="7" t="n">
        <v>0</v>
      </c>
      <c r="F9025" s="7" t="n">
        <v>1107296256</v>
      </c>
    </row>
    <row r="9026" spans="1:9">
      <c r="A9026" t="s">
        <v>4</v>
      </c>
      <c r="B9026" s="4" t="s">
        <v>5</v>
      </c>
      <c r="C9026" s="4" t="s">
        <v>13</v>
      </c>
      <c r="D9026" s="4" t="s">
        <v>13</v>
      </c>
      <c r="E9026" s="4" t="s">
        <v>6</v>
      </c>
      <c r="F9026" s="4" t="s">
        <v>10</v>
      </c>
    </row>
    <row r="9027" spans="1:9">
      <c r="A9027" t="n">
        <v>68147</v>
      </c>
      <c r="B9027" s="26" t="n">
        <v>31</v>
      </c>
      <c r="C9027" s="7" t="n">
        <v>1</v>
      </c>
      <c r="D9027" s="7" t="n">
        <v>1</v>
      </c>
      <c r="E9027" s="7" t="s">
        <v>971</v>
      </c>
      <c r="F9027" s="7" t="n">
        <v>186</v>
      </c>
    </row>
    <row r="9028" spans="1:9">
      <c r="A9028" t="s">
        <v>4</v>
      </c>
      <c r="B9028" s="4" t="s">
        <v>5</v>
      </c>
      <c r="C9028" s="4" t="s">
        <v>13</v>
      </c>
      <c r="D9028" s="4" t="s">
        <v>13</v>
      </c>
      <c r="E9028" s="4" t="s">
        <v>6</v>
      </c>
      <c r="F9028" s="4" t="s">
        <v>10</v>
      </c>
    </row>
    <row r="9029" spans="1:9">
      <c r="A9029" t="n">
        <v>68205</v>
      </c>
      <c r="B9029" s="26" t="n">
        <v>31</v>
      </c>
      <c r="C9029" s="7" t="n">
        <v>1</v>
      </c>
      <c r="D9029" s="7" t="n">
        <v>1</v>
      </c>
      <c r="E9029" s="7" t="s">
        <v>972</v>
      </c>
      <c r="F9029" s="7" t="n">
        <v>187</v>
      </c>
    </row>
    <row r="9030" spans="1:9">
      <c r="A9030" t="s">
        <v>4</v>
      </c>
      <c r="B9030" s="4" t="s">
        <v>5</v>
      </c>
      <c r="C9030" s="4" t="s">
        <v>13</v>
      </c>
      <c r="D9030" s="4" t="s">
        <v>13</v>
      </c>
      <c r="E9030" s="4" t="s">
        <v>6</v>
      </c>
      <c r="F9030" s="4" t="s">
        <v>10</v>
      </c>
    </row>
    <row r="9031" spans="1:9">
      <c r="A9031" t="n">
        <v>68259</v>
      </c>
      <c r="B9031" s="26" t="n">
        <v>31</v>
      </c>
      <c r="C9031" s="7" t="n">
        <v>1</v>
      </c>
      <c r="D9031" s="7" t="n">
        <v>1</v>
      </c>
      <c r="E9031" s="7" t="s">
        <v>973</v>
      </c>
      <c r="F9031" s="7" t="n">
        <v>188</v>
      </c>
    </row>
    <row r="9032" spans="1:9">
      <c r="A9032" t="s">
        <v>4</v>
      </c>
      <c r="B9032" s="4" t="s">
        <v>5</v>
      </c>
      <c r="C9032" s="4" t="s">
        <v>13</v>
      </c>
      <c r="D9032" s="4" t="s">
        <v>13</v>
      </c>
      <c r="E9032" s="4" t="s">
        <v>6</v>
      </c>
      <c r="F9032" s="4" t="s">
        <v>10</v>
      </c>
    </row>
    <row r="9033" spans="1:9">
      <c r="A9033" t="n">
        <v>68315</v>
      </c>
      <c r="B9033" s="26" t="n">
        <v>31</v>
      </c>
      <c r="C9033" s="7" t="n">
        <v>1</v>
      </c>
      <c r="D9033" s="7" t="n">
        <v>1</v>
      </c>
      <c r="E9033" s="7" t="s">
        <v>974</v>
      </c>
      <c r="F9033" s="7" t="n">
        <v>189</v>
      </c>
    </row>
    <row r="9034" spans="1:9">
      <c r="A9034" t="s">
        <v>4</v>
      </c>
      <c r="B9034" s="4" t="s">
        <v>5</v>
      </c>
      <c r="C9034" s="4" t="s">
        <v>13</v>
      </c>
      <c r="D9034" s="4" t="s">
        <v>13</v>
      </c>
      <c r="E9034" s="4" t="s">
        <v>13</v>
      </c>
      <c r="F9034" s="4" t="s">
        <v>10</v>
      </c>
      <c r="G9034" s="4" t="s">
        <v>10</v>
      </c>
      <c r="H9034" s="4" t="s">
        <v>13</v>
      </c>
    </row>
    <row r="9035" spans="1:9">
      <c r="A9035" t="n">
        <v>68369</v>
      </c>
      <c r="B9035" s="26" t="n">
        <v>31</v>
      </c>
      <c r="C9035" s="7" t="n">
        <v>2</v>
      </c>
      <c r="D9035" s="7" t="n">
        <v>1</v>
      </c>
      <c r="E9035" s="7" t="n">
        <v>1</v>
      </c>
      <c r="F9035" s="7" t="n">
        <v>65535</v>
      </c>
      <c r="G9035" s="7" t="n">
        <v>65535</v>
      </c>
      <c r="H9035" s="7" t="n">
        <v>0</v>
      </c>
    </row>
    <row r="9036" spans="1:9">
      <c r="A9036" t="s">
        <v>4</v>
      </c>
      <c r="B9036" s="4" t="s">
        <v>5</v>
      </c>
      <c r="C9036" s="4" t="s">
        <v>13</v>
      </c>
      <c r="D9036" s="4" t="s">
        <v>13</v>
      </c>
      <c r="E9036" s="4" t="s">
        <v>13</v>
      </c>
    </row>
    <row r="9037" spans="1:9">
      <c r="A9037" t="n">
        <v>68378</v>
      </c>
      <c r="B9037" s="26" t="n">
        <v>31</v>
      </c>
      <c r="C9037" s="7" t="n">
        <v>4</v>
      </c>
      <c r="D9037" s="7" t="n">
        <v>1</v>
      </c>
      <c r="E9037" s="7" t="n">
        <v>1</v>
      </c>
    </row>
    <row r="9038" spans="1:9">
      <c r="A9038" t="s">
        <v>4</v>
      </c>
      <c r="B9038" s="4" t="s">
        <v>5</v>
      </c>
      <c r="C9038" s="4" t="s">
        <v>13</v>
      </c>
      <c r="D9038" s="4" t="s">
        <v>13</v>
      </c>
    </row>
    <row r="9039" spans="1:9">
      <c r="A9039" t="n">
        <v>68382</v>
      </c>
      <c r="B9039" s="26" t="n">
        <v>31</v>
      </c>
      <c r="C9039" s="7" t="n">
        <v>3</v>
      </c>
      <c r="D9039" s="7" t="n">
        <v>1</v>
      </c>
    </row>
    <row r="9040" spans="1:9">
      <c r="A9040" t="s">
        <v>4</v>
      </c>
      <c r="B9040" s="4" t="s">
        <v>5</v>
      </c>
      <c r="C9040" s="4" t="s">
        <v>13</v>
      </c>
      <c r="D9040" s="4" t="s">
        <v>13</v>
      </c>
      <c r="E9040" s="4" t="s">
        <v>13</v>
      </c>
      <c r="F9040" s="4" t="s">
        <v>9</v>
      </c>
      <c r="G9040" s="4" t="s">
        <v>13</v>
      </c>
      <c r="H9040" s="4" t="s">
        <v>13</v>
      </c>
      <c r="I9040" s="4" t="s">
        <v>84</v>
      </c>
    </row>
    <row r="9041" spans="1:9">
      <c r="A9041" t="n">
        <v>68385</v>
      </c>
      <c r="B9041" s="15" t="n">
        <v>5</v>
      </c>
      <c r="C9041" s="7" t="n">
        <v>35</v>
      </c>
      <c r="D9041" s="7" t="n">
        <v>1</v>
      </c>
      <c r="E9041" s="7" t="n">
        <v>0</v>
      </c>
      <c r="F9041" s="7" t="n">
        <v>190</v>
      </c>
      <c r="G9041" s="7" t="n">
        <v>2</v>
      </c>
      <c r="H9041" s="7" t="n">
        <v>1</v>
      </c>
      <c r="I9041" s="16" t="n">
        <f t="normal" ca="1">A9061</f>
        <v>0</v>
      </c>
    </row>
    <row r="9042" spans="1:9">
      <c r="A9042" t="s">
        <v>4</v>
      </c>
      <c r="B9042" s="4" t="s">
        <v>5</v>
      </c>
      <c r="C9042" s="4" t="s">
        <v>13</v>
      </c>
      <c r="D9042" s="4" t="s">
        <v>13</v>
      </c>
      <c r="E9042" s="4" t="s">
        <v>9</v>
      </c>
      <c r="F9042" s="4" t="s">
        <v>13</v>
      </c>
      <c r="G9042" s="4" t="s">
        <v>13</v>
      </c>
    </row>
    <row r="9043" spans="1:9">
      <c r="A9043" t="n">
        <v>68399</v>
      </c>
      <c r="B9043" s="25" t="n">
        <v>18</v>
      </c>
      <c r="C9043" s="7" t="n">
        <v>1</v>
      </c>
      <c r="D9043" s="7" t="n">
        <v>0</v>
      </c>
      <c r="E9043" s="7" t="n">
        <v>0</v>
      </c>
      <c r="F9043" s="7" t="n">
        <v>19</v>
      </c>
      <c r="G9043" s="7" t="n">
        <v>1</v>
      </c>
    </row>
    <row r="9044" spans="1:9">
      <c r="A9044" t="s">
        <v>4</v>
      </c>
      <c r="B9044" s="4" t="s">
        <v>5</v>
      </c>
      <c r="C9044" s="4" t="s">
        <v>13</v>
      </c>
      <c r="D9044" s="4" t="s">
        <v>13</v>
      </c>
      <c r="E9044" s="4" t="s">
        <v>10</v>
      </c>
      <c r="F9044" s="4" t="s">
        <v>9</v>
      </c>
    </row>
    <row r="9045" spans="1:9">
      <c r="A9045" t="n">
        <v>68408</v>
      </c>
      <c r="B9045" s="26" t="n">
        <v>31</v>
      </c>
      <c r="C9045" s="7" t="n">
        <v>0</v>
      </c>
      <c r="D9045" s="7" t="n">
        <v>1</v>
      </c>
      <c r="E9045" s="7" t="n">
        <v>0</v>
      </c>
      <c r="F9045" s="7" t="n">
        <v>1107296256</v>
      </c>
    </row>
    <row r="9046" spans="1:9">
      <c r="A9046" t="s">
        <v>4</v>
      </c>
      <c r="B9046" s="4" t="s">
        <v>5</v>
      </c>
      <c r="C9046" s="4" t="s">
        <v>13</v>
      </c>
      <c r="D9046" s="4" t="s">
        <v>13</v>
      </c>
      <c r="E9046" s="4" t="s">
        <v>6</v>
      </c>
      <c r="F9046" s="4" t="s">
        <v>10</v>
      </c>
    </row>
    <row r="9047" spans="1:9">
      <c r="A9047" t="n">
        <v>68417</v>
      </c>
      <c r="B9047" s="26" t="n">
        <v>31</v>
      </c>
      <c r="C9047" s="7" t="n">
        <v>1</v>
      </c>
      <c r="D9047" s="7" t="n">
        <v>1</v>
      </c>
      <c r="E9047" s="7" t="s">
        <v>975</v>
      </c>
      <c r="F9047" s="7" t="n">
        <v>190</v>
      </c>
    </row>
    <row r="9048" spans="1:9">
      <c r="A9048" t="s">
        <v>4</v>
      </c>
      <c r="B9048" s="4" t="s">
        <v>5</v>
      </c>
      <c r="C9048" s="4" t="s">
        <v>13</v>
      </c>
      <c r="D9048" s="4" t="s">
        <v>13</v>
      </c>
      <c r="E9048" s="4" t="s">
        <v>6</v>
      </c>
      <c r="F9048" s="4" t="s">
        <v>10</v>
      </c>
    </row>
    <row r="9049" spans="1:9">
      <c r="A9049" t="n">
        <v>68477</v>
      </c>
      <c r="B9049" s="26" t="n">
        <v>31</v>
      </c>
      <c r="C9049" s="7" t="n">
        <v>1</v>
      </c>
      <c r="D9049" s="7" t="n">
        <v>1</v>
      </c>
      <c r="E9049" s="7" t="s">
        <v>976</v>
      </c>
      <c r="F9049" s="7" t="n">
        <v>191</v>
      </c>
    </row>
    <row r="9050" spans="1:9">
      <c r="A9050" t="s">
        <v>4</v>
      </c>
      <c r="B9050" s="4" t="s">
        <v>5</v>
      </c>
      <c r="C9050" s="4" t="s">
        <v>13</v>
      </c>
      <c r="D9050" s="4" t="s">
        <v>13</v>
      </c>
      <c r="E9050" s="4" t="s">
        <v>6</v>
      </c>
      <c r="F9050" s="4" t="s">
        <v>10</v>
      </c>
    </row>
    <row r="9051" spans="1:9">
      <c r="A9051" t="n">
        <v>68533</v>
      </c>
      <c r="B9051" s="26" t="n">
        <v>31</v>
      </c>
      <c r="C9051" s="7" t="n">
        <v>1</v>
      </c>
      <c r="D9051" s="7" t="n">
        <v>1</v>
      </c>
      <c r="E9051" s="7" t="s">
        <v>977</v>
      </c>
      <c r="F9051" s="7" t="n">
        <v>192</v>
      </c>
    </row>
    <row r="9052" spans="1:9">
      <c r="A9052" t="s">
        <v>4</v>
      </c>
      <c r="B9052" s="4" t="s">
        <v>5</v>
      </c>
      <c r="C9052" s="4" t="s">
        <v>13</v>
      </c>
      <c r="D9052" s="4" t="s">
        <v>13</v>
      </c>
      <c r="E9052" s="4" t="s">
        <v>6</v>
      </c>
      <c r="F9052" s="4" t="s">
        <v>10</v>
      </c>
    </row>
    <row r="9053" spans="1:9">
      <c r="A9053" t="n">
        <v>68591</v>
      </c>
      <c r="B9053" s="26" t="n">
        <v>31</v>
      </c>
      <c r="C9053" s="7" t="n">
        <v>1</v>
      </c>
      <c r="D9053" s="7" t="n">
        <v>1</v>
      </c>
      <c r="E9053" s="7" t="s">
        <v>978</v>
      </c>
      <c r="F9053" s="7" t="n">
        <v>193</v>
      </c>
    </row>
    <row r="9054" spans="1:9">
      <c r="A9054" t="s">
        <v>4</v>
      </c>
      <c r="B9054" s="4" t="s">
        <v>5</v>
      </c>
      <c r="C9054" s="4" t="s">
        <v>13</v>
      </c>
      <c r="D9054" s="4" t="s">
        <v>13</v>
      </c>
      <c r="E9054" s="4" t="s">
        <v>13</v>
      </c>
      <c r="F9054" s="4" t="s">
        <v>10</v>
      </c>
      <c r="G9054" s="4" t="s">
        <v>10</v>
      </c>
      <c r="H9054" s="4" t="s">
        <v>13</v>
      </c>
    </row>
    <row r="9055" spans="1:9">
      <c r="A9055" t="n">
        <v>68647</v>
      </c>
      <c r="B9055" s="26" t="n">
        <v>31</v>
      </c>
      <c r="C9055" s="7" t="n">
        <v>2</v>
      </c>
      <c r="D9055" s="7" t="n">
        <v>1</v>
      </c>
      <c r="E9055" s="7" t="n">
        <v>1</v>
      </c>
      <c r="F9055" s="7" t="n">
        <v>65535</v>
      </c>
      <c r="G9055" s="7" t="n">
        <v>65535</v>
      </c>
      <c r="H9055" s="7" t="n">
        <v>0</v>
      </c>
    </row>
    <row r="9056" spans="1:9">
      <c r="A9056" t="s">
        <v>4</v>
      </c>
      <c r="B9056" s="4" t="s">
        <v>5</v>
      </c>
      <c r="C9056" s="4" t="s">
        <v>13</v>
      </c>
      <c r="D9056" s="4" t="s">
        <v>13</v>
      </c>
      <c r="E9056" s="4" t="s">
        <v>13</v>
      </c>
    </row>
    <row r="9057" spans="1:9">
      <c r="A9057" t="n">
        <v>68656</v>
      </c>
      <c r="B9057" s="26" t="n">
        <v>31</v>
      </c>
      <c r="C9057" s="7" t="n">
        <v>4</v>
      </c>
      <c r="D9057" s="7" t="n">
        <v>1</v>
      </c>
      <c r="E9057" s="7" t="n">
        <v>1</v>
      </c>
    </row>
    <row r="9058" spans="1:9">
      <c r="A9058" t="s">
        <v>4</v>
      </c>
      <c r="B9058" s="4" t="s">
        <v>5</v>
      </c>
      <c r="C9058" s="4" t="s">
        <v>13</v>
      </c>
      <c r="D9058" s="4" t="s">
        <v>13</v>
      </c>
    </row>
    <row r="9059" spans="1:9">
      <c r="A9059" t="n">
        <v>68660</v>
      </c>
      <c r="B9059" s="26" t="n">
        <v>31</v>
      </c>
      <c r="C9059" s="7" t="n">
        <v>3</v>
      </c>
      <c r="D9059" s="7" t="n">
        <v>1</v>
      </c>
    </row>
    <row r="9060" spans="1:9">
      <c r="A9060" t="s">
        <v>4</v>
      </c>
      <c r="B9060" s="4" t="s">
        <v>5</v>
      </c>
      <c r="C9060" s="4" t="s">
        <v>13</v>
      </c>
      <c r="D9060" s="4" t="s">
        <v>13</v>
      </c>
      <c r="E9060" s="4" t="s">
        <v>13</v>
      </c>
      <c r="F9060" s="4" t="s">
        <v>9</v>
      </c>
      <c r="G9060" s="4" t="s">
        <v>13</v>
      </c>
      <c r="H9060" s="4" t="s">
        <v>13</v>
      </c>
      <c r="I9060" s="4" t="s">
        <v>84</v>
      </c>
    </row>
    <row r="9061" spans="1:9">
      <c r="A9061" t="n">
        <v>68663</v>
      </c>
      <c r="B9061" s="15" t="n">
        <v>5</v>
      </c>
      <c r="C9061" s="7" t="n">
        <v>35</v>
      </c>
      <c r="D9061" s="7" t="n">
        <v>1</v>
      </c>
      <c r="E9061" s="7" t="n">
        <v>0</v>
      </c>
      <c r="F9061" s="7" t="n">
        <v>194</v>
      </c>
      <c r="G9061" s="7" t="n">
        <v>2</v>
      </c>
      <c r="H9061" s="7" t="n">
        <v>1</v>
      </c>
      <c r="I9061" s="16" t="n">
        <f t="normal" ca="1">A9081</f>
        <v>0</v>
      </c>
    </row>
    <row r="9062" spans="1:9">
      <c r="A9062" t="s">
        <v>4</v>
      </c>
      <c r="B9062" s="4" t="s">
        <v>5</v>
      </c>
      <c r="C9062" s="4" t="s">
        <v>13</v>
      </c>
      <c r="D9062" s="4" t="s">
        <v>13</v>
      </c>
      <c r="E9062" s="4" t="s">
        <v>9</v>
      </c>
      <c r="F9062" s="4" t="s">
        <v>13</v>
      </c>
      <c r="G9062" s="4" t="s">
        <v>13</v>
      </c>
    </row>
    <row r="9063" spans="1:9">
      <c r="A9063" t="n">
        <v>68677</v>
      </c>
      <c r="B9063" s="25" t="n">
        <v>18</v>
      </c>
      <c r="C9063" s="7" t="n">
        <v>1</v>
      </c>
      <c r="D9063" s="7" t="n">
        <v>0</v>
      </c>
      <c r="E9063" s="7" t="n">
        <v>0</v>
      </c>
      <c r="F9063" s="7" t="n">
        <v>19</v>
      </c>
      <c r="G9063" s="7" t="n">
        <v>1</v>
      </c>
    </row>
    <row r="9064" spans="1:9">
      <c r="A9064" t="s">
        <v>4</v>
      </c>
      <c r="B9064" s="4" t="s">
        <v>5</v>
      </c>
      <c r="C9064" s="4" t="s">
        <v>13</v>
      </c>
      <c r="D9064" s="4" t="s">
        <v>13</v>
      </c>
      <c r="E9064" s="4" t="s">
        <v>10</v>
      </c>
      <c r="F9064" s="4" t="s">
        <v>9</v>
      </c>
    </row>
    <row r="9065" spans="1:9">
      <c r="A9065" t="n">
        <v>68686</v>
      </c>
      <c r="B9065" s="26" t="n">
        <v>31</v>
      </c>
      <c r="C9065" s="7" t="n">
        <v>0</v>
      </c>
      <c r="D9065" s="7" t="n">
        <v>1</v>
      </c>
      <c r="E9065" s="7" t="n">
        <v>0</v>
      </c>
      <c r="F9065" s="7" t="n">
        <v>1107296256</v>
      </c>
    </row>
    <row r="9066" spans="1:9">
      <c r="A9066" t="s">
        <v>4</v>
      </c>
      <c r="B9066" s="4" t="s">
        <v>5</v>
      </c>
      <c r="C9066" s="4" t="s">
        <v>13</v>
      </c>
      <c r="D9066" s="4" t="s">
        <v>13</v>
      </c>
      <c r="E9066" s="4" t="s">
        <v>6</v>
      </c>
      <c r="F9066" s="4" t="s">
        <v>10</v>
      </c>
    </row>
    <row r="9067" spans="1:9">
      <c r="A9067" t="n">
        <v>68695</v>
      </c>
      <c r="B9067" s="26" t="n">
        <v>31</v>
      </c>
      <c r="C9067" s="7" t="n">
        <v>1</v>
      </c>
      <c r="D9067" s="7" t="n">
        <v>1</v>
      </c>
      <c r="E9067" s="7" t="s">
        <v>979</v>
      </c>
      <c r="F9067" s="7" t="n">
        <v>194</v>
      </c>
    </row>
    <row r="9068" spans="1:9">
      <c r="A9068" t="s">
        <v>4</v>
      </c>
      <c r="B9068" s="4" t="s">
        <v>5</v>
      </c>
      <c r="C9068" s="4" t="s">
        <v>13</v>
      </c>
      <c r="D9068" s="4" t="s">
        <v>13</v>
      </c>
      <c r="E9068" s="4" t="s">
        <v>6</v>
      </c>
      <c r="F9068" s="4" t="s">
        <v>10</v>
      </c>
    </row>
    <row r="9069" spans="1:9">
      <c r="A9069" t="n">
        <v>68761</v>
      </c>
      <c r="B9069" s="26" t="n">
        <v>31</v>
      </c>
      <c r="C9069" s="7" t="n">
        <v>1</v>
      </c>
      <c r="D9069" s="7" t="n">
        <v>1</v>
      </c>
      <c r="E9069" s="7" t="s">
        <v>980</v>
      </c>
      <c r="F9069" s="7" t="n">
        <v>195</v>
      </c>
    </row>
    <row r="9070" spans="1:9">
      <c r="A9070" t="s">
        <v>4</v>
      </c>
      <c r="B9070" s="4" t="s">
        <v>5</v>
      </c>
      <c r="C9070" s="4" t="s">
        <v>13</v>
      </c>
      <c r="D9070" s="4" t="s">
        <v>13</v>
      </c>
      <c r="E9070" s="4" t="s">
        <v>6</v>
      </c>
      <c r="F9070" s="4" t="s">
        <v>10</v>
      </c>
    </row>
    <row r="9071" spans="1:9">
      <c r="A9071" t="n">
        <v>68823</v>
      </c>
      <c r="B9071" s="26" t="n">
        <v>31</v>
      </c>
      <c r="C9071" s="7" t="n">
        <v>1</v>
      </c>
      <c r="D9071" s="7" t="n">
        <v>1</v>
      </c>
      <c r="E9071" s="7" t="s">
        <v>981</v>
      </c>
      <c r="F9071" s="7" t="n">
        <v>196</v>
      </c>
    </row>
    <row r="9072" spans="1:9">
      <c r="A9072" t="s">
        <v>4</v>
      </c>
      <c r="B9072" s="4" t="s">
        <v>5</v>
      </c>
      <c r="C9072" s="4" t="s">
        <v>13</v>
      </c>
      <c r="D9072" s="4" t="s">
        <v>13</v>
      </c>
      <c r="E9072" s="4" t="s">
        <v>6</v>
      </c>
      <c r="F9072" s="4" t="s">
        <v>10</v>
      </c>
    </row>
    <row r="9073" spans="1:9">
      <c r="A9073" t="n">
        <v>68887</v>
      </c>
      <c r="B9073" s="26" t="n">
        <v>31</v>
      </c>
      <c r="C9073" s="7" t="n">
        <v>1</v>
      </c>
      <c r="D9073" s="7" t="n">
        <v>1</v>
      </c>
      <c r="E9073" s="7" t="s">
        <v>982</v>
      </c>
      <c r="F9073" s="7" t="n">
        <v>197</v>
      </c>
    </row>
    <row r="9074" spans="1:9">
      <c r="A9074" t="s">
        <v>4</v>
      </c>
      <c r="B9074" s="4" t="s">
        <v>5</v>
      </c>
      <c r="C9074" s="4" t="s">
        <v>13</v>
      </c>
      <c r="D9074" s="4" t="s">
        <v>13</v>
      </c>
      <c r="E9074" s="4" t="s">
        <v>13</v>
      </c>
      <c r="F9074" s="4" t="s">
        <v>10</v>
      </c>
      <c r="G9074" s="4" t="s">
        <v>10</v>
      </c>
      <c r="H9074" s="4" t="s">
        <v>13</v>
      </c>
    </row>
    <row r="9075" spans="1:9">
      <c r="A9075" t="n">
        <v>68949</v>
      </c>
      <c r="B9075" s="26" t="n">
        <v>31</v>
      </c>
      <c r="C9075" s="7" t="n">
        <v>2</v>
      </c>
      <c r="D9075" s="7" t="n">
        <v>1</v>
      </c>
      <c r="E9075" s="7" t="n">
        <v>1</v>
      </c>
      <c r="F9075" s="7" t="n">
        <v>65535</v>
      </c>
      <c r="G9075" s="7" t="n">
        <v>65535</v>
      </c>
      <c r="H9075" s="7" t="n">
        <v>0</v>
      </c>
    </row>
    <row r="9076" spans="1:9">
      <c r="A9076" t="s">
        <v>4</v>
      </c>
      <c r="B9076" s="4" t="s">
        <v>5</v>
      </c>
      <c r="C9076" s="4" t="s">
        <v>13</v>
      </c>
      <c r="D9076" s="4" t="s">
        <v>13</v>
      </c>
      <c r="E9076" s="4" t="s">
        <v>13</v>
      </c>
    </row>
    <row r="9077" spans="1:9">
      <c r="A9077" t="n">
        <v>68958</v>
      </c>
      <c r="B9077" s="26" t="n">
        <v>31</v>
      </c>
      <c r="C9077" s="7" t="n">
        <v>4</v>
      </c>
      <c r="D9077" s="7" t="n">
        <v>1</v>
      </c>
      <c r="E9077" s="7" t="n">
        <v>1</v>
      </c>
    </row>
    <row r="9078" spans="1:9">
      <c r="A9078" t="s">
        <v>4</v>
      </c>
      <c r="B9078" s="4" t="s">
        <v>5</v>
      </c>
      <c r="C9078" s="4" t="s">
        <v>13</v>
      </c>
      <c r="D9078" s="4" t="s">
        <v>13</v>
      </c>
    </row>
    <row r="9079" spans="1:9">
      <c r="A9079" t="n">
        <v>68962</v>
      </c>
      <c r="B9079" s="26" t="n">
        <v>31</v>
      </c>
      <c r="C9079" s="7" t="n">
        <v>3</v>
      </c>
      <c r="D9079" s="7" t="n">
        <v>1</v>
      </c>
    </row>
    <row r="9080" spans="1:9">
      <c r="A9080" t="s">
        <v>4</v>
      </c>
      <c r="B9080" s="4" t="s">
        <v>5</v>
      </c>
      <c r="C9080" s="4" t="s">
        <v>13</v>
      </c>
      <c r="D9080" s="4" t="s">
        <v>13</v>
      </c>
      <c r="E9080" s="4" t="s">
        <v>13</v>
      </c>
      <c r="F9080" s="4" t="s">
        <v>9</v>
      </c>
      <c r="G9080" s="4" t="s">
        <v>13</v>
      </c>
      <c r="H9080" s="4" t="s">
        <v>13</v>
      </c>
      <c r="I9080" s="4" t="s">
        <v>84</v>
      </c>
    </row>
    <row r="9081" spans="1:9">
      <c r="A9081" t="n">
        <v>68965</v>
      </c>
      <c r="B9081" s="15" t="n">
        <v>5</v>
      </c>
      <c r="C9081" s="7" t="n">
        <v>35</v>
      </c>
      <c r="D9081" s="7" t="n">
        <v>1</v>
      </c>
      <c r="E9081" s="7" t="n">
        <v>0</v>
      </c>
      <c r="F9081" s="7" t="n">
        <v>198</v>
      </c>
      <c r="G9081" s="7" t="n">
        <v>2</v>
      </c>
      <c r="H9081" s="7" t="n">
        <v>1</v>
      </c>
      <c r="I9081" s="16" t="n">
        <f t="normal" ca="1">A9101</f>
        <v>0</v>
      </c>
    </row>
    <row r="9082" spans="1:9">
      <c r="A9082" t="s">
        <v>4</v>
      </c>
      <c r="B9082" s="4" t="s">
        <v>5</v>
      </c>
      <c r="C9082" s="4" t="s">
        <v>13</v>
      </c>
      <c r="D9082" s="4" t="s">
        <v>13</v>
      </c>
      <c r="E9082" s="4" t="s">
        <v>9</v>
      </c>
      <c r="F9082" s="4" t="s">
        <v>13</v>
      </c>
      <c r="G9082" s="4" t="s">
        <v>13</v>
      </c>
    </row>
    <row r="9083" spans="1:9">
      <c r="A9083" t="n">
        <v>68979</v>
      </c>
      <c r="B9083" s="25" t="n">
        <v>18</v>
      </c>
      <c r="C9083" s="7" t="n">
        <v>1</v>
      </c>
      <c r="D9083" s="7" t="n">
        <v>0</v>
      </c>
      <c r="E9083" s="7" t="n">
        <v>0</v>
      </c>
      <c r="F9083" s="7" t="n">
        <v>19</v>
      </c>
      <c r="G9083" s="7" t="n">
        <v>1</v>
      </c>
    </row>
    <row r="9084" spans="1:9">
      <c r="A9084" t="s">
        <v>4</v>
      </c>
      <c r="B9084" s="4" t="s">
        <v>5</v>
      </c>
      <c r="C9084" s="4" t="s">
        <v>13</v>
      </c>
      <c r="D9084" s="4" t="s">
        <v>13</v>
      </c>
      <c r="E9084" s="4" t="s">
        <v>10</v>
      </c>
      <c r="F9084" s="4" t="s">
        <v>9</v>
      </c>
    </row>
    <row r="9085" spans="1:9">
      <c r="A9085" t="n">
        <v>68988</v>
      </c>
      <c r="B9085" s="26" t="n">
        <v>31</v>
      </c>
      <c r="C9085" s="7" t="n">
        <v>0</v>
      </c>
      <c r="D9085" s="7" t="n">
        <v>1</v>
      </c>
      <c r="E9085" s="7" t="n">
        <v>0</v>
      </c>
      <c r="F9085" s="7" t="n">
        <v>1107296256</v>
      </c>
    </row>
    <row r="9086" spans="1:9">
      <c r="A9086" t="s">
        <v>4</v>
      </c>
      <c r="B9086" s="4" t="s">
        <v>5</v>
      </c>
      <c r="C9086" s="4" t="s">
        <v>13</v>
      </c>
      <c r="D9086" s="4" t="s">
        <v>13</v>
      </c>
      <c r="E9086" s="4" t="s">
        <v>6</v>
      </c>
      <c r="F9086" s="4" t="s">
        <v>10</v>
      </c>
    </row>
    <row r="9087" spans="1:9">
      <c r="A9087" t="n">
        <v>68997</v>
      </c>
      <c r="B9087" s="26" t="n">
        <v>31</v>
      </c>
      <c r="C9087" s="7" t="n">
        <v>1</v>
      </c>
      <c r="D9087" s="7" t="n">
        <v>1</v>
      </c>
      <c r="E9087" s="7" t="s">
        <v>983</v>
      </c>
      <c r="F9087" s="7" t="n">
        <v>198</v>
      </c>
    </row>
    <row r="9088" spans="1:9">
      <c r="A9088" t="s">
        <v>4</v>
      </c>
      <c r="B9088" s="4" t="s">
        <v>5</v>
      </c>
      <c r="C9088" s="4" t="s">
        <v>13</v>
      </c>
      <c r="D9088" s="4" t="s">
        <v>13</v>
      </c>
      <c r="E9088" s="4" t="s">
        <v>6</v>
      </c>
      <c r="F9088" s="4" t="s">
        <v>10</v>
      </c>
    </row>
    <row r="9089" spans="1:9">
      <c r="A9089" t="n">
        <v>69060</v>
      </c>
      <c r="B9089" s="26" t="n">
        <v>31</v>
      </c>
      <c r="C9089" s="7" t="n">
        <v>1</v>
      </c>
      <c r="D9089" s="7" t="n">
        <v>1</v>
      </c>
      <c r="E9089" s="7" t="s">
        <v>984</v>
      </c>
      <c r="F9089" s="7" t="n">
        <v>199</v>
      </c>
    </row>
    <row r="9090" spans="1:9">
      <c r="A9090" t="s">
        <v>4</v>
      </c>
      <c r="B9090" s="4" t="s">
        <v>5</v>
      </c>
      <c r="C9090" s="4" t="s">
        <v>13</v>
      </c>
      <c r="D9090" s="4" t="s">
        <v>13</v>
      </c>
      <c r="E9090" s="4" t="s">
        <v>6</v>
      </c>
      <c r="F9090" s="4" t="s">
        <v>10</v>
      </c>
    </row>
    <row r="9091" spans="1:9">
      <c r="A9091" t="n">
        <v>69119</v>
      </c>
      <c r="B9091" s="26" t="n">
        <v>31</v>
      </c>
      <c r="C9091" s="7" t="n">
        <v>1</v>
      </c>
      <c r="D9091" s="7" t="n">
        <v>1</v>
      </c>
      <c r="E9091" s="7" t="s">
        <v>985</v>
      </c>
      <c r="F9091" s="7" t="n">
        <v>200</v>
      </c>
    </row>
    <row r="9092" spans="1:9">
      <c r="A9092" t="s">
        <v>4</v>
      </c>
      <c r="B9092" s="4" t="s">
        <v>5</v>
      </c>
      <c r="C9092" s="4" t="s">
        <v>13</v>
      </c>
      <c r="D9092" s="4" t="s">
        <v>13</v>
      </c>
      <c r="E9092" s="4" t="s">
        <v>6</v>
      </c>
      <c r="F9092" s="4" t="s">
        <v>10</v>
      </c>
    </row>
    <row r="9093" spans="1:9">
      <c r="A9093" t="n">
        <v>69180</v>
      </c>
      <c r="B9093" s="26" t="n">
        <v>31</v>
      </c>
      <c r="C9093" s="7" t="n">
        <v>1</v>
      </c>
      <c r="D9093" s="7" t="n">
        <v>1</v>
      </c>
      <c r="E9093" s="7" t="s">
        <v>986</v>
      </c>
      <c r="F9093" s="7" t="n">
        <v>201</v>
      </c>
    </row>
    <row r="9094" spans="1:9">
      <c r="A9094" t="s">
        <v>4</v>
      </c>
      <c r="B9094" s="4" t="s">
        <v>5</v>
      </c>
      <c r="C9094" s="4" t="s">
        <v>13</v>
      </c>
      <c r="D9094" s="4" t="s">
        <v>13</v>
      </c>
      <c r="E9094" s="4" t="s">
        <v>13</v>
      </c>
      <c r="F9094" s="4" t="s">
        <v>10</v>
      </c>
      <c r="G9094" s="4" t="s">
        <v>10</v>
      </c>
      <c r="H9094" s="4" t="s">
        <v>13</v>
      </c>
    </row>
    <row r="9095" spans="1:9">
      <c r="A9095" t="n">
        <v>69239</v>
      </c>
      <c r="B9095" s="26" t="n">
        <v>31</v>
      </c>
      <c r="C9095" s="7" t="n">
        <v>2</v>
      </c>
      <c r="D9095" s="7" t="n">
        <v>1</v>
      </c>
      <c r="E9095" s="7" t="n">
        <v>1</v>
      </c>
      <c r="F9095" s="7" t="n">
        <v>65535</v>
      </c>
      <c r="G9095" s="7" t="n">
        <v>65535</v>
      </c>
      <c r="H9095" s="7" t="n">
        <v>0</v>
      </c>
    </row>
    <row r="9096" spans="1:9">
      <c r="A9096" t="s">
        <v>4</v>
      </c>
      <c r="B9096" s="4" t="s">
        <v>5</v>
      </c>
      <c r="C9096" s="4" t="s">
        <v>13</v>
      </c>
      <c r="D9096" s="4" t="s">
        <v>13</v>
      </c>
      <c r="E9096" s="4" t="s">
        <v>13</v>
      </c>
    </row>
    <row r="9097" spans="1:9">
      <c r="A9097" t="n">
        <v>69248</v>
      </c>
      <c r="B9097" s="26" t="n">
        <v>31</v>
      </c>
      <c r="C9097" s="7" t="n">
        <v>4</v>
      </c>
      <c r="D9097" s="7" t="n">
        <v>1</v>
      </c>
      <c r="E9097" s="7" t="n">
        <v>1</v>
      </c>
    </row>
    <row r="9098" spans="1:9">
      <c r="A9098" t="s">
        <v>4</v>
      </c>
      <c r="B9098" s="4" t="s">
        <v>5</v>
      </c>
      <c r="C9098" s="4" t="s">
        <v>13</v>
      </c>
      <c r="D9098" s="4" t="s">
        <v>13</v>
      </c>
    </row>
    <row r="9099" spans="1:9">
      <c r="A9099" t="n">
        <v>69252</v>
      </c>
      <c r="B9099" s="26" t="n">
        <v>31</v>
      </c>
      <c r="C9099" s="7" t="n">
        <v>3</v>
      </c>
      <c r="D9099" s="7" t="n">
        <v>1</v>
      </c>
    </row>
    <row r="9100" spans="1:9">
      <c r="A9100" t="s">
        <v>4</v>
      </c>
      <c r="B9100" s="4" t="s">
        <v>5</v>
      </c>
      <c r="C9100" s="4" t="s">
        <v>13</v>
      </c>
      <c r="D9100" s="4" t="s">
        <v>13</v>
      </c>
      <c r="E9100" s="4" t="s">
        <v>13</v>
      </c>
      <c r="F9100" s="4" t="s">
        <v>9</v>
      </c>
      <c r="G9100" s="4" t="s">
        <v>13</v>
      </c>
      <c r="H9100" s="4" t="s">
        <v>13</v>
      </c>
      <c r="I9100" s="4" t="s">
        <v>84</v>
      </c>
    </row>
    <row r="9101" spans="1:9">
      <c r="A9101" t="n">
        <v>69255</v>
      </c>
      <c r="B9101" s="15" t="n">
        <v>5</v>
      </c>
      <c r="C9101" s="7" t="n">
        <v>35</v>
      </c>
      <c r="D9101" s="7" t="n">
        <v>1</v>
      </c>
      <c r="E9101" s="7" t="n">
        <v>0</v>
      </c>
      <c r="F9101" s="7" t="n">
        <v>-2</v>
      </c>
      <c r="G9101" s="7" t="n">
        <v>3</v>
      </c>
      <c r="H9101" s="7" t="n">
        <v>1</v>
      </c>
      <c r="I9101" s="16" t="n">
        <f t="normal" ca="1">A9105</f>
        <v>0</v>
      </c>
    </row>
    <row r="9102" spans="1:9">
      <c r="A9102" t="s">
        <v>4</v>
      </c>
      <c r="B9102" s="4" t="s">
        <v>5</v>
      </c>
      <c r="C9102" s="4" t="s">
        <v>13</v>
      </c>
      <c r="D9102" s="4" t="s">
        <v>6</v>
      </c>
    </row>
    <row r="9103" spans="1:9">
      <c r="A9103" t="n">
        <v>69269</v>
      </c>
      <c r="B9103" s="30" t="n">
        <v>2</v>
      </c>
      <c r="C9103" s="7" t="n">
        <v>0</v>
      </c>
      <c r="D9103" s="7" t="s">
        <v>801</v>
      </c>
    </row>
    <row r="9104" spans="1:9">
      <c r="A9104" t="s">
        <v>4</v>
      </c>
      <c r="B9104" s="4" t="s">
        <v>5</v>
      </c>
    </row>
    <row r="9105" spans="1:9">
      <c r="A9105" t="n">
        <v>69284</v>
      </c>
      <c r="B9105" s="5" t="n">
        <v>1</v>
      </c>
    </row>
    <row r="9106" spans="1:9" s="3" customFormat="1" customHeight="0">
      <c r="A9106" s="3" t="s">
        <v>2</v>
      </c>
      <c r="B9106" s="3" t="s">
        <v>987</v>
      </c>
    </row>
    <row r="9107" spans="1:9">
      <c r="A9107" t="s">
        <v>4</v>
      </c>
      <c r="B9107" s="4" t="s">
        <v>5</v>
      </c>
      <c r="C9107" s="4" t="s">
        <v>13</v>
      </c>
      <c r="D9107" s="4" t="s">
        <v>13</v>
      </c>
      <c r="E9107" s="4" t="s">
        <v>9</v>
      </c>
      <c r="F9107" s="4" t="s">
        <v>13</v>
      </c>
      <c r="G9107" s="4" t="s">
        <v>13</v>
      </c>
    </row>
    <row r="9108" spans="1:9">
      <c r="A9108" t="n">
        <v>69288</v>
      </c>
      <c r="B9108" s="25" t="n">
        <v>18</v>
      </c>
      <c r="C9108" s="7" t="n">
        <v>1</v>
      </c>
      <c r="D9108" s="7" t="n">
        <v>0</v>
      </c>
      <c r="E9108" s="7" t="n">
        <v>0</v>
      </c>
      <c r="F9108" s="7" t="n">
        <v>19</v>
      </c>
      <c r="G9108" s="7" t="n">
        <v>1</v>
      </c>
    </row>
    <row r="9109" spans="1:9">
      <c r="A9109" t="s">
        <v>4</v>
      </c>
      <c r="B9109" s="4" t="s">
        <v>5</v>
      </c>
      <c r="C9109" s="4" t="s">
        <v>13</v>
      </c>
      <c r="D9109" s="4" t="s">
        <v>13</v>
      </c>
      <c r="E9109" s="4" t="s">
        <v>10</v>
      </c>
      <c r="F9109" s="4" t="s">
        <v>9</v>
      </c>
    </row>
    <row r="9110" spans="1:9">
      <c r="A9110" t="n">
        <v>69297</v>
      </c>
      <c r="B9110" s="26" t="n">
        <v>31</v>
      </c>
      <c r="C9110" s="7" t="n">
        <v>0</v>
      </c>
      <c r="D9110" s="7" t="n">
        <v>1</v>
      </c>
      <c r="E9110" s="7" t="n">
        <v>0</v>
      </c>
      <c r="F9110" s="7" t="n">
        <v>1107296256</v>
      </c>
    </row>
    <row r="9111" spans="1:9">
      <c r="A9111" t="s">
        <v>4</v>
      </c>
      <c r="B9111" s="4" t="s">
        <v>5</v>
      </c>
      <c r="C9111" s="4" t="s">
        <v>13</v>
      </c>
      <c r="D9111" s="4" t="s">
        <v>13</v>
      </c>
      <c r="E9111" s="4" t="s">
        <v>6</v>
      </c>
      <c r="F9111" s="4" t="s">
        <v>10</v>
      </c>
    </row>
    <row r="9112" spans="1:9">
      <c r="A9112" t="n">
        <v>69306</v>
      </c>
      <c r="B9112" s="26" t="n">
        <v>31</v>
      </c>
      <c r="C9112" s="7" t="n">
        <v>1</v>
      </c>
      <c r="D9112" s="7" t="n">
        <v>1</v>
      </c>
      <c r="E9112" s="7" t="s">
        <v>988</v>
      </c>
      <c r="F9112" s="7" t="n">
        <v>202</v>
      </c>
    </row>
    <row r="9113" spans="1:9">
      <c r="A9113" t="s">
        <v>4</v>
      </c>
      <c r="B9113" s="4" t="s">
        <v>5</v>
      </c>
      <c r="C9113" s="4" t="s">
        <v>13</v>
      </c>
      <c r="D9113" s="4" t="s">
        <v>13</v>
      </c>
      <c r="E9113" s="4" t="s">
        <v>6</v>
      </c>
      <c r="F9113" s="4" t="s">
        <v>10</v>
      </c>
    </row>
    <row r="9114" spans="1:9">
      <c r="A9114" t="n">
        <v>69346</v>
      </c>
      <c r="B9114" s="26" t="n">
        <v>31</v>
      </c>
      <c r="C9114" s="7" t="n">
        <v>1</v>
      </c>
      <c r="D9114" s="7" t="n">
        <v>1</v>
      </c>
      <c r="E9114" s="7" t="s">
        <v>989</v>
      </c>
      <c r="F9114" s="7" t="n">
        <v>206</v>
      </c>
    </row>
    <row r="9115" spans="1:9">
      <c r="A9115" t="s">
        <v>4</v>
      </c>
      <c r="B9115" s="4" t="s">
        <v>5</v>
      </c>
      <c r="C9115" s="4" t="s">
        <v>13</v>
      </c>
      <c r="D9115" s="4" t="s">
        <v>13</v>
      </c>
      <c r="E9115" s="4" t="s">
        <v>6</v>
      </c>
      <c r="F9115" s="4" t="s">
        <v>10</v>
      </c>
    </row>
    <row r="9116" spans="1:9">
      <c r="A9116" t="n">
        <v>69393</v>
      </c>
      <c r="B9116" s="26" t="n">
        <v>31</v>
      </c>
      <c r="C9116" s="7" t="n">
        <v>1</v>
      </c>
      <c r="D9116" s="7" t="n">
        <v>1</v>
      </c>
      <c r="E9116" s="7" t="s">
        <v>990</v>
      </c>
      <c r="F9116" s="7" t="n">
        <v>210</v>
      </c>
    </row>
    <row r="9117" spans="1:9">
      <c r="A9117" t="s">
        <v>4</v>
      </c>
      <c r="B9117" s="4" t="s">
        <v>5</v>
      </c>
      <c r="C9117" s="4" t="s">
        <v>13</v>
      </c>
      <c r="D9117" s="4" t="s">
        <v>13</v>
      </c>
      <c r="E9117" s="4" t="s">
        <v>6</v>
      </c>
      <c r="F9117" s="4" t="s">
        <v>10</v>
      </c>
    </row>
    <row r="9118" spans="1:9">
      <c r="A9118" t="n">
        <v>69442</v>
      </c>
      <c r="B9118" s="26" t="n">
        <v>31</v>
      </c>
      <c r="C9118" s="7" t="n">
        <v>1</v>
      </c>
      <c r="D9118" s="7" t="n">
        <v>1</v>
      </c>
      <c r="E9118" s="7" t="s">
        <v>991</v>
      </c>
      <c r="F9118" s="7" t="n">
        <v>214</v>
      </c>
    </row>
    <row r="9119" spans="1:9">
      <c r="A9119" t="s">
        <v>4</v>
      </c>
      <c r="B9119" s="4" t="s">
        <v>5</v>
      </c>
      <c r="C9119" s="4" t="s">
        <v>13</v>
      </c>
      <c r="D9119" s="4" t="s">
        <v>13</v>
      </c>
      <c r="E9119" s="4" t="s">
        <v>6</v>
      </c>
      <c r="F9119" s="4" t="s">
        <v>10</v>
      </c>
    </row>
    <row r="9120" spans="1:9">
      <c r="A9120" t="n">
        <v>69497</v>
      </c>
      <c r="B9120" s="26" t="n">
        <v>31</v>
      </c>
      <c r="C9120" s="7" t="n">
        <v>1</v>
      </c>
      <c r="D9120" s="7" t="n">
        <v>1</v>
      </c>
      <c r="E9120" s="7" t="s">
        <v>992</v>
      </c>
      <c r="F9120" s="7" t="n">
        <v>218</v>
      </c>
    </row>
    <row r="9121" spans="1:7">
      <c r="A9121" t="s">
        <v>4</v>
      </c>
      <c r="B9121" s="4" t="s">
        <v>5</v>
      </c>
      <c r="C9121" s="4" t="s">
        <v>13</v>
      </c>
      <c r="D9121" s="4" t="s">
        <v>13</v>
      </c>
      <c r="E9121" s="4" t="s">
        <v>6</v>
      </c>
      <c r="F9121" s="4" t="s">
        <v>10</v>
      </c>
    </row>
    <row r="9122" spans="1:7">
      <c r="A9122" t="n">
        <v>69550</v>
      </c>
      <c r="B9122" s="26" t="n">
        <v>31</v>
      </c>
      <c r="C9122" s="7" t="n">
        <v>1</v>
      </c>
      <c r="D9122" s="7" t="n">
        <v>1</v>
      </c>
      <c r="E9122" s="7" t="s">
        <v>993</v>
      </c>
      <c r="F9122" s="7" t="n">
        <v>222</v>
      </c>
    </row>
    <row r="9123" spans="1:7">
      <c r="A9123" t="s">
        <v>4</v>
      </c>
      <c r="B9123" s="4" t="s">
        <v>5</v>
      </c>
      <c r="C9123" s="4" t="s">
        <v>13</v>
      </c>
      <c r="D9123" s="4" t="s">
        <v>13</v>
      </c>
      <c r="E9123" s="4" t="s">
        <v>6</v>
      </c>
      <c r="F9123" s="4" t="s">
        <v>10</v>
      </c>
    </row>
    <row r="9124" spans="1:7">
      <c r="A9124" t="n">
        <v>69607</v>
      </c>
      <c r="B9124" s="26" t="n">
        <v>31</v>
      </c>
      <c r="C9124" s="7" t="n">
        <v>1</v>
      </c>
      <c r="D9124" s="7" t="n">
        <v>1</v>
      </c>
      <c r="E9124" s="7" t="s">
        <v>994</v>
      </c>
      <c r="F9124" s="7" t="n">
        <v>223</v>
      </c>
    </row>
    <row r="9125" spans="1:7">
      <c r="A9125" t="s">
        <v>4</v>
      </c>
      <c r="B9125" s="4" t="s">
        <v>5</v>
      </c>
      <c r="C9125" s="4" t="s">
        <v>13</v>
      </c>
      <c r="D9125" s="4" t="s">
        <v>13</v>
      </c>
      <c r="E9125" s="4" t="s">
        <v>6</v>
      </c>
      <c r="F9125" s="4" t="s">
        <v>10</v>
      </c>
    </row>
    <row r="9126" spans="1:7">
      <c r="A9126" t="n">
        <v>69649</v>
      </c>
      <c r="B9126" s="26" t="n">
        <v>31</v>
      </c>
      <c r="C9126" s="7" t="n">
        <v>1</v>
      </c>
      <c r="D9126" s="7" t="n">
        <v>1</v>
      </c>
      <c r="E9126" s="7" t="s">
        <v>995</v>
      </c>
      <c r="F9126" s="7" t="n">
        <v>224</v>
      </c>
    </row>
    <row r="9127" spans="1:7">
      <c r="A9127" t="s">
        <v>4</v>
      </c>
      <c r="B9127" s="4" t="s">
        <v>5</v>
      </c>
      <c r="C9127" s="4" t="s">
        <v>13</v>
      </c>
      <c r="D9127" s="4" t="s">
        <v>13</v>
      </c>
      <c r="E9127" s="4" t="s">
        <v>6</v>
      </c>
      <c r="F9127" s="4" t="s">
        <v>10</v>
      </c>
    </row>
    <row r="9128" spans="1:7">
      <c r="A9128" t="n">
        <v>69695</v>
      </c>
      <c r="B9128" s="26" t="n">
        <v>31</v>
      </c>
      <c r="C9128" s="7" t="n">
        <v>1</v>
      </c>
      <c r="D9128" s="7" t="n">
        <v>1</v>
      </c>
      <c r="E9128" s="7" t="s">
        <v>996</v>
      </c>
      <c r="F9128" s="7" t="n">
        <v>225</v>
      </c>
    </row>
    <row r="9129" spans="1:7">
      <c r="A9129" t="s">
        <v>4</v>
      </c>
      <c r="B9129" s="4" t="s">
        <v>5</v>
      </c>
      <c r="C9129" s="4" t="s">
        <v>13</v>
      </c>
      <c r="D9129" s="4" t="s">
        <v>13</v>
      </c>
      <c r="E9129" s="4" t="s">
        <v>6</v>
      </c>
      <c r="F9129" s="4" t="s">
        <v>10</v>
      </c>
    </row>
    <row r="9130" spans="1:7">
      <c r="A9130" t="n">
        <v>69731</v>
      </c>
      <c r="B9130" s="26" t="n">
        <v>31</v>
      </c>
      <c r="C9130" s="7" t="n">
        <v>1</v>
      </c>
      <c r="D9130" s="7" t="n">
        <v>1</v>
      </c>
      <c r="E9130" s="7" t="s">
        <v>997</v>
      </c>
      <c r="F9130" s="7" t="n">
        <v>226</v>
      </c>
    </row>
    <row r="9131" spans="1:7">
      <c r="A9131" t="s">
        <v>4</v>
      </c>
      <c r="B9131" s="4" t="s">
        <v>5</v>
      </c>
      <c r="C9131" s="4" t="s">
        <v>13</v>
      </c>
      <c r="D9131" s="4" t="s">
        <v>13</v>
      </c>
      <c r="E9131" s="4" t="s">
        <v>13</v>
      </c>
      <c r="F9131" s="4" t="s">
        <v>10</v>
      </c>
      <c r="G9131" s="4" t="s">
        <v>10</v>
      </c>
      <c r="H9131" s="4" t="s">
        <v>13</v>
      </c>
    </row>
    <row r="9132" spans="1:7">
      <c r="A9132" t="n">
        <v>69775</v>
      </c>
      <c r="B9132" s="26" t="n">
        <v>31</v>
      </c>
      <c r="C9132" s="7" t="n">
        <v>2</v>
      </c>
      <c r="D9132" s="7" t="n">
        <v>1</v>
      </c>
      <c r="E9132" s="7" t="n">
        <v>1</v>
      </c>
      <c r="F9132" s="7" t="n">
        <v>400</v>
      </c>
      <c r="G9132" s="7" t="n">
        <v>100</v>
      </c>
      <c r="H9132" s="7" t="n">
        <v>0</v>
      </c>
    </row>
    <row r="9133" spans="1:7">
      <c r="A9133" t="s">
        <v>4</v>
      </c>
      <c r="B9133" s="4" t="s">
        <v>5</v>
      </c>
      <c r="C9133" s="4" t="s">
        <v>13</v>
      </c>
      <c r="D9133" s="4" t="s">
        <v>13</v>
      </c>
      <c r="E9133" s="4" t="s">
        <v>13</v>
      </c>
    </row>
    <row r="9134" spans="1:7">
      <c r="A9134" t="n">
        <v>69784</v>
      </c>
      <c r="B9134" s="26" t="n">
        <v>31</v>
      </c>
      <c r="C9134" s="7" t="n">
        <v>4</v>
      </c>
      <c r="D9134" s="7" t="n">
        <v>1</v>
      </c>
      <c r="E9134" s="7" t="n">
        <v>1</v>
      </c>
    </row>
    <row r="9135" spans="1:7">
      <c r="A9135" t="s">
        <v>4</v>
      </c>
      <c r="B9135" s="4" t="s">
        <v>5</v>
      </c>
      <c r="C9135" s="4" t="s">
        <v>13</v>
      </c>
      <c r="D9135" s="4" t="s">
        <v>13</v>
      </c>
    </row>
    <row r="9136" spans="1:7">
      <c r="A9136" t="n">
        <v>69788</v>
      </c>
      <c r="B9136" s="26" t="n">
        <v>31</v>
      </c>
      <c r="C9136" s="7" t="n">
        <v>3</v>
      </c>
      <c r="D9136" s="7" t="n">
        <v>1</v>
      </c>
    </row>
    <row r="9137" spans="1:8">
      <c r="A9137" t="s">
        <v>4</v>
      </c>
      <c r="B9137" s="4" t="s">
        <v>5</v>
      </c>
      <c r="C9137" s="4" t="s">
        <v>13</v>
      </c>
      <c r="D9137" s="4" t="s">
        <v>13</v>
      </c>
      <c r="E9137" s="4" t="s">
        <v>13</v>
      </c>
      <c r="F9137" s="4" t="s">
        <v>9</v>
      </c>
      <c r="G9137" s="4" t="s">
        <v>13</v>
      </c>
      <c r="H9137" s="4" t="s">
        <v>13</v>
      </c>
      <c r="I9137" s="4" t="s">
        <v>84</v>
      </c>
    </row>
    <row r="9138" spans="1:8">
      <c r="A9138" t="n">
        <v>69791</v>
      </c>
      <c r="B9138" s="15" t="n">
        <v>5</v>
      </c>
      <c r="C9138" s="7" t="n">
        <v>35</v>
      </c>
      <c r="D9138" s="7" t="n">
        <v>1</v>
      </c>
      <c r="E9138" s="7" t="n">
        <v>0</v>
      </c>
      <c r="F9138" s="7" t="n">
        <v>202</v>
      </c>
      <c r="G9138" s="7" t="n">
        <v>2</v>
      </c>
      <c r="H9138" s="7" t="n">
        <v>1</v>
      </c>
      <c r="I9138" s="16" t="n">
        <f t="normal" ca="1">A9158</f>
        <v>0</v>
      </c>
    </row>
    <row r="9139" spans="1:8">
      <c r="A9139" t="s">
        <v>4</v>
      </c>
      <c r="B9139" s="4" t="s">
        <v>5</v>
      </c>
      <c r="C9139" s="4" t="s">
        <v>13</v>
      </c>
      <c r="D9139" s="4" t="s">
        <v>13</v>
      </c>
      <c r="E9139" s="4" t="s">
        <v>9</v>
      </c>
      <c r="F9139" s="4" t="s">
        <v>13</v>
      </c>
      <c r="G9139" s="4" t="s">
        <v>13</v>
      </c>
    </row>
    <row r="9140" spans="1:8">
      <c r="A9140" t="n">
        <v>69805</v>
      </c>
      <c r="B9140" s="25" t="n">
        <v>18</v>
      </c>
      <c r="C9140" s="7" t="n">
        <v>1</v>
      </c>
      <c r="D9140" s="7" t="n">
        <v>0</v>
      </c>
      <c r="E9140" s="7" t="n">
        <v>0</v>
      </c>
      <c r="F9140" s="7" t="n">
        <v>19</v>
      </c>
      <c r="G9140" s="7" t="n">
        <v>1</v>
      </c>
    </row>
    <row r="9141" spans="1:8">
      <c r="A9141" t="s">
        <v>4</v>
      </c>
      <c r="B9141" s="4" t="s">
        <v>5</v>
      </c>
      <c r="C9141" s="4" t="s">
        <v>13</v>
      </c>
      <c r="D9141" s="4" t="s">
        <v>13</v>
      </c>
      <c r="E9141" s="4" t="s">
        <v>10</v>
      </c>
      <c r="F9141" s="4" t="s">
        <v>9</v>
      </c>
    </row>
    <row r="9142" spans="1:8">
      <c r="A9142" t="n">
        <v>69814</v>
      </c>
      <c r="B9142" s="26" t="n">
        <v>31</v>
      </c>
      <c r="C9142" s="7" t="n">
        <v>0</v>
      </c>
      <c r="D9142" s="7" t="n">
        <v>1</v>
      </c>
      <c r="E9142" s="7" t="n">
        <v>0</v>
      </c>
      <c r="F9142" s="7" t="n">
        <v>1107296256</v>
      </c>
    </row>
    <row r="9143" spans="1:8">
      <c r="A9143" t="s">
        <v>4</v>
      </c>
      <c r="B9143" s="4" t="s">
        <v>5</v>
      </c>
      <c r="C9143" s="4" t="s">
        <v>13</v>
      </c>
      <c r="D9143" s="4" t="s">
        <v>13</v>
      </c>
      <c r="E9143" s="4" t="s">
        <v>6</v>
      </c>
      <c r="F9143" s="4" t="s">
        <v>10</v>
      </c>
    </row>
    <row r="9144" spans="1:8">
      <c r="A9144" t="n">
        <v>69823</v>
      </c>
      <c r="B9144" s="26" t="n">
        <v>31</v>
      </c>
      <c r="C9144" s="7" t="n">
        <v>1</v>
      </c>
      <c r="D9144" s="7" t="n">
        <v>1</v>
      </c>
      <c r="E9144" s="7" t="s">
        <v>998</v>
      </c>
      <c r="F9144" s="7" t="n">
        <v>202</v>
      </c>
    </row>
    <row r="9145" spans="1:8">
      <c r="A9145" t="s">
        <v>4</v>
      </c>
      <c r="B9145" s="4" t="s">
        <v>5</v>
      </c>
      <c r="C9145" s="4" t="s">
        <v>13</v>
      </c>
      <c r="D9145" s="4" t="s">
        <v>13</v>
      </c>
      <c r="E9145" s="4" t="s">
        <v>6</v>
      </c>
      <c r="F9145" s="4" t="s">
        <v>10</v>
      </c>
    </row>
    <row r="9146" spans="1:8">
      <c r="A9146" t="n">
        <v>69874</v>
      </c>
      <c r="B9146" s="26" t="n">
        <v>31</v>
      </c>
      <c r="C9146" s="7" t="n">
        <v>1</v>
      </c>
      <c r="D9146" s="7" t="n">
        <v>1</v>
      </c>
      <c r="E9146" s="7" t="s">
        <v>999</v>
      </c>
      <c r="F9146" s="7" t="n">
        <v>203</v>
      </c>
    </row>
    <row r="9147" spans="1:8">
      <c r="A9147" t="s">
        <v>4</v>
      </c>
      <c r="B9147" s="4" t="s">
        <v>5</v>
      </c>
      <c r="C9147" s="4" t="s">
        <v>13</v>
      </c>
      <c r="D9147" s="4" t="s">
        <v>13</v>
      </c>
      <c r="E9147" s="4" t="s">
        <v>6</v>
      </c>
      <c r="F9147" s="4" t="s">
        <v>10</v>
      </c>
    </row>
    <row r="9148" spans="1:8">
      <c r="A9148" t="n">
        <v>69921</v>
      </c>
      <c r="B9148" s="26" t="n">
        <v>31</v>
      </c>
      <c r="C9148" s="7" t="n">
        <v>1</v>
      </c>
      <c r="D9148" s="7" t="n">
        <v>1</v>
      </c>
      <c r="E9148" s="7" t="s">
        <v>1000</v>
      </c>
      <c r="F9148" s="7" t="n">
        <v>204</v>
      </c>
    </row>
    <row r="9149" spans="1:8">
      <c r="A9149" t="s">
        <v>4</v>
      </c>
      <c r="B9149" s="4" t="s">
        <v>5</v>
      </c>
      <c r="C9149" s="4" t="s">
        <v>13</v>
      </c>
      <c r="D9149" s="4" t="s">
        <v>13</v>
      </c>
      <c r="E9149" s="4" t="s">
        <v>6</v>
      </c>
      <c r="F9149" s="4" t="s">
        <v>10</v>
      </c>
    </row>
    <row r="9150" spans="1:8">
      <c r="A9150" t="n">
        <v>69970</v>
      </c>
      <c r="B9150" s="26" t="n">
        <v>31</v>
      </c>
      <c r="C9150" s="7" t="n">
        <v>1</v>
      </c>
      <c r="D9150" s="7" t="n">
        <v>1</v>
      </c>
      <c r="E9150" s="7" t="s">
        <v>1001</v>
      </c>
      <c r="F9150" s="7" t="n">
        <v>205</v>
      </c>
    </row>
    <row r="9151" spans="1:8">
      <c r="A9151" t="s">
        <v>4</v>
      </c>
      <c r="B9151" s="4" t="s">
        <v>5</v>
      </c>
      <c r="C9151" s="4" t="s">
        <v>13</v>
      </c>
      <c r="D9151" s="4" t="s">
        <v>13</v>
      </c>
      <c r="E9151" s="4" t="s">
        <v>13</v>
      </c>
      <c r="F9151" s="4" t="s">
        <v>10</v>
      </c>
      <c r="G9151" s="4" t="s">
        <v>10</v>
      </c>
      <c r="H9151" s="4" t="s">
        <v>13</v>
      </c>
    </row>
    <row r="9152" spans="1:8">
      <c r="A9152" t="n">
        <v>70017</v>
      </c>
      <c r="B9152" s="26" t="n">
        <v>31</v>
      </c>
      <c r="C9152" s="7" t="n">
        <v>2</v>
      </c>
      <c r="D9152" s="7" t="n">
        <v>1</v>
      </c>
      <c r="E9152" s="7" t="n">
        <v>1</v>
      </c>
      <c r="F9152" s="7" t="n">
        <v>65535</v>
      </c>
      <c r="G9152" s="7" t="n">
        <v>65535</v>
      </c>
      <c r="H9152" s="7" t="n">
        <v>0</v>
      </c>
    </row>
    <row r="9153" spans="1:9">
      <c r="A9153" t="s">
        <v>4</v>
      </c>
      <c r="B9153" s="4" t="s">
        <v>5</v>
      </c>
      <c r="C9153" s="4" t="s">
        <v>13</v>
      </c>
      <c r="D9153" s="4" t="s">
        <v>13</v>
      </c>
      <c r="E9153" s="4" t="s">
        <v>13</v>
      </c>
    </row>
    <row r="9154" spans="1:9">
      <c r="A9154" t="n">
        <v>70026</v>
      </c>
      <c r="B9154" s="26" t="n">
        <v>31</v>
      </c>
      <c r="C9154" s="7" t="n">
        <v>4</v>
      </c>
      <c r="D9154" s="7" t="n">
        <v>1</v>
      </c>
      <c r="E9154" s="7" t="n">
        <v>1</v>
      </c>
    </row>
    <row r="9155" spans="1:9">
      <c r="A9155" t="s">
        <v>4</v>
      </c>
      <c r="B9155" s="4" t="s">
        <v>5</v>
      </c>
      <c r="C9155" s="4" t="s">
        <v>13</v>
      </c>
      <c r="D9155" s="4" t="s">
        <v>13</v>
      </c>
    </row>
    <row r="9156" spans="1:9">
      <c r="A9156" t="n">
        <v>70030</v>
      </c>
      <c r="B9156" s="26" t="n">
        <v>31</v>
      </c>
      <c r="C9156" s="7" t="n">
        <v>3</v>
      </c>
      <c r="D9156" s="7" t="n">
        <v>1</v>
      </c>
    </row>
    <row r="9157" spans="1:9">
      <c r="A9157" t="s">
        <v>4</v>
      </c>
      <c r="B9157" s="4" t="s">
        <v>5</v>
      </c>
      <c r="C9157" s="4" t="s">
        <v>13</v>
      </c>
      <c r="D9157" s="4" t="s">
        <v>13</v>
      </c>
      <c r="E9157" s="4" t="s">
        <v>13</v>
      </c>
      <c r="F9157" s="4" t="s">
        <v>9</v>
      </c>
      <c r="G9157" s="4" t="s">
        <v>13</v>
      </c>
      <c r="H9157" s="4" t="s">
        <v>13</v>
      </c>
      <c r="I9157" s="4" t="s">
        <v>84</v>
      </c>
    </row>
    <row r="9158" spans="1:9">
      <c r="A9158" t="n">
        <v>70033</v>
      </c>
      <c r="B9158" s="15" t="n">
        <v>5</v>
      </c>
      <c r="C9158" s="7" t="n">
        <v>35</v>
      </c>
      <c r="D9158" s="7" t="n">
        <v>1</v>
      </c>
      <c r="E9158" s="7" t="n">
        <v>0</v>
      </c>
      <c r="F9158" s="7" t="n">
        <v>206</v>
      </c>
      <c r="G9158" s="7" t="n">
        <v>2</v>
      </c>
      <c r="H9158" s="7" t="n">
        <v>1</v>
      </c>
      <c r="I9158" s="16" t="n">
        <f t="normal" ca="1">A9178</f>
        <v>0</v>
      </c>
    </row>
    <row r="9159" spans="1:9">
      <c r="A9159" t="s">
        <v>4</v>
      </c>
      <c r="B9159" s="4" t="s">
        <v>5</v>
      </c>
      <c r="C9159" s="4" t="s">
        <v>13</v>
      </c>
      <c r="D9159" s="4" t="s">
        <v>13</v>
      </c>
      <c r="E9159" s="4" t="s">
        <v>9</v>
      </c>
      <c r="F9159" s="4" t="s">
        <v>13</v>
      </c>
      <c r="G9159" s="4" t="s">
        <v>13</v>
      </c>
    </row>
    <row r="9160" spans="1:9">
      <c r="A9160" t="n">
        <v>70047</v>
      </c>
      <c r="B9160" s="25" t="n">
        <v>18</v>
      </c>
      <c r="C9160" s="7" t="n">
        <v>1</v>
      </c>
      <c r="D9160" s="7" t="n">
        <v>0</v>
      </c>
      <c r="E9160" s="7" t="n">
        <v>0</v>
      </c>
      <c r="F9160" s="7" t="n">
        <v>19</v>
      </c>
      <c r="G9160" s="7" t="n">
        <v>1</v>
      </c>
    </row>
    <row r="9161" spans="1:9">
      <c r="A9161" t="s">
        <v>4</v>
      </c>
      <c r="B9161" s="4" t="s">
        <v>5</v>
      </c>
      <c r="C9161" s="4" t="s">
        <v>13</v>
      </c>
      <c r="D9161" s="4" t="s">
        <v>13</v>
      </c>
      <c r="E9161" s="4" t="s">
        <v>10</v>
      </c>
      <c r="F9161" s="4" t="s">
        <v>9</v>
      </c>
    </row>
    <row r="9162" spans="1:9">
      <c r="A9162" t="n">
        <v>70056</v>
      </c>
      <c r="B9162" s="26" t="n">
        <v>31</v>
      </c>
      <c r="C9162" s="7" t="n">
        <v>0</v>
      </c>
      <c r="D9162" s="7" t="n">
        <v>1</v>
      </c>
      <c r="E9162" s="7" t="n">
        <v>0</v>
      </c>
      <c r="F9162" s="7" t="n">
        <v>1107296256</v>
      </c>
    </row>
    <row r="9163" spans="1:9">
      <c r="A9163" t="s">
        <v>4</v>
      </c>
      <c r="B9163" s="4" t="s">
        <v>5</v>
      </c>
      <c r="C9163" s="4" t="s">
        <v>13</v>
      </c>
      <c r="D9163" s="4" t="s">
        <v>13</v>
      </c>
      <c r="E9163" s="4" t="s">
        <v>6</v>
      </c>
      <c r="F9163" s="4" t="s">
        <v>10</v>
      </c>
    </row>
    <row r="9164" spans="1:9">
      <c r="A9164" t="n">
        <v>70065</v>
      </c>
      <c r="B9164" s="26" t="n">
        <v>31</v>
      </c>
      <c r="C9164" s="7" t="n">
        <v>1</v>
      </c>
      <c r="D9164" s="7" t="n">
        <v>1</v>
      </c>
      <c r="E9164" s="7" t="s">
        <v>1002</v>
      </c>
      <c r="F9164" s="7" t="n">
        <v>206</v>
      </c>
    </row>
    <row r="9165" spans="1:9">
      <c r="A9165" t="s">
        <v>4</v>
      </c>
      <c r="B9165" s="4" t="s">
        <v>5</v>
      </c>
      <c r="C9165" s="4" t="s">
        <v>13</v>
      </c>
      <c r="D9165" s="4" t="s">
        <v>13</v>
      </c>
      <c r="E9165" s="4" t="s">
        <v>6</v>
      </c>
      <c r="F9165" s="4" t="s">
        <v>10</v>
      </c>
    </row>
    <row r="9166" spans="1:9">
      <c r="A9166" t="n">
        <v>70123</v>
      </c>
      <c r="B9166" s="26" t="n">
        <v>31</v>
      </c>
      <c r="C9166" s="7" t="n">
        <v>1</v>
      </c>
      <c r="D9166" s="7" t="n">
        <v>1</v>
      </c>
      <c r="E9166" s="7" t="s">
        <v>1003</v>
      </c>
      <c r="F9166" s="7" t="n">
        <v>207</v>
      </c>
    </row>
    <row r="9167" spans="1:9">
      <c r="A9167" t="s">
        <v>4</v>
      </c>
      <c r="B9167" s="4" t="s">
        <v>5</v>
      </c>
      <c r="C9167" s="4" t="s">
        <v>13</v>
      </c>
      <c r="D9167" s="4" t="s">
        <v>13</v>
      </c>
      <c r="E9167" s="4" t="s">
        <v>6</v>
      </c>
      <c r="F9167" s="4" t="s">
        <v>10</v>
      </c>
    </row>
    <row r="9168" spans="1:9">
      <c r="A9168" t="n">
        <v>70177</v>
      </c>
      <c r="B9168" s="26" t="n">
        <v>31</v>
      </c>
      <c r="C9168" s="7" t="n">
        <v>1</v>
      </c>
      <c r="D9168" s="7" t="n">
        <v>1</v>
      </c>
      <c r="E9168" s="7" t="s">
        <v>1004</v>
      </c>
      <c r="F9168" s="7" t="n">
        <v>208</v>
      </c>
    </row>
    <row r="9169" spans="1:9">
      <c r="A9169" t="s">
        <v>4</v>
      </c>
      <c r="B9169" s="4" t="s">
        <v>5</v>
      </c>
      <c r="C9169" s="4" t="s">
        <v>13</v>
      </c>
      <c r="D9169" s="4" t="s">
        <v>13</v>
      </c>
      <c r="E9169" s="4" t="s">
        <v>6</v>
      </c>
      <c r="F9169" s="4" t="s">
        <v>10</v>
      </c>
    </row>
    <row r="9170" spans="1:9">
      <c r="A9170" t="n">
        <v>70233</v>
      </c>
      <c r="B9170" s="26" t="n">
        <v>31</v>
      </c>
      <c r="C9170" s="7" t="n">
        <v>1</v>
      </c>
      <c r="D9170" s="7" t="n">
        <v>1</v>
      </c>
      <c r="E9170" s="7" t="s">
        <v>1005</v>
      </c>
      <c r="F9170" s="7" t="n">
        <v>209</v>
      </c>
    </row>
    <row r="9171" spans="1:9">
      <c r="A9171" t="s">
        <v>4</v>
      </c>
      <c r="B9171" s="4" t="s">
        <v>5</v>
      </c>
      <c r="C9171" s="4" t="s">
        <v>13</v>
      </c>
      <c r="D9171" s="4" t="s">
        <v>13</v>
      </c>
      <c r="E9171" s="4" t="s">
        <v>13</v>
      </c>
      <c r="F9171" s="4" t="s">
        <v>10</v>
      </c>
      <c r="G9171" s="4" t="s">
        <v>10</v>
      </c>
      <c r="H9171" s="4" t="s">
        <v>13</v>
      </c>
    </row>
    <row r="9172" spans="1:9">
      <c r="A9172" t="n">
        <v>70287</v>
      </c>
      <c r="B9172" s="26" t="n">
        <v>31</v>
      </c>
      <c r="C9172" s="7" t="n">
        <v>2</v>
      </c>
      <c r="D9172" s="7" t="n">
        <v>1</v>
      </c>
      <c r="E9172" s="7" t="n">
        <v>1</v>
      </c>
      <c r="F9172" s="7" t="n">
        <v>65535</v>
      </c>
      <c r="G9172" s="7" t="n">
        <v>65535</v>
      </c>
      <c r="H9172" s="7" t="n">
        <v>0</v>
      </c>
    </row>
    <row r="9173" spans="1:9">
      <c r="A9173" t="s">
        <v>4</v>
      </c>
      <c r="B9173" s="4" t="s">
        <v>5</v>
      </c>
      <c r="C9173" s="4" t="s">
        <v>13</v>
      </c>
      <c r="D9173" s="4" t="s">
        <v>13</v>
      </c>
      <c r="E9173" s="4" t="s">
        <v>13</v>
      </c>
    </row>
    <row r="9174" spans="1:9">
      <c r="A9174" t="n">
        <v>70296</v>
      </c>
      <c r="B9174" s="26" t="n">
        <v>31</v>
      </c>
      <c r="C9174" s="7" t="n">
        <v>4</v>
      </c>
      <c r="D9174" s="7" t="n">
        <v>1</v>
      </c>
      <c r="E9174" s="7" t="n">
        <v>1</v>
      </c>
    </row>
    <row r="9175" spans="1:9">
      <c r="A9175" t="s">
        <v>4</v>
      </c>
      <c r="B9175" s="4" t="s">
        <v>5</v>
      </c>
      <c r="C9175" s="4" t="s">
        <v>13</v>
      </c>
      <c r="D9175" s="4" t="s">
        <v>13</v>
      </c>
    </row>
    <row r="9176" spans="1:9">
      <c r="A9176" t="n">
        <v>70300</v>
      </c>
      <c r="B9176" s="26" t="n">
        <v>31</v>
      </c>
      <c r="C9176" s="7" t="n">
        <v>3</v>
      </c>
      <c r="D9176" s="7" t="n">
        <v>1</v>
      </c>
    </row>
    <row r="9177" spans="1:9">
      <c r="A9177" t="s">
        <v>4</v>
      </c>
      <c r="B9177" s="4" t="s">
        <v>5</v>
      </c>
      <c r="C9177" s="4" t="s">
        <v>13</v>
      </c>
      <c r="D9177" s="4" t="s">
        <v>13</v>
      </c>
      <c r="E9177" s="4" t="s">
        <v>13</v>
      </c>
      <c r="F9177" s="4" t="s">
        <v>9</v>
      </c>
      <c r="G9177" s="4" t="s">
        <v>13</v>
      </c>
      <c r="H9177" s="4" t="s">
        <v>13</v>
      </c>
      <c r="I9177" s="4" t="s">
        <v>84</v>
      </c>
    </row>
    <row r="9178" spans="1:9">
      <c r="A9178" t="n">
        <v>70303</v>
      </c>
      <c r="B9178" s="15" t="n">
        <v>5</v>
      </c>
      <c r="C9178" s="7" t="n">
        <v>35</v>
      </c>
      <c r="D9178" s="7" t="n">
        <v>1</v>
      </c>
      <c r="E9178" s="7" t="n">
        <v>0</v>
      </c>
      <c r="F9178" s="7" t="n">
        <v>210</v>
      </c>
      <c r="G9178" s="7" t="n">
        <v>2</v>
      </c>
      <c r="H9178" s="7" t="n">
        <v>1</v>
      </c>
      <c r="I9178" s="16" t="n">
        <f t="normal" ca="1">A9198</f>
        <v>0</v>
      </c>
    </row>
    <row r="9179" spans="1:9">
      <c r="A9179" t="s">
        <v>4</v>
      </c>
      <c r="B9179" s="4" t="s">
        <v>5</v>
      </c>
      <c r="C9179" s="4" t="s">
        <v>13</v>
      </c>
      <c r="D9179" s="4" t="s">
        <v>13</v>
      </c>
      <c r="E9179" s="4" t="s">
        <v>9</v>
      </c>
      <c r="F9179" s="4" t="s">
        <v>13</v>
      </c>
      <c r="G9179" s="4" t="s">
        <v>13</v>
      </c>
    </row>
    <row r="9180" spans="1:9">
      <c r="A9180" t="n">
        <v>70317</v>
      </c>
      <c r="B9180" s="25" t="n">
        <v>18</v>
      </c>
      <c r="C9180" s="7" t="n">
        <v>1</v>
      </c>
      <c r="D9180" s="7" t="n">
        <v>0</v>
      </c>
      <c r="E9180" s="7" t="n">
        <v>0</v>
      </c>
      <c r="F9180" s="7" t="n">
        <v>19</v>
      </c>
      <c r="G9180" s="7" t="n">
        <v>1</v>
      </c>
    </row>
    <row r="9181" spans="1:9">
      <c r="A9181" t="s">
        <v>4</v>
      </c>
      <c r="B9181" s="4" t="s">
        <v>5</v>
      </c>
      <c r="C9181" s="4" t="s">
        <v>13</v>
      </c>
      <c r="D9181" s="4" t="s">
        <v>13</v>
      </c>
      <c r="E9181" s="4" t="s">
        <v>10</v>
      </c>
      <c r="F9181" s="4" t="s">
        <v>9</v>
      </c>
    </row>
    <row r="9182" spans="1:9">
      <c r="A9182" t="n">
        <v>70326</v>
      </c>
      <c r="B9182" s="26" t="n">
        <v>31</v>
      </c>
      <c r="C9182" s="7" t="n">
        <v>0</v>
      </c>
      <c r="D9182" s="7" t="n">
        <v>1</v>
      </c>
      <c r="E9182" s="7" t="n">
        <v>0</v>
      </c>
      <c r="F9182" s="7" t="n">
        <v>1107296256</v>
      </c>
    </row>
    <row r="9183" spans="1:9">
      <c r="A9183" t="s">
        <v>4</v>
      </c>
      <c r="B9183" s="4" t="s">
        <v>5</v>
      </c>
      <c r="C9183" s="4" t="s">
        <v>13</v>
      </c>
      <c r="D9183" s="4" t="s">
        <v>13</v>
      </c>
      <c r="E9183" s="4" t="s">
        <v>6</v>
      </c>
      <c r="F9183" s="4" t="s">
        <v>10</v>
      </c>
    </row>
    <row r="9184" spans="1:9">
      <c r="A9184" t="n">
        <v>70335</v>
      </c>
      <c r="B9184" s="26" t="n">
        <v>31</v>
      </c>
      <c r="C9184" s="7" t="n">
        <v>1</v>
      </c>
      <c r="D9184" s="7" t="n">
        <v>1</v>
      </c>
      <c r="E9184" s="7" t="s">
        <v>1006</v>
      </c>
      <c r="F9184" s="7" t="n">
        <v>210</v>
      </c>
    </row>
    <row r="9185" spans="1:9">
      <c r="A9185" t="s">
        <v>4</v>
      </c>
      <c r="B9185" s="4" t="s">
        <v>5</v>
      </c>
      <c r="C9185" s="4" t="s">
        <v>13</v>
      </c>
      <c r="D9185" s="4" t="s">
        <v>13</v>
      </c>
      <c r="E9185" s="4" t="s">
        <v>6</v>
      </c>
      <c r="F9185" s="4" t="s">
        <v>10</v>
      </c>
    </row>
    <row r="9186" spans="1:9">
      <c r="A9186" t="n">
        <v>70395</v>
      </c>
      <c r="B9186" s="26" t="n">
        <v>31</v>
      </c>
      <c r="C9186" s="7" t="n">
        <v>1</v>
      </c>
      <c r="D9186" s="7" t="n">
        <v>1</v>
      </c>
      <c r="E9186" s="7" t="s">
        <v>1007</v>
      </c>
      <c r="F9186" s="7" t="n">
        <v>211</v>
      </c>
    </row>
    <row r="9187" spans="1:9">
      <c r="A9187" t="s">
        <v>4</v>
      </c>
      <c r="B9187" s="4" t="s">
        <v>5</v>
      </c>
      <c r="C9187" s="4" t="s">
        <v>13</v>
      </c>
      <c r="D9187" s="4" t="s">
        <v>13</v>
      </c>
      <c r="E9187" s="4" t="s">
        <v>6</v>
      </c>
      <c r="F9187" s="4" t="s">
        <v>10</v>
      </c>
    </row>
    <row r="9188" spans="1:9">
      <c r="A9188" t="n">
        <v>70451</v>
      </c>
      <c r="B9188" s="26" t="n">
        <v>31</v>
      </c>
      <c r="C9188" s="7" t="n">
        <v>1</v>
      </c>
      <c r="D9188" s="7" t="n">
        <v>1</v>
      </c>
      <c r="E9188" s="7" t="s">
        <v>1008</v>
      </c>
      <c r="F9188" s="7" t="n">
        <v>212</v>
      </c>
    </row>
    <row r="9189" spans="1:9">
      <c r="A9189" t="s">
        <v>4</v>
      </c>
      <c r="B9189" s="4" t="s">
        <v>5</v>
      </c>
      <c r="C9189" s="4" t="s">
        <v>13</v>
      </c>
      <c r="D9189" s="4" t="s">
        <v>13</v>
      </c>
      <c r="E9189" s="4" t="s">
        <v>6</v>
      </c>
      <c r="F9189" s="4" t="s">
        <v>10</v>
      </c>
    </row>
    <row r="9190" spans="1:9">
      <c r="A9190" t="n">
        <v>70509</v>
      </c>
      <c r="B9190" s="26" t="n">
        <v>31</v>
      </c>
      <c r="C9190" s="7" t="n">
        <v>1</v>
      </c>
      <c r="D9190" s="7" t="n">
        <v>1</v>
      </c>
      <c r="E9190" s="7" t="s">
        <v>1009</v>
      </c>
      <c r="F9190" s="7" t="n">
        <v>213</v>
      </c>
    </row>
    <row r="9191" spans="1:9">
      <c r="A9191" t="s">
        <v>4</v>
      </c>
      <c r="B9191" s="4" t="s">
        <v>5</v>
      </c>
      <c r="C9191" s="4" t="s">
        <v>13</v>
      </c>
      <c r="D9191" s="4" t="s">
        <v>13</v>
      </c>
      <c r="E9191" s="4" t="s">
        <v>13</v>
      </c>
      <c r="F9191" s="4" t="s">
        <v>10</v>
      </c>
      <c r="G9191" s="4" t="s">
        <v>10</v>
      </c>
      <c r="H9191" s="4" t="s">
        <v>13</v>
      </c>
    </row>
    <row r="9192" spans="1:9">
      <c r="A9192" t="n">
        <v>70565</v>
      </c>
      <c r="B9192" s="26" t="n">
        <v>31</v>
      </c>
      <c r="C9192" s="7" t="n">
        <v>2</v>
      </c>
      <c r="D9192" s="7" t="n">
        <v>1</v>
      </c>
      <c r="E9192" s="7" t="n">
        <v>1</v>
      </c>
      <c r="F9192" s="7" t="n">
        <v>65535</v>
      </c>
      <c r="G9192" s="7" t="n">
        <v>65535</v>
      </c>
      <c r="H9192" s="7" t="n">
        <v>0</v>
      </c>
    </row>
    <row r="9193" spans="1:9">
      <c r="A9193" t="s">
        <v>4</v>
      </c>
      <c r="B9193" s="4" t="s">
        <v>5</v>
      </c>
      <c r="C9193" s="4" t="s">
        <v>13</v>
      </c>
      <c r="D9193" s="4" t="s">
        <v>13</v>
      </c>
      <c r="E9193" s="4" t="s">
        <v>13</v>
      </c>
    </row>
    <row r="9194" spans="1:9">
      <c r="A9194" t="n">
        <v>70574</v>
      </c>
      <c r="B9194" s="26" t="n">
        <v>31</v>
      </c>
      <c r="C9194" s="7" t="n">
        <v>4</v>
      </c>
      <c r="D9194" s="7" t="n">
        <v>1</v>
      </c>
      <c r="E9194" s="7" t="n">
        <v>1</v>
      </c>
    </row>
    <row r="9195" spans="1:9">
      <c r="A9195" t="s">
        <v>4</v>
      </c>
      <c r="B9195" s="4" t="s">
        <v>5</v>
      </c>
      <c r="C9195" s="4" t="s">
        <v>13</v>
      </c>
      <c r="D9195" s="4" t="s">
        <v>13</v>
      </c>
    </row>
    <row r="9196" spans="1:9">
      <c r="A9196" t="n">
        <v>70578</v>
      </c>
      <c r="B9196" s="26" t="n">
        <v>31</v>
      </c>
      <c r="C9196" s="7" t="n">
        <v>3</v>
      </c>
      <c r="D9196" s="7" t="n">
        <v>1</v>
      </c>
    </row>
    <row r="9197" spans="1:9">
      <c r="A9197" t="s">
        <v>4</v>
      </c>
      <c r="B9197" s="4" t="s">
        <v>5</v>
      </c>
      <c r="C9197" s="4" t="s">
        <v>13</v>
      </c>
      <c r="D9197" s="4" t="s">
        <v>13</v>
      </c>
      <c r="E9197" s="4" t="s">
        <v>13</v>
      </c>
      <c r="F9197" s="4" t="s">
        <v>9</v>
      </c>
      <c r="G9197" s="4" t="s">
        <v>13</v>
      </c>
      <c r="H9197" s="4" t="s">
        <v>13</v>
      </c>
      <c r="I9197" s="4" t="s">
        <v>84</v>
      </c>
    </row>
    <row r="9198" spans="1:9">
      <c r="A9198" t="n">
        <v>70581</v>
      </c>
      <c r="B9198" s="15" t="n">
        <v>5</v>
      </c>
      <c r="C9198" s="7" t="n">
        <v>35</v>
      </c>
      <c r="D9198" s="7" t="n">
        <v>1</v>
      </c>
      <c r="E9198" s="7" t="n">
        <v>0</v>
      </c>
      <c r="F9198" s="7" t="n">
        <v>214</v>
      </c>
      <c r="G9198" s="7" t="n">
        <v>2</v>
      </c>
      <c r="H9198" s="7" t="n">
        <v>1</v>
      </c>
      <c r="I9198" s="16" t="n">
        <f t="normal" ca="1">A9218</f>
        <v>0</v>
      </c>
    </row>
    <row r="9199" spans="1:9">
      <c r="A9199" t="s">
        <v>4</v>
      </c>
      <c r="B9199" s="4" t="s">
        <v>5</v>
      </c>
      <c r="C9199" s="4" t="s">
        <v>13</v>
      </c>
      <c r="D9199" s="4" t="s">
        <v>13</v>
      </c>
      <c r="E9199" s="4" t="s">
        <v>9</v>
      </c>
      <c r="F9199" s="4" t="s">
        <v>13</v>
      </c>
      <c r="G9199" s="4" t="s">
        <v>13</v>
      </c>
    </row>
    <row r="9200" spans="1:9">
      <c r="A9200" t="n">
        <v>70595</v>
      </c>
      <c r="B9200" s="25" t="n">
        <v>18</v>
      </c>
      <c r="C9200" s="7" t="n">
        <v>1</v>
      </c>
      <c r="D9200" s="7" t="n">
        <v>0</v>
      </c>
      <c r="E9200" s="7" t="n">
        <v>0</v>
      </c>
      <c r="F9200" s="7" t="n">
        <v>19</v>
      </c>
      <c r="G9200" s="7" t="n">
        <v>1</v>
      </c>
    </row>
    <row r="9201" spans="1:9">
      <c r="A9201" t="s">
        <v>4</v>
      </c>
      <c r="B9201" s="4" t="s">
        <v>5</v>
      </c>
      <c r="C9201" s="4" t="s">
        <v>13</v>
      </c>
      <c r="D9201" s="4" t="s">
        <v>13</v>
      </c>
      <c r="E9201" s="4" t="s">
        <v>10</v>
      </c>
      <c r="F9201" s="4" t="s">
        <v>9</v>
      </c>
    </row>
    <row r="9202" spans="1:9">
      <c r="A9202" t="n">
        <v>70604</v>
      </c>
      <c r="B9202" s="26" t="n">
        <v>31</v>
      </c>
      <c r="C9202" s="7" t="n">
        <v>0</v>
      </c>
      <c r="D9202" s="7" t="n">
        <v>1</v>
      </c>
      <c r="E9202" s="7" t="n">
        <v>0</v>
      </c>
      <c r="F9202" s="7" t="n">
        <v>1107296256</v>
      </c>
    </row>
    <row r="9203" spans="1:9">
      <c r="A9203" t="s">
        <v>4</v>
      </c>
      <c r="B9203" s="4" t="s">
        <v>5</v>
      </c>
      <c r="C9203" s="4" t="s">
        <v>13</v>
      </c>
      <c r="D9203" s="4" t="s">
        <v>13</v>
      </c>
      <c r="E9203" s="4" t="s">
        <v>6</v>
      </c>
      <c r="F9203" s="4" t="s">
        <v>10</v>
      </c>
    </row>
    <row r="9204" spans="1:9">
      <c r="A9204" t="n">
        <v>70613</v>
      </c>
      <c r="B9204" s="26" t="n">
        <v>31</v>
      </c>
      <c r="C9204" s="7" t="n">
        <v>1</v>
      </c>
      <c r="D9204" s="7" t="n">
        <v>1</v>
      </c>
      <c r="E9204" s="7" t="s">
        <v>1010</v>
      </c>
      <c r="F9204" s="7" t="n">
        <v>214</v>
      </c>
    </row>
    <row r="9205" spans="1:9">
      <c r="A9205" t="s">
        <v>4</v>
      </c>
      <c r="B9205" s="4" t="s">
        <v>5</v>
      </c>
      <c r="C9205" s="4" t="s">
        <v>13</v>
      </c>
      <c r="D9205" s="4" t="s">
        <v>13</v>
      </c>
      <c r="E9205" s="4" t="s">
        <v>6</v>
      </c>
      <c r="F9205" s="4" t="s">
        <v>10</v>
      </c>
    </row>
    <row r="9206" spans="1:9">
      <c r="A9206" t="n">
        <v>70679</v>
      </c>
      <c r="B9206" s="26" t="n">
        <v>31</v>
      </c>
      <c r="C9206" s="7" t="n">
        <v>1</v>
      </c>
      <c r="D9206" s="7" t="n">
        <v>1</v>
      </c>
      <c r="E9206" s="7" t="s">
        <v>1011</v>
      </c>
      <c r="F9206" s="7" t="n">
        <v>215</v>
      </c>
    </row>
    <row r="9207" spans="1:9">
      <c r="A9207" t="s">
        <v>4</v>
      </c>
      <c r="B9207" s="4" t="s">
        <v>5</v>
      </c>
      <c r="C9207" s="4" t="s">
        <v>13</v>
      </c>
      <c r="D9207" s="4" t="s">
        <v>13</v>
      </c>
      <c r="E9207" s="4" t="s">
        <v>6</v>
      </c>
      <c r="F9207" s="4" t="s">
        <v>10</v>
      </c>
    </row>
    <row r="9208" spans="1:9">
      <c r="A9208" t="n">
        <v>70741</v>
      </c>
      <c r="B9208" s="26" t="n">
        <v>31</v>
      </c>
      <c r="C9208" s="7" t="n">
        <v>1</v>
      </c>
      <c r="D9208" s="7" t="n">
        <v>1</v>
      </c>
      <c r="E9208" s="7" t="s">
        <v>1012</v>
      </c>
      <c r="F9208" s="7" t="n">
        <v>216</v>
      </c>
    </row>
    <row r="9209" spans="1:9">
      <c r="A9209" t="s">
        <v>4</v>
      </c>
      <c r="B9209" s="4" t="s">
        <v>5</v>
      </c>
      <c r="C9209" s="4" t="s">
        <v>13</v>
      </c>
      <c r="D9209" s="4" t="s">
        <v>13</v>
      </c>
      <c r="E9209" s="4" t="s">
        <v>6</v>
      </c>
      <c r="F9209" s="4" t="s">
        <v>10</v>
      </c>
    </row>
    <row r="9210" spans="1:9">
      <c r="A9210" t="n">
        <v>70805</v>
      </c>
      <c r="B9210" s="26" t="n">
        <v>31</v>
      </c>
      <c r="C9210" s="7" t="n">
        <v>1</v>
      </c>
      <c r="D9210" s="7" t="n">
        <v>1</v>
      </c>
      <c r="E9210" s="7" t="s">
        <v>1013</v>
      </c>
      <c r="F9210" s="7" t="n">
        <v>217</v>
      </c>
    </row>
    <row r="9211" spans="1:9">
      <c r="A9211" t="s">
        <v>4</v>
      </c>
      <c r="B9211" s="4" t="s">
        <v>5</v>
      </c>
      <c r="C9211" s="4" t="s">
        <v>13</v>
      </c>
      <c r="D9211" s="4" t="s">
        <v>13</v>
      </c>
      <c r="E9211" s="4" t="s">
        <v>13</v>
      </c>
      <c r="F9211" s="4" t="s">
        <v>10</v>
      </c>
      <c r="G9211" s="4" t="s">
        <v>10</v>
      </c>
      <c r="H9211" s="4" t="s">
        <v>13</v>
      </c>
    </row>
    <row r="9212" spans="1:9">
      <c r="A9212" t="n">
        <v>70867</v>
      </c>
      <c r="B9212" s="26" t="n">
        <v>31</v>
      </c>
      <c r="C9212" s="7" t="n">
        <v>2</v>
      </c>
      <c r="D9212" s="7" t="n">
        <v>1</v>
      </c>
      <c r="E9212" s="7" t="n">
        <v>1</v>
      </c>
      <c r="F9212" s="7" t="n">
        <v>65535</v>
      </c>
      <c r="G9212" s="7" t="n">
        <v>65535</v>
      </c>
      <c r="H9212" s="7" t="n">
        <v>0</v>
      </c>
    </row>
    <row r="9213" spans="1:9">
      <c r="A9213" t="s">
        <v>4</v>
      </c>
      <c r="B9213" s="4" t="s">
        <v>5</v>
      </c>
      <c r="C9213" s="4" t="s">
        <v>13</v>
      </c>
      <c r="D9213" s="4" t="s">
        <v>13</v>
      </c>
      <c r="E9213" s="4" t="s">
        <v>13</v>
      </c>
    </row>
    <row r="9214" spans="1:9">
      <c r="A9214" t="n">
        <v>70876</v>
      </c>
      <c r="B9214" s="26" t="n">
        <v>31</v>
      </c>
      <c r="C9214" s="7" t="n">
        <v>4</v>
      </c>
      <c r="D9214" s="7" t="n">
        <v>1</v>
      </c>
      <c r="E9214" s="7" t="n">
        <v>1</v>
      </c>
    </row>
    <row r="9215" spans="1:9">
      <c r="A9215" t="s">
        <v>4</v>
      </c>
      <c r="B9215" s="4" t="s">
        <v>5</v>
      </c>
      <c r="C9215" s="4" t="s">
        <v>13</v>
      </c>
      <c r="D9215" s="4" t="s">
        <v>13</v>
      </c>
    </row>
    <row r="9216" spans="1:9">
      <c r="A9216" t="n">
        <v>70880</v>
      </c>
      <c r="B9216" s="26" t="n">
        <v>31</v>
      </c>
      <c r="C9216" s="7" t="n">
        <v>3</v>
      </c>
      <c r="D9216" s="7" t="n">
        <v>1</v>
      </c>
    </row>
    <row r="9217" spans="1:8">
      <c r="A9217" t="s">
        <v>4</v>
      </c>
      <c r="B9217" s="4" t="s">
        <v>5</v>
      </c>
      <c r="C9217" s="4" t="s">
        <v>13</v>
      </c>
      <c r="D9217" s="4" t="s">
        <v>13</v>
      </c>
      <c r="E9217" s="4" t="s">
        <v>13</v>
      </c>
      <c r="F9217" s="4" t="s">
        <v>9</v>
      </c>
      <c r="G9217" s="4" t="s">
        <v>13</v>
      </c>
      <c r="H9217" s="4" t="s">
        <v>13</v>
      </c>
      <c r="I9217" s="4" t="s">
        <v>84</v>
      </c>
    </row>
    <row r="9218" spans="1:8">
      <c r="A9218" t="n">
        <v>70883</v>
      </c>
      <c r="B9218" s="15" t="n">
        <v>5</v>
      </c>
      <c r="C9218" s="7" t="n">
        <v>35</v>
      </c>
      <c r="D9218" s="7" t="n">
        <v>1</v>
      </c>
      <c r="E9218" s="7" t="n">
        <v>0</v>
      </c>
      <c r="F9218" s="7" t="n">
        <v>218</v>
      </c>
      <c r="G9218" s="7" t="n">
        <v>2</v>
      </c>
      <c r="H9218" s="7" t="n">
        <v>1</v>
      </c>
      <c r="I9218" s="16" t="n">
        <f t="normal" ca="1">A9238</f>
        <v>0</v>
      </c>
    </row>
    <row r="9219" spans="1:8">
      <c r="A9219" t="s">
        <v>4</v>
      </c>
      <c r="B9219" s="4" t="s">
        <v>5</v>
      </c>
      <c r="C9219" s="4" t="s">
        <v>13</v>
      </c>
      <c r="D9219" s="4" t="s">
        <v>13</v>
      </c>
      <c r="E9219" s="4" t="s">
        <v>9</v>
      </c>
      <c r="F9219" s="4" t="s">
        <v>13</v>
      </c>
      <c r="G9219" s="4" t="s">
        <v>13</v>
      </c>
    </row>
    <row r="9220" spans="1:8">
      <c r="A9220" t="n">
        <v>70897</v>
      </c>
      <c r="B9220" s="25" t="n">
        <v>18</v>
      </c>
      <c r="C9220" s="7" t="n">
        <v>1</v>
      </c>
      <c r="D9220" s="7" t="n">
        <v>0</v>
      </c>
      <c r="E9220" s="7" t="n">
        <v>0</v>
      </c>
      <c r="F9220" s="7" t="n">
        <v>19</v>
      </c>
      <c r="G9220" s="7" t="n">
        <v>1</v>
      </c>
    </row>
    <row r="9221" spans="1:8">
      <c r="A9221" t="s">
        <v>4</v>
      </c>
      <c r="B9221" s="4" t="s">
        <v>5</v>
      </c>
      <c r="C9221" s="4" t="s">
        <v>13</v>
      </c>
      <c r="D9221" s="4" t="s">
        <v>13</v>
      </c>
      <c r="E9221" s="4" t="s">
        <v>10</v>
      </c>
      <c r="F9221" s="4" t="s">
        <v>9</v>
      </c>
    </row>
    <row r="9222" spans="1:8">
      <c r="A9222" t="n">
        <v>70906</v>
      </c>
      <c r="B9222" s="26" t="n">
        <v>31</v>
      </c>
      <c r="C9222" s="7" t="n">
        <v>0</v>
      </c>
      <c r="D9222" s="7" t="n">
        <v>1</v>
      </c>
      <c r="E9222" s="7" t="n">
        <v>0</v>
      </c>
      <c r="F9222" s="7" t="n">
        <v>1107296256</v>
      </c>
    </row>
    <row r="9223" spans="1:8">
      <c r="A9223" t="s">
        <v>4</v>
      </c>
      <c r="B9223" s="4" t="s">
        <v>5</v>
      </c>
      <c r="C9223" s="4" t="s">
        <v>13</v>
      </c>
      <c r="D9223" s="4" t="s">
        <v>13</v>
      </c>
      <c r="E9223" s="4" t="s">
        <v>6</v>
      </c>
      <c r="F9223" s="4" t="s">
        <v>10</v>
      </c>
    </row>
    <row r="9224" spans="1:8">
      <c r="A9224" t="n">
        <v>70915</v>
      </c>
      <c r="B9224" s="26" t="n">
        <v>31</v>
      </c>
      <c r="C9224" s="7" t="n">
        <v>1</v>
      </c>
      <c r="D9224" s="7" t="n">
        <v>1</v>
      </c>
      <c r="E9224" s="7" t="s">
        <v>1014</v>
      </c>
      <c r="F9224" s="7" t="n">
        <v>218</v>
      </c>
    </row>
    <row r="9225" spans="1:8">
      <c r="A9225" t="s">
        <v>4</v>
      </c>
      <c r="B9225" s="4" t="s">
        <v>5</v>
      </c>
      <c r="C9225" s="4" t="s">
        <v>13</v>
      </c>
      <c r="D9225" s="4" t="s">
        <v>13</v>
      </c>
      <c r="E9225" s="4" t="s">
        <v>6</v>
      </c>
      <c r="F9225" s="4" t="s">
        <v>10</v>
      </c>
    </row>
    <row r="9226" spans="1:8">
      <c r="A9226" t="n">
        <v>70979</v>
      </c>
      <c r="B9226" s="26" t="n">
        <v>31</v>
      </c>
      <c r="C9226" s="7" t="n">
        <v>1</v>
      </c>
      <c r="D9226" s="7" t="n">
        <v>1</v>
      </c>
      <c r="E9226" s="7" t="s">
        <v>1015</v>
      </c>
      <c r="F9226" s="7" t="n">
        <v>219</v>
      </c>
    </row>
    <row r="9227" spans="1:8">
      <c r="A9227" t="s">
        <v>4</v>
      </c>
      <c r="B9227" s="4" t="s">
        <v>5</v>
      </c>
      <c r="C9227" s="4" t="s">
        <v>13</v>
      </c>
      <c r="D9227" s="4" t="s">
        <v>13</v>
      </c>
      <c r="E9227" s="4" t="s">
        <v>6</v>
      </c>
      <c r="F9227" s="4" t="s">
        <v>10</v>
      </c>
    </row>
    <row r="9228" spans="1:8">
      <c r="A9228" t="n">
        <v>71039</v>
      </c>
      <c r="B9228" s="26" t="n">
        <v>31</v>
      </c>
      <c r="C9228" s="7" t="n">
        <v>1</v>
      </c>
      <c r="D9228" s="7" t="n">
        <v>1</v>
      </c>
      <c r="E9228" s="7" t="s">
        <v>1016</v>
      </c>
      <c r="F9228" s="7" t="n">
        <v>220</v>
      </c>
    </row>
    <row r="9229" spans="1:8">
      <c r="A9229" t="s">
        <v>4</v>
      </c>
      <c r="B9229" s="4" t="s">
        <v>5</v>
      </c>
      <c r="C9229" s="4" t="s">
        <v>13</v>
      </c>
      <c r="D9229" s="4" t="s">
        <v>13</v>
      </c>
      <c r="E9229" s="4" t="s">
        <v>6</v>
      </c>
      <c r="F9229" s="4" t="s">
        <v>10</v>
      </c>
    </row>
    <row r="9230" spans="1:8">
      <c r="A9230" t="n">
        <v>71101</v>
      </c>
      <c r="B9230" s="26" t="n">
        <v>31</v>
      </c>
      <c r="C9230" s="7" t="n">
        <v>1</v>
      </c>
      <c r="D9230" s="7" t="n">
        <v>1</v>
      </c>
      <c r="E9230" s="7" t="s">
        <v>1017</v>
      </c>
      <c r="F9230" s="7" t="n">
        <v>221</v>
      </c>
    </row>
    <row r="9231" spans="1:8">
      <c r="A9231" t="s">
        <v>4</v>
      </c>
      <c r="B9231" s="4" t="s">
        <v>5</v>
      </c>
      <c r="C9231" s="4" t="s">
        <v>13</v>
      </c>
      <c r="D9231" s="4" t="s">
        <v>13</v>
      </c>
      <c r="E9231" s="4" t="s">
        <v>13</v>
      </c>
      <c r="F9231" s="4" t="s">
        <v>10</v>
      </c>
      <c r="G9231" s="4" t="s">
        <v>10</v>
      </c>
      <c r="H9231" s="4" t="s">
        <v>13</v>
      </c>
    </row>
    <row r="9232" spans="1:8">
      <c r="A9232" t="n">
        <v>71161</v>
      </c>
      <c r="B9232" s="26" t="n">
        <v>31</v>
      </c>
      <c r="C9232" s="7" t="n">
        <v>2</v>
      </c>
      <c r="D9232" s="7" t="n">
        <v>1</v>
      </c>
      <c r="E9232" s="7" t="n">
        <v>1</v>
      </c>
      <c r="F9232" s="7" t="n">
        <v>65535</v>
      </c>
      <c r="G9232" s="7" t="n">
        <v>65535</v>
      </c>
      <c r="H9232" s="7" t="n">
        <v>0</v>
      </c>
    </row>
    <row r="9233" spans="1:9">
      <c r="A9233" t="s">
        <v>4</v>
      </c>
      <c r="B9233" s="4" t="s">
        <v>5</v>
      </c>
      <c r="C9233" s="4" t="s">
        <v>13</v>
      </c>
      <c r="D9233" s="4" t="s">
        <v>13</v>
      </c>
      <c r="E9233" s="4" t="s">
        <v>13</v>
      </c>
    </row>
    <row r="9234" spans="1:9">
      <c r="A9234" t="n">
        <v>71170</v>
      </c>
      <c r="B9234" s="26" t="n">
        <v>31</v>
      </c>
      <c r="C9234" s="7" t="n">
        <v>4</v>
      </c>
      <c r="D9234" s="7" t="n">
        <v>1</v>
      </c>
      <c r="E9234" s="7" t="n">
        <v>1</v>
      </c>
    </row>
    <row r="9235" spans="1:9">
      <c r="A9235" t="s">
        <v>4</v>
      </c>
      <c r="B9235" s="4" t="s">
        <v>5</v>
      </c>
      <c r="C9235" s="4" t="s">
        <v>13</v>
      </c>
      <c r="D9235" s="4" t="s">
        <v>13</v>
      </c>
    </row>
    <row r="9236" spans="1:9">
      <c r="A9236" t="n">
        <v>71174</v>
      </c>
      <c r="B9236" s="26" t="n">
        <v>31</v>
      </c>
      <c r="C9236" s="7" t="n">
        <v>3</v>
      </c>
      <c r="D9236" s="7" t="n">
        <v>1</v>
      </c>
    </row>
    <row r="9237" spans="1:9">
      <c r="A9237" t="s">
        <v>4</v>
      </c>
      <c r="B9237" s="4" t="s">
        <v>5</v>
      </c>
      <c r="C9237" s="4" t="s">
        <v>13</v>
      </c>
      <c r="D9237" s="4" t="s">
        <v>13</v>
      </c>
      <c r="E9237" s="4" t="s">
        <v>13</v>
      </c>
      <c r="F9237" s="4" t="s">
        <v>9</v>
      </c>
      <c r="G9237" s="4" t="s">
        <v>13</v>
      </c>
      <c r="H9237" s="4" t="s">
        <v>13</v>
      </c>
      <c r="I9237" s="4" t="s">
        <v>84</v>
      </c>
    </row>
    <row r="9238" spans="1:9">
      <c r="A9238" t="n">
        <v>71177</v>
      </c>
      <c r="B9238" s="15" t="n">
        <v>5</v>
      </c>
      <c r="C9238" s="7" t="n">
        <v>35</v>
      </c>
      <c r="D9238" s="7" t="n">
        <v>1</v>
      </c>
      <c r="E9238" s="7" t="n">
        <v>0</v>
      </c>
      <c r="F9238" s="7" t="n">
        <v>-2</v>
      </c>
      <c r="G9238" s="7" t="n">
        <v>3</v>
      </c>
      <c r="H9238" s="7" t="n">
        <v>1</v>
      </c>
      <c r="I9238" s="16" t="n">
        <f t="normal" ca="1">A9242</f>
        <v>0</v>
      </c>
    </row>
    <row r="9239" spans="1:9">
      <c r="A9239" t="s">
        <v>4</v>
      </c>
      <c r="B9239" s="4" t="s">
        <v>5</v>
      </c>
      <c r="C9239" s="4" t="s">
        <v>13</v>
      </c>
      <c r="D9239" s="4" t="s">
        <v>6</v>
      </c>
    </row>
    <row r="9240" spans="1:9">
      <c r="A9240" t="n">
        <v>71191</v>
      </c>
      <c r="B9240" s="30" t="n">
        <v>2</v>
      </c>
      <c r="C9240" s="7" t="n">
        <v>0</v>
      </c>
      <c r="D9240" s="7" t="s">
        <v>801</v>
      </c>
    </row>
    <row r="9241" spans="1:9">
      <c r="A9241" t="s">
        <v>4</v>
      </c>
      <c r="B9241" s="4" t="s">
        <v>5</v>
      </c>
    </row>
    <row r="9242" spans="1:9">
      <c r="A9242" t="n">
        <v>71206</v>
      </c>
      <c r="B9242" s="5" t="n">
        <v>1</v>
      </c>
    </row>
    <row r="9243" spans="1:9" s="3" customFormat="1" customHeight="0">
      <c r="A9243" s="3" t="s">
        <v>2</v>
      </c>
      <c r="B9243" s="3" t="s">
        <v>1018</v>
      </c>
    </row>
    <row r="9244" spans="1:9">
      <c r="A9244" t="s">
        <v>4</v>
      </c>
      <c r="B9244" s="4" t="s">
        <v>5</v>
      </c>
      <c r="C9244" s="4" t="s">
        <v>13</v>
      </c>
      <c r="D9244" s="4" t="s">
        <v>13</v>
      </c>
      <c r="E9244" s="4" t="s">
        <v>9</v>
      </c>
      <c r="F9244" s="4" t="s">
        <v>13</v>
      </c>
      <c r="G9244" s="4" t="s">
        <v>13</v>
      </c>
    </row>
    <row r="9245" spans="1:9">
      <c r="A9245" t="n">
        <v>71208</v>
      </c>
      <c r="B9245" s="25" t="n">
        <v>18</v>
      </c>
      <c r="C9245" s="7" t="n">
        <v>1</v>
      </c>
      <c r="D9245" s="7" t="n">
        <v>0</v>
      </c>
      <c r="E9245" s="7" t="n">
        <v>0</v>
      </c>
      <c r="F9245" s="7" t="n">
        <v>19</v>
      </c>
      <c r="G9245" s="7" t="n">
        <v>1</v>
      </c>
    </row>
    <row r="9246" spans="1:9">
      <c r="A9246" t="s">
        <v>4</v>
      </c>
      <c r="B9246" s="4" t="s">
        <v>5</v>
      </c>
      <c r="C9246" s="4" t="s">
        <v>13</v>
      </c>
      <c r="D9246" s="4" t="s">
        <v>13</v>
      </c>
      <c r="E9246" s="4" t="s">
        <v>10</v>
      </c>
      <c r="F9246" s="4" t="s">
        <v>9</v>
      </c>
    </row>
    <row r="9247" spans="1:9">
      <c r="A9247" t="n">
        <v>71217</v>
      </c>
      <c r="B9247" s="26" t="n">
        <v>31</v>
      </c>
      <c r="C9247" s="7" t="n">
        <v>0</v>
      </c>
      <c r="D9247" s="7" t="n">
        <v>1</v>
      </c>
      <c r="E9247" s="7" t="n">
        <v>0</v>
      </c>
      <c r="F9247" s="7" t="n">
        <v>1107296256</v>
      </c>
    </row>
    <row r="9248" spans="1:9">
      <c r="A9248" t="s">
        <v>4</v>
      </c>
      <c r="B9248" s="4" t="s">
        <v>5</v>
      </c>
      <c r="C9248" s="4" t="s">
        <v>13</v>
      </c>
      <c r="D9248" s="4" t="s">
        <v>13</v>
      </c>
      <c r="E9248" s="4" t="s">
        <v>6</v>
      </c>
      <c r="F9248" s="4" t="s">
        <v>10</v>
      </c>
    </row>
    <row r="9249" spans="1:9">
      <c r="A9249" t="n">
        <v>71226</v>
      </c>
      <c r="B9249" s="26" t="n">
        <v>31</v>
      </c>
      <c r="C9249" s="7" t="n">
        <v>1</v>
      </c>
      <c r="D9249" s="7" t="n">
        <v>1</v>
      </c>
      <c r="E9249" s="7" t="s">
        <v>1019</v>
      </c>
      <c r="F9249" s="7" t="n">
        <v>230</v>
      </c>
    </row>
    <row r="9250" spans="1:9">
      <c r="A9250" t="s">
        <v>4</v>
      </c>
      <c r="B9250" s="4" t="s">
        <v>5</v>
      </c>
      <c r="C9250" s="4" t="s">
        <v>13</v>
      </c>
      <c r="D9250" s="4" t="s">
        <v>13</v>
      </c>
      <c r="E9250" s="4" t="s">
        <v>6</v>
      </c>
      <c r="F9250" s="4" t="s">
        <v>10</v>
      </c>
    </row>
    <row r="9251" spans="1:9">
      <c r="A9251" t="n">
        <v>71265</v>
      </c>
      <c r="B9251" s="26" t="n">
        <v>31</v>
      </c>
      <c r="C9251" s="7" t="n">
        <v>1</v>
      </c>
      <c r="D9251" s="7" t="n">
        <v>1</v>
      </c>
      <c r="E9251" s="7" t="s">
        <v>1020</v>
      </c>
      <c r="F9251" s="7" t="n">
        <v>231</v>
      </c>
    </row>
    <row r="9252" spans="1:9">
      <c r="A9252" t="s">
        <v>4</v>
      </c>
      <c r="B9252" s="4" t="s">
        <v>5</v>
      </c>
      <c r="C9252" s="4" t="s">
        <v>13</v>
      </c>
      <c r="D9252" s="4" t="s">
        <v>13</v>
      </c>
      <c r="E9252" s="4" t="s">
        <v>6</v>
      </c>
      <c r="F9252" s="4" t="s">
        <v>10</v>
      </c>
    </row>
    <row r="9253" spans="1:9">
      <c r="A9253" t="n">
        <v>71304</v>
      </c>
      <c r="B9253" s="26" t="n">
        <v>31</v>
      </c>
      <c r="C9253" s="7" t="n">
        <v>1</v>
      </c>
      <c r="D9253" s="7" t="n">
        <v>1</v>
      </c>
      <c r="E9253" s="7" t="s">
        <v>1021</v>
      </c>
      <c r="F9253" s="7" t="n">
        <v>232</v>
      </c>
    </row>
    <row r="9254" spans="1:9">
      <c r="A9254" t="s">
        <v>4</v>
      </c>
      <c r="B9254" s="4" t="s">
        <v>5</v>
      </c>
      <c r="C9254" s="4" t="s">
        <v>13</v>
      </c>
      <c r="D9254" s="4" t="s">
        <v>13</v>
      </c>
      <c r="E9254" s="4" t="s">
        <v>6</v>
      </c>
      <c r="F9254" s="4" t="s">
        <v>10</v>
      </c>
    </row>
    <row r="9255" spans="1:9">
      <c r="A9255" t="n">
        <v>71350</v>
      </c>
      <c r="B9255" s="26" t="n">
        <v>31</v>
      </c>
      <c r="C9255" s="7" t="n">
        <v>1</v>
      </c>
      <c r="D9255" s="7" t="n">
        <v>1</v>
      </c>
      <c r="E9255" s="7" t="s">
        <v>1022</v>
      </c>
      <c r="F9255" s="7" t="n">
        <v>233</v>
      </c>
    </row>
    <row r="9256" spans="1:9">
      <c r="A9256" t="s">
        <v>4</v>
      </c>
      <c r="B9256" s="4" t="s">
        <v>5</v>
      </c>
      <c r="C9256" s="4" t="s">
        <v>13</v>
      </c>
      <c r="D9256" s="4" t="s">
        <v>13</v>
      </c>
      <c r="E9256" s="4" t="s">
        <v>6</v>
      </c>
      <c r="F9256" s="4" t="s">
        <v>10</v>
      </c>
    </row>
    <row r="9257" spans="1:9">
      <c r="A9257" t="n">
        <v>71377</v>
      </c>
      <c r="B9257" s="26" t="n">
        <v>31</v>
      </c>
      <c r="C9257" s="7" t="n">
        <v>1</v>
      </c>
      <c r="D9257" s="7" t="n">
        <v>1</v>
      </c>
      <c r="E9257" s="7" t="s">
        <v>1023</v>
      </c>
      <c r="F9257" s="7" t="n">
        <v>234</v>
      </c>
    </row>
    <row r="9258" spans="1:9">
      <c r="A9258" t="s">
        <v>4</v>
      </c>
      <c r="B9258" s="4" t="s">
        <v>5</v>
      </c>
      <c r="C9258" s="4" t="s">
        <v>13</v>
      </c>
      <c r="D9258" s="4" t="s">
        <v>13</v>
      </c>
      <c r="E9258" s="4" t="s">
        <v>6</v>
      </c>
      <c r="F9258" s="4" t="s">
        <v>10</v>
      </c>
    </row>
    <row r="9259" spans="1:9">
      <c r="A9259" t="n">
        <v>71429</v>
      </c>
      <c r="B9259" s="26" t="n">
        <v>31</v>
      </c>
      <c r="C9259" s="7" t="n">
        <v>1</v>
      </c>
      <c r="D9259" s="7" t="n">
        <v>1</v>
      </c>
      <c r="E9259" s="7" t="s">
        <v>1024</v>
      </c>
      <c r="F9259" s="7" t="n">
        <v>235</v>
      </c>
    </row>
    <row r="9260" spans="1:9">
      <c r="A9260" t="s">
        <v>4</v>
      </c>
      <c r="B9260" s="4" t="s">
        <v>5</v>
      </c>
      <c r="C9260" s="4" t="s">
        <v>13</v>
      </c>
      <c r="D9260" s="4" t="s">
        <v>13</v>
      </c>
      <c r="E9260" s="4" t="s">
        <v>6</v>
      </c>
      <c r="F9260" s="4" t="s">
        <v>10</v>
      </c>
    </row>
    <row r="9261" spans="1:9">
      <c r="A9261" t="n">
        <v>71476</v>
      </c>
      <c r="B9261" s="26" t="n">
        <v>31</v>
      </c>
      <c r="C9261" s="7" t="n">
        <v>1</v>
      </c>
      <c r="D9261" s="7" t="n">
        <v>1</v>
      </c>
      <c r="E9261" s="7" t="s">
        <v>1025</v>
      </c>
      <c r="F9261" s="7" t="n">
        <v>236</v>
      </c>
    </row>
    <row r="9262" spans="1:9">
      <c r="A9262" t="s">
        <v>4</v>
      </c>
      <c r="B9262" s="4" t="s">
        <v>5</v>
      </c>
      <c r="C9262" s="4" t="s">
        <v>13</v>
      </c>
      <c r="D9262" s="4" t="s">
        <v>13</v>
      </c>
      <c r="E9262" s="4" t="s">
        <v>6</v>
      </c>
      <c r="F9262" s="4" t="s">
        <v>10</v>
      </c>
    </row>
    <row r="9263" spans="1:9">
      <c r="A9263" t="n">
        <v>71528</v>
      </c>
      <c r="B9263" s="26" t="n">
        <v>31</v>
      </c>
      <c r="C9263" s="7" t="n">
        <v>1</v>
      </c>
      <c r="D9263" s="7" t="n">
        <v>1</v>
      </c>
      <c r="E9263" s="7" t="s">
        <v>1026</v>
      </c>
      <c r="F9263" s="7" t="n">
        <v>237</v>
      </c>
    </row>
    <row r="9264" spans="1:9">
      <c r="A9264" t="s">
        <v>4</v>
      </c>
      <c r="B9264" s="4" t="s">
        <v>5</v>
      </c>
      <c r="C9264" s="4" t="s">
        <v>13</v>
      </c>
      <c r="D9264" s="4" t="s">
        <v>13</v>
      </c>
      <c r="E9264" s="4" t="s">
        <v>6</v>
      </c>
      <c r="F9264" s="4" t="s">
        <v>10</v>
      </c>
    </row>
    <row r="9265" spans="1:6">
      <c r="A9265" t="n">
        <v>71566</v>
      </c>
      <c r="B9265" s="26" t="n">
        <v>31</v>
      </c>
      <c r="C9265" s="7" t="n">
        <v>1</v>
      </c>
      <c r="D9265" s="7" t="n">
        <v>1</v>
      </c>
      <c r="E9265" s="7" t="s">
        <v>1027</v>
      </c>
      <c r="F9265" s="7" t="n">
        <v>238</v>
      </c>
    </row>
    <row r="9266" spans="1:6">
      <c r="A9266" t="s">
        <v>4</v>
      </c>
      <c r="B9266" s="4" t="s">
        <v>5</v>
      </c>
      <c r="C9266" s="4" t="s">
        <v>13</v>
      </c>
      <c r="D9266" s="4" t="s">
        <v>13</v>
      </c>
      <c r="E9266" s="4" t="s">
        <v>6</v>
      </c>
      <c r="F9266" s="4" t="s">
        <v>10</v>
      </c>
    </row>
    <row r="9267" spans="1:6">
      <c r="A9267" t="n">
        <v>71605</v>
      </c>
      <c r="B9267" s="26" t="n">
        <v>31</v>
      </c>
      <c r="C9267" s="7" t="n">
        <v>1</v>
      </c>
      <c r="D9267" s="7" t="n">
        <v>1</v>
      </c>
      <c r="E9267" s="7" t="s">
        <v>1028</v>
      </c>
      <c r="F9267" s="7" t="n">
        <v>239</v>
      </c>
    </row>
    <row r="9268" spans="1:6">
      <c r="A9268" t="s">
        <v>4</v>
      </c>
      <c r="B9268" s="4" t="s">
        <v>5</v>
      </c>
      <c r="C9268" s="4" t="s">
        <v>13</v>
      </c>
      <c r="D9268" s="4" t="s">
        <v>13</v>
      </c>
      <c r="E9268" s="4" t="s">
        <v>6</v>
      </c>
      <c r="F9268" s="4" t="s">
        <v>10</v>
      </c>
    </row>
    <row r="9269" spans="1:6">
      <c r="A9269" t="n">
        <v>71659</v>
      </c>
      <c r="B9269" s="26" t="n">
        <v>31</v>
      </c>
      <c r="C9269" s="7" t="n">
        <v>1</v>
      </c>
      <c r="D9269" s="7" t="n">
        <v>1</v>
      </c>
      <c r="E9269" s="7" t="s">
        <v>1029</v>
      </c>
      <c r="F9269" s="7" t="n">
        <v>240</v>
      </c>
    </row>
    <row r="9270" spans="1:6">
      <c r="A9270" t="s">
        <v>4</v>
      </c>
      <c r="B9270" s="4" t="s">
        <v>5</v>
      </c>
      <c r="C9270" s="4" t="s">
        <v>13</v>
      </c>
      <c r="D9270" s="4" t="s">
        <v>13</v>
      </c>
      <c r="E9270" s="4" t="s">
        <v>13</v>
      </c>
      <c r="F9270" s="4" t="s">
        <v>10</v>
      </c>
      <c r="G9270" s="4" t="s">
        <v>10</v>
      </c>
      <c r="H9270" s="4" t="s">
        <v>13</v>
      </c>
    </row>
    <row r="9271" spans="1:6">
      <c r="A9271" t="n">
        <v>71700</v>
      </c>
      <c r="B9271" s="26" t="n">
        <v>31</v>
      </c>
      <c r="C9271" s="7" t="n">
        <v>2</v>
      </c>
      <c r="D9271" s="7" t="n">
        <v>1</v>
      </c>
      <c r="E9271" s="7" t="n">
        <v>1</v>
      </c>
      <c r="F9271" s="7" t="n">
        <v>400</v>
      </c>
      <c r="G9271" s="7" t="n">
        <v>100</v>
      </c>
      <c r="H9271" s="7" t="n">
        <v>0</v>
      </c>
    </row>
    <row r="9272" spans="1:6">
      <c r="A9272" t="s">
        <v>4</v>
      </c>
      <c r="B9272" s="4" t="s">
        <v>5</v>
      </c>
      <c r="C9272" s="4" t="s">
        <v>13</v>
      </c>
      <c r="D9272" s="4" t="s">
        <v>13</v>
      </c>
      <c r="E9272" s="4" t="s">
        <v>13</v>
      </c>
    </row>
    <row r="9273" spans="1:6">
      <c r="A9273" t="n">
        <v>71709</v>
      </c>
      <c r="B9273" s="26" t="n">
        <v>31</v>
      </c>
      <c r="C9273" s="7" t="n">
        <v>4</v>
      </c>
      <c r="D9273" s="7" t="n">
        <v>1</v>
      </c>
      <c r="E9273" s="7" t="n">
        <v>1</v>
      </c>
    </row>
    <row r="9274" spans="1:6">
      <c r="A9274" t="s">
        <v>4</v>
      </c>
      <c r="B9274" s="4" t="s">
        <v>5</v>
      </c>
      <c r="C9274" s="4" t="s">
        <v>13</v>
      </c>
      <c r="D9274" s="4" t="s">
        <v>13</v>
      </c>
    </row>
    <row r="9275" spans="1:6">
      <c r="A9275" t="n">
        <v>71713</v>
      </c>
      <c r="B9275" s="26" t="n">
        <v>31</v>
      </c>
      <c r="C9275" s="7" t="n">
        <v>3</v>
      </c>
      <c r="D9275" s="7" t="n">
        <v>1</v>
      </c>
    </row>
    <row r="9276" spans="1:6">
      <c r="A9276" t="s">
        <v>4</v>
      </c>
      <c r="B9276" s="4" t="s">
        <v>5</v>
      </c>
      <c r="C9276" s="4" t="s">
        <v>13</v>
      </c>
      <c r="D9276" s="4" t="s">
        <v>13</v>
      </c>
      <c r="E9276" s="4" t="s">
        <v>13</v>
      </c>
      <c r="F9276" s="4" t="s">
        <v>9</v>
      </c>
      <c r="G9276" s="4" t="s">
        <v>13</v>
      </c>
      <c r="H9276" s="4" t="s">
        <v>13</v>
      </c>
      <c r="I9276" s="4" t="s">
        <v>84</v>
      </c>
    </row>
    <row r="9277" spans="1:6">
      <c r="A9277" t="n">
        <v>71716</v>
      </c>
      <c r="B9277" s="15" t="n">
        <v>5</v>
      </c>
      <c r="C9277" s="7" t="n">
        <v>35</v>
      </c>
      <c r="D9277" s="7" t="n">
        <v>1</v>
      </c>
      <c r="E9277" s="7" t="n">
        <v>0</v>
      </c>
      <c r="F9277" s="7" t="n">
        <v>-2</v>
      </c>
      <c r="G9277" s="7" t="n">
        <v>3</v>
      </c>
      <c r="H9277" s="7" t="n">
        <v>1</v>
      </c>
      <c r="I9277" s="16" t="n">
        <f t="normal" ca="1">A9281</f>
        <v>0</v>
      </c>
    </row>
    <row r="9278" spans="1:6">
      <c r="A9278" t="s">
        <v>4</v>
      </c>
      <c r="B9278" s="4" t="s">
        <v>5</v>
      </c>
      <c r="C9278" s="4" t="s">
        <v>13</v>
      </c>
      <c r="D9278" s="4" t="s">
        <v>6</v>
      </c>
    </row>
    <row r="9279" spans="1:6">
      <c r="A9279" t="n">
        <v>71730</v>
      </c>
      <c r="B9279" s="30" t="n">
        <v>2</v>
      </c>
      <c r="C9279" s="7" t="n">
        <v>0</v>
      </c>
      <c r="D9279" s="7" t="s">
        <v>801</v>
      </c>
    </row>
    <row r="9280" spans="1:6">
      <c r="A9280" t="s">
        <v>4</v>
      </c>
      <c r="B9280" s="4" t="s">
        <v>5</v>
      </c>
    </row>
    <row r="9281" spans="1:9">
      <c r="A9281" t="n">
        <v>71745</v>
      </c>
      <c r="B9281" s="5" t="n">
        <v>1</v>
      </c>
    </row>
    <row r="9282" spans="1:9" s="3" customFormat="1" customHeight="0">
      <c r="A9282" s="3" t="s">
        <v>2</v>
      </c>
      <c r="B9282" s="3" t="s">
        <v>1030</v>
      </c>
    </row>
    <row r="9283" spans="1:9">
      <c r="A9283" t="s">
        <v>4</v>
      </c>
      <c r="B9283" s="4" t="s">
        <v>5</v>
      </c>
      <c r="C9283" s="4" t="s">
        <v>13</v>
      </c>
      <c r="D9283" s="4" t="s">
        <v>10</v>
      </c>
      <c r="E9283" s="4" t="s">
        <v>10</v>
      </c>
      <c r="F9283" s="4" t="s">
        <v>10</v>
      </c>
    </row>
    <row r="9284" spans="1:9">
      <c r="A9284" t="n">
        <v>71748</v>
      </c>
      <c r="B9284" s="19" t="n">
        <v>63</v>
      </c>
      <c r="C9284" s="7" t="n">
        <v>0</v>
      </c>
      <c r="D9284" s="7" t="n">
        <v>0</v>
      </c>
      <c r="E9284" s="7" t="n">
        <v>0</v>
      </c>
      <c r="F9284" s="7" t="n">
        <v>40</v>
      </c>
    </row>
    <row r="9285" spans="1:9">
      <c r="A9285" t="s">
        <v>4</v>
      </c>
      <c r="B9285" s="4" t="s">
        <v>5</v>
      </c>
      <c r="C9285" s="4" t="s">
        <v>13</v>
      </c>
      <c r="D9285" s="4" t="s">
        <v>10</v>
      </c>
      <c r="E9285" s="4" t="s">
        <v>9</v>
      </c>
    </row>
    <row r="9286" spans="1:9">
      <c r="A9286" t="n">
        <v>71756</v>
      </c>
      <c r="B9286" s="21" t="n">
        <v>101</v>
      </c>
      <c r="C9286" s="7" t="n">
        <v>0</v>
      </c>
      <c r="D9286" s="7" t="n">
        <v>1200</v>
      </c>
      <c r="E9286" s="7" t="n">
        <v>1</v>
      </c>
    </row>
    <row r="9287" spans="1:9">
      <c r="A9287" t="s">
        <v>4</v>
      </c>
      <c r="B9287" s="4" t="s">
        <v>5</v>
      </c>
      <c r="C9287" s="4" t="s">
        <v>13</v>
      </c>
      <c r="D9287" s="4" t="s">
        <v>10</v>
      </c>
      <c r="E9287" s="4" t="s">
        <v>10</v>
      </c>
      <c r="F9287" s="4" t="s">
        <v>13</v>
      </c>
    </row>
    <row r="9288" spans="1:9">
      <c r="A9288" t="n">
        <v>71764</v>
      </c>
      <c r="B9288" s="22" t="n">
        <v>102</v>
      </c>
      <c r="C9288" s="7" t="n">
        <v>0</v>
      </c>
      <c r="D9288" s="7" t="n">
        <v>0</v>
      </c>
      <c r="E9288" s="7" t="n">
        <v>1200</v>
      </c>
      <c r="F9288" s="7" t="n">
        <v>255</v>
      </c>
    </row>
    <row r="9289" spans="1:9">
      <c r="A9289" t="s">
        <v>4</v>
      </c>
      <c r="B9289" s="4" t="s">
        <v>5</v>
      </c>
      <c r="C9289" s="4" t="s">
        <v>13</v>
      </c>
    </row>
    <row r="9290" spans="1:9">
      <c r="A9290" t="n">
        <v>71771</v>
      </c>
      <c r="B9290" s="31" t="n">
        <v>64</v>
      </c>
      <c r="C9290" s="7" t="n">
        <v>2</v>
      </c>
    </row>
    <row r="9291" spans="1:9">
      <c r="A9291" t="s">
        <v>4</v>
      </c>
      <c r="B9291" s="4" t="s">
        <v>5</v>
      </c>
      <c r="C9291" s="4" t="s">
        <v>13</v>
      </c>
      <c r="D9291" s="4" t="s">
        <v>10</v>
      </c>
    </row>
    <row r="9292" spans="1:9">
      <c r="A9292" t="n">
        <v>71773</v>
      </c>
      <c r="B9292" s="31" t="n">
        <v>64</v>
      </c>
      <c r="C9292" s="7" t="n">
        <v>0</v>
      </c>
      <c r="D9292" s="7" t="n">
        <v>0</v>
      </c>
    </row>
    <row r="9293" spans="1:9">
      <c r="A9293" t="s">
        <v>4</v>
      </c>
      <c r="B9293" s="4" t="s">
        <v>5</v>
      </c>
      <c r="C9293" s="4" t="s">
        <v>13</v>
      </c>
      <c r="D9293" s="4" t="s">
        <v>10</v>
      </c>
    </row>
    <row r="9294" spans="1:9">
      <c r="A9294" t="n">
        <v>71777</v>
      </c>
      <c r="B9294" s="31" t="n">
        <v>64</v>
      </c>
      <c r="C9294" s="7" t="n">
        <v>4</v>
      </c>
      <c r="D9294" s="7" t="n">
        <v>0</v>
      </c>
    </row>
    <row r="9295" spans="1:9">
      <c r="A9295" t="s">
        <v>4</v>
      </c>
      <c r="B9295" s="4" t="s">
        <v>5</v>
      </c>
      <c r="C9295" s="4" t="s">
        <v>13</v>
      </c>
      <c r="D9295" s="4" t="s">
        <v>13</v>
      </c>
      <c r="E9295" s="4" t="s">
        <v>13</v>
      </c>
      <c r="F9295" s="4" t="s">
        <v>9</v>
      </c>
      <c r="G9295" s="4" t="s">
        <v>13</v>
      </c>
      <c r="H9295" s="4" t="s">
        <v>13</v>
      </c>
      <c r="I9295" s="4" t="s">
        <v>13</v>
      </c>
      <c r="J9295" s="4" t="s">
        <v>13</v>
      </c>
      <c r="K9295" s="4" t="s">
        <v>9</v>
      </c>
      <c r="L9295" s="4" t="s">
        <v>13</v>
      </c>
      <c r="M9295" s="4" t="s">
        <v>13</v>
      </c>
      <c r="N9295" s="4" t="s">
        <v>13</v>
      </c>
      <c r="O9295" s="4" t="s">
        <v>13</v>
      </c>
      <c r="P9295" s="4" t="s">
        <v>13</v>
      </c>
      <c r="Q9295" s="4" t="s">
        <v>9</v>
      </c>
      <c r="R9295" s="4" t="s">
        <v>13</v>
      </c>
      <c r="S9295" s="4" t="s">
        <v>13</v>
      </c>
      <c r="T9295" s="4" t="s">
        <v>13</v>
      </c>
      <c r="U9295" s="4" t="s">
        <v>13</v>
      </c>
      <c r="V9295" s="4" t="s">
        <v>9</v>
      </c>
      <c r="W9295" s="4" t="s">
        <v>13</v>
      </c>
      <c r="X9295" s="4" t="s">
        <v>13</v>
      </c>
      <c r="Y9295" s="4" t="s">
        <v>13</v>
      </c>
      <c r="Z9295" s="4" t="s">
        <v>13</v>
      </c>
      <c r="AA9295" s="4" t="s">
        <v>13</v>
      </c>
      <c r="AB9295" s="4" t="s">
        <v>13</v>
      </c>
      <c r="AC9295" s="4" t="s">
        <v>9</v>
      </c>
      <c r="AD9295" s="4" t="s">
        <v>13</v>
      </c>
      <c r="AE9295" s="4" t="s">
        <v>13</v>
      </c>
      <c r="AF9295" s="4" t="s">
        <v>13</v>
      </c>
      <c r="AG9295" s="4" t="s">
        <v>13</v>
      </c>
      <c r="AH9295" s="4" t="s">
        <v>9</v>
      </c>
      <c r="AI9295" s="4" t="s">
        <v>13</v>
      </c>
      <c r="AJ9295" s="4" t="s">
        <v>13</v>
      </c>
      <c r="AK9295" s="4" t="s">
        <v>13</v>
      </c>
      <c r="AL9295" s="4" t="s">
        <v>13</v>
      </c>
      <c r="AM9295" s="4" t="s">
        <v>13</v>
      </c>
      <c r="AN9295" s="4" t="s">
        <v>13</v>
      </c>
      <c r="AO9295" s="4" t="s">
        <v>9</v>
      </c>
      <c r="AP9295" s="4" t="s">
        <v>13</v>
      </c>
      <c r="AQ9295" s="4" t="s">
        <v>13</v>
      </c>
      <c r="AR9295" s="4" t="s">
        <v>13</v>
      </c>
      <c r="AS9295" s="4" t="s">
        <v>13</v>
      </c>
      <c r="AT9295" s="4" t="s">
        <v>9</v>
      </c>
      <c r="AU9295" s="4" t="s">
        <v>13</v>
      </c>
      <c r="AV9295" s="4" t="s">
        <v>13</v>
      </c>
      <c r="AW9295" s="4" t="s">
        <v>13</v>
      </c>
      <c r="AX9295" s="4" t="s">
        <v>13</v>
      </c>
      <c r="AY9295" s="4" t="s">
        <v>13</v>
      </c>
      <c r="AZ9295" s="4" t="s">
        <v>13</v>
      </c>
      <c r="BA9295" s="4" t="s">
        <v>9</v>
      </c>
      <c r="BB9295" s="4" t="s">
        <v>13</v>
      </c>
      <c r="BC9295" s="4" t="s">
        <v>13</v>
      </c>
      <c r="BD9295" s="4" t="s">
        <v>13</v>
      </c>
      <c r="BE9295" s="4" t="s">
        <v>13</v>
      </c>
      <c r="BF9295" s="4" t="s">
        <v>9</v>
      </c>
      <c r="BG9295" s="4" t="s">
        <v>13</v>
      </c>
      <c r="BH9295" s="4" t="s">
        <v>13</v>
      </c>
      <c r="BI9295" s="4" t="s">
        <v>13</v>
      </c>
      <c r="BJ9295" s="4" t="s">
        <v>13</v>
      </c>
      <c r="BK9295" s="4" t="s">
        <v>13</v>
      </c>
      <c r="BL9295" s="4" t="s">
        <v>13</v>
      </c>
      <c r="BM9295" s="4" t="s">
        <v>9</v>
      </c>
      <c r="BN9295" s="4" t="s">
        <v>13</v>
      </c>
      <c r="BO9295" s="4" t="s">
        <v>13</v>
      </c>
      <c r="BP9295" s="4" t="s">
        <v>13</v>
      </c>
      <c r="BQ9295" s="4" t="s">
        <v>13</v>
      </c>
      <c r="BR9295" s="4" t="s">
        <v>9</v>
      </c>
      <c r="BS9295" s="4" t="s">
        <v>13</v>
      </c>
      <c r="BT9295" s="4" t="s">
        <v>13</v>
      </c>
      <c r="BU9295" s="4" t="s">
        <v>13</v>
      </c>
      <c r="BV9295" s="4" t="s">
        <v>13</v>
      </c>
      <c r="BW9295" s="4" t="s">
        <v>13</v>
      </c>
      <c r="BX9295" s="4" t="s">
        <v>13</v>
      </c>
      <c r="BY9295" s="4" t="s">
        <v>9</v>
      </c>
      <c r="BZ9295" s="4" t="s">
        <v>13</v>
      </c>
      <c r="CA9295" s="4" t="s">
        <v>13</v>
      </c>
      <c r="CB9295" s="4" t="s">
        <v>13</v>
      </c>
      <c r="CC9295" s="4" t="s">
        <v>13</v>
      </c>
      <c r="CD9295" s="4" t="s">
        <v>9</v>
      </c>
      <c r="CE9295" s="4" t="s">
        <v>13</v>
      </c>
      <c r="CF9295" s="4" t="s">
        <v>13</v>
      </c>
      <c r="CG9295" s="4" t="s">
        <v>13</v>
      </c>
      <c r="CH9295" s="4" t="s">
        <v>13</v>
      </c>
      <c r="CI9295" s="4" t="s">
        <v>13</v>
      </c>
      <c r="CJ9295" s="4" t="s">
        <v>13</v>
      </c>
      <c r="CK9295" s="4" t="s">
        <v>9</v>
      </c>
      <c r="CL9295" s="4" t="s">
        <v>13</v>
      </c>
      <c r="CM9295" s="4" t="s">
        <v>13</v>
      </c>
      <c r="CN9295" s="4" t="s">
        <v>13</v>
      </c>
      <c r="CO9295" s="4" t="s">
        <v>13</v>
      </c>
      <c r="CP9295" s="4" t="s">
        <v>9</v>
      </c>
      <c r="CQ9295" s="4" t="s">
        <v>13</v>
      </c>
      <c r="CR9295" s="4" t="s">
        <v>13</v>
      </c>
      <c r="CS9295" s="4" t="s">
        <v>13</v>
      </c>
      <c r="CT9295" s="4" t="s">
        <v>13</v>
      </c>
      <c r="CU9295" s="4" t="s">
        <v>13</v>
      </c>
      <c r="CV9295" s="4" t="s">
        <v>13</v>
      </c>
      <c r="CW9295" s="4" t="s">
        <v>9</v>
      </c>
      <c r="CX9295" s="4" t="s">
        <v>13</v>
      </c>
      <c r="CY9295" s="4" t="s">
        <v>13</v>
      </c>
      <c r="CZ9295" s="4" t="s">
        <v>13</v>
      </c>
      <c r="DA9295" s="4" t="s">
        <v>13</v>
      </c>
      <c r="DB9295" s="4" t="s">
        <v>9</v>
      </c>
      <c r="DC9295" s="4" t="s">
        <v>13</v>
      </c>
      <c r="DD9295" s="4" t="s">
        <v>13</v>
      </c>
      <c r="DE9295" s="4" t="s">
        <v>13</v>
      </c>
      <c r="DF9295" s="4" t="s">
        <v>13</v>
      </c>
      <c r="DG9295" s="4" t="s">
        <v>13</v>
      </c>
      <c r="DH9295" s="4" t="s">
        <v>13</v>
      </c>
      <c r="DI9295" s="4" t="s">
        <v>9</v>
      </c>
      <c r="DJ9295" s="4" t="s">
        <v>13</v>
      </c>
      <c r="DK9295" s="4" t="s">
        <v>13</v>
      </c>
      <c r="DL9295" s="4" t="s">
        <v>13</v>
      </c>
      <c r="DM9295" s="4" t="s">
        <v>13</v>
      </c>
      <c r="DN9295" s="4" t="s">
        <v>9</v>
      </c>
      <c r="DO9295" s="4" t="s">
        <v>13</v>
      </c>
      <c r="DP9295" s="4" t="s">
        <v>13</v>
      </c>
      <c r="DQ9295" s="4" t="s">
        <v>13</v>
      </c>
      <c r="DR9295" s="4" t="s">
        <v>13</v>
      </c>
      <c r="DS9295" s="4" t="s">
        <v>84</v>
      </c>
    </row>
    <row r="9296" spans="1:9">
      <c r="A9296" t="n">
        <v>71781</v>
      </c>
      <c r="B9296" s="15" t="n">
        <v>5</v>
      </c>
      <c r="C9296" s="7" t="n">
        <v>35</v>
      </c>
      <c r="D9296" s="7" t="n">
        <v>1</v>
      </c>
      <c r="E9296" s="7" t="n">
        <v>0</v>
      </c>
      <c r="F9296" s="7" t="n">
        <v>11</v>
      </c>
      <c r="G9296" s="7" t="n">
        <v>7</v>
      </c>
      <c r="H9296" s="7" t="n">
        <v>35</v>
      </c>
      <c r="I9296" s="7" t="n">
        <v>1</v>
      </c>
      <c r="J9296" s="7" t="n">
        <v>0</v>
      </c>
      <c r="K9296" s="7" t="n">
        <v>12</v>
      </c>
      <c r="L9296" s="7" t="n">
        <v>6</v>
      </c>
      <c r="M9296" s="7" t="n">
        <v>9</v>
      </c>
      <c r="N9296" s="7" t="n">
        <v>35</v>
      </c>
      <c r="O9296" s="7" t="n">
        <v>1</v>
      </c>
      <c r="P9296" s="7" t="n">
        <v>0</v>
      </c>
      <c r="Q9296" s="7" t="n">
        <v>20</v>
      </c>
      <c r="R9296" s="7" t="n">
        <v>7</v>
      </c>
      <c r="S9296" s="7" t="n">
        <v>35</v>
      </c>
      <c r="T9296" s="7" t="n">
        <v>1</v>
      </c>
      <c r="U9296" s="7" t="n">
        <v>0</v>
      </c>
      <c r="V9296" s="7" t="n">
        <v>31</v>
      </c>
      <c r="W9296" s="7" t="n">
        <v>6</v>
      </c>
      <c r="X9296" s="7" t="n">
        <v>9</v>
      </c>
      <c r="Y9296" s="7" t="n">
        <v>11</v>
      </c>
      <c r="Z9296" s="7" t="n">
        <v>35</v>
      </c>
      <c r="AA9296" s="7" t="n">
        <v>1</v>
      </c>
      <c r="AB9296" s="7" t="n">
        <v>0</v>
      </c>
      <c r="AC9296" s="7" t="n">
        <v>35</v>
      </c>
      <c r="AD9296" s="7" t="n">
        <v>7</v>
      </c>
      <c r="AE9296" s="7" t="n">
        <v>35</v>
      </c>
      <c r="AF9296" s="7" t="n">
        <v>1</v>
      </c>
      <c r="AG9296" s="7" t="n">
        <v>0</v>
      </c>
      <c r="AH9296" s="7" t="n">
        <v>36</v>
      </c>
      <c r="AI9296" s="7" t="n">
        <v>6</v>
      </c>
      <c r="AJ9296" s="7" t="n">
        <v>9</v>
      </c>
      <c r="AK9296" s="7" t="n">
        <v>11</v>
      </c>
      <c r="AL9296" s="7" t="n">
        <v>35</v>
      </c>
      <c r="AM9296" s="7" t="n">
        <v>1</v>
      </c>
      <c r="AN9296" s="7" t="n">
        <v>0</v>
      </c>
      <c r="AO9296" s="7" t="n">
        <v>40</v>
      </c>
      <c r="AP9296" s="7" t="n">
        <v>7</v>
      </c>
      <c r="AQ9296" s="7" t="n">
        <v>35</v>
      </c>
      <c r="AR9296" s="7" t="n">
        <v>1</v>
      </c>
      <c r="AS9296" s="7" t="n">
        <v>0</v>
      </c>
      <c r="AT9296" s="7" t="n">
        <v>62</v>
      </c>
      <c r="AU9296" s="7" t="n">
        <v>6</v>
      </c>
      <c r="AV9296" s="7" t="n">
        <v>9</v>
      </c>
      <c r="AW9296" s="7" t="n">
        <v>11</v>
      </c>
      <c r="AX9296" s="7" t="n">
        <v>35</v>
      </c>
      <c r="AY9296" s="7" t="n">
        <v>1</v>
      </c>
      <c r="AZ9296" s="7" t="n">
        <v>0</v>
      </c>
      <c r="BA9296" s="7" t="n">
        <v>65</v>
      </c>
      <c r="BB9296" s="7" t="n">
        <v>7</v>
      </c>
      <c r="BC9296" s="7" t="n">
        <v>35</v>
      </c>
      <c r="BD9296" s="7" t="n">
        <v>1</v>
      </c>
      <c r="BE9296" s="7" t="n">
        <v>0</v>
      </c>
      <c r="BF9296" s="7" t="n">
        <v>71</v>
      </c>
      <c r="BG9296" s="7" t="n">
        <v>6</v>
      </c>
      <c r="BH9296" s="7" t="n">
        <v>9</v>
      </c>
      <c r="BI9296" s="7" t="n">
        <v>11</v>
      </c>
      <c r="BJ9296" s="7" t="n">
        <v>35</v>
      </c>
      <c r="BK9296" s="7" t="n">
        <v>1</v>
      </c>
      <c r="BL9296" s="7" t="n">
        <v>0</v>
      </c>
      <c r="BM9296" s="7" t="n">
        <v>88</v>
      </c>
      <c r="BN9296" s="7" t="n">
        <v>7</v>
      </c>
      <c r="BO9296" s="7" t="n">
        <v>35</v>
      </c>
      <c r="BP9296" s="7" t="n">
        <v>1</v>
      </c>
      <c r="BQ9296" s="7" t="n">
        <v>0</v>
      </c>
      <c r="BR9296" s="7" t="n">
        <v>111</v>
      </c>
      <c r="BS9296" s="7" t="n">
        <v>6</v>
      </c>
      <c r="BT9296" s="7" t="n">
        <v>9</v>
      </c>
      <c r="BU9296" s="7" t="n">
        <v>11</v>
      </c>
      <c r="BV9296" s="7" t="n">
        <v>35</v>
      </c>
      <c r="BW9296" s="7" t="n">
        <v>1</v>
      </c>
      <c r="BX9296" s="7" t="n">
        <v>0</v>
      </c>
      <c r="BY9296" s="7" t="n">
        <v>120</v>
      </c>
      <c r="BZ9296" s="7" t="n">
        <v>7</v>
      </c>
      <c r="CA9296" s="7" t="n">
        <v>35</v>
      </c>
      <c r="CB9296" s="7" t="n">
        <v>1</v>
      </c>
      <c r="CC9296" s="7" t="n">
        <v>0</v>
      </c>
      <c r="CD9296" s="7" t="n">
        <v>136</v>
      </c>
      <c r="CE9296" s="7" t="n">
        <v>6</v>
      </c>
      <c r="CF9296" s="7" t="n">
        <v>9</v>
      </c>
      <c r="CG9296" s="7" t="n">
        <v>11</v>
      </c>
      <c r="CH9296" s="7" t="n">
        <v>35</v>
      </c>
      <c r="CI9296" s="7" t="n">
        <v>1</v>
      </c>
      <c r="CJ9296" s="7" t="n">
        <v>0</v>
      </c>
      <c r="CK9296" s="7" t="n">
        <v>140</v>
      </c>
      <c r="CL9296" s="7" t="n">
        <v>7</v>
      </c>
      <c r="CM9296" s="7" t="n">
        <v>35</v>
      </c>
      <c r="CN9296" s="7" t="n">
        <v>1</v>
      </c>
      <c r="CO9296" s="7" t="n">
        <v>0</v>
      </c>
      <c r="CP9296" s="7" t="n">
        <v>146</v>
      </c>
      <c r="CQ9296" s="7" t="n">
        <v>6</v>
      </c>
      <c r="CR9296" s="7" t="n">
        <v>9</v>
      </c>
      <c r="CS9296" s="7" t="n">
        <v>11</v>
      </c>
      <c r="CT9296" s="7" t="n">
        <v>35</v>
      </c>
      <c r="CU9296" s="7" t="n">
        <v>1</v>
      </c>
      <c r="CV9296" s="7" t="n">
        <v>0</v>
      </c>
      <c r="CW9296" s="7" t="n">
        <v>162</v>
      </c>
      <c r="CX9296" s="7" t="n">
        <v>7</v>
      </c>
      <c r="CY9296" s="7" t="n">
        <v>35</v>
      </c>
      <c r="CZ9296" s="7" t="n">
        <v>1</v>
      </c>
      <c r="DA9296" s="7" t="n">
        <v>0</v>
      </c>
      <c r="DB9296" s="7" t="n">
        <v>226</v>
      </c>
      <c r="DC9296" s="7" t="n">
        <v>6</v>
      </c>
      <c r="DD9296" s="7" t="n">
        <v>9</v>
      </c>
      <c r="DE9296" s="7" t="n">
        <v>11</v>
      </c>
      <c r="DF9296" s="7" t="n">
        <v>35</v>
      </c>
      <c r="DG9296" s="7" t="n">
        <v>1</v>
      </c>
      <c r="DH9296" s="7" t="n">
        <v>0</v>
      </c>
      <c r="DI9296" s="7" t="n">
        <v>230</v>
      </c>
      <c r="DJ9296" s="7" t="n">
        <v>7</v>
      </c>
      <c r="DK9296" s="7" t="n">
        <v>35</v>
      </c>
      <c r="DL9296" s="7" t="n">
        <v>1</v>
      </c>
      <c r="DM9296" s="7" t="n">
        <v>0</v>
      </c>
      <c r="DN9296" s="7" t="n">
        <v>240</v>
      </c>
      <c r="DO9296" s="7" t="n">
        <v>6</v>
      </c>
      <c r="DP9296" s="7" t="n">
        <v>9</v>
      </c>
      <c r="DQ9296" s="7" t="n">
        <v>11</v>
      </c>
      <c r="DR9296" s="7" t="n">
        <v>1</v>
      </c>
      <c r="DS9296" s="16" t="n">
        <f t="normal" ca="1">A9302</f>
        <v>0</v>
      </c>
    </row>
    <row r="9297" spans="1:123">
      <c r="A9297" t="s">
        <v>4</v>
      </c>
      <c r="B9297" s="4" t="s">
        <v>5</v>
      </c>
      <c r="C9297" s="4" t="s">
        <v>13</v>
      </c>
      <c r="D9297" s="4" t="s">
        <v>6</v>
      </c>
    </row>
    <row r="9298" spans="1:123">
      <c r="A9298" t="n">
        <v>71966</v>
      </c>
      <c r="B9298" s="30" t="n">
        <v>2</v>
      </c>
      <c r="C9298" s="7" t="n">
        <v>0</v>
      </c>
      <c r="D9298" s="7" t="s">
        <v>1031</v>
      </c>
    </row>
    <row r="9299" spans="1:123">
      <c r="A9299" t="s">
        <v>4</v>
      </c>
      <c r="B9299" s="4" t="s">
        <v>5</v>
      </c>
      <c r="C9299" s="4" t="s">
        <v>84</v>
      </c>
    </row>
    <row r="9300" spans="1:123">
      <c r="A9300" t="n">
        <v>71985</v>
      </c>
      <c r="B9300" s="29" t="n">
        <v>3</v>
      </c>
      <c r="C9300" s="16" t="n">
        <f t="normal" ca="1">A9306</f>
        <v>0</v>
      </c>
    </row>
    <row r="9301" spans="1:123">
      <c r="A9301" t="s">
        <v>4</v>
      </c>
      <c r="B9301" s="4" t="s">
        <v>5</v>
      </c>
      <c r="C9301" s="4" t="s">
        <v>13</v>
      </c>
      <c r="D9301" s="4" t="s">
        <v>13</v>
      </c>
      <c r="E9301" s="4" t="s">
        <v>13</v>
      </c>
      <c r="F9301" s="4" t="s">
        <v>9</v>
      </c>
      <c r="G9301" s="4" t="s">
        <v>13</v>
      </c>
      <c r="H9301" s="4" t="s">
        <v>13</v>
      </c>
      <c r="I9301" s="4" t="s">
        <v>13</v>
      </c>
      <c r="J9301" s="4" t="s">
        <v>13</v>
      </c>
      <c r="K9301" s="4" t="s">
        <v>9</v>
      </c>
      <c r="L9301" s="4" t="s">
        <v>13</v>
      </c>
      <c r="M9301" s="4" t="s">
        <v>13</v>
      </c>
      <c r="N9301" s="4" t="s">
        <v>13</v>
      </c>
      <c r="O9301" s="4" t="s">
        <v>84</v>
      </c>
    </row>
    <row r="9302" spans="1:123">
      <c r="A9302" t="n">
        <v>71990</v>
      </c>
      <c r="B9302" s="15" t="n">
        <v>5</v>
      </c>
      <c r="C9302" s="7" t="n">
        <v>35</v>
      </c>
      <c r="D9302" s="7" t="n">
        <v>1</v>
      </c>
      <c r="E9302" s="7" t="n">
        <v>0</v>
      </c>
      <c r="F9302" s="7" t="n">
        <v>1</v>
      </c>
      <c r="G9302" s="7" t="n">
        <v>7</v>
      </c>
      <c r="H9302" s="7" t="n">
        <v>35</v>
      </c>
      <c r="I9302" s="7" t="n">
        <v>1</v>
      </c>
      <c r="J9302" s="7" t="n">
        <v>0</v>
      </c>
      <c r="K9302" s="7" t="n">
        <v>10</v>
      </c>
      <c r="L9302" s="7" t="n">
        <v>6</v>
      </c>
      <c r="M9302" s="7" t="n">
        <v>9</v>
      </c>
      <c r="N9302" s="7" t="n">
        <v>1</v>
      </c>
      <c r="O9302" s="16" t="n">
        <f t="normal" ca="1">A9306</f>
        <v>0</v>
      </c>
    </row>
    <row r="9303" spans="1:123">
      <c r="A9303" t="s">
        <v>4</v>
      </c>
      <c r="B9303" s="4" t="s">
        <v>5</v>
      </c>
      <c r="C9303" s="4" t="s">
        <v>13</v>
      </c>
      <c r="D9303" s="4" t="s">
        <v>10</v>
      </c>
    </row>
    <row r="9304" spans="1:123">
      <c r="A9304" t="n">
        <v>72013</v>
      </c>
      <c r="B9304" s="31" t="n">
        <v>64</v>
      </c>
      <c r="C9304" s="7" t="n">
        <v>0</v>
      </c>
      <c r="D9304" s="7" t="n">
        <v>18</v>
      </c>
    </row>
    <row r="9305" spans="1:123">
      <c r="A9305" t="s">
        <v>4</v>
      </c>
      <c r="B9305" s="4" t="s">
        <v>5</v>
      </c>
      <c r="C9305" s="4" t="s">
        <v>13</v>
      </c>
      <c r="D9305" s="4" t="s">
        <v>6</v>
      </c>
    </row>
    <row r="9306" spans="1:123">
      <c r="A9306" t="n">
        <v>72017</v>
      </c>
      <c r="B9306" s="30" t="n">
        <v>2</v>
      </c>
      <c r="C9306" s="7" t="n">
        <v>11</v>
      </c>
      <c r="D9306" s="7" t="s">
        <v>562</v>
      </c>
    </row>
    <row r="9307" spans="1:123">
      <c r="A9307" t="s">
        <v>4</v>
      </c>
      <c r="B9307" s="4" t="s">
        <v>5</v>
      </c>
      <c r="C9307" s="4" t="s">
        <v>13</v>
      </c>
      <c r="D9307" s="4" t="s">
        <v>6</v>
      </c>
    </row>
    <row r="9308" spans="1:123">
      <c r="A9308" t="n">
        <v>72033</v>
      </c>
      <c r="B9308" s="30" t="n">
        <v>2</v>
      </c>
      <c r="C9308" s="7" t="n">
        <v>11</v>
      </c>
      <c r="D9308" s="7" t="s">
        <v>563</v>
      </c>
    </row>
    <row r="9309" spans="1:123">
      <c r="A9309" t="s">
        <v>4</v>
      </c>
      <c r="B9309" s="4" t="s">
        <v>5</v>
      </c>
      <c r="C9309" s="4" t="s">
        <v>13</v>
      </c>
      <c r="D9309" s="4" t="s">
        <v>6</v>
      </c>
    </row>
    <row r="9310" spans="1:123">
      <c r="A9310" t="n">
        <v>72054</v>
      </c>
      <c r="B9310" s="30" t="n">
        <v>2</v>
      </c>
      <c r="C9310" s="7" t="n">
        <v>11</v>
      </c>
      <c r="D9310" s="7" t="s">
        <v>746</v>
      </c>
    </row>
    <row r="9311" spans="1:123">
      <c r="A9311" t="s">
        <v>4</v>
      </c>
      <c r="B9311" s="4" t="s">
        <v>5</v>
      </c>
      <c r="C9311" s="4" t="s">
        <v>13</v>
      </c>
      <c r="D9311" s="4" t="s">
        <v>6</v>
      </c>
    </row>
    <row r="9312" spans="1:123">
      <c r="A9312" t="n">
        <v>72075</v>
      </c>
      <c r="B9312" s="30" t="n">
        <v>2</v>
      </c>
      <c r="C9312" s="7" t="n">
        <v>11</v>
      </c>
      <c r="D9312" s="7" t="s">
        <v>789</v>
      </c>
    </row>
    <row r="9313" spans="1:15">
      <c r="A9313" t="s">
        <v>4</v>
      </c>
      <c r="B9313" s="4" t="s">
        <v>5</v>
      </c>
      <c r="C9313" s="4" t="s">
        <v>13</v>
      </c>
      <c r="D9313" s="4" t="s">
        <v>6</v>
      </c>
    </row>
    <row r="9314" spans="1:15">
      <c r="A9314" t="n">
        <v>72096</v>
      </c>
      <c r="B9314" s="30" t="n">
        <v>2</v>
      </c>
      <c r="C9314" s="7" t="n">
        <v>11</v>
      </c>
      <c r="D9314" s="7" t="s">
        <v>1032</v>
      </c>
    </row>
    <row r="9315" spans="1:15">
      <c r="A9315" t="s">
        <v>4</v>
      </c>
      <c r="B9315" s="4" t="s">
        <v>5</v>
      </c>
      <c r="C9315" s="4" t="s">
        <v>13</v>
      </c>
      <c r="D9315" s="4" t="s">
        <v>13</v>
      </c>
      <c r="E9315" s="4" t="s">
        <v>9</v>
      </c>
      <c r="F9315" s="4" t="s">
        <v>13</v>
      </c>
      <c r="G9315" s="4" t="s">
        <v>13</v>
      </c>
    </row>
    <row r="9316" spans="1:15">
      <c r="A9316" t="n">
        <v>72117</v>
      </c>
      <c r="B9316" s="25" t="n">
        <v>18</v>
      </c>
      <c r="C9316" s="7" t="n">
        <v>3</v>
      </c>
      <c r="D9316" s="7" t="n">
        <v>0</v>
      </c>
      <c r="E9316" s="7" t="n">
        <v>3</v>
      </c>
      <c r="F9316" s="7" t="n">
        <v>19</v>
      </c>
      <c r="G9316" s="7" t="n">
        <v>1</v>
      </c>
    </row>
    <row r="9317" spans="1:15">
      <c r="A9317" t="s">
        <v>4</v>
      </c>
      <c r="B9317" s="4" t="s">
        <v>5</v>
      </c>
      <c r="C9317" s="4" t="s">
        <v>10</v>
      </c>
    </row>
    <row r="9318" spans="1:15">
      <c r="A9318" t="n">
        <v>72126</v>
      </c>
      <c r="B9318" s="9" t="n">
        <v>12</v>
      </c>
      <c r="C9318" s="7" t="n">
        <v>6400</v>
      </c>
    </row>
    <row r="9319" spans="1:15">
      <c r="A9319" t="s">
        <v>4</v>
      </c>
      <c r="B9319" s="4" t="s">
        <v>5</v>
      </c>
      <c r="C9319" s="4" t="s">
        <v>13</v>
      </c>
      <c r="D9319" s="4" t="s">
        <v>13</v>
      </c>
      <c r="E9319" s="4" t="s">
        <v>13</v>
      </c>
      <c r="F9319" s="4" t="s">
        <v>9</v>
      </c>
      <c r="G9319" s="4" t="s">
        <v>13</v>
      </c>
      <c r="H9319" s="4" t="s">
        <v>13</v>
      </c>
      <c r="I9319" s="4" t="s">
        <v>84</v>
      </c>
    </row>
    <row r="9320" spans="1:15">
      <c r="A9320" t="n">
        <v>72129</v>
      </c>
      <c r="B9320" s="15" t="n">
        <v>5</v>
      </c>
      <c r="C9320" s="7" t="n">
        <v>35</v>
      </c>
      <c r="D9320" s="7" t="n">
        <v>1</v>
      </c>
      <c r="E9320" s="7" t="n">
        <v>0</v>
      </c>
      <c r="F9320" s="7" t="n">
        <v>232</v>
      </c>
      <c r="G9320" s="7" t="n">
        <v>7</v>
      </c>
      <c r="H9320" s="7" t="n">
        <v>1</v>
      </c>
      <c r="I9320" s="16" t="n">
        <f t="normal" ca="1">A9326</f>
        <v>0</v>
      </c>
    </row>
    <row r="9321" spans="1:15">
      <c r="A9321" t="s">
        <v>4</v>
      </c>
      <c r="B9321" s="4" t="s">
        <v>5</v>
      </c>
      <c r="C9321" s="4" t="s">
        <v>13</v>
      </c>
      <c r="D9321" s="4" t="s">
        <v>6</v>
      </c>
    </row>
    <row r="9322" spans="1:15">
      <c r="A9322" t="n">
        <v>72143</v>
      </c>
      <c r="B9322" s="30" t="n">
        <v>2</v>
      </c>
      <c r="C9322" s="7" t="n">
        <v>10</v>
      </c>
      <c r="D9322" s="7" t="s">
        <v>333</v>
      </c>
    </row>
    <row r="9323" spans="1:15">
      <c r="A9323" t="s">
        <v>4</v>
      </c>
      <c r="B9323" s="4" t="s">
        <v>5</v>
      </c>
      <c r="C9323" s="4" t="s">
        <v>84</v>
      </c>
    </row>
    <row r="9324" spans="1:15">
      <c r="A9324" t="n">
        <v>72161</v>
      </c>
      <c r="B9324" s="29" t="n">
        <v>3</v>
      </c>
      <c r="C9324" s="16" t="n">
        <f t="normal" ca="1">A9334</f>
        <v>0</v>
      </c>
    </row>
    <row r="9325" spans="1:15">
      <c r="A9325" t="s">
        <v>4</v>
      </c>
      <c r="B9325" s="4" t="s">
        <v>5</v>
      </c>
      <c r="C9325" s="4" t="s">
        <v>13</v>
      </c>
      <c r="D9325" s="4" t="s">
        <v>13</v>
      </c>
      <c r="E9325" s="4" t="s">
        <v>13</v>
      </c>
      <c r="F9325" s="4" t="s">
        <v>9</v>
      </c>
      <c r="G9325" s="4" t="s">
        <v>13</v>
      </c>
      <c r="H9325" s="4" t="s">
        <v>13</v>
      </c>
      <c r="I9325" s="4" t="s">
        <v>84</v>
      </c>
    </row>
    <row r="9326" spans="1:15">
      <c r="A9326" t="n">
        <v>72166</v>
      </c>
      <c r="B9326" s="15" t="n">
        <v>5</v>
      </c>
      <c r="C9326" s="7" t="n">
        <v>35</v>
      </c>
      <c r="D9326" s="7" t="n">
        <v>1</v>
      </c>
      <c r="E9326" s="7" t="n">
        <v>0</v>
      </c>
      <c r="F9326" s="7" t="n">
        <v>120</v>
      </c>
      <c r="G9326" s="7" t="n">
        <v>7</v>
      </c>
      <c r="H9326" s="7" t="n">
        <v>1</v>
      </c>
      <c r="I9326" s="16" t="n">
        <f t="normal" ca="1">A9332</f>
        <v>0</v>
      </c>
    </row>
    <row r="9327" spans="1:15">
      <c r="A9327" t="s">
        <v>4</v>
      </c>
      <c r="B9327" s="4" t="s">
        <v>5</v>
      </c>
      <c r="C9327" s="4" t="s">
        <v>13</v>
      </c>
      <c r="D9327" s="4" t="s">
        <v>6</v>
      </c>
    </row>
    <row r="9328" spans="1:15">
      <c r="A9328" t="n">
        <v>72180</v>
      </c>
      <c r="B9328" s="30" t="n">
        <v>2</v>
      </c>
      <c r="C9328" s="7" t="n">
        <v>10</v>
      </c>
      <c r="D9328" s="7" t="s">
        <v>332</v>
      </c>
    </row>
    <row r="9329" spans="1:9">
      <c r="A9329" t="s">
        <v>4</v>
      </c>
      <c r="B9329" s="4" t="s">
        <v>5</v>
      </c>
      <c r="C9329" s="4" t="s">
        <v>84</v>
      </c>
    </row>
    <row r="9330" spans="1:9">
      <c r="A9330" t="n">
        <v>72198</v>
      </c>
      <c r="B9330" s="29" t="n">
        <v>3</v>
      </c>
      <c r="C9330" s="16" t="n">
        <f t="normal" ca="1">A9334</f>
        <v>0</v>
      </c>
    </row>
    <row r="9331" spans="1:9">
      <c r="A9331" t="s">
        <v>4</v>
      </c>
      <c r="B9331" s="4" t="s">
        <v>5</v>
      </c>
      <c r="C9331" s="4" t="s">
        <v>13</v>
      </c>
      <c r="D9331" s="4" t="s">
        <v>6</v>
      </c>
    </row>
    <row r="9332" spans="1:9">
      <c r="A9332" t="n">
        <v>72203</v>
      </c>
      <c r="B9332" s="30" t="n">
        <v>2</v>
      </c>
      <c r="C9332" s="7" t="n">
        <v>10</v>
      </c>
      <c r="D9332" s="7" t="s">
        <v>331</v>
      </c>
    </row>
    <row r="9333" spans="1:9">
      <c r="A9333" t="s">
        <v>4</v>
      </c>
      <c r="B9333" s="4" t="s">
        <v>5</v>
      </c>
      <c r="C9333" s="4" t="s">
        <v>13</v>
      </c>
      <c r="D9333" s="4" t="s">
        <v>13</v>
      </c>
      <c r="E9333" s="4" t="s">
        <v>13</v>
      </c>
      <c r="F9333" s="4" t="s">
        <v>13</v>
      </c>
      <c r="G9333" s="4" t="s">
        <v>10</v>
      </c>
      <c r="H9333" s="4" t="s">
        <v>84</v>
      </c>
      <c r="I9333" s="4" t="s">
        <v>10</v>
      </c>
      <c r="J9333" s="4" t="s">
        <v>84</v>
      </c>
      <c r="K9333" s="4" t="s">
        <v>10</v>
      </c>
      <c r="L9333" s="4" t="s">
        <v>84</v>
      </c>
      <c r="M9333" s="4" t="s">
        <v>10</v>
      </c>
      <c r="N9333" s="4" t="s">
        <v>84</v>
      </c>
      <c r="O9333" s="4" t="s">
        <v>10</v>
      </c>
      <c r="P9333" s="4" t="s">
        <v>84</v>
      </c>
      <c r="Q9333" s="4" t="s">
        <v>10</v>
      </c>
      <c r="R9333" s="4" t="s">
        <v>84</v>
      </c>
      <c r="S9333" s="4" t="s">
        <v>10</v>
      </c>
      <c r="T9333" s="4" t="s">
        <v>84</v>
      </c>
      <c r="U9333" s="4" t="s">
        <v>10</v>
      </c>
      <c r="V9333" s="4" t="s">
        <v>84</v>
      </c>
      <c r="W9333" s="4" t="s">
        <v>10</v>
      </c>
      <c r="X9333" s="4" t="s">
        <v>84</v>
      </c>
      <c r="Y9333" s="4" t="s">
        <v>10</v>
      </c>
      <c r="Z9333" s="4" t="s">
        <v>84</v>
      </c>
      <c r="AA9333" s="4" t="s">
        <v>10</v>
      </c>
      <c r="AB9333" s="4" t="s">
        <v>84</v>
      </c>
      <c r="AC9333" s="4" t="s">
        <v>10</v>
      </c>
      <c r="AD9333" s="4" t="s">
        <v>84</v>
      </c>
      <c r="AE9333" s="4" t="s">
        <v>10</v>
      </c>
      <c r="AF9333" s="4" t="s">
        <v>84</v>
      </c>
      <c r="AG9333" s="4" t="s">
        <v>10</v>
      </c>
      <c r="AH9333" s="4" t="s">
        <v>84</v>
      </c>
      <c r="AI9333" s="4" t="s">
        <v>10</v>
      </c>
      <c r="AJ9333" s="4" t="s">
        <v>84</v>
      </c>
      <c r="AK9333" s="4" t="s">
        <v>10</v>
      </c>
      <c r="AL9333" s="4" t="s">
        <v>84</v>
      </c>
      <c r="AM9333" s="4" t="s">
        <v>10</v>
      </c>
      <c r="AN9333" s="4" t="s">
        <v>84</v>
      </c>
      <c r="AO9333" s="4" t="s">
        <v>10</v>
      </c>
      <c r="AP9333" s="4" t="s">
        <v>84</v>
      </c>
      <c r="AQ9333" s="4" t="s">
        <v>10</v>
      </c>
      <c r="AR9333" s="4" t="s">
        <v>84</v>
      </c>
      <c r="AS9333" s="4" t="s">
        <v>10</v>
      </c>
      <c r="AT9333" s="4" t="s">
        <v>84</v>
      </c>
      <c r="AU9333" s="4" t="s">
        <v>10</v>
      </c>
      <c r="AV9333" s="4" t="s">
        <v>84</v>
      </c>
      <c r="AW9333" s="4" t="s">
        <v>10</v>
      </c>
      <c r="AX9333" s="4" t="s">
        <v>84</v>
      </c>
      <c r="AY9333" s="4" t="s">
        <v>10</v>
      </c>
      <c r="AZ9333" s="4" t="s">
        <v>84</v>
      </c>
      <c r="BA9333" s="4" t="s">
        <v>10</v>
      </c>
      <c r="BB9333" s="4" t="s">
        <v>84</v>
      </c>
      <c r="BC9333" s="4" t="s">
        <v>10</v>
      </c>
      <c r="BD9333" s="4" t="s">
        <v>84</v>
      </c>
      <c r="BE9333" s="4" t="s">
        <v>10</v>
      </c>
      <c r="BF9333" s="4" t="s">
        <v>84</v>
      </c>
      <c r="BG9333" s="4" t="s">
        <v>10</v>
      </c>
      <c r="BH9333" s="4" t="s">
        <v>84</v>
      </c>
      <c r="BI9333" s="4" t="s">
        <v>10</v>
      </c>
      <c r="BJ9333" s="4" t="s">
        <v>84</v>
      </c>
      <c r="BK9333" s="4" t="s">
        <v>10</v>
      </c>
      <c r="BL9333" s="4" t="s">
        <v>84</v>
      </c>
      <c r="BM9333" s="4" t="s">
        <v>10</v>
      </c>
      <c r="BN9333" s="4" t="s">
        <v>84</v>
      </c>
      <c r="BO9333" s="4" t="s">
        <v>10</v>
      </c>
      <c r="BP9333" s="4" t="s">
        <v>84</v>
      </c>
      <c r="BQ9333" s="4" t="s">
        <v>10</v>
      </c>
      <c r="BR9333" s="4" t="s">
        <v>84</v>
      </c>
      <c r="BS9333" s="4" t="s">
        <v>10</v>
      </c>
      <c r="BT9333" s="4" t="s">
        <v>84</v>
      </c>
      <c r="BU9333" s="4" t="s">
        <v>10</v>
      </c>
      <c r="BV9333" s="4" t="s">
        <v>84</v>
      </c>
      <c r="BW9333" s="4" t="s">
        <v>10</v>
      </c>
      <c r="BX9333" s="4" t="s">
        <v>84</v>
      </c>
      <c r="BY9333" s="4" t="s">
        <v>10</v>
      </c>
      <c r="BZ9333" s="4" t="s">
        <v>84</v>
      </c>
      <c r="CA9333" s="4" t="s">
        <v>10</v>
      </c>
      <c r="CB9333" s="4" t="s">
        <v>84</v>
      </c>
      <c r="CC9333" s="4" t="s">
        <v>10</v>
      </c>
      <c r="CD9333" s="4" t="s">
        <v>84</v>
      </c>
      <c r="CE9333" s="4" t="s">
        <v>10</v>
      </c>
      <c r="CF9333" s="4" t="s">
        <v>84</v>
      </c>
      <c r="CG9333" s="4" t="s">
        <v>10</v>
      </c>
      <c r="CH9333" s="4" t="s">
        <v>84</v>
      </c>
      <c r="CI9333" s="4" t="s">
        <v>10</v>
      </c>
      <c r="CJ9333" s="4" t="s">
        <v>84</v>
      </c>
      <c r="CK9333" s="4" t="s">
        <v>10</v>
      </c>
      <c r="CL9333" s="4" t="s">
        <v>84</v>
      </c>
      <c r="CM9333" s="4" t="s">
        <v>10</v>
      </c>
      <c r="CN9333" s="4" t="s">
        <v>84</v>
      </c>
      <c r="CO9333" s="4" t="s">
        <v>10</v>
      </c>
      <c r="CP9333" s="4" t="s">
        <v>84</v>
      </c>
      <c r="CQ9333" s="4" t="s">
        <v>10</v>
      </c>
      <c r="CR9333" s="4" t="s">
        <v>84</v>
      </c>
      <c r="CS9333" s="4" t="s">
        <v>10</v>
      </c>
      <c r="CT9333" s="4" t="s">
        <v>84</v>
      </c>
      <c r="CU9333" s="4" t="s">
        <v>10</v>
      </c>
      <c r="CV9333" s="4" t="s">
        <v>84</v>
      </c>
      <c r="CW9333" s="4" t="s">
        <v>10</v>
      </c>
      <c r="CX9333" s="4" t="s">
        <v>84</v>
      </c>
      <c r="CY9333" s="4" t="s">
        <v>10</v>
      </c>
      <c r="CZ9333" s="4" t="s">
        <v>84</v>
      </c>
      <c r="DA9333" s="4" t="s">
        <v>10</v>
      </c>
      <c r="DB9333" s="4" t="s">
        <v>84</v>
      </c>
      <c r="DC9333" s="4" t="s">
        <v>10</v>
      </c>
      <c r="DD9333" s="4" t="s">
        <v>84</v>
      </c>
      <c r="DE9333" s="4" t="s">
        <v>10</v>
      </c>
      <c r="DF9333" s="4" t="s">
        <v>84</v>
      </c>
      <c r="DG9333" s="4" t="s">
        <v>10</v>
      </c>
      <c r="DH9333" s="4" t="s">
        <v>84</v>
      </c>
      <c r="DI9333" s="4" t="s">
        <v>10</v>
      </c>
      <c r="DJ9333" s="4" t="s">
        <v>84</v>
      </c>
      <c r="DK9333" s="4" t="s">
        <v>10</v>
      </c>
      <c r="DL9333" s="4" t="s">
        <v>84</v>
      </c>
      <c r="DM9333" s="4" t="s">
        <v>10</v>
      </c>
      <c r="DN9333" s="4" t="s">
        <v>84</v>
      </c>
      <c r="DO9333" s="4" t="s">
        <v>10</v>
      </c>
      <c r="DP9333" s="4" t="s">
        <v>84</v>
      </c>
      <c r="DQ9333" s="4" t="s">
        <v>10</v>
      </c>
      <c r="DR9333" s="4" t="s">
        <v>84</v>
      </c>
      <c r="DS9333" s="4" t="s">
        <v>10</v>
      </c>
      <c r="DT9333" s="4" t="s">
        <v>84</v>
      </c>
      <c r="DU9333" s="4" t="s">
        <v>10</v>
      </c>
      <c r="DV9333" s="4" t="s">
        <v>84</v>
      </c>
      <c r="DW9333" s="4" t="s">
        <v>10</v>
      </c>
      <c r="DX9333" s="4" t="s">
        <v>84</v>
      </c>
      <c r="DY9333" s="4" t="s">
        <v>10</v>
      </c>
      <c r="DZ9333" s="4" t="s">
        <v>84</v>
      </c>
      <c r="EA9333" s="4" t="s">
        <v>10</v>
      </c>
      <c r="EB9333" s="4" t="s">
        <v>84</v>
      </c>
      <c r="EC9333" s="4" t="s">
        <v>10</v>
      </c>
      <c r="ED9333" s="4" t="s">
        <v>84</v>
      </c>
      <c r="EE9333" s="4" t="s">
        <v>10</v>
      </c>
      <c r="EF9333" s="4" t="s">
        <v>84</v>
      </c>
      <c r="EG9333" s="4" t="s">
        <v>10</v>
      </c>
      <c r="EH9333" s="4" t="s">
        <v>84</v>
      </c>
      <c r="EI9333" s="4" t="s">
        <v>10</v>
      </c>
      <c r="EJ9333" s="4" t="s">
        <v>84</v>
      </c>
      <c r="EK9333" s="4" t="s">
        <v>10</v>
      </c>
      <c r="EL9333" s="4" t="s">
        <v>84</v>
      </c>
      <c r="EM9333" s="4" t="s">
        <v>10</v>
      </c>
      <c r="EN9333" s="4" t="s">
        <v>84</v>
      </c>
      <c r="EO9333" s="4" t="s">
        <v>10</v>
      </c>
      <c r="EP9333" s="4" t="s">
        <v>84</v>
      </c>
      <c r="EQ9333" s="4" t="s">
        <v>10</v>
      </c>
      <c r="ER9333" s="4" t="s">
        <v>84</v>
      </c>
      <c r="ES9333" s="4" t="s">
        <v>10</v>
      </c>
      <c r="ET9333" s="4" t="s">
        <v>84</v>
      </c>
      <c r="EU9333" s="4" t="s">
        <v>10</v>
      </c>
      <c r="EV9333" s="4" t="s">
        <v>84</v>
      </c>
      <c r="EW9333" s="4" t="s">
        <v>10</v>
      </c>
      <c r="EX9333" s="4" t="s">
        <v>84</v>
      </c>
      <c r="EY9333" s="4" t="s">
        <v>10</v>
      </c>
      <c r="EZ9333" s="4" t="s">
        <v>84</v>
      </c>
      <c r="FA9333" s="4" t="s">
        <v>10</v>
      </c>
      <c r="FB9333" s="4" t="s">
        <v>84</v>
      </c>
      <c r="FC9333" s="4" t="s">
        <v>10</v>
      </c>
      <c r="FD9333" s="4" t="s">
        <v>84</v>
      </c>
      <c r="FE9333" s="4" t="s">
        <v>10</v>
      </c>
      <c r="FF9333" s="4" t="s">
        <v>84</v>
      </c>
      <c r="FG9333" s="4" t="s">
        <v>10</v>
      </c>
      <c r="FH9333" s="4" t="s">
        <v>84</v>
      </c>
      <c r="FI9333" s="4" t="s">
        <v>10</v>
      </c>
      <c r="FJ9333" s="4" t="s">
        <v>84</v>
      </c>
      <c r="FK9333" s="4" t="s">
        <v>10</v>
      </c>
      <c r="FL9333" s="4" t="s">
        <v>84</v>
      </c>
      <c r="FM9333" s="4" t="s">
        <v>10</v>
      </c>
      <c r="FN9333" s="4" t="s">
        <v>84</v>
      </c>
      <c r="FO9333" s="4" t="s">
        <v>10</v>
      </c>
      <c r="FP9333" s="4" t="s">
        <v>84</v>
      </c>
      <c r="FQ9333" s="4" t="s">
        <v>10</v>
      </c>
      <c r="FR9333" s="4" t="s">
        <v>84</v>
      </c>
      <c r="FS9333" s="4" t="s">
        <v>10</v>
      </c>
      <c r="FT9333" s="4" t="s">
        <v>84</v>
      </c>
      <c r="FU9333" s="4" t="s">
        <v>10</v>
      </c>
      <c r="FV9333" s="4" t="s">
        <v>84</v>
      </c>
      <c r="FW9333" s="4" t="s">
        <v>10</v>
      </c>
      <c r="FX9333" s="4" t="s">
        <v>84</v>
      </c>
      <c r="FY9333" s="4" t="s">
        <v>10</v>
      </c>
      <c r="FZ9333" s="4" t="s">
        <v>84</v>
      </c>
      <c r="GA9333" s="4" t="s">
        <v>10</v>
      </c>
      <c r="GB9333" s="4" t="s">
        <v>84</v>
      </c>
      <c r="GC9333" s="4" t="s">
        <v>10</v>
      </c>
      <c r="GD9333" s="4" t="s">
        <v>84</v>
      </c>
      <c r="GE9333" s="4" t="s">
        <v>10</v>
      </c>
      <c r="GF9333" s="4" t="s">
        <v>84</v>
      </c>
      <c r="GG9333" s="4" t="s">
        <v>10</v>
      </c>
      <c r="GH9333" s="4" t="s">
        <v>84</v>
      </c>
      <c r="GI9333" s="4" t="s">
        <v>10</v>
      </c>
      <c r="GJ9333" s="4" t="s">
        <v>84</v>
      </c>
      <c r="GK9333" s="4" t="s">
        <v>10</v>
      </c>
      <c r="GL9333" s="4" t="s">
        <v>84</v>
      </c>
      <c r="GM9333" s="4" t="s">
        <v>10</v>
      </c>
      <c r="GN9333" s="4" t="s">
        <v>84</v>
      </c>
      <c r="GO9333" s="4" t="s">
        <v>10</v>
      </c>
      <c r="GP9333" s="4" t="s">
        <v>84</v>
      </c>
      <c r="GQ9333" s="4" t="s">
        <v>10</v>
      </c>
      <c r="GR9333" s="4" t="s">
        <v>84</v>
      </c>
      <c r="GS9333" s="4" t="s">
        <v>10</v>
      </c>
      <c r="GT9333" s="4" t="s">
        <v>84</v>
      </c>
      <c r="GU9333" s="4" t="s">
        <v>10</v>
      </c>
      <c r="GV9333" s="4" t="s">
        <v>84</v>
      </c>
      <c r="GW9333" s="4" t="s">
        <v>10</v>
      </c>
      <c r="GX9333" s="4" t="s">
        <v>84</v>
      </c>
      <c r="GY9333" s="4" t="s">
        <v>10</v>
      </c>
      <c r="GZ9333" s="4" t="s">
        <v>84</v>
      </c>
      <c r="HA9333" s="4" t="s">
        <v>10</v>
      </c>
      <c r="HB9333" s="4" t="s">
        <v>84</v>
      </c>
      <c r="HC9333" s="4" t="s">
        <v>10</v>
      </c>
      <c r="HD9333" s="4" t="s">
        <v>84</v>
      </c>
      <c r="HE9333" s="4" t="s">
        <v>10</v>
      </c>
      <c r="HF9333" s="4" t="s">
        <v>84</v>
      </c>
      <c r="HG9333" s="4" t="s">
        <v>10</v>
      </c>
      <c r="HH9333" s="4" t="s">
        <v>84</v>
      </c>
      <c r="HI9333" s="4" t="s">
        <v>10</v>
      </c>
      <c r="HJ9333" s="4" t="s">
        <v>84</v>
      </c>
      <c r="HK9333" s="4" t="s">
        <v>10</v>
      </c>
      <c r="HL9333" s="4" t="s">
        <v>84</v>
      </c>
      <c r="HM9333" s="4" t="s">
        <v>10</v>
      </c>
      <c r="HN9333" s="4" t="s">
        <v>84</v>
      </c>
      <c r="HO9333" s="4" t="s">
        <v>10</v>
      </c>
      <c r="HP9333" s="4" t="s">
        <v>84</v>
      </c>
      <c r="HQ9333" s="4" t="s">
        <v>10</v>
      </c>
      <c r="HR9333" s="4" t="s">
        <v>84</v>
      </c>
      <c r="HS9333" s="4" t="s">
        <v>10</v>
      </c>
      <c r="HT9333" s="4" t="s">
        <v>84</v>
      </c>
      <c r="HU9333" s="4" t="s">
        <v>10</v>
      </c>
      <c r="HV9333" s="4" t="s">
        <v>84</v>
      </c>
      <c r="HW9333" s="4" t="s">
        <v>10</v>
      </c>
      <c r="HX9333" s="4" t="s">
        <v>84</v>
      </c>
      <c r="HY9333" s="4" t="s">
        <v>10</v>
      </c>
      <c r="HZ9333" s="4" t="s">
        <v>84</v>
      </c>
      <c r="IA9333" s="4" t="s">
        <v>10</v>
      </c>
      <c r="IB9333" s="4" t="s">
        <v>84</v>
      </c>
      <c r="IC9333" s="4" t="s">
        <v>10</v>
      </c>
      <c r="ID9333" s="4" t="s">
        <v>84</v>
      </c>
      <c r="IE9333" s="4" t="s">
        <v>10</v>
      </c>
      <c r="IF9333" s="4" t="s">
        <v>84</v>
      </c>
      <c r="IG9333" s="4" t="s">
        <v>10</v>
      </c>
      <c r="IH9333" s="4" t="s">
        <v>84</v>
      </c>
      <c r="II9333" s="4" t="s">
        <v>10</v>
      </c>
      <c r="IJ9333" s="4" t="s">
        <v>84</v>
      </c>
      <c r="IK9333" s="4" t="s">
        <v>10</v>
      </c>
      <c r="IL9333" s="4" t="s">
        <v>84</v>
      </c>
      <c r="IM9333" s="4" t="s">
        <v>10</v>
      </c>
      <c r="IN9333" s="4" t="s">
        <v>84</v>
      </c>
      <c r="IO9333" s="4" t="s">
        <v>10</v>
      </c>
      <c r="IP9333" s="4" t="s">
        <v>84</v>
      </c>
      <c r="IQ9333" s="4" t="s">
        <v>10</v>
      </c>
      <c r="IR9333" s="4" t="s">
        <v>84</v>
      </c>
      <c r="IS9333" s="4" t="s">
        <v>10</v>
      </c>
      <c r="IT9333" s="4" t="s">
        <v>84</v>
      </c>
      <c r="IU9333" s="4" t="s">
        <v>10</v>
      </c>
      <c r="IV9333" s="4" t="s">
        <v>84</v>
      </c>
      <c r="IW9333" s="4" t="s">
        <v>10</v>
      </c>
      <c r="IX9333" s="4" t="s">
        <v>84</v>
      </c>
      <c r="IY9333" s="4" t="s">
        <v>10</v>
      </c>
      <c r="IZ9333" s="4" t="s">
        <v>84</v>
      </c>
      <c r="JA9333" s="4" t="s">
        <v>10</v>
      </c>
      <c r="JB9333" s="4" t="s">
        <v>84</v>
      </c>
      <c r="JC9333" s="4" t="s">
        <v>10</v>
      </c>
      <c r="JD9333" s="4" t="s">
        <v>84</v>
      </c>
      <c r="JE9333" s="4" t="s">
        <v>10</v>
      </c>
      <c r="JF9333" s="4" t="s">
        <v>84</v>
      </c>
      <c r="JG9333" s="4" t="s">
        <v>10</v>
      </c>
      <c r="JH9333" s="4" t="s">
        <v>84</v>
      </c>
      <c r="JI9333" s="4" t="s">
        <v>10</v>
      </c>
      <c r="JJ9333" s="4" t="s">
        <v>84</v>
      </c>
      <c r="JK9333" s="4" t="s">
        <v>10</v>
      </c>
      <c r="JL9333" s="4" t="s">
        <v>84</v>
      </c>
      <c r="JM9333" s="4" t="s">
        <v>10</v>
      </c>
      <c r="JN9333" s="4" t="s">
        <v>84</v>
      </c>
      <c r="JO9333" s="4" t="s">
        <v>10</v>
      </c>
      <c r="JP9333" s="4" t="s">
        <v>84</v>
      </c>
      <c r="JQ9333" s="4" t="s">
        <v>10</v>
      </c>
      <c r="JR9333" s="4" t="s">
        <v>84</v>
      </c>
      <c r="JS9333" s="4" t="s">
        <v>10</v>
      </c>
      <c r="JT9333" s="4" t="s">
        <v>84</v>
      </c>
      <c r="JU9333" s="4" t="s">
        <v>10</v>
      </c>
      <c r="JV9333" s="4" t="s">
        <v>84</v>
      </c>
      <c r="JW9333" s="4" t="s">
        <v>10</v>
      </c>
      <c r="JX9333" s="4" t="s">
        <v>84</v>
      </c>
      <c r="JY9333" s="4" t="s">
        <v>10</v>
      </c>
      <c r="JZ9333" s="4" t="s">
        <v>84</v>
      </c>
      <c r="KA9333" s="4" t="s">
        <v>10</v>
      </c>
      <c r="KB9333" s="4" t="s">
        <v>84</v>
      </c>
      <c r="KC9333" s="4" t="s">
        <v>10</v>
      </c>
      <c r="KD9333" s="4" t="s">
        <v>84</v>
      </c>
      <c r="KE9333" s="4" t="s">
        <v>10</v>
      </c>
      <c r="KF9333" s="4" t="s">
        <v>84</v>
      </c>
      <c r="KG9333" s="4" t="s">
        <v>10</v>
      </c>
      <c r="KH9333" s="4" t="s">
        <v>84</v>
      </c>
      <c r="KI9333" s="4" t="s">
        <v>10</v>
      </c>
      <c r="KJ9333" s="4" t="s">
        <v>84</v>
      </c>
      <c r="KK9333" s="4" t="s">
        <v>10</v>
      </c>
      <c r="KL9333" s="4" t="s">
        <v>84</v>
      </c>
      <c r="KM9333" s="4" t="s">
        <v>10</v>
      </c>
      <c r="KN9333" s="4" t="s">
        <v>84</v>
      </c>
      <c r="KO9333" s="4" t="s">
        <v>10</v>
      </c>
      <c r="KP9333" s="4" t="s">
        <v>84</v>
      </c>
      <c r="KQ9333" s="4" t="s">
        <v>10</v>
      </c>
      <c r="KR9333" s="4" t="s">
        <v>84</v>
      </c>
      <c r="KS9333" s="4" t="s">
        <v>10</v>
      </c>
      <c r="KT9333" s="4" t="s">
        <v>84</v>
      </c>
      <c r="KU9333" s="4" t="s">
        <v>10</v>
      </c>
      <c r="KV9333" s="4" t="s">
        <v>84</v>
      </c>
      <c r="KW9333" s="4" t="s">
        <v>10</v>
      </c>
      <c r="KX9333" s="4" t="s">
        <v>84</v>
      </c>
      <c r="KY9333" s="4" t="s">
        <v>10</v>
      </c>
      <c r="KZ9333" s="4" t="s">
        <v>84</v>
      </c>
      <c r="LA9333" s="4" t="s">
        <v>10</v>
      </c>
      <c r="LB9333" s="4" t="s">
        <v>84</v>
      </c>
      <c r="LC9333" s="4" t="s">
        <v>10</v>
      </c>
      <c r="LD9333" s="4" t="s">
        <v>84</v>
      </c>
      <c r="LE9333" s="4" t="s">
        <v>10</v>
      </c>
      <c r="LF9333" s="4" t="s">
        <v>84</v>
      </c>
      <c r="LG9333" s="4" t="s">
        <v>10</v>
      </c>
      <c r="LH9333" s="4" t="s">
        <v>84</v>
      </c>
      <c r="LI9333" s="4" t="s">
        <v>10</v>
      </c>
      <c r="LJ9333" s="4" t="s">
        <v>84</v>
      </c>
      <c r="LK9333" s="4" t="s">
        <v>10</v>
      </c>
      <c r="LL9333" s="4" t="s">
        <v>84</v>
      </c>
      <c r="LM9333" s="4" t="s">
        <v>10</v>
      </c>
      <c r="LN9333" s="4" t="s">
        <v>84</v>
      </c>
      <c r="LO9333" s="4" t="s">
        <v>10</v>
      </c>
      <c r="LP9333" s="4" t="s">
        <v>84</v>
      </c>
      <c r="LQ9333" s="4" t="s">
        <v>10</v>
      </c>
      <c r="LR9333" s="4" t="s">
        <v>84</v>
      </c>
      <c r="LS9333" s="4" t="s">
        <v>10</v>
      </c>
      <c r="LT9333" s="4" t="s">
        <v>84</v>
      </c>
      <c r="LU9333" s="4" t="s">
        <v>10</v>
      </c>
      <c r="LV9333" s="4" t="s">
        <v>84</v>
      </c>
      <c r="LW9333" s="4" t="s">
        <v>10</v>
      </c>
      <c r="LX9333" s="4" t="s">
        <v>84</v>
      </c>
      <c r="LY9333" s="4" t="s">
        <v>10</v>
      </c>
      <c r="LZ9333" s="4" t="s">
        <v>84</v>
      </c>
      <c r="MA9333" s="4" t="s">
        <v>10</v>
      </c>
      <c r="MB9333" s="4" t="s">
        <v>84</v>
      </c>
      <c r="MC9333" s="4" t="s">
        <v>10</v>
      </c>
      <c r="MD9333" s="4" t="s">
        <v>84</v>
      </c>
      <c r="ME9333" s="4" t="s">
        <v>10</v>
      </c>
      <c r="MF9333" s="4" t="s">
        <v>84</v>
      </c>
      <c r="MG9333" s="4" t="s">
        <v>10</v>
      </c>
      <c r="MH9333" s="4" t="s">
        <v>84</v>
      </c>
      <c r="MI9333" s="4" t="s">
        <v>10</v>
      </c>
      <c r="MJ9333" s="4" t="s">
        <v>84</v>
      </c>
      <c r="MK9333" s="4" t="s">
        <v>10</v>
      </c>
      <c r="ML9333" s="4" t="s">
        <v>84</v>
      </c>
      <c r="MM9333" s="4" t="s">
        <v>10</v>
      </c>
      <c r="MN9333" s="4" t="s">
        <v>84</v>
      </c>
      <c r="MO9333" s="4" t="s">
        <v>10</v>
      </c>
      <c r="MP9333" s="4" t="s">
        <v>84</v>
      </c>
      <c r="MQ9333" s="4" t="s">
        <v>10</v>
      </c>
      <c r="MR9333" s="4" t="s">
        <v>84</v>
      </c>
      <c r="MS9333" s="4" t="s">
        <v>10</v>
      </c>
      <c r="MT9333" s="4" t="s">
        <v>84</v>
      </c>
      <c r="MU9333" s="4" t="s">
        <v>10</v>
      </c>
      <c r="MV9333" s="4" t="s">
        <v>84</v>
      </c>
      <c r="MW9333" s="4" t="s">
        <v>10</v>
      </c>
      <c r="MX9333" s="4" t="s">
        <v>84</v>
      </c>
      <c r="MY9333" s="4" t="s">
        <v>10</v>
      </c>
      <c r="MZ9333" s="4" t="s">
        <v>84</v>
      </c>
      <c r="NA9333" s="4" t="s">
        <v>10</v>
      </c>
      <c r="NB9333" s="4" t="s">
        <v>84</v>
      </c>
      <c r="NC9333" s="4" t="s">
        <v>10</v>
      </c>
      <c r="ND9333" s="4" t="s">
        <v>84</v>
      </c>
      <c r="NE9333" s="4" t="s">
        <v>10</v>
      </c>
      <c r="NF9333" s="4" t="s">
        <v>84</v>
      </c>
      <c r="NG9333" s="4" t="s">
        <v>10</v>
      </c>
      <c r="NH9333" s="4" t="s">
        <v>84</v>
      </c>
      <c r="NI9333" s="4" t="s">
        <v>10</v>
      </c>
      <c r="NJ9333" s="4" t="s">
        <v>84</v>
      </c>
      <c r="NK9333" s="4" t="s">
        <v>10</v>
      </c>
      <c r="NL9333" s="4" t="s">
        <v>84</v>
      </c>
      <c r="NM9333" s="4" t="s">
        <v>10</v>
      </c>
      <c r="NN9333" s="4" t="s">
        <v>84</v>
      </c>
      <c r="NO9333" s="4" t="s">
        <v>10</v>
      </c>
      <c r="NP9333" s="4" t="s">
        <v>84</v>
      </c>
      <c r="NQ9333" s="4" t="s">
        <v>10</v>
      </c>
      <c r="NR9333" s="4" t="s">
        <v>84</v>
      </c>
      <c r="NS9333" s="4" t="s">
        <v>10</v>
      </c>
      <c r="NT9333" s="4" t="s">
        <v>84</v>
      </c>
      <c r="NU9333" s="4" t="s">
        <v>10</v>
      </c>
      <c r="NV9333" s="4" t="s">
        <v>84</v>
      </c>
      <c r="NW9333" s="4" t="s">
        <v>10</v>
      </c>
      <c r="NX9333" s="4" t="s">
        <v>84</v>
      </c>
      <c r="NY9333" s="4" t="s">
        <v>10</v>
      </c>
      <c r="NZ9333" s="4" t="s">
        <v>84</v>
      </c>
      <c r="OA9333" s="4" t="s">
        <v>10</v>
      </c>
      <c r="OB9333" s="4" t="s">
        <v>84</v>
      </c>
      <c r="OC9333" s="4" t="s">
        <v>10</v>
      </c>
      <c r="OD9333" s="4" t="s">
        <v>84</v>
      </c>
      <c r="OE9333" s="4" t="s">
        <v>10</v>
      </c>
      <c r="OF9333" s="4" t="s">
        <v>84</v>
      </c>
      <c r="OG9333" s="4" t="s">
        <v>10</v>
      </c>
      <c r="OH9333" s="4" t="s">
        <v>84</v>
      </c>
      <c r="OI9333" s="4" t="s">
        <v>10</v>
      </c>
      <c r="OJ9333" s="4" t="s">
        <v>84</v>
      </c>
      <c r="OK9333" s="4" t="s">
        <v>10</v>
      </c>
      <c r="OL9333" s="4" t="s">
        <v>84</v>
      </c>
      <c r="OM9333" s="4" t="s">
        <v>10</v>
      </c>
      <c r="ON9333" s="4" t="s">
        <v>84</v>
      </c>
      <c r="OO9333" s="4" t="s">
        <v>10</v>
      </c>
      <c r="OP9333" s="4" t="s">
        <v>84</v>
      </c>
      <c r="OQ9333" s="4" t="s">
        <v>10</v>
      </c>
      <c r="OR9333" s="4" t="s">
        <v>84</v>
      </c>
      <c r="OS9333" s="4" t="s">
        <v>10</v>
      </c>
      <c r="OT9333" s="4" t="s">
        <v>84</v>
      </c>
      <c r="OU9333" s="4" t="s">
        <v>10</v>
      </c>
      <c r="OV9333" s="4" t="s">
        <v>84</v>
      </c>
      <c r="OW9333" s="4" t="s">
        <v>10</v>
      </c>
      <c r="OX9333" s="4" t="s">
        <v>84</v>
      </c>
      <c r="OY9333" s="4" t="s">
        <v>10</v>
      </c>
      <c r="OZ9333" s="4" t="s">
        <v>84</v>
      </c>
      <c r="PA9333" s="4" t="s">
        <v>10</v>
      </c>
      <c r="PB9333" s="4" t="s">
        <v>84</v>
      </c>
      <c r="PC9333" s="4" t="s">
        <v>10</v>
      </c>
      <c r="PD9333" s="4" t="s">
        <v>84</v>
      </c>
      <c r="PE9333" s="4" t="s">
        <v>84</v>
      </c>
    </row>
    <row r="9334" spans="1:9">
      <c r="A9334" t="n">
        <v>72221</v>
      </c>
      <c r="B9334" s="27" t="n">
        <v>6</v>
      </c>
      <c r="C9334" s="7" t="n">
        <v>35</v>
      </c>
      <c r="D9334" s="7" t="n">
        <v>1</v>
      </c>
      <c r="E9334" s="7" t="n">
        <v>1</v>
      </c>
      <c r="F9334" s="7" t="n">
        <v>207</v>
      </c>
      <c r="G9334" s="7" t="n">
        <v>240</v>
      </c>
      <c r="H9334" s="16" t="n">
        <f t="normal" ca="1">A9336</f>
        <v>0</v>
      </c>
      <c r="I9334" s="7" t="n">
        <v>239</v>
      </c>
      <c r="J9334" s="16" t="n">
        <f t="normal" ca="1">A9336</f>
        <v>0</v>
      </c>
      <c r="K9334" s="7" t="n">
        <v>238</v>
      </c>
      <c r="L9334" s="16" t="n">
        <f t="normal" ca="1">A9336</f>
        <v>0</v>
      </c>
      <c r="M9334" s="7" t="n">
        <v>237</v>
      </c>
      <c r="N9334" s="16" t="n">
        <f t="normal" ca="1">A9342</f>
        <v>0</v>
      </c>
      <c r="O9334" s="7" t="n">
        <v>236</v>
      </c>
      <c r="P9334" s="16" t="n">
        <f t="normal" ca="1">A9342</f>
        <v>0</v>
      </c>
      <c r="Q9334" s="7" t="n">
        <v>235</v>
      </c>
      <c r="R9334" s="16" t="n">
        <f t="normal" ca="1">A9342</f>
        <v>0</v>
      </c>
      <c r="S9334" s="7" t="n">
        <v>234</v>
      </c>
      <c r="T9334" s="16" t="n">
        <f t="normal" ca="1">A9342</f>
        <v>0</v>
      </c>
      <c r="U9334" s="7" t="n">
        <v>233</v>
      </c>
      <c r="V9334" s="16" t="n">
        <f t="normal" ca="1">A9342</f>
        <v>0</v>
      </c>
      <c r="W9334" s="7" t="n">
        <v>232</v>
      </c>
      <c r="X9334" s="16" t="n">
        <f t="normal" ca="1">A9342</f>
        <v>0</v>
      </c>
      <c r="Y9334" s="7" t="n">
        <v>231</v>
      </c>
      <c r="Z9334" s="16" t="n">
        <f t="normal" ca="1">A9346</f>
        <v>0</v>
      </c>
      <c r="AA9334" s="7" t="n">
        <v>230</v>
      </c>
      <c r="AB9334" s="16" t="n">
        <f t="normal" ca="1">A9346</f>
        <v>0</v>
      </c>
      <c r="AC9334" s="7" t="n">
        <v>226</v>
      </c>
      <c r="AD9334" s="16" t="n">
        <f t="normal" ca="1">A9346</f>
        <v>0</v>
      </c>
      <c r="AE9334" s="7" t="n">
        <v>225</v>
      </c>
      <c r="AF9334" s="16" t="n">
        <f t="normal" ca="1">A9346</f>
        <v>0</v>
      </c>
      <c r="AG9334" s="7" t="n">
        <v>224</v>
      </c>
      <c r="AH9334" s="16" t="n">
        <f t="normal" ca="1">A9346</f>
        <v>0</v>
      </c>
      <c r="AI9334" s="7" t="n">
        <v>223</v>
      </c>
      <c r="AJ9334" s="16" t="n">
        <f t="normal" ca="1">A9346</f>
        <v>0</v>
      </c>
      <c r="AK9334" s="7" t="n">
        <v>222</v>
      </c>
      <c r="AL9334" s="16" t="n">
        <f t="normal" ca="1">A9348</f>
        <v>0</v>
      </c>
      <c r="AM9334" s="7" t="n">
        <v>221</v>
      </c>
      <c r="AN9334" s="16" t="n">
        <f t="normal" ca="1">A9350</f>
        <v>0</v>
      </c>
      <c r="AO9334" s="7" t="n">
        <v>220</v>
      </c>
      <c r="AP9334" s="16" t="n">
        <f t="normal" ca="1">A9350</f>
        <v>0</v>
      </c>
      <c r="AQ9334" s="7" t="n">
        <v>219</v>
      </c>
      <c r="AR9334" s="16" t="n">
        <f t="normal" ca="1">A9350</f>
        <v>0</v>
      </c>
      <c r="AS9334" s="7" t="n">
        <v>218</v>
      </c>
      <c r="AT9334" s="16" t="n">
        <f t="normal" ca="1">A9350</f>
        <v>0</v>
      </c>
      <c r="AU9334" s="7" t="n">
        <v>217</v>
      </c>
      <c r="AV9334" s="16" t="n">
        <f t="normal" ca="1">A9352</f>
        <v>0</v>
      </c>
      <c r="AW9334" s="7" t="n">
        <v>216</v>
      </c>
      <c r="AX9334" s="16" t="n">
        <f t="normal" ca="1">A9352</f>
        <v>0</v>
      </c>
      <c r="AY9334" s="7" t="n">
        <v>215</v>
      </c>
      <c r="AZ9334" s="16" t="n">
        <f t="normal" ca="1">A9352</f>
        <v>0</v>
      </c>
      <c r="BA9334" s="7" t="n">
        <v>214</v>
      </c>
      <c r="BB9334" s="16" t="n">
        <f t="normal" ca="1">A9352</f>
        <v>0</v>
      </c>
      <c r="BC9334" s="7" t="n">
        <v>213</v>
      </c>
      <c r="BD9334" s="16" t="n">
        <f t="normal" ca="1">A9352</f>
        <v>0</v>
      </c>
      <c r="BE9334" s="7" t="n">
        <v>212</v>
      </c>
      <c r="BF9334" s="16" t="n">
        <f t="normal" ca="1">A9352</f>
        <v>0</v>
      </c>
      <c r="BG9334" s="7" t="n">
        <v>211</v>
      </c>
      <c r="BH9334" s="16" t="n">
        <f t="normal" ca="1">A9352</f>
        <v>0</v>
      </c>
      <c r="BI9334" s="7" t="n">
        <v>210</v>
      </c>
      <c r="BJ9334" s="16" t="n">
        <f t="normal" ca="1">A9352</f>
        <v>0</v>
      </c>
      <c r="BK9334" s="7" t="n">
        <v>209</v>
      </c>
      <c r="BL9334" s="16" t="n">
        <f t="normal" ca="1">A9354</f>
        <v>0</v>
      </c>
      <c r="BM9334" s="7" t="n">
        <v>208</v>
      </c>
      <c r="BN9334" s="16" t="n">
        <f t="normal" ca="1">A9354</f>
        <v>0</v>
      </c>
      <c r="BO9334" s="7" t="n">
        <v>207</v>
      </c>
      <c r="BP9334" s="16" t="n">
        <f t="normal" ca="1">A9354</f>
        <v>0</v>
      </c>
      <c r="BQ9334" s="7" t="n">
        <v>206</v>
      </c>
      <c r="BR9334" s="16" t="n">
        <f t="normal" ca="1">A9354</f>
        <v>0</v>
      </c>
      <c r="BS9334" s="7" t="n">
        <v>205</v>
      </c>
      <c r="BT9334" s="16" t="n">
        <f t="normal" ca="1">A9356</f>
        <v>0</v>
      </c>
      <c r="BU9334" s="7" t="n">
        <v>204</v>
      </c>
      <c r="BV9334" s="16" t="n">
        <f t="normal" ca="1">A9356</f>
        <v>0</v>
      </c>
      <c r="BW9334" s="7" t="n">
        <v>203</v>
      </c>
      <c r="BX9334" s="16" t="n">
        <f t="normal" ca="1">A9356</f>
        <v>0</v>
      </c>
      <c r="BY9334" s="7" t="n">
        <v>202</v>
      </c>
      <c r="BZ9334" s="16" t="n">
        <f t="normal" ca="1">A9356</f>
        <v>0</v>
      </c>
      <c r="CA9334" s="7" t="n">
        <v>201</v>
      </c>
      <c r="CB9334" s="16" t="n">
        <f t="normal" ca="1">A9358</f>
        <v>0</v>
      </c>
      <c r="CC9334" s="7" t="n">
        <v>200</v>
      </c>
      <c r="CD9334" s="16" t="n">
        <f t="normal" ca="1">A9358</f>
        <v>0</v>
      </c>
      <c r="CE9334" s="7" t="n">
        <v>199</v>
      </c>
      <c r="CF9334" s="16" t="n">
        <f t="normal" ca="1">A9358</f>
        <v>0</v>
      </c>
      <c r="CG9334" s="7" t="n">
        <v>198</v>
      </c>
      <c r="CH9334" s="16" t="n">
        <f t="normal" ca="1">A9358</f>
        <v>0</v>
      </c>
      <c r="CI9334" s="7" t="n">
        <v>197</v>
      </c>
      <c r="CJ9334" s="16" t="n">
        <f t="normal" ca="1">A9360</f>
        <v>0</v>
      </c>
      <c r="CK9334" s="7" t="n">
        <v>196</v>
      </c>
      <c r="CL9334" s="16" t="n">
        <f t="normal" ca="1">A9360</f>
        <v>0</v>
      </c>
      <c r="CM9334" s="7" t="n">
        <v>195</v>
      </c>
      <c r="CN9334" s="16" t="n">
        <f t="normal" ca="1">A9360</f>
        <v>0</v>
      </c>
      <c r="CO9334" s="7" t="n">
        <v>194</v>
      </c>
      <c r="CP9334" s="16" t="n">
        <f t="normal" ca="1">A9360</f>
        <v>0</v>
      </c>
      <c r="CQ9334" s="7" t="n">
        <v>193</v>
      </c>
      <c r="CR9334" s="16" t="n">
        <f t="normal" ca="1">A9360</f>
        <v>0</v>
      </c>
      <c r="CS9334" s="7" t="n">
        <v>192</v>
      </c>
      <c r="CT9334" s="16" t="n">
        <f t="normal" ca="1">A9360</f>
        <v>0</v>
      </c>
      <c r="CU9334" s="7" t="n">
        <v>191</v>
      </c>
      <c r="CV9334" s="16" t="n">
        <f t="normal" ca="1">A9360</f>
        <v>0</v>
      </c>
      <c r="CW9334" s="7" t="n">
        <v>190</v>
      </c>
      <c r="CX9334" s="16" t="n">
        <f t="normal" ca="1">A9360</f>
        <v>0</v>
      </c>
      <c r="CY9334" s="7" t="n">
        <v>189</v>
      </c>
      <c r="CZ9334" s="16" t="n">
        <f t="normal" ca="1">A9362</f>
        <v>0</v>
      </c>
      <c r="DA9334" s="7" t="n">
        <v>188</v>
      </c>
      <c r="DB9334" s="16" t="n">
        <f t="normal" ca="1">A9362</f>
        <v>0</v>
      </c>
      <c r="DC9334" s="7" t="n">
        <v>187</v>
      </c>
      <c r="DD9334" s="16" t="n">
        <f t="normal" ca="1">A9362</f>
        <v>0</v>
      </c>
      <c r="DE9334" s="7" t="n">
        <v>186</v>
      </c>
      <c r="DF9334" s="16" t="n">
        <f t="normal" ca="1">A9362</f>
        <v>0</v>
      </c>
      <c r="DG9334" s="7" t="n">
        <v>185</v>
      </c>
      <c r="DH9334" s="16" t="n">
        <f t="normal" ca="1">A9364</f>
        <v>0</v>
      </c>
      <c r="DI9334" s="7" t="n">
        <v>184</v>
      </c>
      <c r="DJ9334" s="16" t="n">
        <f t="normal" ca="1">A9364</f>
        <v>0</v>
      </c>
      <c r="DK9334" s="7" t="n">
        <v>183</v>
      </c>
      <c r="DL9334" s="16" t="n">
        <f t="normal" ca="1">A9364</f>
        <v>0</v>
      </c>
      <c r="DM9334" s="7" t="n">
        <v>182</v>
      </c>
      <c r="DN9334" s="16" t="n">
        <f t="normal" ca="1">A9364</f>
        <v>0</v>
      </c>
      <c r="DO9334" s="7" t="n">
        <v>181</v>
      </c>
      <c r="DP9334" s="16" t="n">
        <f t="normal" ca="1">A9366</f>
        <v>0</v>
      </c>
      <c r="DQ9334" s="7" t="n">
        <v>180</v>
      </c>
      <c r="DR9334" s="16" t="n">
        <f t="normal" ca="1">A9366</f>
        <v>0</v>
      </c>
      <c r="DS9334" s="7" t="n">
        <v>179</v>
      </c>
      <c r="DT9334" s="16" t="n">
        <f t="normal" ca="1">A9366</f>
        <v>0</v>
      </c>
      <c r="DU9334" s="7" t="n">
        <v>178</v>
      </c>
      <c r="DV9334" s="16" t="n">
        <f t="normal" ca="1">A9366</f>
        <v>0</v>
      </c>
      <c r="DW9334" s="7" t="n">
        <v>177</v>
      </c>
      <c r="DX9334" s="16" t="n">
        <f t="normal" ca="1">A9368</f>
        <v>0</v>
      </c>
      <c r="DY9334" s="7" t="n">
        <v>176</v>
      </c>
      <c r="DZ9334" s="16" t="n">
        <f t="normal" ca="1">A9368</f>
        <v>0</v>
      </c>
      <c r="EA9334" s="7" t="n">
        <v>175</v>
      </c>
      <c r="EB9334" s="16" t="n">
        <f t="normal" ca="1">A9368</f>
        <v>0</v>
      </c>
      <c r="EC9334" s="7" t="n">
        <v>174</v>
      </c>
      <c r="ED9334" s="16" t="n">
        <f t="normal" ca="1">A9368</f>
        <v>0</v>
      </c>
      <c r="EE9334" s="7" t="n">
        <v>173</v>
      </c>
      <c r="EF9334" s="16" t="n">
        <f t="normal" ca="1">A9368</f>
        <v>0</v>
      </c>
      <c r="EG9334" s="7" t="n">
        <v>172</v>
      </c>
      <c r="EH9334" s="16" t="n">
        <f t="normal" ca="1">A9368</f>
        <v>0</v>
      </c>
      <c r="EI9334" s="7" t="n">
        <v>171</v>
      </c>
      <c r="EJ9334" s="16" t="n">
        <f t="normal" ca="1">A9368</f>
        <v>0</v>
      </c>
      <c r="EK9334" s="7" t="n">
        <v>170</v>
      </c>
      <c r="EL9334" s="16" t="n">
        <f t="normal" ca="1">A9368</f>
        <v>0</v>
      </c>
      <c r="EM9334" s="7" t="n">
        <v>169</v>
      </c>
      <c r="EN9334" s="16" t="n">
        <f t="normal" ca="1">A9370</f>
        <v>0</v>
      </c>
      <c r="EO9334" s="7" t="n">
        <v>168</v>
      </c>
      <c r="EP9334" s="16" t="n">
        <f t="normal" ca="1">A9370</f>
        <v>0</v>
      </c>
      <c r="EQ9334" s="7" t="n">
        <v>167</v>
      </c>
      <c r="ER9334" s="16" t="n">
        <f t="normal" ca="1">A9370</f>
        <v>0</v>
      </c>
      <c r="ES9334" s="7" t="n">
        <v>166</v>
      </c>
      <c r="ET9334" s="16" t="n">
        <f t="normal" ca="1">A9370</f>
        <v>0</v>
      </c>
      <c r="EU9334" s="7" t="n">
        <v>165</v>
      </c>
      <c r="EV9334" s="16" t="n">
        <f t="normal" ca="1">A9372</f>
        <v>0</v>
      </c>
      <c r="EW9334" s="7" t="n">
        <v>164</v>
      </c>
      <c r="EX9334" s="16" t="n">
        <f t="normal" ca="1">A9372</f>
        <v>0</v>
      </c>
      <c r="EY9334" s="7" t="n">
        <v>163</v>
      </c>
      <c r="EZ9334" s="16" t="n">
        <f t="normal" ca="1">A9372</f>
        <v>0</v>
      </c>
      <c r="FA9334" s="7" t="n">
        <v>162</v>
      </c>
      <c r="FB9334" s="16" t="n">
        <f t="normal" ca="1">A9372</f>
        <v>0</v>
      </c>
      <c r="FC9334" s="7" t="n">
        <v>161</v>
      </c>
      <c r="FD9334" s="16" t="n">
        <f t="normal" ca="1">A9378</f>
        <v>0</v>
      </c>
      <c r="FE9334" s="7" t="n">
        <v>160</v>
      </c>
      <c r="FF9334" s="16" t="n">
        <f t="normal" ca="1">A9378</f>
        <v>0</v>
      </c>
      <c r="FG9334" s="7" t="n">
        <v>154</v>
      </c>
      <c r="FH9334" s="16" t="n">
        <f t="normal" ca="1">A9378</f>
        <v>0</v>
      </c>
      <c r="FI9334" s="7" t="n">
        <v>153</v>
      </c>
      <c r="FJ9334" s="16" t="n">
        <f t="normal" ca="1">A9378</f>
        <v>0</v>
      </c>
      <c r="FK9334" s="7" t="n">
        <v>152</v>
      </c>
      <c r="FL9334" s="16" t="n">
        <f t="normal" ca="1">A9378</f>
        <v>0</v>
      </c>
      <c r="FM9334" s="7" t="n">
        <v>151</v>
      </c>
      <c r="FN9334" s="16" t="n">
        <f t="normal" ca="1">A9378</f>
        <v>0</v>
      </c>
      <c r="FO9334" s="7" t="n">
        <v>150</v>
      </c>
      <c r="FP9334" s="16" t="n">
        <f t="normal" ca="1">A9378</f>
        <v>0</v>
      </c>
      <c r="FQ9334" s="7" t="n">
        <v>149</v>
      </c>
      <c r="FR9334" s="16" t="n">
        <f t="normal" ca="1">A9378</f>
        <v>0</v>
      </c>
      <c r="FS9334" s="7" t="n">
        <v>148</v>
      </c>
      <c r="FT9334" s="16" t="n">
        <f t="normal" ca="1">A9378</f>
        <v>0</v>
      </c>
      <c r="FU9334" s="7" t="n">
        <v>147</v>
      </c>
      <c r="FV9334" s="16" t="n">
        <f t="normal" ca="1">A9378</f>
        <v>0</v>
      </c>
      <c r="FW9334" s="7" t="n">
        <v>146</v>
      </c>
      <c r="FX9334" s="16" t="n">
        <f t="normal" ca="1">A9386</f>
        <v>0</v>
      </c>
      <c r="FY9334" s="7" t="n">
        <v>145</v>
      </c>
      <c r="FZ9334" s="16" t="n">
        <f t="normal" ca="1">A9386</f>
        <v>0</v>
      </c>
      <c r="GA9334" s="7" t="n">
        <v>144</v>
      </c>
      <c r="GB9334" s="16" t="n">
        <f t="normal" ca="1">A9386</f>
        <v>0</v>
      </c>
      <c r="GC9334" s="7" t="n">
        <v>143</v>
      </c>
      <c r="GD9334" s="16" t="n">
        <f t="normal" ca="1">A9386</f>
        <v>0</v>
      </c>
      <c r="GE9334" s="7" t="n">
        <v>142</v>
      </c>
      <c r="GF9334" s="16" t="n">
        <f t="normal" ca="1">A9386</f>
        <v>0</v>
      </c>
      <c r="GG9334" s="7" t="n">
        <v>141</v>
      </c>
      <c r="GH9334" s="16" t="n">
        <f t="normal" ca="1">A9388</f>
        <v>0</v>
      </c>
      <c r="GI9334" s="7" t="n">
        <v>140</v>
      </c>
      <c r="GJ9334" s="16" t="n">
        <f t="normal" ca="1">A9388</f>
        <v>0</v>
      </c>
      <c r="GK9334" s="7" t="n">
        <v>136</v>
      </c>
      <c r="GL9334" s="16" t="n">
        <f t="normal" ca="1">A9388</f>
        <v>0</v>
      </c>
      <c r="GM9334" s="7" t="n">
        <v>135</v>
      </c>
      <c r="GN9334" s="16" t="n">
        <f t="normal" ca="1">A9388</f>
        <v>0</v>
      </c>
      <c r="GO9334" s="7" t="n">
        <v>134</v>
      </c>
      <c r="GP9334" s="16" t="n">
        <f t="normal" ca="1">A9388</f>
        <v>0</v>
      </c>
      <c r="GQ9334" s="7" t="n">
        <v>133</v>
      </c>
      <c r="GR9334" s="16" t="n">
        <f t="normal" ca="1">A9388</f>
        <v>0</v>
      </c>
      <c r="GS9334" s="7" t="n">
        <v>132</v>
      </c>
      <c r="GT9334" s="16" t="n">
        <f t="normal" ca="1">A9388</f>
        <v>0</v>
      </c>
      <c r="GU9334" s="7" t="n">
        <v>131</v>
      </c>
      <c r="GV9334" s="16" t="n">
        <f t="normal" ca="1">A9388</f>
        <v>0</v>
      </c>
      <c r="GW9334" s="7" t="n">
        <v>130</v>
      </c>
      <c r="GX9334" s="16" t="n">
        <f t="normal" ca="1">A9388</f>
        <v>0</v>
      </c>
      <c r="GY9334" s="7" t="n">
        <v>129</v>
      </c>
      <c r="GZ9334" s="16" t="n">
        <f t="normal" ca="1">A9388</f>
        <v>0</v>
      </c>
      <c r="HA9334" s="7" t="n">
        <v>128</v>
      </c>
      <c r="HB9334" s="16" t="n">
        <f t="normal" ca="1">A9388</f>
        <v>0</v>
      </c>
      <c r="HC9334" s="7" t="n">
        <v>127</v>
      </c>
      <c r="HD9334" s="16" t="n">
        <f t="normal" ca="1">A9390</f>
        <v>0</v>
      </c>
      <c r="HE9334" s="7" t="n">
        <v>126</v>
      </c>
      <c r="HF9334" s="16" t="n">
        <f t="normal" ca="1">A9390</f>
        <v>0</v>
      </c>
      <c r="HG9334" s="7" t="n">
        <v>125</v>
      </c>
      <c r="HH9334" s="16" t="n">
        <f t="normal" ca="1">A9390</f>
        <v>0</v>
      </c>
      <c r="HI9334" s="7" t="n">
        <v>124</v>
      </c>
      <c r="HJ9334" s="16" t="n">
        <f t="normal" ca="1">A9390</f>
        <v>0</v>
      </c>
      <c r="HK9334" s="7" t="n">
        <v>123</v>
      </c>
      <c r="HL9334" s="16" t="n">
        <f t="normal" ca="1">A9390</f>
        <v>0</v>
      </c>
      <c r="HM9334" s="7" t="n">
        <v>122</v>
      </c>
      <c r="HN9334" s="16" t="n">
        <f t="normal" ca="1">A9390</f>
        <v>0</v>
      </c>
      <c r="HO9334" s="7" t="n">
        <v>121</v>
      </c>
      <c r="HP9334" s="16" t="n">
        <f t="normal" ca="1">A9392</f>
        <v>0</v>
      </c>
      <c r="HQ9334" s="7" t="n">
        <v>120</v>
      </c>
      <c r="HR9334" s="16" t="n">
        <f t="normal" ca="1">A9394</f>
        <v>0</v>
      </c>
      <c r="HS9334" s="7" t="n">
        <v>111</v>
      </c>
      <c r="HT9334" s="16" t="n">
        <f t="normal" ca="1">A9396</f>
        <v>0</v>
      </c>
      <c r="HU9334" s="7" t="n">
        <v>110</v>
      </c>
      <c r="HV9334" s="16" t="n">
        <f t="normal" ca="1">A9396</f>
        <v>0</v>
      </c>
      <c r="HW9334" s="7" t="n">
        <v>109</v>
      </c>
      <c r="HX9334" s="16" t="n">
        <f t="normal" ca="1">A9396</f>
        <v>0</v>
      </c>
      <c r="HY9334" s="7" t="n">
        <v>108</v>
      </c>
      <c r="HZ9334" s="16" t="n">
        <f t="normal" ca="1">A9398</f>
        <v>0</v>
      </c>
      <c r="IA9334" s="7" t="n">
        <v>107</v>
      </c>
      <c r="IB9334" s="16" t="n">
        <f t="normal" ca="1">A9400</f>
        <v>0</v>
      </c>
      <c r="IC9334" s="7" t="n">
        <v>106</v>
      </c>
      <c r="ID9334" s="16" t="n">
        <f t="normal" ca="1">A9400</f>
        <v>0</v>
      </c>
      <c r="IE9334" s="7" t="n">
        <v>105</v>
      </c>
      <c r="IF9334" s="16" t="n">
        <f t="normal" ca="1">A9400</f>
        <v>0</v>
      </c>
      <c r="IG9334" s="7" t="n">
        <v>104</v>
      </c>
      <c r="IH9334" s="16" t="n">
        <f t="normal" ca="1">A9400</f>
        <v>0</v>
      </c>
      <c r="II9334" s="7" t="n">
        <v>103</v>
      </c>
      <c r="IJ9334" s="16" t="n">
        <f t="normal" ca="1">A9402</f>
        <v>0</v>
      </c>
      <c r="IK9334" s="7" t="n">
        <v>102</v>
      </c>
      <c r="IL9334" s="16" t="n">
        <f t="normal" ca="1">A9402</f>
        <v>0</v>
      </c>
      <c r="IM9334" s="7" t="n">
        <v>101</v>
      </c>
      <c r="IN9334" s="16" t="n">
        <f t="normal" ca="1">A9402</f>
        <v>0</v>
      </c>
      <c r="IO9334" s="7" t="n">
        <v>100</v>
      </c>
      <c r="IP9334" s="16" t="n">
        <f t="normal" ca="1">A9402</f>
        <v>0</v>
      </c>
      <c r="IQ9334" s="7" t="n">
        <v>99</v>
      </c>
      <c r="IR9334" s="16" t="n">
        <f t="normal" ca="1">A9402</f>
        <v>0</v>
      </c>
      <c r="IS9334" s="7" t="n">
        <v>98</v>
      </c>
      <c r="IT9334" s="16" t="n">
        <f t="normal" ca="1">A9402</f>
        <v>0</v>
      </c>
      <c r="IU9334" s="7" t="n">
        <v>97</v>
      </c>
      <c r="IV9334" s="16" t="n">
        <f t="normal" ca="1">A9402</f>
        <v>0</v>
      </c>
      <c r="IW9334" s="7" t="n">
        <v>96</v>
      </c>
      <c r="IX9334" s="16" t="n">
        <f t="normal" ca="1">A9402</f>
        <v>0</v>
      </c>
      <c r="IY9334" s="7" t="n">
        <v>95</v>
      </c>
      <c r="IZ9334" s="16" t="n">
        <f t="normal" ca="1">A9404</f>
        <v>0</v>
      </c>
      <c r="JA9334" s="7" t="n">
        <v>94</v>
      </c>
      <c r="JB9334" s="16" t="n">
        <f t="normal" ca="1">A9404</f>
        <v>0</v>
      </c>
      <c r="JC9334" s="7" t="n">
        <v>93</v>
      </c>
      <c r="JD9334" s="16" t="n">
        <f t="normal" ca="1">A9404</f>
        <v>0</v>
      </c>
      <c r="JE9334" s="7" t="n">
        <v>92</v>
      </c>
      <c r="JF9334" s="16" t="n">
        <f t="normal" ca="1">A9404</f>
        <v>0</v>
      </c>
      <c r="JG9334" s="7" t="n">
        <v>91</v>
      </c>
      <c r="JH9334" s="16" t="n">
        <f t="normal" ca="1">A9404</f>
        <v>0</v>
      </c>
      <c r="JI9334" s="7" t="n">
        <v>90</v>
      </c>
      <c r="JJ9334" s="16" t="n">
        <f t="normal" ca="1">A9404</f>
        <v>0</v>
      </c>
      <c r="JK9334" s="7" t="n">
        <v>89</v>
      </c>
      <c r="JL9334" s="16" t="n">
        <f t="normal" ca="1">A9404</f>
        <v>0</v>
      </c>
      <c r="JM9334" s="7" t="n">
        <v>88</v>
      </c>
      <c r="JN9334" s="16" t="n">
        <f t="normal" ca="1">A9406</f>
        <v>0</v>
      </c>
      <c r="JO9334" s="7" t="n">
        <v>87</v>
      </c>
      <c r="JP9334" s="16" t="n">
        <f t="normal" ca="1">A9412</f>
        <v>0</v>
      </c>
      <c r="JQ9334" s="7" t="n">
        <v>86</v>
      </c>
      <c r="JR9334" s="16" t="n">
        <f t="normal" ca="1">A9412</f>
        <v>0</v>
      </c>
      <c r="JS9334" s="7" t="n">
        <v>83</v>
      </c>
      <c r="JT9334" s="16" t="n">
        <f t="normal" ca="1">A9412</f>
        <v>0</v>
      </c>
      <c r="JU9334" s="7" t="n">
        <v>82</v>
      </c>
      <c r="JV9334" s="16" t="n">
        <f t="normal" ca="1">A9412</f>
        <v>0</v>
      </c>
      <c r="JW9334" s="7" t="n">
        <v>81</v>
      </c>
      <c r="JX9334" s="16" t="n">
        <f t="normal" ca="1">A9412</f>
        <v>0</v>
      </c>
      <c r="JY9334" s="7" t="n">
        <v>80</v>
      </c>
      <c r="JZ9334" s="16" t="n">
        <f t="normal" ca="1">A9412</f>
        <v>0</v>
      </c>
      <c r="KA9334" s="7" t="n">
        <v>79</v>
      </c>
      <c r="KB9334" s="16" t="n">
        <f t="normal" ca="1">A9416</f>
        <v>0</v>
      </c>
      <c r="KC9334" s="7" t="n">
        <v>78</v>
      </c>
      <c r="KD9334" s="16" t="n">
        <f t="normal" ca="1">A9416</f>
        <v>0</v>
      </c>
      <c r="KE9334" s="7" t="n">
        <v>77</v>
      </c>
      <c r="KF9334" s="16" t="n">
        <f t="normal" ca="1">A9416</f>
        <v>0</v>
      </c>
      <c r="KG9334" s="7" t="n">
        <v>76</v>
      </c>
      <c r="KH9334" s="16" t="n">
        <f t="normal" ca="1">A9416</f>
        <v>0</v>
      </c>
      <c r="KI9334" s="7" t="n">
        <v>75</v>
      </c>
      <c r="KJ9334" s="16" t="n">
        <f t="normal" ca="1">A9416</f>
        <v>0</v>
      </c>
      <c r="KK9334" s="7" t="n">
        <v>74</v>
      </c>
      <c r="KL9334" s="16" t="n">
        <f t="normal" ca="1">A9416</f>
        <v>0</v>
      </c>
      <c r="KM9334" s="7" t="n">
        <v>73</v>
      </c>
      <c r="KN9334" s="16" t="n">
        <f t="normal" ca="1">A9416</f>
        <v>0</v>
      </c>
      <c r="KO9334" s="7" t="n">
        <v>72</v>
      </c>
      <c r="KP9334" s="16" t="n">
        <f t="normal" ca="1">A9416</f>
        <v>0</v>
      </c>
      <c r="KQ9334" s="7" t="n">
        <v>71</v>
      </c>
      <c r="KR9334" s="16" t="n">
        <f t="normal" ca="1">A9416</f>
        <v>0</v>
      </c>
      <c r="KS9334" s="7" t="n">
        <v>70</v>
      </c>
      <c r="KT9334" s="16" t="n">
        <f t="normal" ca="1">A9416</f>
        <v>0</v>
      </c>
      <c r="KU9334" s="7" t="n">
        <v>69</v>
      </c>
      <c r="KV9334" s="16" t="n">
        <f t="normal" ca="1">A9416</f>
        <v>0</v>
      </c>
      <c r="KW9334" s="7" t="n">
        <v>68</v>
      </c>
      <c r="KX9334" s="16" t="n">
        <f t="normal" ca="1">A9420</f>
        <v>0</v>
      </c>
      <c r="KY9334" s="7" t="n">
        <v>67</v>
      </c>
      <c r="KZ9334" s="16" t="n">
        <f t="normal" ca="1">A9420</f>
        <v>0</v>
      </c>
      <c r="LA9334" s="7" t="n">
        <v>66</v>
      </c>
      <c r="LB9334" s="16" t="n">
        <f t="normal" ca="1">A9420</f>
        <v>0</v>
      </c>
      <c r="LC9334" s="7" t="n">
        <v>65</v>
      </c>
      <c r="LD9334" s="16" t="n">
        <f t="normal" ca="1">A9420</f>
        <v>0</v>
      </c>
      <c r="LE9334" s="7" t="n">
        <v>62</v>
      </c>
      <c r="LF9334" s="16" t="n">
        <f t="normal" ca="1">A9422</f>
        <v>0</v>
      </c>
      <c r="LG9334" s="7" t="n">
        <v>61</v>
      </c>
      <c r="LH9334" s="16" t="n">
        <f t="normal" ca="1">A9424</f>
        <v>0</v>
      </c>
      <c r="LI9334" s="7" t="n">
        <v>60</v>
      </c>
      <c r="LJ9334" s="16" t="n">
        <f t="normal" ca="1">A9426</f>
        <v>0</v>
      </c>
      <c r="LK9334" s="7" t="n">
        <v>59</v>
      </c>
      <c r="LL9334" s="16" t="n">
        <f t="normal" ca="1">A9428</f>
        <v>0</v>
      </c>
      <c r="LM9334" s="7" t="n">
        <v>58</v>
      </c>
      <c r="LN9334" s="16" t="n">
        <f t="normal" ca="1">A9428</f>
        <v>0</v>
      </c>
      <c r="LO9334" s="7" t="n">
        <v>57</v>
      </c>
      <c r="LP9334" s="16" t="n">
        <f t="normal" ca="1">A9430</f>
        <v>0</v>
      </c>
      <c r="LQ9334" s="7" t="n">
        <v>56</v>
      </c>
      <c r="LR9334" s="16" t="n">
        <f t="normal" ca="1">A9430</f>
        <v>0</v>
      </c>
      <c r="LS9334" s="7" t="n">
        <v>55</v>
      </c>
      <c r="LT9334" s="16" t="n">
        <f t="normal" ca="1">A9430</f>
        <v>0</v>
      </c>
      <c r="LU9334" s="7" t="n">
        <v>54</v>
      </c>
      <c r="LV9334" s="16" t="n">
        <f t="normal" ca="1">A9430</f>
        <v>0</v>
      </c>
      <c r="LW9334" s="7" t="n">
        <v>53</v>
      </c>
      <c r="LX9334" s="16" t="n">
        <f t="normal" ca="1">A9432</f>
        <v>0</v>
      </c>
      <c r="LY9334" s="7" t="n">
        <v>52</v>
      </c>
      <c r="LZ9334" s="16" t="n">
        <f t="normal" ca="1">A9432</f>
        <v>0</v>
      </c>
      <c r="MA9334" s="7" t="n">
        <v>51</v>
      </c>
      <c r="MB9334" s="16" t="n">
        <f t="normal" ca="1">A9434</f>
        <v>0</v>
      </c>
      <c r="MC9334" s="7" t="n">
        <v>50</v>
      </c>
      <c r="MD9334" s="16" t="n">
        <f t="normal" ca="1">A9436</f>
        <v>0</v>
      </c>
      <c r="ME9334" s="7" t="n">
        <v>49</v>
      </c>
      <c r="MF9334" s="16" t="n">
        <f t="normal" ca="1">A9440</f>
        <v>0</v>
      </c>
      <c r="MG9334" s="7" t="n">
        <v>48</v>
      </c>
      <c r="MH9334" s="16" t="n">
        <f t="normal" ca="1">A9440</f>
        <v>0</v>
      </c>
      <c r="MI9334" s="7" t="n">
        <v>47</v>
      </c>
      <c r="MJ9334" s="16" t="n">
        <f t="normal" ca="1">A9442</f>
        <v>0</v>
      </c>
      <c r="MK9334" s="7" t="n">
        <v>46</v>
      </c>
      <c r="ML9334" s="16" t="n">
        <f t="normal" ca="1">A9456</f>
        <v>0</v>
      </c>
      <c r="MM9334" s="7" t="n">
        <v>45</v>
      </c>
      <c r="MN9334" s="16" t="n">
        <f t="normal" ca="1">A9458</f>
        <v>0</v>
      </c>
      <c r="MO9334" s="7" t="n">
        <v>44</v>
      </c>
      <c r="MP9334" s="16" t="n">
        <f t="normal" ca="1">A9458</f>
        <v>0</v>
      </c>
      <c r="MQ9334" s="7" t="n">
        <v>43</v>
      </c>
      <c r="MR9334" s="16" t="n">
        <f t="normal" ca="1">A9462</f>
        <v>0</v>
      </c>
      <c r="MS9334" s="7" t="n">
        <v>42</v>
      </c>
      <c r="MT9334" s="16" t="n">
        <f t="normal" ca="1">A9462</f>
        <v>0</v>
      </c>
      <c r="MU9334" s="7" t="n">
        <v>41</v>
      </c>
      <c r="MV9334" s="16" t="n">
        <f t="normal" ca="1">A9462</f>
        <v>0</v>
      </c>
      <c r="MW9334" s="7" t="n">
        <v>40</v>
      </c>
      <c r="MX9334" s="16" t="n">
        <f t="normal" ca="1">A9462</f>
        <v>0</v>
      </c>
      <c r="MY9334" s="7" t="n">
        <v>36</v>
      </c>
      <c r="MZ9334" s="16" t="n">
        <f t="normal" ca="1">A9466</f>
        <v>0</v>
      </c>
      <c r="NA9334" s="7" t="n">
        <v>35</v>
      </c>
      <c r="NB9334" s="16" t="n">
        <f t="normal" ca="1">A9468</f>
        <v>0</v>
      </c>
      <c r="NC9334" s="7" t="n">
        <v>34</v>
      </c>
      <c r="ND9334" s="16" t="n">
        <f t="normal" ca="1">A9480</f>
        <v>0</v>
      </c>
      <c r="NE9334" s="7" t="n">
        <v>33</v>
      </c>
      <c r="NF9334" s="16" t="n">
        <f t="normal" ca="1">A9480</f>
        <v>0</v>
      </c>
      <c r="NG9334" s="7" t="n">
        <v>32</v>
      </c>
      <c r="NH9334" s="16" t="n">
        <f t="normal" ca="1">A9480</f>
        <v>0</v>
      </c>
      <c r="NI9334" s="7" t="n">
        <v>31</v>
      </c>
      <c r="NJ9334" s="16" t="n">
        <f t="normal" ca="1">A9484</f>
        <v>0</v>
      </c>
      <c r="NK9334" s="7" t="n">
        <v>30</v>
      </c>
      <c r="NL9334" s="16" t="n">
        <f t="normal" ca="1">A9484</f>
        <v>0</v>
      </c>
      <c r="NM9334" s="7" t="n">
        <v>29</v>
      </c>
      <c r="NN9334" s="16" t="n">
        <f t="normal" ca="1">A9484</f>
        <v>0</v>
      </c>
      <c r="NO9334" s="7" t="n">
        <v>28</v>
      </c>
      <c r="NP9334" s="16" t="n">
        <f t="normal" ca="1">A9484</f>
        <v>0</v>
      </c>
      <c r="NQ9334" s="7" t="n">
        <v>27</v>
      </c>
      <c r="NR9334" s="16" t="n">
        <f t="normal" ca="1">A9484</f>
        <v>0</v>
      </c>
      <c r="NS9334" s="7" t="n">
        <v>26</v>
      </c>
      <c r="NT9334" s="16" t="n">
        <f t="normal" ca="1">A9486</f>
        <v>0</v>
      </c>
      <c r="NU9334" s="7" t="n">
        <v>25</v>
      </c>
      <c r="NV9334" s="16" t="n">
        <f t="normal" ca="1">A9486</f>
        <v>0</v>
      </c>
      <c r="NW9334" s="7" t="n">
        <v>24</v>
      </c>
      <c r="NX9334" s="16" t="n">
        <f t="normal" ca="1">A9486</f>
        <v>0</v>
      </c>
      <c r="NY9334" s="7" t="n">
        <v>23</v>
      </c>
      <c r="NZ9334" s="16" t="n">
        <f t="normal" ca="1">A9486</f>
        <v>0</v>
      </c>
      <c r="OA9334" s="7" t="n">
        <v>22</v>
      </c>
      <c r="OB9334" s="16" t="n">
        <f t="normal" ca="1">A9486</f>
        <v>0</v>
      </c>
      <c r="OC9334" s="7" t="n">
        <v>21</v>
      </c>
      <c r="OD9334" s="16" t="n">
        <f t="normal" ca="1">A9486</f>
        <v>0</v>
      </c>
      <c r="OE9334" s="7" t="n">
        <v>20</v>
      </c>
      <c r="OF9334" s="16" t="n">
        <f t="normal" ca="1">A9486</f>
        <v>0</v>
      </c>
      <c r="OG9334" s="7" t="n">
        <v>12</v>
      </c>
      <c r="OH9334" s="16" t="n">
        <f t="normal" ca="1">A9490</f>
        <v>0</v>
      </c>
      <c r="OI9334" s="7" t="n">
        <v>11</v>
      </c>
      <c r="OJ9334" s="16" t="n">
        <f t="normal" ca="1">A9494</f>
        <v>0</v>
      </c>
      <c r="OK9334" s="7" t="n">
        <v>10</v>
      </c>
      <c r="OL9334" s="16" t="n">
        <f t="normal" ca="1">A9534</f>
        <v>0</v>
      </c>
      <c r="OM9334" s="7" t="n">
        <v>9</v>
      </c>
      <c r="ON9334" s="16" t="n">
        <f t="normal" ca="1">A9534</f>
        <v>0</v>
      </c>
      <c r="OO9334" s="7" t="n">
        <v>8</v>
      </c>
      <c r="OP9334" s="16" t="n">
        <f t="normal" ca="1">A9534</f>
        <v>0</v>
      </c>
      <c r="OQ9334" s="7" t="n">
        <v>7</v>
      </c>
      <c r="OR9334" s="16" t="n">
        <f t="normal" ca="1">A9534</f>
        <v>0</v>
      </c>
      <c r="OS9334" s="7" t="n">
        <v>6</v>
      </c>
      <c r="OT9334" s="16" t="n">
        <f t="normal" ca="1">A9534</f>
        <v>0</v>
      </c>
      <c r="OU9334" s="7" t="n">
        <v>5</v>
      </c>
      <c r="OV9334" s="16" t="n">
        <f t="normal" ca="1">A9534</f>
        <v>0</v>
      </c>
      <c r="OW9334" s="7" t="n">
        <v>4</v>
      </c>
      <c r="OX9334" s="16" t="n">
        <f t="normal" ca="1">A9534</f>
        <v>0</v>
      </c>
      <c r="OY9334" s="7" t="n">
        <v>3</v>
      </c>
      <c r="OZ9334" s="16" t="n">
        <f t="normal" ca="1">A9534</f>
        <v>0</v>
      </c>
      <c r="PA9334" s="7" t="n">
        <v>2</v>
      </c>
      <c r="PB9334" s="16" t="n">
        <f t="normal" ca="1">A9534</f>
        <v>0</v>
      </c>
      <c r="PC9334" s="7" t="n">
        <v>1</v>
      </c>
      <c r="PD9334" s="16" t="n">
        <f t="normal" ca="1">A9534</f>
        <v>0</v>
      </c>
      <c r="PE9334" s="16" t="n">
        <f t="normal" ca="1">A9534</f>
        <v>0</v>
      </c>
    </row>
    <row r="9335" spans="1:9">
      <c r="A9335" t="s">
        <v>4</v>
      </c>
      <c r="B9335" s="4" t="s">
        <v>5</v>
      </c>
      <c r="C9335" s="4" t="s">
        <v>10</v>
      </c>
    </row>
    <row r="9336" spans="1:9">
      <c r="A9336" t="n">
        <v>73472</v>
      </c>
      <c r="B9336" s="9" t="n">
        <v>12</v>
      </c>
      <c r="C9336" s="7" t="n">
        <v>9251</v>
      </c>
    </row>
    <row r="9337" spans="1:9">
      <c r="A9337" t="s">
        <v>4</v>
      </c>
      <c r="B9337" s="4" t="s">
        <v>5</v>
      </c>
      <c r="C9337" s="4" t="s">
        <v>10</v>
      </c>
    </row>
    <row r="9338" spans="1:9">
      <c r="A9338" t="n">
        <v>73475</v>
      </c>
      <c r="B9338" s="9" t="n">
        <v>12</v>
      </c>
      <c r="C9338" s="7" t="n">
        <v>9726</v>
      </c>
    </row>
    <row r="9339" spans="1:9">
      <c r="A9339" t="s">
        <v>4</v>
      </c>
      <c r="B9339" s="4" t="s">
        <v>5</v>
      </c>
      <c r="C9339" s="4" t="s">
        <v>10</v>
      </c>
    </row>
    <row r="9340" spans="1:9">
      <c r="A9340" t="n">
        <v>73478</v>
      </c>
      <c r="B9340" s="9" t="n">
        <v>12</v>
      </c>
      <c r="C9340" s="7" t="n">
        <v>4875</v>
      </c>
    </row>
    <row r="9341" spans="1:9">
      <c r="A9341" t="s">
        <v>4</v>
      </c>
      <c r="B9341" s="4" t="s">
        <v>5</v>
      </c>
      <c r="C9341" s="4" t="s">
        <v>10</v>
      </c>
    </row>
    <row r="9342" spans="1:9">
      <c r="A9342" t="n">
        <v>73481</v>
      </c>
      <c r="B9342" s="9" t="n">
        <v>12</v>
      </c>
      <c r="C9342" s="7" t="n">
        <v>9250</v>
      </c>
    </row>
    <row r="9343" spans="1:9">
      <c r="A9343" t="s">
        <v>4</v>
      </c>
      <c r="B9343" s="4" t="s">
        <v>5</v>
      </c>
      <c r="C9343" s="4" t="s">
        <v>10</v>
      </c>
    </row>
    <row r="9344" spans="1:9">
      <c r="A9344" t="n">
        <v>73484</v>
      </c>
      <c r="B9344" s="9" t="n">
        <v>12</v>
      </c>
      <c r="C9344" s="7" t="n">
        <v>9725</v>
      </c>
    </row>
    <row r="9345" spans="1:421">
      <c r="A9345" t="s">
        <v>4</v>
      </c>
      <c r="B9345" s="4" t="s">
        <v>5</v>
      </c>
      <c r="C9345" s="4" t="s">
        <v>10</v>
      </c>
    </row>
    <row r="9346" spans="1:421">
      <c r="A9346" t="n">
        <v>73487</v>
      </c>
      <c r="B9346" s="9" t="n">
        <v>12</v>
      </c>
      <c r="C9346" s="7" t="n">
        <v>9264</v>
      </c>
    </row>
    <row r="9347" spans="1:421">
      <c r="A9347" t="s">
        <v>4</v>
      </c>
      <c r="B9347" s="4" t="s">
        <v>5</v>
      </c>
      <c r="C9347" s="4" t="s">
        <v>10</v>
      </c>
    </row>
    <row r="9348" spans="1:421">
      <c r="A9348" t="n">
        <v>73490</v>
      </c>
      <c r="B9348" s="9" t="n">
        <v>12</v>
      </c>
      <c r="C9348" s="7" t="n">
        <v>9263</v>
      </c>
    </row>
    <row r="9349" spans="1:421">
      <c r="A9349" t="s">
        <v>4</v>
      </c>
      <c r="B9349" s="4" t="s">
        <v>5</v>
      </c>
      <c r="C9349" s="4" t="s">
        <v>10</v>
      </c>
    </row>
    <row r="9350" spans="1:421">
      <c r="A9350" t="n">
        <v>73493</v>
      </c>
      <c r="B9350" s="9" t="n">
        <v>12</v>
      </c>
      <c r="C9350" s="7" t="n">
        <v>9268</v>
      </c>
    </row>
    <row r="9351" spans="1:421">
      <c r="A9351" t="s">
        <v>4</v>
      </c>
      <c r="B9351" s="4" t="s">
        <v>5</v>
      </c>
      <c r="C9351" s="4" t="s">
        <v>10</v>
      </c>
    </row>
    <row r="9352" spans="1:421">
      <c r="A9352" t="n">
        <v>73496</v>
      </c>
      <c r="B9352" s="9" t="n">
        <v>12</v>
      </c>
      <c r="C9352" s="7" t="n">
        <v>9249</v>
      </c>
    </row>
    <row r="9353" spans="1:421">
      <c r="A9353" t="s">
        <v>4</v>
      </c>
      <c r="B9353" s="4" t="s">
        <v>5</v>
      </c>
      <c r="C9353" s="4" t="s">
        <v>10</v>
      </c>
    </row>
    <row r="9354" spans="1:421">
      <c r="A9354" t="n">
        <v>73499</v>
      </c>
      <c r="B9354" s="9" t="n">
        <v>12</v>
      </c>
      <c r="C9354" s="7" t="n">
        <v>9248</v>
      </c>
    </row>
    <row r="9355" spans="1:421">
      <c r="A9355" t="s">
        <v>4</v>
      </c>
      <c r="B9355" s="4" t="s">
        <v>5</v>
      </c>
      <c r="C9355" s="4" t="s">
        <v>10</v>
      </c>
    </row>
    <row r="9356" spans="1:421">
      <c r="A9356" t="n">
        <v>73502</v>
      </c>
      <c r="B9356" s="9" t="n">
        <v>12</v>
      </c>
      <c r="C9356" s="7" t="n">
        <v>9247</v>
      </c>
    </row>
    <row r="9357" spans="1:421">
      <c r="A9357" t="s">
        <v>4</v>
      </c>
      <c r="B9357" s="4" t="s">
        <v>5</v>
      </c>
      <c r="C9357" s="4" t="s">
        <v>10</v>
      </c>
    </row>
    <row r="9358" spans="1:421">
      <c r="A9358" t="n">
        <v>73505</v>
      </c>
      <c r="B9358" s="9" t="n">
        <v>12</v>
      </c>
      <c r="C9358" s="7" t="n">
        <v>9267</v>
      </c>
    </row>
    <row r="9359" spans="1:421">
      <c r="A9359" t="s">
        <v>4</v>
      </c>
      <c r="B9359" s="4" t="s">
        <v>5</v>
      </c>
      <c r="C9359" s="4" t="s">
        <v>10</v>
      </c>
    </row>
    <row r="9360" spans="1:421">
      <c r="A9360" t="n">
        <v>73508</v>
      </c>
      <c r="B9360" s="9" t="n">
        <v>12</v>
      </c>
      <c r="C9360" s="7" t="n">
        <v>9246</v>
      </c>
    </row>
    <row r="9361" spans="1:3">
      <c r="A9361" t="s">
        <v>4</v>
      </c>
      <c r="B9361" s="4" t="s">
        <v>5</v>
      </c>
      <c r="C9361" s="4" t="s">
        <v>10</v>
      </c>
    </row>
    <row r="9362" spans="1:3">
      <c r="A9362" t="n">
        <v>73511</v>
      </c>
      <c r="B9362" s="9" t="n">
        <v>12</v>
      </c>
      <c r="C9362" s="7" t="n">
        <v>9245</v>
      </c>
    </row>
    <row r="9363" spans="1:3">
      <c r="A9363" t="s">
        <v>4</v>
      </c>
      <c r="B9363" s="4" t="s">
        <v>5</v>
      </c>
      <c r="C9363" s="4" t="s">
        <v>10</v>
      </c>
    </row>
    <row r="9364" spans="1:3">
      <c r="A9364" t="n">
        <v>73514</v>
      </c>
      <c r="B9364" s="9" t="n">
        <v>12</v>
      </c>
      <c r="C9364" s="7" t="n">
        <v>9244</v>
      </c>
    </row>
    <row r="9365" spans="1:3">
      <c r="A9365" t="s">
        <v>4</v>
      </c>
      <c r="B9365" s="4" t="s">
        <v>5</v>
      </c>
      <c r="C9365" s="4" t="s">
        <v>10</v>
      </c>
    </row>
    <row r="9366" spans="1:3">
      <c r="A9366" t="n">
        <v>73517</v>
      </c>
      <c r="B9366" s="9" t="n">
        <v>12</v>
      </c>
      <c r="C9366" s="7" t="n">
        <v>9266</v>
      </c>
    </row>
    <row r="9367" spans="1:3">
      <c r="A9367" t="s">
        <v>4</v>
      </c>
      <c r="B9367" s="4" t="s">
        <v>5</v>
      </c>
      <c r="C9367" s="4" t="s">
        <v>10</v>
      </c>
    </row>
    <row r="9368" spans="1:3">
      <c r="A9368" t="n">
        <v>73520</v>
      </c>
      <c r="B9368" s="9" t="n">
        <v>12</v>
      </c>
      <c r="C9368" s="7" t="n">
        <v>9243</v>
      </c>
    </row>
    <row r="9369" spans="1:3">
      <c r="A9369" t="s">
        <v>4</v>
      </c>
      <c r="B9369" s="4" t="s">
        <v>5</v>
      </c>
      <c r="C9369" s="4" t="s">
        <v>10</v>
      </c>
    </row>
    <row r="9370" spans="1:3">
      <c r="A9370" t="n">
        <v>73523</v>
      </c>
      <c r="B9370" s="9" t="n">
        <v>12</v>
      </c>
      <c r="C9370" s="7" t="n">
        <v>9242</v>
      </c>
    </row>
    <row r="9371" spans="1:3">
      <c r="A9371" t="s">
        <v>4</v>
      </c>
      <c r="B9371" s="4" t="s">
        <v>5</v>
      </c>
      <c r="C9371" s="4" t="s">
        <v>10</v>
      </c>
    </row>
    <row r="9372" spans="1:3">
      <c r="A9372" t="n">
        <v>73526</v>
      </c>
      <c r="B9372" s="9" t="n">
        <v>12</v>
      </c>
      <c r="C9372" s="7" t="n">
        <v>11001</v>
      </c>
    </row>
    <row r="9373" spans="1:3">
      <c r="A9373" t="s">
        <v>4</v>
      </c>
      <c r="B9373" s="4" t="s">
        <v>5</v>
      </c>
      <c r="C9373" s="4" t="s">
        <v>10</v>
      </c>
    </row>
    <row r="9374" spans="1:3">
      <c r="A9374" t="n">
        <v>73529</v>
      </c>
      <c r="B9374" s="9" t="n">
        <v>12</v>
      </c>
      <c r="C9374" s="7" t="n">
        <v>9241</v>
      </c>
    </row>
    <row r="9375" spans="1:3">
      <c r="A9375" t="s">
        <v>4</v>
      </c>
      <c r="B9375" s="4" t="s">
        <v>5</v>
      </c>
      <c r="C9375" s="4" t="s">
        <v>10</v>
      </c>
    </row>
    <row r="9376" spans="1:3">
      <c r="A9376" t="n">
        <v>73532</v>
      </c>
      <c r="B9376" s="9" t="n">
        <v>12</v>
      </c>
      <c r="C9376" s="7" t="n">
        <v>9724</v>
      </c>
    </row>
    <row r="9377" spans="1:3">
      <c r="A9377" t="s">
        <v>4</v>
      </c>
      <c r="B9377" s="4" t="s">
        <v>5</v>
      </c>
      <c r="C9377" s="4" t="s">
        <v>10</v>
      </c>
    </row>
    <row r="9378" spans="1:3">
      <c r="A9378" t="n">
        <v>73535</v>
      </c>
      <c r="B9378" s="9" t="n">
        <v>12</v>
      </c>
      <c r="C9378" s="7" t="n">
        <v>9240</v>
      </c>
    </row>
    <row r="9379" spans="1:3">
      <c r="A9379" t="s">
        <v>4</v>
      </c>
      <c r="B9379" s="4" t="s">
        <v>5</v>
      </c>
      <c r="C9379" s="4" t="s">
        <v>10</v>
      </c>
    </row>
    <row r="9380" spans="1:3">
      <c r="A9380" t="n">
        <v>73538</v>
      </c>
      <c r="B9380" s="9" t="n">
        <v>12</v>
      </c>
      <c r="C9380" s="7" t="n">
        <v>9723</v>
      </c>
    </row>
    <row r="9381" spans="1:3">
      <c r="A9381" t="s">
        <v>4</v>
      </c>
      <c r="B9381" s="4" t="s">
        <v>5</v>
      </c>
      <c r="C9381" s="4" t="s">
        <v>10</v>
      </c>
    </row>
    <row r="9382" spans="1:3">
      <c r="A9382" t="n">
        <v>73541</v>
      </c>
      <c r="B9382" s="9" t="n">
        <v>12</v>
      </c>
      <c r="C9382" s="7" t="n">
        <v>10284</v>
      </c>
    </row>
    <row r="9383" spans="1:3">
      <c r="A9383" t="s">
        <v>4</v>
      </c>
      <c r="B9383" s="4" t="s">
        <v>5</v>
      </c>
      <c r="C9383" s="4" t="s">
        <v>10</v>
      </c>
    </row>
    <row r="9384" spans="1:3">
      <c r="A9384" t="n">
        <v>73544</v>
      </c>
      <c r="B9384" s="9" t="n">
        <v>12</v>
      </c>
      <c r="C9384" s="7" t="n">
        <v>10279</v>
      </c>
    </row>
    <row r="9385" spans="1:3">
      <c r="A9385" t="s">
        <v>4</v>
      </c>
      <c r="B9385" s="4" t="s">
        <v>5</v>
      </c>
      <c r="C9385" s="4" t="s">
        <v>10</v>
      </c>
    </row>
    <row r="9386" spans="1:3">
      <c r="A9386" t="n">
        <v>73547</v>
      </c>
      <c r="B9386" s="9" t="n">
        <v>12</v>
      </c>
      <c r="C9386" s="7" t="n">
        <v>9239</v>
      </c>
    </row>
    <row r="9387" spans="1:3">
      <c r="A9387" t="s">
        <v>4</v>
      </c>
      <c r="B9387" s="4" t="s">
        <v>5</v>
      </c>
      <c r="C9387" s="4" t="s">
        <v>10</v>
      </c>
    </row>
    <row r="9388" spans="1:3">
      <c r="A9388" t="n">
        <v>73550</v>
      </c>
      <c r="B9388" s="9" t="n">
        <v>12</v>
      </c>
      <c r="C9388" s="7" t="n">
        <v>9237</v>
      </c>
    </row>
    <row r="9389" spans="1:3">
      <c r="A9389" t="s">
        <v>4</v>
      </c>
      <c r="B9389" s="4" t="s">
        <v>5</v>
      </c>
      <c r="C9389" s="4" t="s">
        <v>10</v>
      </c>
    </row>
    <row r="9390" spans="1:3">
      <c r="A9390" t="n">
        <v>73553</v>
      </c>
      <c r="B9390" s="9" t="n">
        <v>12</v>
      </c>
      <c r="C9390" s="7" t="n">
        <v>9260</v>
      </c>
    </row>
    <row r="9391" spans="1:3">
      <c r="A9391" t="s">
        <v>4</v>
      </c>
      <c r="B9391" s="4" t="s">
        <v>5</v>
      </c>
      <c r="C9391" s="4" t="s">
        <v>10</v>
      </c>
    </row>
    <row r="9392" spans="1:3">
      <c r="A9392" t="n">
        <v>73556</v>
      </c>
      <c r="B9392" s="9" t="n">
        <v>12</v>
      </c>
      <c r="C9392" s="7" t="n">
        <v>9259</v>
      </c>
    </row>
    <row r="9393" spans="1:3">
      <c r="A9393" t="s">
        <v>4</v>
      </c>
      <c r="B9393" s="4" t="s">
        <v>5</v>
      </c>
      <c r="C9393" s="4" t="s">
        <v>10</v>
      </c>
    </row>
    <row r="9394" spans="1:3">
      <c r="A9394" t="n">
        <v>73559</v>
      </c>
      <c r="B9394" s="9" t="n">
        <v>12</v>
      </c>
      <c r="C9394" s="7" t="n">
        <v>9722</v>
      </c>
    </row>
    <row r="9395" spans="1:3">
      <c r="A9395" t="s">
        <v>4</v>
      </c>
      <c r="B9395" s="4" t="s">
        <v>5</v>
      </c>
      <c r="C9395" s="4" t="s">
        <v>10</v>
      </c>
    </row>
    <row r="9396" spans="1:3">
      <c r="A9396" t="n">
        <v>73562</v>
      </c>
      <c r="B9396" s="9" t="n">
        <v>12</v>
      </c>
      <c r="C9396" s="7" t="n">
        <v>9258</v>
      </c>
    </row>
    <row r="9397" spans="1:3">
      <c r="A9397" t="s">
        <v>4</v>
      </c>
      <c r="B9397" s="4" t="s">
        <v>5</v>
      </c>
      <c r="C9397" s="4" t="s">
        <v>10</v>
      </c>
    </row>
    <row r="9398" spans="1:3">
      <c r="A9398" t="n">
        <v>73565</v>
      </c>
      <c r="B9398" s="9" t="n">
        <v>12</v>
      </c>
      <c r="C9398" s="7" t="n">
        <v>9236</v>
      </c>
    </row>
    <row r="9399" spans="1:3">
      <c r="A9399" t="s">
        <v>4</v>
      </c>
      <c r="B9399" s="4" t="s">
        <v>5</v>
      </c>
      <c r="C9399" s="4" t="s">
        <v>10</v>
      </c>
    </row>
    <row r="9400" spans="1:3">
      <c r="A9400" t="n">
        <v>73568</v>
      </c>
      <c r="B9400" s="9" t="n">
        <v>12</v>
      </c>
      <c r="C9400" s="7" t="n">
        <v>9265</v>
      </c>
    </row>
    <row r="9401" spans="1:3">
      <c r="A9401" t="s">
        <v>4</v>
      </c>
      <c r="B9401" s="4" t="s">
        <v>5</v>
      </c>
      <c r="C9401" s="4" t="s">
        <v>10</v>
      </c>
    </row>
    <row r="9402" spans="1:3">
      <c r="A9402" t="n">
        <v>73571</v>
      </c>
      <c r="B9402" s="9" t="n">
        <v>12</v>
      </c>
      <c r="C9402" s="7" t="n">
        <v>9235</v>
      </c>
    </row>
    <row r="9403" spans="1:3">
      <c r="A9403" t="s">
        <v>4</v>
      </c>
      <c r="B9403" s="4" t="s">
        <v>5</v>
      </c>
      <c r="C9403" s="4" t="s">
        <v>10</v>
      </c>
    </row>
    <row r="9404" spans="1:3">
      <c r="A9404" t="n">
        <v>73574</v>
      </c>
      <c r="B9404" s="9" t="n">
        <v>12</v>
      </c>
      <c r="C9404" s="7" t="n">
        <v>9234</v>
      </c>
    </row>
    <row r="9405" spans="1:3">
      <c r="A9405" t="s">
        <v>4</v>
      </c>
      <c r="B9405" s="4" t="s">
        <v>5</v>
      </c>
      <c r="C9405" s="4" t="s">
        <v>10</v>
      </c>
    </row>
    <row r="9406" spans="1:3">
      <c r="A9406" t="n">
        <v>73577</v>
      </c>
      <c r="B9406" s="9" t="n">
        <v>12</v>
      </c>
      <c r="C9406" s="7" t="n">
        <v>11000</v>
      </c>
    </row>
    <row r="9407" spans="1:3">
      <c r="A9407" t="s">
        <v>4</v>
      </c>
      <c r="B9407" s="4" t="s">
        <v>5</v>
      </c>
      <c r="C9407" s="4" t="s">
        <v>10</v>
      </c>
    </row>
    <row r="9408" spans="1:3">
      <c r="A9408" t="n">
        <v>73580</v>
      </c>
      <c r="B9408" s="9" t="n">
        <v>12</v>
      </c>
      <c r="C9408" s="7" t="n">
        <v>9233</v>
      </c>
    </row>
    <row r="9409" spans="1:3">
      <c r="A9409" t="s">
        <v>4</v>
      </c>
      <c r="B9409" s="4" t="s">
        <v>5</v>
      </c>
      <c r="C9409" s="4" t="s">
        <v>10</v>
      </c>
    </row>
    <row r="9410" spans="1:3">
      <c r="A9410" t="n">
        <v>73583</v>
      </c>
      <c r="B9410" s="9" t="n">
        <v>12</v>
      </c>
      <c r="C9410" s="7" t="n">
        <v>9721</v>
      </c>
    </row>
    <row r="9411" spans="1:3">
      <c r="A9411" t="s">
        <v>4</v>
      </c>
      <c r="B9411" s="4" t="s">
        <v>5</v>
      </c>
      <c r="C9411" s="4" t="s">
        <v>10</v>
      </c>
    </row>
    <row r="9412" spans="1:3">
      <c r="A9412" t="n">
        <v>73586</v>
      </c>
      <c r="B9412" s="9" t="n">
        <v>12</v>
      </c>
      <c r="C9412" s="7" t="n">
        <v>9232</v>
      </c>
    </row>
    <row r="9413" spans="1:3">
      <c r="A9413" t="s">
        <v>4</v>
      </c>
      <c r="B9413" s="4" t="s">
        <v>5</v>
      </c>
      <c r="C9413" s="4" t="s">
        <v>10</v>
      </c>
    </row>
    <row r="9414" spans="1:3">
      <c r="A9414" t="n">
        <v>73589</v>
      </c>
      <c r="B9414" s="9" t="n">
        <v>12</v>
      </c>
      <c r="C9414" s="7" t="n">
        <v>9720</v>
      </c>
    </row>
    <row r="9415" spans="1:3">
      <c r="A9415" t="s">
        <v>4</v>
      </c>
      <c r="B9415" s="4" t="s">
        <v>5</v>
      </c>
      <c r="C9415" s="4" t="s">
        <v>10</v>
      </c>
    </row>
    <row r="9416" spans="1:3">
      <c r="A9416" t="n">
        <v>73592</v>
      </c>
      <c r="B9416" s="9" t="n">
        <v>12</v>
      </c>
      <c r="C9416" s="7" t="n">
        <v>9231</v>
      </c>
    </row>
    <row r="9417" spans="1:3">
      <c r="A9417" t="s">
        <v>4</v>
      </c>
      <c r="B9417" s="4" t="s">
        <v>5</v>
      </c>
      <c r="C9417" s="4" t="s">
        <v>10</v>
      </c>
    </row>
    <row r="9418" spans="1:3">
      <c r="A9418" t="n">
        <v>73595</v>
      </c>
      <c r="B9418" s="9" t="n">
        <v>12</v>
      </c>
      <c r="C9418" s="7" t="n">
        <v>9719</v>
      </c>
    </row>
    <row r="9419" spans="1:3">
      <c r="A9419" t="s">
        <v>4</v>
      </c>
      <c r="B9419" s="4" t="s">
        <v>5</v>
      </c>
      <c r="C9419" s="4" t="s">
        <v>10</v>
      </c>
    </row>
    <row r="9420" spans="1:3">
      <c r="A9420" t="n">
        <v>73598</v>
      </c>
      <c r="B9420" s="9" t="n">
        <v>12</v>
      </c>
      <c r="C9420" s="7" t="n">
        <v>9278</v>
      </c>
    </row>
    <row r="9421" spans="1:3">
      <c r="A9421" t="s">
        <v>4</v>
      </c>
      <c r="B9421" s="4" t="s">
        <v>5</v>
      </c>
      <c r="C9421" s="4" t="s">
        <v>10</v>
      </c>
    </row>
    <row r="9422" spans="1:3">
      <c r="A9422" t="n">
        <v>73601</v>
      </c>
      <c r="B9422" s="9" t="n">
        <v>12</v>
      </c>
      <c r="C9422" s="7" t="n">
        <v>9277</v>
      </c>
    </row>
    <row r="9423" spans="1:3">
      <c r="A9423" t="s">
        <v>4</v>
      </c>
      <c r="B9423" s="4" t="s">
        <v>5</v>
      </c>
      <c r="C9423" s="4" t="s">
        <v>10</v>
      </c>
    </row>
    <row r="9424" spans="1:3">
      <c r="A9424" t="n">
        <v>73604</v>
      </c>
      <c r="B9424" s="9" t="n">
        <v>12</v>
      </c>
      <c r="C9424" s="7" t="n">
        <v>9276</v>
      </c>
    </row>
    <row r="9425" spans="1:3">
      <c r="A9425" t="s">
        <v>4</v>
      </c>
      <c r="B9425" s="4" t="s">
        <v>5</v>
      </c>
      <c r="C9425" s="4" t="s">
        <v>10</v>
      </c>
    </row>
    <row r="9426" spans="1:3">
      <c r="A9426" t="n">
        <v>73607</v>
      </c>
      <c r="B9426" s="9" t="n">
        <v>12</v>
      </c>
      <c r="C9426" s="7" t="n">
        <v>9230</v>
      </c>
    </row>
    <row r="9427" spans="1:3">
      <c r="A9427" t="s">
        <v>4</v>
      </c>
      <c r="B9427" s="4" t="s">
        <v>5</v>
      </c>
      <c r="C9427" s="4" t="s">
        <v>10</v>
      </c>
    </row>
    <row r="9428" spans="1:3">
      <c r="A9428" t="n">
        <v>73610</v>
      </c>
      <c r="B9428" s="9" t="n">
        <v>12</v>
      </c>
      <c r="C9428" s="7" t="n">
        <v>9229</v>
      </c>
    </row>
    <row r="9429" spans="1:3">
      <c r="A9429" t="s">
        <v>4</v>
      </c>
      <c r="B9429" s="4" t="s">
        <v>5</v>
      </c>
      <c r="C9429" s="4" t="s">
        <v>10</v>
      </c>
    </row>
    <row r="9430" spans="1:3">
      <c r="A9430" t="n">
        <v>73613</v>
      </c>
      <c r="B9430" s="9" t="n">
        <v>12</v>
      </c>
      <c r="C9430" s="7" t="n">
        <v>9257</v>
      </c>
    </row>
    <row r="9431" spans="1:3">
      <c r="A9431" t="s">
        <v>4</v>
      </c>
      <c r="B9431" s="4" t="s">
        <v>5</v>
      </c>
      <c r="C9431" s="4" t="s">
        <v>10</v>
      </c>
    </row>
    <row r="9432" spans="1:3">
      <c r="A9432" t="n">
        <v>73616</v>
      </c>
      <c r="B9432" s="9" t="n">
        <v>12</v>
      </c>
      <c r="C9432" s="7" t="n">
        <v>9256</v>
      </c>
    </row>
    <row r="9433" spans="1:3">
      <c r="A9433" t="s">
        <v>4</v>
      </c>
      <c r="B9433" s="4" t="s">
        <v>5</v>
      </c>
      <c r="C9433" s="4" t="s">
        <v>10</v>
      </c>
    </row>
    <row r="9434" spans="1:3">
      <c r="A9434" t="n">
        <v>73619</v>
      </c>
      <c r="B9434" s="9" t="n">
        <v>12</v>
      </c>
      <c r="C9434" s="7" t="n">
        <v>9228</v>
      </c>
    </row>
    <row r="9435" spans="1:3">
      <c r="A9435" t="s">
        <v>4</v>
      </c>
      <c r="B9435" s="4" t="s">
        <v>5</v>
      </c>
      <c r="C9435" s="4" t="s">
        <v>10</v>
      </c>
    </row>
    <row r="9436" spans="1:3">
      <c r="A9436" t="n">
        <v>73622</v>
      </c>
      <c r="B9436" s="9" t="n">
        <v>12</v>
      </c>
      <c r="C9436" s="7" t="n">
        <v>9227</v>
      </c>
    </row>
    <row r="9437" spans="1:3">
      <c r="A9437" t="s">
        <v>4</v>
      </c>
      <c r="B9437" s="4" t="s">
        <v>5</v>
      </c>
      <c r="C9437" s="4" t="s">
        <v>10</v>
      </c>
    </row>
    <row r="9438" spans="1:3">
      <c r="A9438" t="n">
        <v>73625</v>
      </c>
      <c r="B9438" s="9" t="n">
        <v>12</v>
      </c>
      <c r="C9438" s="7" t="n">
        <v>9718</v>
      </c>
    </row>
    <row r="9439" spans="1:3">
      <c r="A9439" t="s">
        <v>4</v>
      </c>
      <c r="B9439" s="4" t="s">
        <v>5</v>
      </c>
      <c r="C9439" s="4" t="s">
        <v>10</v>
      </c>
    </row>
    <row r="9440" spans="1:3">
      <c r="A9440" t="n">
        <v>73628</v>
      </c>
      <c r="B9440" s="9" t="n">
        <v>12</v>
      </c>
      <c r="C9440" s="7" t="n">
        <v>9226</v>
      </c>
    </row>
    <row r="9441" spans="1:3">
      <c r="A9441" t="s">
        <v>4</v>
      </c>
      <c r="B9441" s="4" t="s">
        <v>5</v>
      </c>
      <c r="C9441" s="4" t="s">
        <v>10</v>
      </c>
    </row>
    <row r="9442" spans="1:3">
      <c r="A9442" t="n">
        <v>73631</v>
      </c>
      <c r="B9442" s="9" t="n">
        <v>12</v>
      </c>
      <c r="C9442" s="7" t="n">
        <v>9225</v>
      </c>
    </row>
    <row r="9443" spans="1:3">
      <c r="A9443" t="s">
        <v>4</v>
      </c>
      <c r="B9443" s="4" t="s">
        <v>5</v>
      </c>
      <c r="C9443" s="4" t="s">
        <v>10</v>
      </c>
    </row>
    <row r="9444" spans="1:3">
      <c r="A9444" t="n">
        <v>73634</v>
      </c>
      <c r="B9444" s="9" t="n">
        <v>12</v>
      </c>
      <c r="C9444" s="7" t="n">
        <v>10283</v>
      </c>
    </row>
    <row r="9445" spans="1:3">
      <c r="A9445" t="s">
        <v>4</v>
      </c>
      <c r="B9445" s="4" t="s">
        <v>5</v>
      </c>
      <c r="C9445" s="4" t="s">
        <v>10</v>
      </c>
    </row>
    <row r="9446" spans="1:3">
      <c r="A9446" t="n">
        <v>73637</v>
      </c>
      <c r="B9446" s="9" t="n">
        <v>12</v>
      </c>
      <c r="C9446" s="7" t="n">
        <v>10275</v>
      </c>
    </row>
    <row r="9447" spans="1:3">
      <c r="A9447" t="s">
        <v>4</v>
      </c>
      <c r="B9447" s="4" t="s">
        <v>5</v>
      </c>
      <c r="C9447" s="4" t="s">
        <v>10</v>
      </c>
    </row>
    <row r="9448" spans="1:3">
      <c r="A9448" t="n">
        <v>73640</v>
      </c>
      <c r="B9448" s="9" t="n">
        <v>12</v>
      </c>
      <c r="C9448" s="7" t="n">
        <v>9379</v>
      </c>
    </row>
    <row r="9449" spans="1:3">
      <c r="A9449" t="s">
        <v>4</v>
      </c>
      <c r="B9449" s="4" t="s">
        <v>5</v>
      </c>
      <c r="C9449" s="4" t="s">
        <v>10</v>
      </c>
    </row>
    <row r="9450" spans="1:3">
      <c r="A9450" t="n">
        <v>73643</v>
      </c>
      <c r="B9450" s="9" t="n">
        <v>12</v>
      </c>
      <c r="C9450" s="7" t="n">
        <v>9388</v>
      </c>
    </row>
    <row r="9451" spans="1:3">
      <c r="A9451" t="s">
        <v>4</v>
      </c>
      <c r="B9451" s="4" t="s">
        <v>5</v>
      </c>
      <c r="C9451" s="4" t="s">
        <v>10</v>
      </c>
    </row>
    <row r="9452" spans="1:3">
      <c r="A9452" t="n">
        <v>73646</v>
      </c>
      <c r="B9452" s="9" t="n">
        <v>12</v>
      </c>
      <c r="C9452" s="7" t="n">
        <v>9399</v>
      </c>
    </row>
    <row r="9453" spans="1:3">
      <c r="A9453" t="s">
        <v>4</v>
      </c>
      <c r="B9453" s="4" t="s">
        <v>5</v>
      </c>
      <c r="C9453" s="4" t="s">
        <v>10</v>
      </c>
    </row>
    <row r="9454" spans="1:3">
      <c r="A9454" t="n">
        <v>73649</v>
      </c>
      <c r="B9454" s="9" t="n">
        <v>12</v>
      </c>
      <c r="C9454" s="7" t="n">
        <v>9254</v>
      </c>
    </row>
    <row r="9455" spans="1:3">
      <c r="A9455" t="s">
        <v>4</v>
      </c>
      <c r="B9455" s="4" t="s">
        <v>5</v>
      </c>
      <c r="C9455" s="4" t="s">
        <v>10</v>
      </c>
    </row>
    <row r="9456" spans="1:3">
      <c r="A9456" t="n">
        <v>73652</v>
      </c>
      <c r="B9456" s="9" t="n">
        <v>12</v>
      </c>
      <c r="C9456" s="7" t="n">
        <v>9224</v>
      </c>
    </row>
    <row r="9457" spans="1:3">
      <c r="A9457" t="s">
        <v>4</v>
      </c>
      <c r="B9457" s="4" t="s">
        <v>5</v>
      </c>
      <c r="C9457" s="4" t="s">
        <v>10</v>
      </c>
    </row>
    <row r="9458" spans="1:3">
      <c r="A9458" t="n">
        <v>73655</v>
      </c>
      <c r="B9458" s="9" t="n">
        <v>12</v>
      </c>
      <c r="C9458" s="7" t="n">
        <v>9223</v>
      </c>
    </row>
    <row r="9459" spans="1:3">
      <c r="A9459" t="s">
        <v>4</v>
      </c>
      <c r="B9459" s="4" t="s">
        <v>5</v>
      </c>
      <c r="C9459" s="4" t="s">
        <v>10</v>
      </c>
    </row>
    <row r="9460" spans="1:3">
      <c r="A9460" t="n">
        <v>73658</v>
      </c>
      <c r="B9460" s="9" t="n">
        <v>12</v>
      </c>
      <c r="C9460" s="7" t="n">
        <v>9717</v>
      </c>
    </row>
    <row r="9461" spans="1:3">
      <c r="A9461" t="s">
        <v>4</v>
      </c>
      <c r="B9461" s="4" t="s">
        <v>5</v>
      </c>
      <c r="C9461" s="4" t="s">
        <v>10</v>
      </c>
    </row>
    <row r="9462" spans="1:3">
      <c r="A9462" t="n">
        <v>73661</v>
      </c>
      <c r="B9462" s="9" t="n">
        <v>12</v>
      </c>
      <c r="C9462" s="7" t="n">
        <v>9222</v>
      </c>
    </row>
    <row r="9463" spans="1:3">
      <c r="A9463" t="s">
        <v>4</v>
      </c>
      <c r="B9463" s="4" t="s">
        <v>5</v>
      </c>
      <c r="C9463" s="4" t="s">
        <v>10</v>
      </c>
    </row>
    <row r="9464" spans="1:3">
      <c r="A9464" t="n">
        <v>73664</v>
      </c>
      <c r="B9464" s="9" t="n">
        <v>12</v>
      </c>
      <c r="C9464" s="7" t="n">
        <v>9716</v>
      </c>
    </row>
    <row r="9465" spans="1:3">
      <c r="A9465" t="s">
        <v>4</v>
      </c>
      <c r="B9465" s="4" t="s">
        <v>5</v>
      </c>
      <c r="C9465" s="4" t="s">
        <v>10</v>
      </c>
    </row>
    <row r="9466" spans="1:3">
      <c r="A9466" t="n">
        <v>73667</v>
      </c>
      <c r="B9466" s="9" t="n">
        <v>12</v>
      </c>
      <c r="C9466" s="7" t="n">
        <v>9255</v>
      </c>
    </row>
    <row r="9467" spans="1:3">
      <c r="A9467" t="s">
        <v>4</v>
      </c>
      <c r="B9467" s="4" t="s">
        <v>5</v>
      </c>
      <c r="C9467" s="4" t="s">
        <v>10</v>
      </c>
    </row>
    <row r="9468" spans="1:3">
      <c r="A9468" t="n">
        <v>73670</v>
      </c>
      <c r="B9468" s="9" t="n">
        <v>12</v>
      </c>
      <c r="C9468" s="7" t="n">
        <v>10628</v>
      </c>
    </row>
    <row r="9469" spans="1:3">
      <c r="A9469" t="s">
        <v>4</v>
      </c>
      <c r="B9469" s="4" t="s">
        <v>5</v>
      </c>
      <c r="C9469" s="4" t="s">
        <v>10</v>
      </c>
    </row>
    <row r="9470" spans="1:3">
      <c r="A9470" t="n">
        <v>73673</v>
      </c>
      <c r="B9470" s="9" t="n">
        <v>12</v>
      </c>
      <c r="C9470" s="7" t="n">
        <v>10999</v>
      </c>
    </row>
    <row r="9471" spans="1:3">
      <c r="A9471" t="s">
        <v>4</v>
      </c>
      <c r="B9471" s="4" t="s">
        <v>5</v>
      </c>
      <c r="C9471" s="4" t="s">
        <v>10</v>
      </c>
    </row>
    <row r="9472" spans="1:3">
      <c r="A9472" t="n">
        <v>73676</v>
      </c>
      <c r="B9472" s="9" t="n">
        <v>12</v>
      </c>
      <c r="C9472" s="7" t="n">
        <v>9221</v>
      </c>
    </row>
    <row r="9473" spans="1:3">
      <c r="A9473" t="s">
        <v>4</v>
      </c>
      <c r="B9473" s="4" t="s">
        <v>5</v>
      </c>
      <c r="C9473" s="4" t="s">
        <v>10</v>
      </c>
    </row>
    <row r="9474" spans="1:3">
      <c r="A9474" t="n">
        <v>73679</v>
      </c>
      <c r="B9474" s="9" t="n">
        <v>12</v>
      </c>
      <c r="C9474" s="7" t="n">
        <v>9715</v>
      </c>
    </row>
    <row r="9475" spans="1:3">
      <c r="A9475" t="s">
        <v>4</v>
      </c>
      <c r="B9475" s="4" t="s">
        <v>5</v>
      </c>
      <c r="C9475" s="4" t="s">
        <v>10</v>
      </c>
    </row>
    <row r="9476" spans="1:3">
      <c r="A9476" t="n">
        <v>73682</v>
      </c>
      <c r="B9476" s="9" t="n">
        <v>12</v>
      </c>
      <c r="C9476" s="7" t="n">
        <v>9608</v>
      </c>
    </row>
    <row r="9477" spans="1:3">
      <c r="A9477" t="s">
        <v>4</v>
      </c>
      <c r="B9477" s="4" t="s">
        <v>5</v>
      </c>
      <c r="C9477" s="4" t="s">
        <v>10</v>
      </c>
    </row>
    <row r="9478" spans="1:3">
      <c r="A9478" t="n">
        <v>73685</v>
      </c>
      <c r="B9478" s="9" t="n">
        <v>12</v>
      </c>
      <c r="C9478" s="7" t="n">
        <v>9609</v>
      </c>
    </row>
    <row r="9479" spans="1:3">
      <c r="A9479" t="s">
        <v>4</v>
      </c>
      <c r="B9479" s="4" t="s">
        <v>5</v>
      </c>
      <c r="C9479" s="4" t="s">
        <v>10</v>
      </c>
    </row>
    <row r="9480" spans="1:3">
      <c r="A9480" t="n">
        <v>73688</v>
      </c>
      <c r="B9480" s="9" t="n">
        <v>12</v>
      </c>
      <c r="C9480" s="7" t="n">
        <v>9220</v>
      </c>
    </row>
    <row r="9481" spans="1:3">
      <c r="A9481" t="s">
        <v>4</v>
      </c>
      <c r="B9481" s="4" t="s">
        <v>5</v>
      </c>
      <c r="C9481" s="4" t="s">
        <v>10</v>
      </c>
    </row>
    <row r="9482" spans="1:3">
      <c r="A9482" t="n">
        <v>73691</v>
      </c>
      <c r="B9482" s="9" t="n">
        <v>12</v>
      </c>
      <c r="C9482" s="7" t="n">
        <v>9714</v>
      </c>
    </row>
    <row r="9483" spans="1:3">
      <c r="A9483" t="s">
        <v>4</v>
      </c>
      <c r="B9483" s="4" t="s">
        <v>5</v>
      </c>
      <c r="C9483" s="4" t="s">
        <v>10</v>
      </c>
    </row>
    <row r="9484" spans="1:3">
      <c r="A9484" t="n">
        <v>73694</v>
      </c>
      <c r="B9484" s="9" t="n">
        <v>12</v>
      </c>
      <c r="C9484" s="7" t="n">
        <v>9219</v>
      </c>
    </row>
    <row r="9485" spans="1:3">
      <c r="A9485" t="s">
        <v>4</v>
      </c>
      <c r="B9485" s="4" t="s">
        <v>5</v>
      </c>
      <c r="C9485" s="4" t="s">
        <v>10</v>
      </c>
    </row>
    <row r="9486" spans="1:3">
      <c r="A9486" t="n">
        <v>73697</v>
      </c>
      <c r="B9486" s="9" t="n">
        <v>12</v>
      </c>
      <c r="C9486" s="7" t="n">
        <v>9218</v>
      </c>
    </row>
    <row r="9487" spans="1:3">
      <c r="A9487" t="s">
        <v>4</v>
      </c>
      <c r="B9487" s="4" t="s">
        <v>5</v>
      </c>
      <c r="C9487" s="4" t="s">
        <v>10</v>
      </c>
    </row>
    <row r="9488" spans="1:3">
      <c r="A9488" t="n">
        <v>73700</v>
      </c>
      <c r="B9488" s="9" t="n">
        <v>12</v>
      </c>
      <c r="C9488" s="7" t="n">
        <v>9713</v>
      </c>
    </row>
    <row r="9489" spans="1:3">
      <c r="A9489" t="s">
        <v>4</v>
      </c>
      <c r="B9489" s="4" t="s">
        <v>5</v>
      </c>
      <c r="C9489" s="4" t="s">
        <v>10</v>
      </c>
    </row>
    <row r="9490" spans="1:3">
      <c r="A9490" t="n">
        <v>73703</v>
      </c>
      <c r="B9490" s="9" t="n">
        <v>12</v>
      </c>
      <c r="C9490" s="7" t="n">
        <v>9217</v>
      </c>
    </row>
    <row r="9491" spans="1:3">
      <c r="A9491" t="s">
        <v>4</v>
      </c>
      <c r="B9491" s="4" t="s">
        <v>5</v>
      </c>
      <c r="C9491" s="4" t="s">
        <v>10</v>
      </c>
    </row>
    <row r="9492" spans="1:3">
      <c r="A9492" t="n">
        <v>73706</v>
      </c>
      <c r="B9492" s="9" t="n">
        <v>12</v>
      </c>
      <c r="C9492" s="7" t="n">
        <v>9552</v>
      </c>
    </row>
    <row r="9493" spans="1:3">
      <c r="A9493" t="s">
        <v>4</v>
      </c>
      <c r="B9493" s="4" t="s">
        <v>5</v>
      </c>
      <c r="C9493" s="4" t="s">
        <v>10</v>
      </c>
    </row>
    <row r="9494" spans="1:3">
      <c r="A9494" t="n">
        <v>73709</v>
      </c>
      <c r="B9494" s="9" t="n">
        <v>12</v>
      </c>
      <c r="C9494" s="7" t="n">
        <v>9216</v>
      </c>
    </row>
    <row r="9495" spans="1:3">
      <c r="A9495" t="s">
        <v>4</v>
      </c>
      <c r="B9495" s="4" t="s">
        <v>5</v>
      </c>
      <c r="C9495" s="4" t="s">
        <v>10</v>
      </c>
    </row>
    <row r="9496" spans="1:3">
      <c r="A9496" t="n">
        <v>73712</v>
      </c>
      <c r="B9496" s="9" t="n">
        <v>12</v>
      </c>
      <c r="C9496" s="7" t="n">
        <v>9712</v>
      </c>
    </row>
    <row r="9497" spans="1:3">
      <c r="A9497" t="s">
        <v>4</v>
      </c>
      <c r="B9497" s="4" t="s">
        <v>5</v>
      </c>
      <c r="C9497" s="4" t="s">
        <v>10</v>
      </c>
    </row>
    <row r="9498" spans="1:3">
      <c r="A9498" t="n">
        <v>73715</v>
      </c>
      <c r="B9498" s="9" t="n">
        <v>12</v>
      </c>
      <c r="C9498" s="7" t="n">
        <v>9600</v>
      </c>
    </row>
    <row r="9499" spans="1:3">
      <c r="A9499" t="s">
        <v>4</v>
      </c>
      <c r="B9499" s="4" t="s">
        <v>5</v>
      </c>
      <c r="C9499" s="4" t="s">
        <v>10</v>
      </c>
    </row>
    <row r="9500" spans="1:3">
      <c r="A9500" t="n">
        <v>73718</v>
      </c>
      <c r="B9500" s="9" t="n">
        <v>12</v>
      </c>
      <c r="C9500" s="7" t="n">
        <v>9601</v>
      </c>
    </row>
    <row r="9501" spans="1:3">
      <c r="A9501" t="s">
        <v>4</v>
      </c>
      <c r="B9501" s="4" t="s">
        <v>5</v>
      </c>
      <c r="C9501" s="4" t="s">
        <v>10</v>
      </c>
    </row>
    <row r="9502" spans="1:3">
      <c r="A9502" t="n">
        <v>73721</v>
      </c>
      <c r="B9502" s="9" t="n">
        <v>12</v>
      </c>
      <c r="C9502" s="7" t="n">
        <v>9602</v>
      </c>
    </row>
    <row r="9503" spans="1:3">
      <c r="A9503" t="s">
        <v>4</v>
      </c>
      <c r="B9503" s="4" t="s">
        <v>5</v>
      </c>
      <c r="C9503" s="4" t="s">
        <v>10</v>
      </c>
    </row>
    <row r="9504" spans="1:3">
      <c r="A9504" t="n">
        <v>73724</v>
      </c>
      <c r="B9504" s="9" t="n">
        <v>12</v>
      </c>
      <c r="C9504" s="7" t="n">
        <v>9603</v>
      </c>
    </row>
    <row r="9505" spans="1:3">
      <c r="A9505" t="s">
        <v>4</v>
      </c>
      <c r="B9505" s="4" t="s">
        <v>5</v>
      </c>
      <c r="C9505" s="4" t="s">
        <v>10</v>
      </c>
    </row>
    <row r="9506" spans="1:3">
      <c r="A9506" t="n">
        <v>73727</v>
      </c>
      <c r="B9506" s="9" t="n">
        <v>12</v>
      </c>
      <c r="C9506" s="7" t="n">
        <v>9604</v>
      </c>
    </row>
    <row r="9507" spans="1:3">
      <c r="A9507" t="s">
        <v>4</v>
      </c>
      <c r="B9507" s="4" t="s">
        <v>5</v>
      </c>
      <c r="C9507" s="4" t="s">
        <v>10</v>
      </c>
    </row>
    <row r="9508" spans="1:3">
      <c r="A9508" t="n">
        <v>73730</v>
      </c>
      <c r="B9508" s="9" t="n">
        <v>12</v>
      </c>
      <c r="C9508" s="7" t="n">
        <v>9605</v>
      </c>
    </row>
    <row r="9509" spans="1:3">
      <c r="A9509" t="s">
        <v>4</v>
      </c>
      <c r="B9509" s="4" t="s">
        <v>5</v>
      </c>
      <c r="C9509" s="4" t="s">
        <v>10</v>
      </c>
    </row>
    <row r="9510" spans="1:3">
      <c r="A9510" t="n">
        <v>73733</v>
      </c>
      <c r="B9510" s="9" t="n">
        <v>12</v>
      </c>
      <c r="C9510" s="7" t="n">
        <v>10397</v>
      </c>
    </row>
    <row r="9511" spans="1:3">
      <c r="A9511" t="s">
        <v>4</v>
      </c>
      <c r="B9511" s="4" t="s">
        <v>5</v>
      </c>
      <c r="C9511" s="4" t="s">
        <v>10</v>
      </c>
    </row>
    <row r="9512" spans="1:3">
      <c r="A9512" t="n">
        <v>73736</v>
      </c>
      <c r="B9512" s="9" t="n">
        <v>12</v>
      </c>
      <c r="C9512" s="7" t="n">
        <v>9606</v>
      </c>
    </row>
    <row r="9513" spans="1:3">
      <c r="A9513" t="s">
        <v>4</v>
      </c>
      <c r="B9513" s="4" t="s">
        <v>5</v>
      </c>
      <c r="C9513" s="4" t="s">
        <v>10</v>
      </c>
    </row>
    <row r="9514" spans="1:3">
      <c r="A9514" t="n">
        <v>73739</v>
      </c>
      <c r="B9514" s="9" t="n">
        <v>12</v>
      </c>
      <c r="C9514" s="7" t="n">
        <v>9607</v>
      </c>
    </row>
    <row r="9515" spans="1:3">
      <c r="A9515" t="s">
        <v>4</v>
      </c>
      <c r="B9515" s="4" t="s">
        <v>5</v>
      </c>
      <c r="C9515" s="4" t="s">
        <v>10</v>
      </c>
    </row>
    <row r="9516" spans="1:3">
      <c r="A9516" t="n">
        <v>73742</v>
      </c>
      <c r="B9516" s="9" t="n">
        <v>12</v>
      </c>
      <c r="C9516" s="7" t="n">
        <v>10624</v>
      </c>
    </row>
    <row r="9517" spans="1:3">
      <c r="A9517" t="s">
        <v>4</v>
      </c>
      <c r="B9517" s="4" t="s">
        <v>5</v>
      </c>
      <c r="C9517" s="4" t="s">
        <v>10</v>
      </c>
    </row>
    <row r="9518" spans="1:3">
      <c r="A9518" t="n">
        <v>73745</v>
      </c>
      <c r="B9518" s="9" t="n">
        <v>12</v>
      </c>
      <c r="C9518" s="7" t="n">
        <v>10637</v>
      </c>
    </row>
    <row r="9519" spans="1:3">
      <c r="A9519" t="s">
        <v>4</v>
      </c>
      <c r="B9519" s="4" t="s">
        <v>5</v>
      </c>
      <c r="C9519" s="4" t="s">
        <v>10</v>
      </c>
    </row>
    <row r="9520" spans="1:3">
      <c r="A9520" t="n">
        <v>73748</v>
      </c>
      <c r="B9520" s="9" t="n">
        <v>12</v>
      </c>
      <c r="C9520" s="7" t="n">
        <v>10641</v>
      </c>
    </row>
    <row r="9521" spans="1:3">
      <c r="A9521" t="s">
        <v>4</v>
      </c>
      <c r="B9521" s="4" t="s">
        <v>5</v>
      </c>
      <c r="C9521" s="4" t="s">
        <v>10</v>
      </c>
    </row>
    <row r="9522" spans="1:3">
      <c r="A9522" t="n">
        <v>73751</v>
      </c>
      <c r="B9522" s="9" t="n">
        <v>12</v>
      </c>
      <c r="C9522" s="7" t="n">
        <v>10643</v>
      </c>
    </row>
    <row r="9523" spans="1:3">
      <c r="A9523" t="s">
        <v>4</v>
      </c>
      <c r="B9523" s="4" t="s">
        <v>5</v>
      </c>
      <c r="C9523" s="4" t="s">
        <v>10</v>
      </c>
    </row>
    <row r="9524" spans="1:3">
      <c r="A9524" t="n">
        <v>73754</v>
      </c>
      <c r="B9524" s="9" t="n">
        <v>12</v>
      </c>
      <c r="C9524" s="7" t="n">
        <v>10720</v>
      </c>
    </row>
    <row r="9525" spans="1:3">
      <c r="A9525" t="s">
        <v>4</v>
      </c>
      <c r="B9525" s="4" t="s">
        <v>5</v>
      </c>
      <c r="C9525" s="4" t="s">
        <v>10</v>
      </c>
    </row>
    <row r="9526" spans="1:3">
      <c r="A9526" t="n">
        <v>73757</v>
      </c>
      <c r="B9526" s="9" t="n">
        <v>12</v>
      </c>
      <c r="C9526" s="7" t="n">
        <v>10722</v>
      </c>
    </row>
    <row r="9527" spans="1:3">
      <c r="A9527" t="s">
        <v>4</v>
      </c>
      <c r="B9527" s="4" t="s">
        <v>5</v>
      </c>
      <c r="C9527" s="4" t="s">
        <v>10</v>
      </c>
    </row>
    <row r="9528" spans="1:3">
      <c r="A9528" t="n">
        <v>73760</v>
      </c>
      <c r="B9528" s="9" t="n">
        <v>12</v>
      </c>
      <c r="C9528" s="7" t="n">
        <v>10723</v>
      </c>
    </row>
    <row r="9529" spans="1:3">
      <c r="A9529" t="s">
        <v>4</v>
      </c>
      <c r="B9529" s="4" t="s">
        <v>5</v>
      </c>
      <c r="C9529" s="4" t="s">
        <v>10</v>
      </c>
    </row>
    <row r="9530" spans="1:3">
      <c r="A9530" t="n">
        <v>73763</v>
      </c>
      <c r="B9530" s="9" t="n">
        <v>12</v>
      </c>
      <c r="C9530" s="7" t="n">
        <v>10724</v>
      </c>
    </row>
    <row r="9531" spans="1:3">
      <c r="A9531" t="s">
        <v>4</v>
      </c>
      <c r="B9531" s="4" t="s">
        <v>5</v>
      </c>
      <c r="C9531" s="4" t="s">
        <v>10</v>
      </c>
    </row>
    <row r="9532" spans="1:3">
      <c r="A9532" t="n">
        <v>73766</v>
      </c>
      <c r="B9532" s="9" t="n">
        <v>12</v>
      </c>
      <c r="C9532" s="7" t="n">
        <v>9252</v>
      </c>
    </row>
    <row r="9533" spans="1:3">
      <c r="A9533" t="s">
        <v>4</v>
      </c>
      <c r="B9533" s="4" t="s">
        <v>5</v>
      </c>
      <c r="C9533" s="4" t="s">
        <v>84</v>
      </c>
    </row>
    <row r="9534" spans="1:3">
      <c r="A9534" t="n">
        <v>73769</v>
      </c>
      <c r="B9534" s="29" t="n">
        <v>3</v>
      </c>
      <c r="C9534" s="16" t="n">
        <f t="normal" ca="1">A9536</f>
        <v>0</v>
      </c>
    </row>
    <row r="9535" spans="1:3">
      <c r="A9535" t="s">
        <v>4</v>
      </c>
      <c r="B9535" s="4" t="s">
        <v>5</v>
      </c>
      <c r="C9535" s="4" t="s">
        <v>13</v>
      </c>
      <c r="D9535" s="4" t="s">
        <v>13</v>
      </c>
      <c r="E9535" s="4" t="s">
        <v>13</v>
      </c>
      <c r="F9535" s="4" t="s">
        <v>13</v>
      </c>
      <c r="G9535" s="4" t="s">
        <v>10</v>
      </c>
      <c r="H9535" s="4" t="s">
        <v>84</v>
      </c>
      <c r="I9535" s="4" t="s">
        <v>10</v>
      </c>
      <c r="J9535" s="4" t="s">
        <v>84</v>
      </c>
      <c r="K9535" s="4" t="s">
        <v>10</v>
      </c>
      <c r="L9535" s="4" t="s">
        <v>84</v>
      </c>
      <c r="M9535" s="4" t="s">
        <v>10</v>
      </c>
      <c r="N9535" s="4" t="s">
        <v>84</v>
      </c>
      <c r="O9535" s="4" t="s">
        <v>10</v>
      </c>
      <c r="P9535" s="4" t="s">
        <v>84</v>
      </c>
      <c r="Q9535" s="4" t="s">
        <v>10</v>
      </c>
      <c r="R9535" s="4" t="s">
        <v>84</v>
      </c>
      <c r="S9535" s="4" t="s">
        <v>10</v>
      </c>
      <c r="T9535" s="4" t="s">
        <v>84</v>
      </c>
      <c r="U9535" s="4" t="s">
        <v>10</v>
      </c>
      <c r="V9535" s="4" t="s">
        <v>84</v>
      </c>
      <c r="W9535" s="4" t="s">
        <v>10</v>
      </c>
      <c r="X9535" s="4" t="s">
        <v>84</v>
      </c>
      <c r="Y9535" s="4" t="s">
        <v>10</v>
      </c>
      <c r="Z9535" s="4" t="s">
        <v>84</v>
      </c>
      <c r="AA9535" s="4" t="s">
        <v>10</v>
      </c>
      <c r="AB9535" s="4" t="s">
        <v>84</v>
      </c>
      <c r="AC9535" s="4" t="s">
        <v>10</v>
      </c>
      <c r="AD9535" s="4" t="s">
        <v>84</v>
      </c>
      <c r="AE9535" s="4" t="s">
        <v>10</v>
      </c>
      <c r="AF9535" s="4" t="s">
        <v>84</v>
      </c>
      <c r="AG9535" s="4" t="s">
        <v>10</v>
      </c>
      <c r="AH9535" s="4" t="s">
        <v>84</v>
      </c>
      <c r="AI9535" s="4" t="s">
        <v>10</v>
      </c>
      <c r="AJ9535" s="4" t="s">
        <v>84</v>
      </c>
      <c r="AK9535" s="4" t="s">
        <v>10</v>
      </c>
      <c r="AL9535" s="4" t="s">
        <v>84</v>
      </c>
      <c r="AM9535" s="4" t="s">
        <v>10</v>
      </c>
      <c r="AN9535" s="4" t="s">
        <v>84</v>
      </c>
      <c r="AO9535" s="4" t="s">
        <v>10</v>
      </c>
      <c r="AP9535" s="4" t="s">
        <v>84</v>
      </c>
      <c r="AQ9535" s="4" t="s">
        <v>10</v>
      </c>
      <c r="AR9535" s="4" t="s">
        <v>84</v>
      </c>
      <c r="AS9535" s="4" t="s">
        <v>10</v>
      </c>
      <c r="AT9535" s="4" t="s">
        <v>84</v>
      </c>
      <c r="AU9535" s="4" t="s">
        <v>10</v>
      </c>
      <c r="AV9535" s="4" t="s">
        <v>84</v>
      </c>
      <c r="AW9535" s="4" t="s">
        <v>10</v>
      </c>
      <c r="AX9535" s="4" t="s">
        <v>84</v>
      </c>
      <c r="AY9535" s="4" t="s">
        <v>10</v>
      </c>
      <c r="AZ9535" s="4" t="s">
        <v>84</v>
      </c>
      <c r="BA9535" s="4" t="s">
        <v>10</v>
      </c>
      <c r="BB9535" s="4" t="s">
        <v>84</v>
      </c>
      <c r="BC9535" s="4" t="s">
        <v>10</v>
      </c>
      <c r="BD9535" s="4" t="s">
        <v>84</v>
      </c>
      <c r="BE9535" s="4" t="s">
        <v>10</v>
      </c>
      <c r="BF9535" s="4" t="s">
        <v>84</v>
      </c>
      <c r="BG9535" s="4" t="s">
        <v>10</v>
      </c>
      <c r="BH9535" s="4" t="s">
        <v>84</v>
      </c>
      <c r="BI9535" s="4" t="s">
        <v>10</v>
      </c>
      <c r="BJ9535" s="4" t="s">
        <v>84</v>
      </c>
      <c r="BK9535" s="4" t="s">
        <v>10</v>
      </c>
      <c r="BL9535" s="4" t="s">
        <v>84</v>
      </c>
      <c r="BM9535" s="4" t="s">
        <v>10</v>
      </c>
      <c r="BN9535" s="4" t="s">
        <v>84</v>
      </c>
      <c r="BO9535" s="4" t="s">
        <v>10</v>
      </c>
      <c r="BP9535" s="4" t="s">
        <v>84</v>
      </c>
      <c r="BQ9535" s="4" t="s">
        <v>10</v>
      </c>
      <c r="BR9535" s="4" t="s">
        <v>84</v>
      </c>
      <c r="BS9535" s="4" t="s">
        <v>10</v>
      </c>
      <c r="BT9535" s="4" t="s">
        <v>84</v>
      </c>
      <c r="BU9535" s="4" t="s">
        <v>10</v>
      </c>
      <c r="BV9535" s="4" t="s">
        <v>84</v>
      </c>
      <c r="BW9535" s="4" t="s">
        <v>10</v>
      </c>
      <c r="BX9535" s="4" t="s">
        <v>84</v>
      </c>
      <c r="BY9535" s="4" t="s">
        <v>10</v>
      </c>
      <c r="BZ9535" s="4" t="s">
        <v>84</v>
      </c>
      <c r="CA9535" s="4" t="s">
        <v>10</v>
      </c>
      <c r="CB9535" s="4" t="s">
        <v>84</v>
      </c>
      <c r="CC9535" s="4" t="s">
        <v>10</v>
      </c>
      <c r="CD9535" s="4" t="s">
        <v>84</v>
      </c>
      <c r="CE9535" s="4" t="s">
        <v>10</v>
      </c>
      <c r="CF9535" s="4" t="s">
        <v>84</v>
      </c>
      <c r="CG9535" s="4" t="s">
        <v>10</v>
      </c>
      <c r="CH9535" s="4" t="s">
        <v>84</v>
      </c>
      <c r="CI9535" s="4" t="s">
        <v>10</v>
      </c>
      <c r="CJ9535" s="4" t="s">
        <v>84</v>
      </c>
      <c r="CK9535" s="4" t="s">
        <v>10</v>
      </c>
      <c r="CL9535" s="4" t="s">
        <v>84</v>
      </c>
      <c r="CM9535" s="4" t="s">
        <v>10</v>
      </c>
      <c r="CN9535" s="4" t="s">
        <v>84</v>
      </c>
      <c r="CO9535" s="4" t="s">
        <v>10</v>
      </c>
      <c r="CP9535" s="4" t="s">
        <v>84</v>
      </c>
      <c r="CQ9535" s="4" t="s">
        <v>10</v>
      </c>
      <c r="CR9535" s="4" t="s">
        <v>84</v>
      </c>
      <c r="CS9535" s="4" t="s">
        <v>10</v>
      </c>
      <c r="CT9535" s="4" t="s">
        <v>84</v>
      </c>
      <c r="CU9535" s="4" t="s">
        <v>10</v>
      </c>
      <c r="CV9535" s="4" t="s">
        <v>84</v>
      </c>
      <c r="CW9535" s="4" t="s">
        <v>10</v>
      </c>
      <c r="CX9535" s="4" t="s">
        <v>84</v>
      </c>
      <c r="CY9535" s="4" t="s">
        <v>10</v>
      </c>
      <c r="CZ9535" s="4" t="s">
        <v>84</v>
      </c>
      <c r="DA9535" s="4" t="s">
        <v>10</v>
      </c>
      <c r="DB9535" s="4" t="s">
        <v>84</v>
      </c>
      <c r="DC9535" s="4" t="s">
        <v>10</v>
      </c>
      <c r="DD9535" s="4" t="s">
        <v>84</v>
      </c>
      <c r="DE9535" s="4" t="s">
        <v>10</v>
      </c>
      <c r="DF9535" s="4" t="s">
        <v>84</v>
      </c>
      <c r="DG9535" s="4" t="s">
        <v>10</v>
      </c>
      <c r="DH9535" s="4" t="s">
        <v>84</v>
      </c>
      <c r="DI9535" s="4" t="s">
        <v>10</v>
      </c>
      <c r="DJ9535" s="4" t="s">
        <v>84</v>
      </c>
      <c r="DK9535" s="4" t="s">
        <v>10</v>
      </c>
      <c r="DL9535" s="4" t="s">
        <v>84</v>
      </c>
      <c r="DM9535" s="4" t="s">
        <v>10</v>
      </c>
      <c r="DN9535" s="4" t="s">
        <v>84</v>
      </c>
      <c r="DO9535" s="4" t="s">
        <v>10</v>
      </c>
      <c r="DP9535" s="4" t="s">
        <v>84</v>
      </c>
      <c r="DQ9535" s="4" t="s">
        <v>10</v>
      </c>
      <c r="DR9535" s="4" t="s">
        <v>84</v>
      </c>
      <c r="DS9535" s="4" t="s">
        <v>10</v>
      </c>
      <c r="DT9535" s="4" t="s">
        <v>84</v>
      </c>
      <c r="DU9535" s="4" t="s">
        <v>10</v>
      </c>
      <c r="DV9535" s="4" t="s">
        <v>84</v>
      </c>
      <c r="DW9535" s="4" t="s">
        <v>10</v>
      </c>
      <c r="DX9535" s="4" t="s">
        <v>84</v>
      </c>
      <c r="DY9535" s="4" t="s">
        <v>10</v>
      </c>
      <c r="DZ9535" s="4" t="s">
        <v>84</v>
      </c>
      <c r="EA9535" s="4" t="s">
        <v>10</v>
      </c>
      <c r="EB9535" s="4" t="s">
        <v>84</v>
      </c>
      <c r="EC9535" s="4" t="s">
        <v>10</v>
      </c>
      <c r="ED9535" s="4" t="s">
        <v>84</v>
      </c>
      <c r="EE9535" s="4" t="s">
        <v>10</v>
      </c>
      <c r="EF9535" s="4" t="s">
        <v>84</v>
      </c>
      <c r="EG9535" s="4" t="s">
        <v>10</v>
      </c>
      <c r="EH9535" s="4" t="s">
        <v>84</v>
      </c>
      <c r="EI9535" s="4" t="s">
        <v>10</v>
      </c>
      <c r="EJ9535" s="4" t="s">
        <v>84</v>
      </c>
      <c r="EK9535" s="4" t="s">
        <v>10</v>
      </c>
      <c r="EL9535" s="4" t="s">
        <v>84</v>
      </c>
      <c r="EM9535" s="4" t="s">
        <v>10</v>
      </c>
      <c r="EN9535" s="4" t="s">
        <v>84</v>
      </c>
      <c r="EO9535" s="4" t="s">
        <v>10</v>
      </c>
      <c r="EP9535" s="4" t="s">
        <v>84</v>
      </c>
      <c r="EQ9535" s="4" t="s">
        <v>10</v>
      </c>
      <c r="ER9535" s="4" t="s">
        <v>84</v>
      </c>
      <c r="ES9535" s="4" t="s">
        <v>10</v>
      </c>
      <c r="ET9535" s="4" t="s">
        <v>84</v>
      </c>
      <c r="EU9535" s="4" t="s">
        <v>10</v>
      </c>
      <c r="EV9535" s="4" t="s">
        <v>84</v>
      </c>
      <c r="EW9535" s="4" t="s">
        <v>10</v>
      </c>
      <c r="EX9535" s="4" t="s">
        <v>84</v>
      </c>
      <c r="EY9535" s="4" t="s">
        <v>10</v>
      </c>
      <c r="EZ9535" s="4" t="s">
        <v>84</v>
      </c>
      <c r="FA9535" s="4" t="s">
        <v>10</v>
      </c>
      <c r="FB9535" s="4" t="s">
        <v>84</v>
      </c>
      <c r="FC9535" s="4" t="s">
        <v>10</v>
      </c>
      <c r="FD9535" s="4" t="s">
        <v>84</v>
      </c>
      <c r="FE9535" s="4" t="s">
        <v>10</v>
      </c>
      <c r="FF9535" s="4" t="s">
        <v>84</v>
      </c>
      <c r="FG9535" s="4" t="s">
        <v>10</v>
      </c>
      <c r="FH9535" s="4" t="s">
        <v>84</v>
      </c>
      <c r="FI9535" s="4" t="s">
        <v>10</v>
      </c>
      <c r="FJ9535" s="4" t="s">
        <v>84</v>
      </c>
      <c r="FK9535" s="4" t="s">
        <v>10</v>
      </c>
      <c r="FL9535" s="4" t="s">
        <v>84</v>
      </c>
      <c r="FM9535" s="4" t="s">
        <v>10</v>
      </c>
      <c r="FN9535" s="4" t="s">
        <v>84</v>
      </c>
      <c r="FO9535" s="4" t="s">
        <v>10</v>
      </c>
      <c r="FP9535" s="4" t="s">
        <v>84</v>
      </c>
      <c r="FQ9535" s="4" t="s">
        <v>10</v>
      </c>
      <c r="FR9535" s="4" t="s">
        <v>84</v>
      </c>
      <c r="FS9535" s="4" t="s">
        <v>10</v>
      </c>
      <c r="FT9535" s="4" t="s">
        <v>84</v>
      </c>
      <c r="FU9535" s="4" t="s">
        <v>10</v>
      </c>
      <c r="FV9535" s="4" t="s">
        <v>84</v>
      </c>
      <c r="FW9535" s="4" t="s">
        <v>10</v>
      </c>
      <c r="FX9535" s="4" t="s">
        <v>84</v>
      </c>
      <c r="FY9535" s="4" t="s">
        <v>10</v>
      </c>
      <c r="FZ9535" s="4" t="s">
        <v>84</v>
      </c>
      <c r="GA9535" s="4" t="s">
        <v>10</v>
      </c>
      <c r="GB9535" s="4" t="s">
        <v>84</v>
      </c>
      <c r="GC9535" s="4" t="s">
        <v>10</v>
      </c>
      <c r="GD9535" s="4" t="s">
        <v>84</v>
      </c>
      <c r="GE9535" s="4" t="s">
        <v>10</v>
      </c>
      <c r="GF9535" s="4" t="s">
        <v>84</v>
      </c>
      <c r="GG9535" s="4" t="s">
        <v>10</v>
      </c>
      <c r="GH9535" s="4" t="s">
        <v>84</v>
      </c>
      <c r="GI9535" s="4" t="s">
        <v>10</v>
      </c>
      <c r="GJ9535" s="4" t="s">
        <v>84</v>
      </c>
      <c r="GK9535" s="4" t="s">
        <v>10</v>
      </c>
      <c r="GL9535" s="4" t="s">
        <v>84</v>
      </c>
      <c r="GM9535" s="4" t="s">
        <v>10</v>
      </c>
      <c r="GN9535" s="4" t="s">
        <v>84</v>
      </c>
      <c r="GO9535" s="4" t="s">
        <v>10</v>
      </c>
      <c r="GP9535" s="4" t="s">
        <v>84</v>
      </c>
      <c r="GQ9535" s="4" t="s">
        <v>10</v>
      </c>
      <c r="GR9535" s="4" t="s">
        <v>84</v>
      </c>
      <c r="GS9535" s="4" t="s">
        <v>10</v>
      </c>
      <c r="GT9535" s="4" t="s">
        <v>84</v>
      </c>
      <c r="GU9535" s="4" t="s">
        <v>10</v>
      </c>
      <c r="GV9535" s="4" t="s">
        <v>84</v>
      </c>
      <c r="GW9535" s="4" t="s">
        <v>10</v>
      </c>
      <c r="GX9535" s="4" t="s">
        <v>84</v>
      </c>
      <c r="GY9535" s="4" t="s">
        <v>10</v>
      </c>
      <c r="GZ9535" s="4" t="s">
        <v>84</v>
      </c>
      <c r="HA9535" s="4" t="s">
        <v>10</v>
      </c>
      <c r="HB9535" s="4" t="s">
        <v>84</v>
      </c>
      <c r="HC9535" s="4" t="s">
        <v>10</v>
      </c>
      <c r="HD9535" s="4" t="s">
        <v>84</v>
      </c>
      <c r="HE9535" s="4" t="s">
        <v>10</v>
      </c>
      <c r="HF9535" s="4" t="s">
        <v>84</v>
      </c>
      <c r="HG9535" s="4" t="s">
        <v>10</v>
      </c>
      <c r="HH9535" s="4" t="s">
        <v>84</v>
      </c>
      <c r="HI9535" s="4" t="s">
        <v>10</v>
      </c>
      <c r="HJ9535" s="4" t="s">
        <v>84</v>
      </c>
      <c r="HK9535" s="4" t="s">
        <v>10</v>
      </c>
      <c r="HL9535" s="4" t="s">
        <v>84</v>
      </c>
      <c r="HM9535" s="4" t="s">
        <v>10</v>
      </c>
      <c r="HN9535" s="4" t="s">
        <v>84</v>
      </c>
      <c r="HO9535" s="4" t="s">
        <v>10</v>
      </c>
      <c r="HP9535" s="4" t="s">
        <v>84</v>
      </c>
      <c r="HQ9535" s="4" t="s">
        <v>10</v>
      </c>
      <c r="HR9535" s="4" t="s">
        <v>84</v>
      </c>
      <c r="HS9535" s="4" t="s">
        <v>10</v>
      </c>
      <c r="HT9535" s="4" t="s">
        <v>84</v>
      </c>
      <c r="HU9535" s="4" t="s">
        <v>10</v>
      </c>
      <c r="HV9535" s="4" t="s">
        <v>84</v>
      </c>
      <c r="HW9535" s="4" t="s">
        <v>10</v>
      </c>
      <c r="HX9535" s="4" t="s">
        <v>84</v>
      </c>
      <c r="HY9535" s="4" t="s">
        <v>10</v>
      </c>
      <c r="HZ9535" s="4" t="s">
        <v>84</v>
      </c>
      <c r="IA9535" s="4" t="s">
        <v>10</v>
      </c>
      <c r="IB9535" s="4" t="s">
        <v>84</v>
      </c>
      <c r="IC9535" s="4" t="s">
        <v>10</v>
      </c>
      <c r="ID9535" s="4" t="s">
        <v>84</v>
      </c>
      <c r="IE9535" s="4" t="s">
        <v>10</v>
      </c>
      <c r="IF9535" s="4" t="s">
        <v>84</v>
      </c>
      <c r="IG9535" s="4" t="s">
        <v>10</v>
      </c>
      <c r="IH9535" s="4" t="s">
        <v>84</v>
      </c>
      <c r="II9535" s="4" t="s">
        <v>10</v>
      </c>
      <c r="IJ9535" s="4" t="s">
        <v>84</v>
      </c>
      <c r="IK9535" s="4" t="s">
        <v>10</v>
      </c>
      <c r="IL9535" s="4" t="s">
        <v>84</v>
      </c>
      <c r="IM9535" s="4" t="s">
        <v>10</v>
      </c>
      <c r="IN9535" s="4" t="s">
        <v>84</v>
      </c>
      <c r="IO9535" s="4" t="s">
        <v>10</v>
      </c>
      <c r="IP9535" s="4" t="s">
        <v>84</v>
      </c>
      <c r="IQ9535" s="4" t="s">
        <v>10</v>
      </c>
      <c r="IR9535" s="4" t="s">
        <v>84</v>
      </c>
      <c r="IS9535" s="4" t="s">
        <v>10</v>
      </c>
      <c r="IT9535" s="4" t="s">
        <v>84</v>
      </c>
      <c r="IU9535" s="4" t="s">
        <v>10</v>
      </c>
      <c r="IV9535" s="4" t="s">
        <v>84</v>
      </c>
      <c r="IW9535" s="4" t="s">
        <v>10</v>
      </c>
      <c r="IX9535" s="4" t="s">
        <v>84</v>
      </c>
      <c r="IY9535" s="4" t="s">
        <v>10</v>
      </c>
      <c r="IZ9535" s="4" t="s">
        <v>84</v>
      </c>
      <c r="JA9535" s="4" t="s">
        <v>10</v>
      </c>
      <c r="JB9535" s="4" t="s">
        <v>84</v>
      </c>
      <c r="JC9535" s="4" t="s">
        <v>10</v>
      </c>
      <c r="JD9535" s="4" t="s">
        <v>84</v>
      </c>
      <c r="JE9535" s="4" t="s">
        <v>10</v>
      </c>
      <c r="JF9535" s="4" t="s">
        <v>84</v>
      </c>
      <c r="JG9535" s="4" t="s">
        <v>10</v>
      </c>
      <c r="JH9535" s="4" t="s">
        <v>84</v>
      </c>
      <c r="JI9535" s="4" t="s">
        <v>10</v>
      </c>
      <c r="JJ9535" s="4" t="s">
        <v>84</v>
      </c>
      <c r="JK9535" s="4" t="s">
        <v>10</v>
      </c>
      <c r="JL9535" s="4" t="s">
        <v>84</v>
      </c>
      <c r="JM9535" s="4" t="s">
        <v>10</v>
      </c>
      <c r="JN9535" s="4" t="s">
        <v>84</v>
      </c>
      <c r="JO9535" s="4" t="s">
        <v>10</v>
      </c>
      <c r="JP9535" s="4" t="s">
        <v>84</v>
      </c>
      <c r="JQ9535" s="4" t="s">
        <v>10</v>
      </c>
      <c r="JR9535" s="4" t="s">
        <v>84</v>
      </c>
      <c r="JS9535" s="4" t="s">
        <v>10</v>
      </c>
      <c r="JT9535" s="4" t="s">
        <v>84</v>
      </c>
      <c r="JU9535" s="4" t="s">
        <v>10</v>
      </c>
      <c r="JV9535" s="4" t="s">
        <v>84</v>
      </c>
      <c r="JW9535" s="4" t="s">
        <v>10</v>
      </c>
      <c r="JX9535" s="4" t="s">
        <v>84</v>
      </c>
      <c r="JY9535" s="4" t="s">
        <v>10</v>
      </c>
      <c r="JZ9535" s="4" t="s">
        <v>84</v>
      </c>
      <c r="KA9535" s="4" t="s">
        <v>10</v>
      </c>
      <c r="KB9535" s="4" t="s">
        <v>84</v>
      </c>
      <c r="KC9535" s="4" t="s">
        <v>10</v>
      </c>
      <c r="KD9535" s="4" t="s">
        <v>84</v>
      </c>
      <c r="KE9535" s="4" t="s">
        <v>10</v>
      </c>
      <c r="KF9535" s="4" t="s">
        <v>84</v>
      </c>
      <c r="KG9535" s="4" t="s">
        <v>10</v>
      </c>
      <c r="KH9535" s="4" t="s">
        <v>84</v>
      </c>
      <c r="KI9535" s="4" t="s">
        <v>10</v>
      </c>
      <c r="KJ9535" s="4" t="s">
        <v>84</v>
      </c>
      <c r="KK9535" s="4" t="s">
        <v>10</v>
      </c>
      <c r="KL9535" s="4" t="s">
        <v>84</v>
      </c>
      <c r="KM9535" s="4" t="s">
        <v>10</v>
      </c>
      <c r="KN9535" s="4" t="s">
        <v>84</v>
      </c>
      <c r="KO9535" s="4" t="s">
        <v>10</v>
      </c>
      <c r="KP9535" s="4" t="s">
        <v>84</v>
      </c>
      <c r="KQ9535" s="4" t="s">
        <v>10</v>
      </c>
      <c r="KR9535" s="4" t="s">
        <v>84</v>
      </c>
      <c r="KS9535" s="4" t="s">
        <v>10</v>
      </c>
      <c r="KT9535" s="4" t="s">
        <v>84</v>
      </c>
      <c r="KU9535" s="4" t="s">
        <v>10</v>
      </c>
      <c r="KV9535" s="4" t="s">
        <v>84</v>
      </c>
      <c r="KW9535" s="4" t="s">
        <v>10</v>
      </c>
      <c r="KX9535" s="4" t="s">
        <v>84</v>
      </c>
      <c r="KY9535" s="4" t="s">
        <v>10</v>
      </c>
      <c r="KZ9535" s="4" t="s">
        <v>84</v>
      </c>
      <c r="LA9535" s="4" t="s">
        <v>10</v>
      </c>
      <c r="LB9535" s="4" t="s">
        <v>84</v>
      </c>
      <c r="LC9535" s="4" t="s">
        <v>10</v>
      </c>
      <c r="LD9535" s="4" t="s">
        <v>84</v>
      </c>
      <c r="LE9535" s="4" t="s">
        <v>10</v>
      </c>
      <c r="LF9535" s="4" t="s">
        <v>84</v>
      </c>
      <c r="LG9535" s="4" t="s">
        <v>10</v>
      </c>
      <c r="LH9535" s="4" t="s">
        <v>84</v>
      </c>
      <c r="LI9535" s="4" t="s">
        <v>10</v>
      </c>
      <c r="LJ9535" s="4" t="s">
        <v>84</v>
      </c>
      <c r="LK9535" s="4" t="s">
        <v>10</v>
      </c>
      <c r="LL9535" s="4" t="s">
        <v>84</v>
      </c>
      <c r="LM9535" s="4" t="s">
        <v>10</v>
      </c>
      <c r="LN9535" s="4" t="s">
        <v>84</v>
      </c>
      <c r="LO9535" s="4" t="s">
        <v>10</v>
      </c>
      <c r="LP9535" s="4" t="s">
        <v>84</v>
      </c>
      <c r="LQ9535" s="4" t="s">
        <v>10</v>
      </c>
      <c r="LR9535" s="4" t="s">
        <v>84</v>
      </c>
      <c r="LS9535" s="4" t="s">
        <v>10</v>
      </c>
      <c r="LT9535" s="4" t="s">
        <v>84</v>
      </c>
      <c r="LU9535" s="4" t="s">
        <v>10</v>
      </c>
      <c r="LV9535" s="4" t="s">
        <v>84</v>
      </c>
      <c r="LW9535" s="4" t="s">
        <v>10</v>
      </c>
      <c r="LX9535" s="4" t="s">
        <v>84</v>
      </c>
      <c r="LY9535" s="4" t="s">
        <v>10</v>
      </c>
      <c r="LZ9535" s="4" t="s">
        <v>84</v>
      </c>
      <c r="MA9535" s="4" t="s">
        <v>10</v>
      </c>
      <c r="MB9535" s="4" t="s">
        <v>84</v>
      </c>
      <c r="MC9535" s="4" t="s">
        <v>10</v>
      </c>
      <c r="MD9535" s="4" t="s">
        <v>84</v>
      </c>
      <c r="ME9535" s="4" t="s">
        <v>10</v>
      </c>
      <c r="MF9535" s="4" t="s">
        <v>84</v>
      </c>
      <c r="MG9535" s="4" t="s">
        <v>10</v>
      </c>
      <c r="MH9535" s="4" t="s">
        <v>84</v>
      </c>
      <c r="MI9535" s="4" t="s">
        <v>10</v>
      </c>
      <c r="MJ9535" s="4" t="s">
        <v>84</v>
      </c>
      <c r="MK9535" s="4" t="s">
        <v>10</v>
      </c>
      <c r="ML9535" s="4" t="s">
        <v>84</v>
      </c>
      <c r="MM9535" s="4" t="s">
        <v>10</v>
      </c>
      <c r="MN9535" s="4" t="s">
        <v>84</v>
      </c>
      <c r="MO9535" s="4" t="s">
        <v>10</v>
      </c>
      <c r="MP9535" s="4" t="s">
        <v>84</v>
      </c>
      <c r="MQ9535" s="4" t="s">
        <v>10</v>
      </c>
      <c r="MR9535" s="4" t="s">
        <v>84</v>
      </c>
      <c r="MS9535" s="4" t="s">
        <v>10</v>
      </c>
      <c r="MT9535" s="4" t="s">
        <v>84</v>
      </c>
      <c r="MU9535" s="4" t="s">
        <v>10</v>
      </c>
      <c r="MV9535" s="4" t="s">
        <v>84</v>
      </c>
      <c r="MW9535" s="4" t="s">
        <v>10</v>
      </c>
      <c r="MX9535" s="4" t="s">
        <v>84</v>
      </c>
      <c r="MY9535" s="4" t="s">
        <v>10</v>
      </c>
      <c r="MZ9535" s="4" t="s">
        <v>84</v>
      </c>
      <c r="NA9535" s="4" t="s">
        <v>10</v>
      </c>
      <c r="NB9535" s="4" t="s">
        <v>84</v>
      </c>
      <c r="NC9535" s="4" t="s">
        <v>10</v>
      </c>
      <c r="ND9535" s="4" t="s">
        <v>84</v>
      </c>
      <c r="NE9535" s="4" t="s">
        <v>10</v>
      </c>
      <c r="NF9535" s="4" t="s">
        <v>84</v>
      </c>
      <c r="NG9535" s="4" t="s">
        <v>10</v>
      </c>
      <c r="NH9535" s="4" t="s">
        <v>84</v>
      </c>
      <c r="NI9535" s="4" t="s">
        <v>10</v>
      </c>
      <c r="NJ9535" s="4" t="s">
        <v>84</v>
      </c>
      <c r="NK9535" s="4" t="s">
        <v>10</v>
      </c>
      <c r="NL9535" s="4" t="s">
        <v>84</v>
      </c>
      <c r="NM9535" s="4" t="s">
        <v>10</v>
      </c>
      <c r="NN9535" s="4" t="s">
        <v>84</v>
      </c>
      <c r="NO9535" s="4" t="s">
        <v>10</v>
      </c>
      <c r="NP9535" s="4" t="s">
        <v>84</v>
      </c>
      <c r="NQ9535" s="4" t="s">
        <v>10</v>
      </c>
      <c r="NR9535" s="4" t="s">
        <v>84</v>
      </c>
      <c r="NS9535" s="4" t="s">
        <v>10</v>
      </c>
      <c r="NT9535" s="4" t="s">
        <v>84</v>
      </c>
      <c r="NU9535" s="4" t="s">
        <v>10</v>
      </c>
      <c r="NV9535" s="4" t="s">
        <v>84</v>
      </c>
      <c r="NW9535" s="4" t="s">
        <v>10</v>
      </c>
      <c r="NX9535" s="4" t="s">
        <v>84</v>
      </c>
      <c r="NY9535" s="4" t="s">
        <v>10</v>
      </c>
      <c r="NZ9535" s="4" t="s">
        <v>84</v>
      </c>
      <c r="OA9535" s="4" t="s">
        <v>10</v>
      </c>
      <c r="OB9535" s="4" t="s">
        <v>84</v>
      </c>
      <c r="OC9535" s="4" t="s">
        <v>10</v>
      </c>
      <c r="OD9535" s="4" t="s">
        <v>84</v>
      </c>
      <c r="OE9535" s="4" t="s">
        <v>10</v>
      </c>
      <c r="OF9535" s="4" t="s">
        <v>84</v>
      </c>
      <c r="OG9535" s="4" t="s">
        <v>10</v>
      </c>
      <c r="OH9535" s="4" t="s">
        <v>84</v>
      </c>
      <c r="OI9535" s="4" t="s">
        <v>10</v>
      </c>
      <c r="OJ9535" s="4" t="s">
        <v>84</v>
      </c>
      <c r="OK9535" s="4" t="s">
        <v>10</v>
      </c>
      <c r="OL9535" s="4" t="s">
        <v>84</v>
      </c>
      <c r="OM9535" s="4" t="s">
        <v>10</v>
      </c>
      <c r="ON9535" s="4" t="s">
        <v>84</v>
      </c>
      <c r="OO9535" s="4" t="s">
        <v>10</v>
      </c>
      <c r="OP9535" s="4" t="s">
        <v>84</v>
      </c>
      <c r="OQ9535" s="4" t="s">
        <v>10</v>
      </c>
      <c r="OR9535" s="4" t="s">
        <v>84</v>
      </c>
      <c r="OS9535" s="4" t="s">
        <v>10</v>
      </c>
      <c r="OT9535" s="4" t="s">
        <v>84</v>
      </c>
      <c r="OU9535" s="4" t="s">
        <v>10</v>
      </c>
      <c r="OV9535" s="4" t="s">
        <v>84</v>
      </c>
      <c r="OW9535" s="4" t="s">
        <v>10</v>
      </c>
      <c r="OX9535" s="4" t="s">
        <v>84</v>
      </c>
      <c r="OY9535" s="4" t="s">
        <v>10</v>
      </c>
      <c r="OZ9535" s="4" t="s">
        <v>84</v>
      </c>
      <c r="PA9535" s="4" t="s">
        <v>10</v>
      </c>
      <c r="PB9535" s="4" t="s">
        <v>84</v>
      </c>
      <c r="PC9535" s="4" t="s">
        <v>10</v>
      </c>
      <c r="PD9535" s="4" t="s">
        <v>84</v>
      </c>
      <c r="PE9535" s="4" t="s">
        <v>84</v>
      </c>
    </row>
    <row r="9536" spans="1:3">
      <c r="A9536" t="n">
        <v>73774</v>
      </c>
      <c r="B9536" s="27" t="n">
        <v>6</v>
      </c>
      <c r="C9536" s="7" t="n">
        <v>35</v>
      </c>
      <c r="D9536" s="7" t="n">
        <v>1</v>
      </c>
      <c r="E9536" s="7" t="n">
        <v>1</v>
      </c>
      <c r="F9536" s="7" t="n">
        <v>207</v>
      </c>
      <c r="G9536" s="7" t="n">
        <v>1</v>
      </c>
      <c r="H9536" s="16" t="n">
        <f t="normal" ca="1">A9538</f>
        <v>0</v>
      </c>
      <c r="I9536" s="7" t="n">
        <v>2</v>
      </c>
      <c r="J9536" s="16" t="n">
        <f t="normal" ca="1">A9544</f>
        <v>0</v>
      </c>
      <c r="K9536" s="7" t="n">
        <v>3</v>
      </c>
      <c r="L9536" s="16" t="n">
        <f t="normal" ca="1">A9548</f>
        <v>0</v>
      </c>
      <c r="M9536" s="7" t="n">
        <v>4</v>
      </c>
      <c r="N9536" s="16" t="n">
        <f t="normal" ca="1">A9552</f>
        <v>0</v>
      </c>
      <c r="O9536" s="7" t="n">
        <v>5</v>
      </c>
      <c r="P9536" s="16" t="n">
        <f t="normal" ca="1">A9558</f>
        <v>0</v>
      </c>
      <c r="Q9536" s="7" t="n">
        <v>6</v>
      </c>
      <c r="R9536" s="16" t="n">
        <f t="normal" ca="1">A9602</f>
        <v>0</v>
      </c>
      <c r="S9536" s="7" t="n">
        <v>7</v>
      </c>
      <c r="T9536" s="16" t="n">
        <f t="normal" ca="1">A9608</f>
        <v>0</v>
      </c>
      <c r="U9536" s="7" t="n">
        <v>8</v>
      </c>
      <c r="V9536" s="16" t="n">
        <f t="normal" ca="1">A9614</f>
        <v>0</v>
      </c>
      <c r="W9536" s="7" t="n">
        <v>9</v>
      </c>
      <c r="X9536" s="16" t="n">
        <f t="normal" ca="1">A9618</f>
        <v>0</v>
      </c>
      <c r="Y9536" s="7" t="n">
        <v>10</v>
      </c>
      <c r="Z9536" s="16" t="n">
        <f t="normal" ca="1">A9622</f>
        <v>0</v>
      </c>
      <c r="AA9536" s="7" t="n">
        <v>11</v>
      </c>
      <c r="AB9536" s="16" t="n">
        <f t="normal" ca="1">A9664</f>
        <v>0</v>
      </c>
      <c r="AC9536" s="7" t="n">
        <v>12</v>
      </c>
      <c r="AD9536" s="16" t="n">
        <f t="normal" ca="1">A9668</f>
        <v>0</v>
      </c>
      <c r="AE9536" s="7" t="n">
        <v>20</v>
      </c>
      <c r="AF9536" s="16" t="n">
        <f t="normal" ca="1">A9672</f>
        <v>0</v>
      </c>
      <c r="AG9536" s="7" t="n">
        <v>21</v>
      </c>
      <c r="AH9536" s="16" t="n">
        <f t="normal" ca="1">A9676</f>
        <v>0</v>
      </c>
      <c r="AI9536" s="7" t="n">
        <v>22</v>
      </c>
      <c r="AJ9536" s="16" t="n">
        <f t="normal" ca="1">A9680</f>
        <v>0</v>
      </c>
      <c r="AK9536" s="7" t="n">
        <v>23</v>
      </c>
      <c r="AL9536" s="16" t="n">
        <f t="normal" ca="1">A9684</f>
        <v>0</v>
      </c>
      <c r="AM9536" s="7" t="n">
        <v>24</v>
      </c>
      <c r="AN9536" s="16" t="n">
        <f t="normal" ca="1">A9692</f>
        <v>0</v>
      </c>
      <c r="AO9536" s="7" t="n">
        <v>25</v>
      </c>
      <c r="AP9536" s="16" t="n">
        <f t="normal" ca="1">A9700</f>
        <v>0</v>
      </c>
      <c r="AQ9536" s="7" t="n">
        <v>26</v>
      </c>
      <c r="AR9536" s="16" t="n">
        <f t="normal" ca="1">A9706</f>
        <v>0</v>
      </c>
      <c r="AS9536" s="7" t="n">
        <v>27</v>
      </c>
      <c r="AT9536" s="16" t="n">
        <f t="normal" ca="1">A9712</f>
        <v>0</v>
      </c>
      <c r="AU9536" s="7" t="n">
        <v>28</v>
      </c>
      <c r="AV9536" s="16" t="n">
        <f t="normal" ca="1">A9718</f>
        <v>0</v>
      </c>
      <c r="AW9536" s="7" t="n">
        <v>29</v>
      </c>
      <c r="AX9536" s="16" t="n">
        <f t="normal" ca="1">A9722</f>
        <v>0</v>
      </c>
      <c r="AY9536" s="7" t="n">
        <v>30</v>
      </c>
      <c r="AZ9536" s="16" t="n">
        <f t="normal" ca="1">A9726</f>
        <v>0</v>
      </c>
      <c r="BA9536" s="7" t="n">
        <v>31</v>
      </c>
      <c r="BB9536" s="16" t="n">
        <f t="normal" ca="1">A9730</f>
        <v>0</v>
      </c>
      <c r="BC9536" s="7" t="n">
        <v>32</v>
      </c>
      <c r="BD9536" s="16" t="n">
        <f t="normal" ca="1">A9736</f>
        <v>0</v>
      </c>
      <c r="BE9536" s="7" t="n">
        <v>33</v>
      </c>
      <c r="BF9536" s="16" t="n">
        <f t="normal" ca="1">A9742</f>
        <v>0</v>
      </c>
      <c r="BG9536" s="7" t="n">
        <v>34</v>
      </c>
      <c r="BH9536" s="16" t="n">
        <f t="normal" ca="1">A9750</f>
        <v>0</v>
      </c>
      <c r="BI9536" s="7" t="n">
        <v>35</v>
      </c>
      <c r="BJ9536" s="16" t="n">
        <f t="normal" ca="1">A9754</f>
        <v>0</v>
      </c>
      <c r="BK9536" s="7" t="n">
        <v>36</v>
      </c>
      <c r="BL9536" s="16" t="n">
        <f t="normal" ca="1">A9758</f>
        <v>0</v>
      </c>
      <c r="BM9536" s="7" t="n">
        <v>40</v>
      </c>
      <c r="BN9536" s="16" t="n">
        <f t="normal" ca="1">A9762</f>
        <v>0</v>
      </c>
      <c r="BO9536" s="7" t="n">
        <v>41</v>
      </c>
      <c r="BP9536" s="16" t="n">
        <f t="normal" ca="1">A9766</f>
        <v>0</v>
      </c>
      <c r="BQ9536" s="7" t="n">
        <v>42</v>
      </c>
      <c r="BR9536" s="16" t="n">
        <f t="normal" ca="1">A9772</f>
        <v>0</v>
      </c>
      <c r="BS9536" s="7" t="n">
        <v>43</v>
      </c>
      <c r="BT9536" s="16" t="n">
        <f t="normal" ca="1">A9776</f>
        <v>0</v>
      </c>
      <c r="BU9536" s="7" t="n">
        <v>44</v>
      </c>
      <c r="BV9536" s="16" t="n">
        <f t="normal" ca="1">A9782</f>
        <v>0</v>
      </c>
      <c r="BW9536" s="7" t="n">
        <v>45</v>
      </c>
      <c r="BX9536" s="16" t="n">
        <f t="normal" ca="1">A9786</f>
        <v>0</v>
      </c>
      <c r="BY9536" s="7" t="n">
        <v>46</v>
      </c>
      <c r="BZ9536" s="16" t="n">
        <f t="normal" ca="1">A9792</f>
        <v>0</v>
      </c>
      <c r="CA9536" s="7" t="n">
        <v>47</v>
      </c>
      <c r="CB9536" s="16" t="n">
        <f t="normal" ca="1">A9798</f>
        <v>0</v>
      </c>
      <c r="CC9536" s="7" t="n">
        <v>48</v>
      </c>
      <c r="CD9536" s="16" t="n">
        <f t="normal" ca="1">A9804</f>
        <v>0</v>
      </c>
      <c r="CE9536" s="7" t="n">
        <v>49</v>
      </c>
      <c r="CF9536" s="16" t="n">
        <f t="normal" ca="1">A9810</f>
        <v>0</v>
      </c>
      <c r="CG9536" s="7" t="n">
        <v>50</v>
      </c>
      <c r="CH9536" s="16" t="n">
        <f t="normal" ca="1">A9816</f>
        <v>0</v>
      </c>
      <c r="CI9536" s="7" t="n">
        <v>51</v>
      </c>
      <c r="CJ9536" s="16" t="n">
        <f t="normal" ca="1">A9820</f>
        <v>0</v>
      </c>
      <c r="CK9536" s="7" t="n">
        <v>52</v>
      </c>
      <c r="CL9536" s="16" t="n">
        <f t="normal" ca="1">A9824</f>
        <v>0</v>
      </c>
      <c r="CM9536" s="7" t="n">
        <v>53</v>
      </c>
      <c r="CN9536" s="16" t="n">
        <f t="normal" ca="1">A9828</f>
        <v>0</v>
      </c>
      <c r="CO9536" s="7" t="n">
        <v>54</v>
      </c>
      <c r="CP9536" s="16" t="n">
        <f t="normal" ca="1">A9834</f>
        <v>0</v>
      </c>
      <c r="CQ9536" s="7" t="n">
        <v>55</v>
      </c>
      <c r="CR9536" s="16" t="n">
        <f t="normal" ca="1">A9840</f>
        <v>0</v>
      </c>
      <c r="CS9536" s="7" t="n">
        <v>56</v>
      </c>
      <c r="CT9536" s="16" t="n">
        <f t="normal" ca="1">A9846</f>
        <v>0</v>
      </c>
      <c r="CU9536" s="7" t="n">
        <v>57</v>
      </c>
      <c r="CV9536" s="16" t="n">
        <f t="normal" ca="1">A9852</f>
        <v>0</v>
      </c>
      <c r="CW9536" s="7" t="n">
        <v>58</v>
      </c>
      <c r="CX9536" s="16" t="n">
        <f t="normal" ca="1">A9858</f>
        <v>0</v>
      </c>
      <c r="CY9536" s="7" t="n">
        <v>59</v>
      </c>
      <c r="CZ9536" s="16" t="n">
        <f t="normal" ca="1">A9864</f>
        <v>0</v>
      </c>
      <c r="DA9536" s="7" t="n">
        <v>60</v>
      </c>
      <c r="DB9536" s="16" t="n">
        <f t="normal" ca="1">A9870</f>
        <v>0</v>
      </c>
      <c r="DC9536" s="7" t="n">
        <v>61</v>
      </c>
      <c r="DD9536" s="16" t="n">
        <f t="normal" ca="1">A9876</f>
        <v>0</v>
      </c>
      <c r="DE9536" s="7" t="n">
        <v>62</v>
      </c>
      <c r="DF9536" s="16" t="n">
        <f t="normal" ca="1">A9882</f>
        <v>0</v>
      </c>
      <c r="DG9536" s="7" t="n">
        <v>65</v>
      </c>
      <c r="DH9536" s="16" t="n">
        <f t="normal" ca="1">A9888</f>
        <v>0</v>
      </c>
      <c r="DI9536" s="7" t="n">
        <v>66</v>
      </c>
      <c r="DJ9536" s="16" t="n">
        <f t="normal" ca="1">A9894</f>
        <v>0</v>
      </c>
      <c r="DK9536" s="7" t="n">
        <v>67</v>
      </c>
      <c r="DL9536" s="16" t="n">
        <f t="normal" ca="1">A9900</f>
        <v>0</v>
      </c>
      <c r="DM9536" s="7" t="n">
        <v>68</v>
      </c>
      <c r="DN9536" s="16" t="n">
        <f t="normal" ca="1">A9904</f>
        <v>0</v>
      </c>
      <c r="DO9536" s="7" t="n">
        <v>69</v>
      </c>
      <c r="DP9536" s="16" t="n">
        <f t="normal" ca="1">A9908</f>
        <v>0</v>
      </c>
      <c r="DQ9536" s="7" t="n">
        <v>70</v>
      </c>
      <c r="DR9536" s="16" t="n">
        <f t="normal" ca="1">A9914</f>
        <v>0</v>
      </c>
      <c r="DS9536" s="7" t="n">
        <v>71</v>
      </c>
      <c r="DT9536" s="16" t="n">
        <f t="normal" ca="1">A9918</f>
        <v>0</v>
      </c>
      <c r="DU9536" s="7" t="n">
        <v>72</v>
      </c>
      <c r="DV9536" s="16" t="n">
        <f t="normal" ca="1">A9924</f>
        <v>0</v>
      </c>
      <c r="DW9536" s="7" t="n">
        <v>73</v>
      </c>
      <c r="DX9536" s="16" t="n">
        <f t="normal" ca="1">A9930</f>
        <v>0</v>
      </c>
      <c r="DY9536" s="7" t="n">
        <v>74</v>
      </c>
      <c r="DZ9536" s="16" t="n">
        <f t="normal" ca="1">A9936</f>
        <v>0</v>
      </c>
      <c r="EA9536" s="7" t="n">
        <v>75</v>
      </c>
      <c r="EB9536" s="16" t="n">
        <f t="normal" ca="1">A9942</f>
        <v>0</v>
      </c>
      <c r="EC9536" s="7" t="n">
        <v>76</v>
      </c>
      <c r="ED9536" s="16" t="n">
        <f t="normal" ca="1">A9948</f>
        <v>0</v>
      </c>
      <c r="EE9536" s="7" t="n">
        <v>77</v>
      </c>
      <c r="EF9536" s="16" t="n">
        <f t="normal" ca="1">A9954</f>
        <v>0</v>
      </c>
      <c r="EG9536" s="7" t="n">
        <v>78</v>
      </c>
      <c r="EH9536" s="16" t="n">
        <f t="normal" ca="1">A9960</f>
        <v>0</v>
      </c>
      <c r="EI9536" s="7" t="n">
        <v>79</v>
      </c>
      <c r="EJ9536" s="16" t="n">
        <f t="normal" ca="1">A9966</f>
        <v>0</v>
      </c>
      <c r="EK9536" s="7" t="n">
        <v>80</v>
      </c>
      <c r="EL9536" s="16" t="n">
        <f t="normal" ca="1">A9972</f>
        <v>0</v>
      </c>
      <c r="EM9536" s="7" t="n">
        <v>81</v>
      </c>
      <c r="EN9536" s="16" t="n">
        <f t="normal" ca="1">A9976</f>
        <v>0</v>
      </c>
      <c r="EO9536" s="7" t="n">
        <v>82</v>
      </c>
      <c r="EP9536" s="16" t="n">
        <f t="normal" ca="1">A9984</f>
        <v>0</v>
      </c>
      <c r="EQ9536" s="7" t="n">
        <v>83</v>
      </c>
      <c r="ER9536" s="16" t="n">
        <f t="normal" ca="1">A9990</f>
        <v>0</v>
      </c>
      <c r="ES9536" s="7" t="n">
        <v>86</v>
      </c>
      <c r="ET9536" s="16" t="n">
        <f t="normal" ca="1">A9996</f>
        <v>0</v>
      </c>
      <c r="EU9536" s="7" t="n">
        <v>87</v>
      </c>
      <c r="EV9536" s="16" t="n">
        <f t="normal" ca="1">A10002</f>
        <v>0</v>
      </c>
      <c r="EW9536" s="7" t="n">
        <v>88</v>
      </c>
      <c r="EX9536" s="16" t="n">
        <f t="normal" ca="1">A10044</f>
        <v>0</v>
      </c>
      <c r="EY9536" s="7" t="n">
        <v>89</v>
      </c>
      <c r="EZ9536" s="16" t="n">
        <f t="normal" ca="1">A10048</f>
        <v>0</v>
      </c>
      <c r="FA9536" s="7" t="n">
        <v>90</v>
      </c>
      <c r="FB9536" s="16" t="n">
        <f t="normal" ca="1">A10052</f>
        <v>0</v>
      </c>
      <c r="FC9536" s="7" t="n">
        <v>91</v>
      </c>
      <c r="FD9536" s="16" t="n">
        <f t="normal" ca="1">A10056</f>
        <v>0</v>
      </c>
      <c r="FE9536" s="7" t="n">
        <v>92</v>
      </c>
      <c r="FF9536" s="16" t="n">
        <f t="normal" ca="1">A10060</f>
        <v>0</v>
      </c>
      <c r="FG9536" s="7" t="n">
        <v>93</v>
      </c>
      <c r="FH9536" s="16" t="n">
        <f t="normal" ca="1">A10066</f>
        <v>0</v>
      </c>
      <c r="FI9536" s="7" t="n">
        <v>94</v>
      </c>
      <c r="FJ9536" s="16" t="n">
        <f t="normal" ca="1">A10072</f>
        <v>0</v>
      </c>
      <c r="FK9536" s="7" t="n">
        <v>95</v>
      </c>
      <c r="FL9536" s="16" t="n">
        <f t="normal" ca="1">A10078</f>
        <v>0</v>
      </c>
      <c r="FM9536" s="7" t="n">
        <v>96</v>
      </c>
      <c r="FN9536" s="16" t="n">
        <f t="normal" ca="1">A10084</f>
        <v>0</v>
      </c>
      <c r="FO9536" s="7" t="n">
        <v>97</v>
      </c>
      <c r="FP9536" s="16" t="n">
        <f t="normal" ca="1">A10088</f>
        <v>0</v>
      </c>
      <c r="FQ9536" s="7" t="n">
        <v>98</v>
      </c>
      <c r="FR9536" s="16" t="n">
        <f t="normal" ca="1">A10092</f>
        <v>0</v>
      </c>
      <c r="FS9536" s="7" t="n">
        <v>99</v>
      </c>
      <c r="FT9536" s="16" t="n">
        <f t="normal" ca="1">A10096</f>
        <v>0</v>
      </c>
      <c r="FU9536" s="7" t="n">
        <v>100</v>
      </c>
      <c r="FV9536" s="16" t="n">
        <f t="normal" ca="1">A10100</f>
        <v>0</v>
      </c>
      <c r="FW9536" s="7" t="n">
        <v>101</v>
      </c>
      <c r="FX9536" s="16" t="n">
        <f t="normal" ca="1">A10104</f>
        <v>0</v>
      </c>
      <c r="FY9536" s="7" t="n">
        <v>102</v>
      </c>
      <c r="FZ9536" s="16" t="n">
        <f t="normal" ca="1">A10108</f>
        <v>0</v>
      </c>
      <c r="GA9536" s="7" t="n">
        <v>103</v>
      </c>
      <c r="GB9536" s="16" t="n">
        <f t="normal" ca="1">A10112</f>
        <v>0</v>
      </c>
      <c r="GC9536" s="7" t="n">
        <v>104</v>
      </c>
      <c r="GD9536" s="16" t="n">
        <f t="normal" ca="1">A10116</f>
        <v>0</v>
      </c>
      <c r="GE9536" s="7" t="n">
        <v>105</v>
      </c>
      <c r="GF9536" s="16" t="n">
        <f t="normal" ca="1">A10120</f>
        <v>0</v>
      </c>
      <c r="GG9536" s="7" t="n">
        <v>106</v>
      </c>
      <c r="GH9536" s="16" t="n">
        <f t="normal" ca="1">A10124</f>
        <v>0</v>
      </c>
      <c r="GI9536" s="7" t="n">
        <v>107</v>
      </c>
      <c r="GJ9536" s="16" t="n">
        <f t="normal" ca="1">A10128</f>
        <v>0</v>
      </c>
      <c r="GK9536" s="7" t="n">
        <v>108</v>
      </c>
      <c r="GL9536" s="16" t="n">
        <f t="normal" ca="1">A10132</f>
        <v>0</v>
      </c>
      <c r="GM9536" s="7" t="n">
        <v>109</v>
      </c>
      <c r="GN9536" s="16" t="n">
        <f t="normal" ca="1">A10136</f>
        <v>0</v>
      </c>
      <c r="GO9536" s="7" t="n">
        <v>110</v>
      </c>
      <c r="GP9536" s="16" t="n">
        <f t="normal" ca="1">A10140</f>
        <v>0</v>
      </c>
      <c r="GQ9536" s="7" t="n">
        <v>111</v>
      </c>
      <c r="GR9536" s="16" t="n">
        <f t="normal" ca="1">A10146</f>
        <v>0</v>
      </c>
      <c r="GS9536" s="7" t="n">
        <v>120</v>
      </c>
      <c r="GT9536" s="16" t="n">
        <f t="normal" ca="1">A10150</f>
        <v>0</v>
      </c>
      <c r="GU9536" s="7" t="n">
        <v>121</v>
      </c>
      <c r="GV9536" s="16" t="n">
        <f t="normal" ca="1">A10156</f>
        <v>0</v>
      </c>
      <c r="GW9536" s="7" t="n">
        <v>122</v>
      </c>
      <c r="GX9536" s="16" t="n">
        <f t="normal" ca="1">A10160</f>
        <v>0</v>
      </c>
      <c r="GY9536" s="7" t="n">
        <v>123</v>
      </c>
      <c r="GZ9536" s="16" t="n">
        <f t="normal" ca="1">A10164</f>
        <v>0</v>
      </c>
      <c r="HA9536" s="7" t="n">
        <v>124</v>
      </c>
      <c r="HB9536" s="16" t="n">
        <f t="normal" ca="1">A10170</f>
        <v>0</v>
      </c>
      <c r="HC9536" s="7" t="n">
        <v>125</v>
      </c>
      <c r="HD9536" s="16" t="n">
        <f t="normal" ca="1">A10174</f>
        <v>0</v>
      </c>
      <c r="HE9536" s="7" t="n">
        <v>126</v>
      </c>
      <c r="HF9536" s="16" t="n">
        <f t="normal" ca="1">A10178</f>
        <v>0</v>
      </c>
      <c r="HG9536" s="7" t="n">
        <v>127</v>
      </c>
      <c r="HH9536" s="16" t="n">
        <f t="normal" ca="1">A10182</f>
        <v>0</v>
      </c>
      <c r="HI9536" s="7" t="n">
        <v>128</v>
      </c>
      <c r="HJ9536" s="16" t="n">
        <f t="normal" ca="1">A10188</f>
        <v>0</v>
      </c>
      <c r="HK9536" s="7" t="n">
        <v>129</v>
      </c>
      <c r="HL9536" s="16" t="n">
        <f t="normal" ca="1">A10192</f>
        <v>0</v>
      </c>
      <c r="HM9536" s="7" t="n">
        <v>130</v>
      </c>
      <c r="HN9536" s="16" t="n">
        <f t="normal" ca="1">A10196</f>
        <v>0</v>
      </c>
      <c r="HO9536" s="7" t="n">
        <v>131</v>
      </c>
      <c r="HP9536" s="16" t="n">
        <f t="normal" ca="1">A10202</f>
        <v>0</v>
      </c>
      <c r="HQ9536" s="7" t="n">
        <v>132</v>
      </c>
      <c r="HR9536" s="16" t="n">
        <f t="normal" ca="1">A10208</f>
        <v>0</v>
      </c>
      <c r="HS9536" s="7" t="n">
        <v>133</v>
      </c>
      <c r="HT9536" s="16" t="n">
        <f t="normal" ca="1">A10214</f>
        <v>0</v>
      </c>
      <c r="HU9536" s="7" t="n">
        <v>134</v>
      </c>
      <c r="HV9536" s="16" t="n">
        <f t="normal" ca="1">A10220</f>
        <v>0</v>
      </c>
      <c r="HW9536" s="7" t="n">
        <v>135</v>
      </c>
      <c r="HX9536" s="16" t="n">
        <f t="normal" ca="1">A10226</f>
        <v>0</v>
      </c>
      <c r="HY9536" s="7" t="n">
        <v>136</v>
      </c>
      <c r="HZ9536" s="16" t="n">
        <f t="normal" ca="1">A10232</f>
        <v>0</v>
      </c>
      <c r="IA9536" s="7" t="n">
        <v>140</v>
      </c>
      <c r="IB9536" s="16" t="n">
        <f t="normal" ca="1">A10238</f>
        <v>0</v>
      </c>
      <c r="IC9536" s="7" t="n">
        <v>141</v>
      </c>
      <c r="ID9536" s="16" t="n">
        <f t="normal" ca="1">A10244</f>
        <v>0</v>
      </c>
      <c r="IE9536" s="7" t="n">
        <v>142</v>
      </c>
      <c r="IF9536" s="16" t="n">
        <f t="normal" ca="1">A10250</f>
        <v>0</v>
      </c>
      <c r="IG9536" s="7" t="n">
        <v>143</v>
      </c>
      <c r="IH9536" s="16" t="n">
        <f t="normal" ca="1">A10256</f>
        <v>0</v>
      </c>
      <c r="II9536" s="7" t="n">
        <v>144</v>
      </c>
      <c r="IJ9536" s="16" t="n">
        <f t="normal" ca="1">A10260</f>
        <v>0</v>
      </c>
      <c r="IK9536" s="7" t="n">
        <v>145</v>
      </c>
      <c r="IL9536" s="16" t="n">
        <f t="normal" ca="1">A10266</f>
        <v>0</v>
      </c>
      <c r="IM9536" s="7" t="n">
        <v>146</v>
      </c>
      <c r="IN9536" s="16" t="n">
        <f t="normal" ca="1">A10270</f>
        <v>0</v>
      </c>
      <c r="IO9536" s="7" t="n">
        <v>147</v>
      </c>
      <c r="IP9536" s="16" t="n">
        <f t="normal" ca="1">A10274</f>
        <v>0</v>
      </c>
      <c r="IQ9536" s="7" t="n">
        <v>148</v>
      </c>
      <c r="IR9536" s="16" t="n">
        <f t="normal" ca="1">A10280</f>
        <v>0</v>
      </c>
      <c r="IS9536" s="7" t="n">
        <v>149</v>
      </c>
      <c r="IT9536" s="16" t="n">
        <f t="normal" ca="1">A10284</f>
        <v>0</v>
      </c>
      <c r="IU9536" s="7" t="n">
        <v>150</v>
      </c>
      <c r="IV9536" s="16" t="n">
        <f t="normal" ca="1">A10288</f>
        <v>0</v>
      </c>
      <c r="IW9536" s="7" t="n">
        <v>151</v>
      </c>
      <c r="IX9536" s="16" t="n">
        <f t="normal" ca="1">A10292</f>
        <v>0</v>
      </c>
      <c r="IY9536" s="7" t="n">
        <v>152</v>
      </c>
      <c r="IZ9536" s="16" t="n">
        <f t="normal" ca="1">A10296</f>
        <v>0</v>
      </c>
      <c r="JA9536" s="7" t="n">
        <v>153</v>
      </c>
      <c r="JB9536" s="16" t="n">
        <f t="normal" ca="1">A10300</f>
        <v>0</v>
      </c>
      <c r="JC9536" s="7" t="n">
        <v>154</v>
      </c>
      <c r="JD9536" s="16" t="n">
        <f t="normal" ca="1">A10304</f>
        <v>0</v>
      </c>
      <c r="JE9536" s="7" t="n">
        <v>160</v>
      </c>
      <c r="JF9536" s="16" t="n">
        <f t="normal" ca="1">A10308</f>
        <v>0</v>
      </c>
      <c r="JG9536" s="7" t="n">
        <v>161</v>
      </c>
      <c r="JH9536" s="16" t="n">
        <f t="normal" ca="1">A10312</f>
        <v>0</v>
      </c>
      <c r="JI9536" s="7" t="n">
        <v>162</v>
      </c>
      <c r="JJ9536" s="16" t="n">
        <f t="normal" ca="1">A10316</f>
        <v>0</v>
      </c>
      <c r="JK9536" s="7" t="n">
        <v>163</v>
      </c>
      <c r="JL9536" s="16" t="n">
        <f t="normal" ca="1">A10320</f>
        <v>0</v>
      </c>
      <c r="JM9536" s="7" t="n">
        <v>164</v>
      </c>
      <c r="JN9536" s="16" t="n">
        <f t="normal" ca="1">A10324</f>
        <v>0</v>
      </c>
      <c r="JO9536" s="7" t="n">
        <v>165</v>
      </c>
      <c r="JP9536" s="16" t="n">
        <f t="normal" ca="1">A10328</f>
        <v>0</v>
      </c>
      <c r="JQ9536" s="7" t="n">
        <v>166</v>
      </c>
      <c r="JR9536" s="16" t="n">
        <f t="normal" ca="1">A10332</f>
        <v>0</v>
      </c>
      <c r="JS9536" s="7" t="n">
        <v>167</v>
      </c>
      <c r="JT9536" s="16" t="n">
        <f t="normal" ca="1">A10338</f>
        <v>0</v>
      </c>
      <c r="JU9536" s="7" t="n">
        <v>168</v>
      </c>
      <c r="JV9536" s="16" t="n">
        <f t="normal" ca="1">A10344</f>
        <v>0</v>
      </c>
      <c r="JW9536" s="7" t="n">
        <v>169</v>
      </c>
      <c r="JX9536" s="16" t="n">
        <f t="normal" ca="1">A10350</f>
        <v>0</v>
      </c>
      <c r="JY9536" s="7" t="n">
        <v>170</v>
      </c>
      <c r="JZ9536" s="16" t="n">
        <f t="normal" ca="1">A10356</f>
        <v>0</v>
      </c>
      <c r="KA9536" s="7" t="n">
        <v>171</v>
      </c>
      <c r="KB9536" s="16" t="n">
        <f t="normal" ca="1">A10360</f>
        <v>0</v>
      </c>
      <c r="KC9536" s="7" t="n">
        <v>172</v>
      </c>
      <c r="KD9536" s="16" t="n">
        <f t="normal" ca="1">A10364</f>
        <v>0</v>
      </c>
      <c r="KE9536" s="7" t="n">
        <v>173</v>
      </c>
      <c r="KF9536" s="16" t="n">
        <f t="normal" ca="1">A10368</f>
        <v>0</v>
      </c>
      <c r="KG9536" s="7" t="n">
        <v>174</v>
      </c>
      <c r="KH9536" s="16" t="n">
        <f t="normal" ca="1">A10372</f>
        <v>0</v>
      </c>
      <c r="KI9536" s="7" t="n">
        <v>175</v>
      </c>
      <c r="KJ9536" s="16" t="n">
        <f t="normal" ca="1">A10376</f>
        <v>0</v>
      </c>
      <c r="KK9536" s="7" t="n">
        <v>176</v>
      </c>
      <c r="KL9536" s="16" t="n">
        <f t="normal" ca="1">A10380</f>
        <v>0</v>
      </c>
      <c r="KM9536" s="7" t="n">
        <v>177</v>
      </c>
      <c r="KN9536" s="16" t="n">
        <f t="normal" ca="1">A10384</f>
        <v>0</v>
      </c>
      <c r="KO9536" s="7" t="n">
        <v>178</v>
      </c>
      <c r="KP9536" s="16" t="n">
        <f t="normal" ca="1">A10388</f>
        <v>0</v>
      </c>
      <c r="KQ9536" s="7" t="n">
        <v>179</v>
      </c>
      <c r="KR9536" s="16" t="n">
        <f t="normal" ca="1">A10392</f>
        <v>0</v>
      </c>
      <c r="KS9536" s="7" t="n">
        <v>180</v>
      </c>
      <c r="KT9536" s="16" t="n">
        <f t="normal" ca="1">A10396</f>
        <v>0</v>
      </c>
      <c r="KU9536" s="7" t="n">
        <v>181</v>
      </c>
      <c r="KV9536" s="16" t="n">
        <f t="normal" ca="1">A10400</f>
        <v>0</v>
      </c>
      <c r="KW9536" s="7" t="n">
        <v>182</v>
      </c>
      <c r="KX9536" s="16" t="n">
        <f t="normal" ca="1">A10404</f>
        <v>0</v>
      </c>
      <c r="KY9536" s="7" t="n">
        <v>183</v>
      </c>
      <c r="KZ9536" s="16" t="n">
        <f t="normal" ca="1">A10408</f>
        <v>0</v>
      </c>
      <c r="LA9536" s="7" t="n">
        <v>184</v>
      </c>
      <c r="LB9536" s="16" t="n">
        <f t="normal" ca="1">A10412</f>
        <v>0</v>
      </c>
      <c r="LC9536" s="7" t="n">
        <v>185</v>
      </c>
      <c r="LD9536" s="16" t="n">
        <f t="normal" ca="1">A10416</f>
        <v>0</v>
      </c>
      <c r="LE9536" s="7" t="n">
        <v>186</v>
      </c>
      <c r="LF9536" s="16" t="n">
        <f t="normal" ca="1">A10420</f>
        <v>0</v>
      </c>
      <c r="LG9536" s="7" t="n">
        <v>187</v>
      </c>
      <c r="LH9536" s="16" t="n">
        <f t="normal" ca="1">A10426</f>
        <v>0</v>
      </c>
      <c r="LI9536" s="7" t="n">
        <v>188</v>
      </c>
      <c r="LJ9536" s="16" t="n">
        <f t="normal" ca="1">A10432</f>
        <v>0</v>
      </c>
      <c r="LK9536" s="7" t="n">
        <v>189</v>
      </c>
      <c r="LL9536" s="16" t="n">
        <f t="normal" ca="1">A10438</f>
        <v>0</v>
      </c>
      <c r="LM9536" s="7" t="n">
        <v>190</v>
      </c>
      <c r="LN9536" s="16" t="n">
        <f t="normal" ca="1">A10444</f>
        <v>0</v>
      </c>
      <c r="LO9536" s="7" t="n">
        <v>191</v>
      </c>
      <c r="LP9536" s="16" t="n">
        <f t="normal" ca="1">A10448</f>
        <v>0</v>
      </c>
      <c r="LQ9536" s="7" t="n">
        <v>192</v>
      </c>
      <c r="LR9536" s="16" t="n">
        <f t="normal" ca="1">A10452</f>
        <v>0</v>
      </c>
      <c r="LS9536" s="7" t="n">
        <v>193</v>
      </c>
      <c r="LT9536" s="16" t="n">
        <f t="normal" ca="1">A10456</f>
        <v>0</v>
      </c>
      <c r="LU9536" s="7" t="n">
        <v>194</v>
      </c>
      <c r="LV9536" s="16" t="n">
        <f t="normal" ca="1">A10460</f>
        <v>0</v>
      </c>
      <c r="LW9536" s="7" t="n">
        <v>195</v>
      </c>
      <c r="LX9536" s="16" t="n">
        <f t="normal" ca="1">A10464</f>
        <v>0</v>
      </c>
      <c r="LY9536" s="7" t="n">
        <v>196</v>
      </c>
      <c r="LZ9536" s="16" t="n">
        <f t="normal" ca="1">A10468</f>
        <v>0</v>
      </c>
      <c r="MA9536" s="7" t="n">
        <v>197</v>
      </c>
      <c r="MB9536" s="16" t="n">
        <f t="normal" ca="1">A10472</f>
        <v>0</v>
      </c>
      <c r="MC9536" s="7" t="n">
        <v>198</v>
      </c>
      <c r="MD9536" s="16" t="n">
        <f t="normal" ca="1">A10476</f>
        <v>0</v>
      </c>
      <c r="ME9536" s="7" t="n">
        <v>199</v>
      </c>
      <c r="MF9536" s="16" t="n">
        <f t="normal" ca="1">A10480</f>
        <v>0</v>
      </c>
      <c r="MG9536" s="7" t="n">
        <v>200</v>
      </c>
      <c r="MH9536" s="16" t="n">
        <f t="normal" ca="1">A10484</f>
        <v>0</v>
      </c>
      <c r="MI9536" s="7" t="n">
        <v>201</v>
      </c>
      <c r="MJ9536" s="16" t="n">
        <f t="normal" ca="1">A10488</f>
        <v>0</v>
      </c>
      <c r="MK9536" s="7" t="n">
        <v>202</v>
      </c>
      <c r="ML9536" s="16" t="n">
        <f t="normal" ca="1">A10492</f>
        <v>0</v>
      </c>
      <c r="MM9536" s="7" t="n">
        <v>203</v>
      </c>
      <c r="MN9536" s="16" t="n">
        <f t="normal" ca="1">A10496</f>
        <v>0</v>
      </c>
      <c r="MO9536" s="7" t="n">
        <v>204</v>
      </c>
      <c r="MP9536" s="16" t="n">
        <f t="normal" ca="1">A10500</f>
        <v>0</v>
      </c>
      <c r="MQ9536" s="7" t="n">
        <v>205</v>
      </c>
      <c r="MR9536" s="16" t="n">
        <f t="normal" ca="1">A10504</f>
        <v>0</v>
      </c>
      <c r="MS9536" s="7" t="n">
        <v>206</v>
      </c>
      <c r="MT9536" s="16" t="n">
        <f t="normal" ca="1">A10508</f>
        <v>0</v>
      </c>
      <c r="MU9536" s="7" t="n">
        <v>207</v>
      </c>
      <c r="MV9536" s="16" t="n">
        <f t="normal" ca="1">A10514</f>
        <v>0</v>
      </c>
      <c r="MW9536" s="7" t="n">
        <v>208</v>
      </c>
      <c r="MX9536" s="16" t="n">
        <f t="normal" ca="1">A10520</f>
        <v>0</v>
      </c>
      <c r="MY9536" s="7" t="n">
        <v>209</v>
      </c>
      <c r="MZ9536" s="16" t="n">
        <f t="normal" ca="1">A10526</f>
        <v>0</v>
      </c>
      <c r="NA9536" s="7" t="n">
        <v>210</v>
      </c>
      <c r="NB9536" s="16" t="n">
        <f t="normal" ca="1">A10532</f>
        <v>0</v>
      </c>
      <c r="NC9536" s="7" t="n">
        <v>211</v>
      </c>
      <c r="ND9536" s="16" t="n">
        <f t="normal" ca="1">A10536</f>
        <v>0</v>
      </c>
      <c r="NE9536" s="7" t="n">
        <v>212</v>
      </c>
      <c r="NF9536" s="16" t="n">
        <f t="normal" ca="1">A10540</f>
        <v>0</v>
      </c>
      <c r="NG9536" s="7" t="n">
        <v>213</v>
      </c>
      <c r="NH9536" s="16" t="n">
        <f t="normal" ca="1">A10544</f>
        <v>0</v>
      </c>
      <c r="NI9536" s="7" t="n">
        <v>214</v>
      </c>
      <c r="NJ9536" s="16" t="n">
        <f t="normal" ca="1">A10548</f>
        <v>0</v>
      </c>
      <c r="NK9536" s="7" t="n">
        <v>215</v>
      </c>
      <c r="NL9536" s="16" t="n">
        <f t="normal" ca="1">A10552</f>
        <v>0</v>
      </c>
      <c r="NM9536" s="7" t="n">
        <v>216</v>
      </c>
      <c r="NN9536" s="16" t="n">
        <f t="normal" ca="1">A10556</f>
        <v>0</v>
      </c>
      <c r="NO9536" s="7" t="n">
        <v>217</v>
      </c>
      <c r="NP9536" s="16" t="n">
        <f t="normal" ca="1">A10560</f>
        <v>0</v>
      </c>
      <c r="NQ9536" s="7" t="n">
        <v>218</v>
      </c>
      <c r="NR9536" s="16" t="n">
        <f t="normal" ca="1">A10564</f>
        <v>0</v>
      </c>
      <c r="NS9536" s="7" t="n">
        <v>219</v>
      </c>
      <c r="NT9536" s="16" t="n">
        <f t="normal" ca="1">A10568</f>
        <v>0</v>
      </c>
      <c r="NU9536" s="7" t="n">
        <v>220</v>
      </c>
      <c r="NV9536" s="16" t="n">
        <f t="normal" ca="1">A10572</f>
        <v>0</v>
      </c>
      <c r="NW9536" s="7" t="n">
        <v>221</v>
      </c>
      <c r="NX9536" s="16" t="n">
        <f t="normal" ca="1">A10576</f>
        <v>0</v>
      </c>
      <c r="NY9536" s="7" t="n">
        <v>222</v>
      </c>
      <c r="NZ9536" s="16" t="n">
        <f t="normal" ca="1">A10580</f>
        <v>0</v>
      </c>
      <c r="OA9536" s="7" t="n">
        <v>223</v>
      </c>
      <c r="OB9536" s="16" t="n">
        <f t="normal" ca="1">A10584</f>
        <v>0</v>
      </c>
      <c r="OC9536" s="7" t="n">
        <v>224</v>
      </c>
      <c r="OD9536" s="16" t="n">
        <f t="normal" ca="1">A10588</f>
        <v>0</v>
      </c>
      <c r="OE9536" s="7" t="n">
        <v>225</v>
      </c>
      <c r="OF9536" s="16" t="n">
        <f t="normal" ca="1">A10592</f>
        <v>0</v>
      </c>
      <c r="OG9536" s="7" t="n">
        <v>226</v>
      </c>
      <c r="OH9536" s="16" t="n">
        <f t="normal" ca="1">A10596</f>
        <v>0</v>
      </c>
      <c r="OI9536" s="7" t="n">
        <v>230</v>
      </c>
      <c r="OJ9536" s="16" t="n">
        <f t="normal" ca="1">A10600</f>
        <v>0</v>
      </c>
      <c r="OK9536" s="7" t="n">
        <v>231</v>
      </c>
      <c r="OL9536" s="16" t="n">
        <f t="normal" ca="1">A10606</f>
        <v>0</v>
      </c>
      <c r="OM9536" s="7" t="n">
        <v>232</v>
      </c>
      <c r="ON9536" s="16" t="n">
        <f t="normal" ca="1">A10610</f>
        <v>0</v>
      </c>
      <c r="OO9536" s="7" t="n">
        <v>233</v>
      </c>
      <c r="OP9536" s="16" t="n">
        <f t="normal" ca="1">A10614</f>
        <v>0</v>
      </c>
      <c r="OQ9536" s="7" t="n">
        <v>234</v>
      </c>
      <c r="OR9536" s="16" t="n">
        <f t="normal" ca="1">A10618</f>
        <v>0</v>
      </c>
      <c r="OS9536" s="7" t="n">
        <v>235</v>
      </c>
      <c r="OT9536" s="16" t="n">
        <f t="normal" ca="1">A10624</f>
        <v>0</v>
      </c>
      <c r="OU9536" s="7" t="n">
        <v>236</v>
      </c>
      <c r="OV9536" s="16" t="n">
        <f t="normal" ca="1">A10630</f>
        <v>0</v>
      </c>
      <c r="OW9536" s="7" t="n">
        <v>237</v>
      </c>
      <c r="OX9536" s="16" t="n">
        <f t="normal" ca="1">A10636</f>
        <v>0</v>
      </c>
      <c r="OY9536" s="7" t="n">
        <v>238</v>
      </c>
      <c r="OZ9536" s="16" t="n">
        <f t="normal" ca="1">A10644</f>
        <v>0</v>
      </c>
      <c r="PA9536" s="7" t="n">
        <v>239</v>
      </c>
      <c r="PB9536" s="16" t="n">
        <f t="normal" ca="1">A10650</f>
        <v>0</v>
      </c>
      <c r="PC9536" s="7" t="n">
        <v>240</v>
      </c>
      <c r="PD9536" s="16" t="n">
        <f t="normal" ca="1">A10656</f>
        <v>0</v>
      </c>
      <c r="PE9536" s="16" t="n">
        <f t="normal" ca="1">A10662</f>
        <v>0</v>
      </c>
    </row>
    <row r="9537" spans="1:421">
      <c r="A9537" t="s">
        <v>4</v>
      </c>
      <c r="B9537" s="4" t="s">
        <v>5</v>
      </c>
      <c r="C9537" s="4" t="s">
        <v>10</v>
      </c>
    </row>
    <row r="9538" spans="1:421">
      <c r="A9538" t="n">
        <v>75025</v>
      </c>
      <c r="B9538" s="9" t="n">
        <v>12</v>
      </c>
      <c r="C9538" s="7" t="n">
        <v>6767</v>
      </c>
    </row>
    <row r="9539" spans="1:421">
      <c r="A9539" t="s">
        <v>4</v>
      </c>
      <c r="B9539" s="4" t="s">
        <v>5</v>
      </c>
      <c r="C9539" s="4" t="s">
        <v>13</v>
      </c>
      <c r="D9539" s="4" t="s">
        <v>10</v>
      </c>
    </row>
    <row r="9540" spans="1:421">
      <c r="A9540" t="n">
        <v>75028</v>
      </c>
      <c r="B9540" s="42" t="n">
        <v>162</v>
      </c>
      <c r="C9540" s="7" t="n">
        <v>1</v>
      </c>
      <c r="D9540" s="7" t="n">
        <v>12289</v>
      </c>
    </row>
    <row r="9541" spans="1:421">
      <c r="A9541" t="s">
        <v>4</v>
      </c>
      <c r="B9541" s="4" t="s">
        <v>5</v>
      </c>
      <c r="C9541" s="4" t="s">
        <v>84</v>
      </c>
    </row>
    <row r="9542" spans="1:421">
      <c r="A9542" t="n">
        <v>75032</v>
      </c>
      <c r="B9542" s="29" t="n">
        <v>3</v>
      </c>
      <c r="C9542" s="16" t="n">
        <f t="normal" ca="1">A10662</f>
        <v>0</v>
      </c>
    </row>
    <row r="9543" spans="1:421">
      <c r="A9543" t="s">
        <v>4</v>
      </c>
      <c r="B9543" s="4" t="s">
        <v>5</v>
      </c>
      <c r="C9543" s="4" t="s">
        <v>13</v>
      </c>
      <c r="D9543" s="4" t="s">
        <v>10</v>
      </c>
    </row>
    <row r="9544" spans="1:421">
      <c r="A9544" t="n">
        <v>75037</v>
      </c>
      <c r="B9544" s="42" t="n">
        <v>162</v>
      </c>
      <c r="C9544" s="7" t="n">
        <v>1</v>
      </c>
      <c r="D9544" s="7" t="n">
        <v>12290</v>
      </c>
    </row>
    <row r="9545" spans="1:421">
      <c r="A9545" t="s">
        <v>4</v>
      </c>
      <c r="B9545" s="4" t="s">
        <v>5</v>
      </c>
      <c r="C9545" s="4" t="s">
        <v>84</v>
      </c>
    </row>
    <row r="9546" spans="1:421">
      <c r="A9546" t="n">
        <v>75041</v>
      </c>
      <c r="B9546" s="29" t="n">
        <v>3</v>
      </c>
      <c r="C9546" s="16" t="n">
        <f t="normal" ca="1">A10662</f>
        <v>0</v>
      </c>
    </row>
    <row r="9547" spans="1:421">
      <c r="A9547" t="s">
        <v>4</v>
      </c>
      <c r="B9547" s="4" t="s">
        <v>5</v>
      </c>
      <c r="C9547" s="4" t="s">
        <v>13</v>
      </c>
      <c r="D9547" s="4" t="s">
        <v>10</v>
      </c>
    </row>
    <row r="9548" spans="1:421">
      <c r="A9548" t="n">
        <v>75046</v>
      </c>
      <c r="B9548" s="42" t="n">
        <v>162</v>
      </c>
      <c r="C9548" s="7" t="n">
        <v>1</v>
      </c>
      <c r="D9548" s="7" t="n">
        <v>12291</v>
      </c>
    </row>
    <row r="9549" spans="1:421">
      <c r="A9549" t="s">
        <v>4</v>
      </c>
      <c r="B9549" s="4" t="s">
        <v>5</v>
      </c>
      <c r="C9549" s="4" t="s">
        <v>84</v>
      </c>
    </row>
    <row r="9550" spans="1:421">
      <c r="A9550" t="n">
        <v>75050</v>
      </c>
      <c r="B9550" s="29" t="n">
        <v>3</v>
      </c>
      <c r="C9550" s="16" t="n">
        <f t="normal" ca="1">A10662</f>
        <v>0</v>
      </c>
    </row>
    <row r="9551" spans="1:421">
      <c r="A9551" t="s">
        <v>4</v>
      </c>
      <c r="B9551" s="4" t="s">
        <v>5</v>
      </c>
      <c r="C9551" s="4" t="s">
        <v>13</v>
      </c>
      <c r="D9551" s="4" t="s">
        <v>10</v>
      </c>
    </row>
    <row r="9552" spans="1:421">
      <c r="A9552" t="n">
        <v>75055</v>
      </c>
      <c r="B9552" s="14" t="n">
        <v>49</v>
      </c>
      <c r="C9552" s="7" t="n">
        <v>6</v>
      </c>
      <c r="D9552" s="7" t="n">
        <v>125</v>
      </c>
    </row>
    <row r="9553" spans="1:4">
      <c r="A9553" t="s">
        <v>4</v>
      </c>
      <c r="B9553" s="4" t="s">
        <v>5</v>
      </c>
      <c r="C9553" s="4" t="s">
        <v>13</v>
      </c>
      <c r="D9553" s="4" t="s">
        <v>10</v>
      </c>
    </row>
    <row r="9554" spans="1:4">
      <c r="A9554" t="n">
        <v>75059</v>
      </c>
      <c r="B9554" s="42" t="n">
        <v>162</v>
      </c>
      <c r="C9554" s="7" t="n">
        <v>1</v>
      </c>
      <c r="D9554" s="7" t="n">
        <v>12292</v>
      </c>
    </row>
    <row r="9555" spans="1:4">
      <c r="A9555" t="s">
        <v>4</v>
      </c>
      <c r="B9555" s="4" t="s">
        <v>5</v>
      </c>
      <c r="C9555" s="4" t="s">
        <v>84</v>
      </c>
    </row>
    <row r="9556" spans="1:4">
      <c r="A9556" t="n">
        <v>75063</v>
      </c>
      <c r="B9556" s="29" t="n">
        <v>3</v>
      </c>
      <c r="C9556" s="16" t="n">
        <f t="normal" ca="1">A10662</f>
        <v>0</v>
      </c>
    </row>
    <row r="9557" spans="1:4">
      <c r="A9557" t="s">
        <v>4</v>
      </c>
      <c r="B9557" s="4" t="s">
        <v>5</v>
      </c>
      <c r="C9557" s="4" t="s">
        <v>13</v>
      </c>
      <c r="D9557" s="4" t="s">
        <v>13</v>
      </c>
      <c r="E9557" s="4" t="s">
        <v>9</v>
      </c>
      <c r="F9557" s="4" t="s">
        <v>13</v>
      </c>
      <c r="G9557" s="4" t="s">
        <v>13</v>
      </c>
    </row>
    <row r="9558" spans="1:4">
      <c r="A9558" t="n">
        <v>75068</v>
      </c>
      <c r="B9558" s="25" t="n">
        <v>18</v>
      </c>
      <c r="C9558" s="7" t="n">
        <v>2</v>
      </c>
      <c r="D9558" s="7" t="n">
        <v>0</v>
      </c>
      <c r="E9558" s="7" t="n">
        <v>0</v>
      </c>
      <c r="F9558" s="7" t="n">
        <v>19</v>
      </c>
      <c r="G9558" s="7" t="n">
        <v>1</v>
      </c>
    </row>
    <row r="9559" spans="1:4">
      <c r="A9559" t="s">
        <v>4</v>
      </c>
      <c r="B9559" s="4" t="s">
        <v>5</v>
      </c>
      <c r="C9559" s="4" t="s">
        <v>13</v>
      </c>
      <c r="D9559" s="4" t="s">
        <v>13</v>
      </c>
      <c r="E9559" s="4" t="s">
        <v>10</v>
      </c>
      <c r="F9559" s="4" t="s">
        <v>9</v>
      </c>
    </row>
    <row r="9560" spans="1:4">
      <c r="A9560" t="n">
        <v>75077</v>
      </c>
      <c r="B9560" s="26" t="n">
        <v>31</v>
      </c>
      <c r="C9560" s="7" t="n">
        <v>0</v>
      </c>
      <c r="D9560" s="7" t="n">
        <v>2</v>
      </c>
      <c r="E9560" s="7" t="n">
        <v>0</v>
      </c>
      <c r="F9560" s="7" t="n">
        <v>1107296256</v>
      </c>
    </row>
    <row r="9561" spans="1:4">
      <c r="A9561" t="s">
        <v>4</v>
      </c>
      <c r="B9561" s="4" t="s">
        <v>5</v>
      </c>
      <c r="C9561" s="4" t="s">
        <v>13</v>
      </c>
      <c r="D9561" s="4" t="s">
        <v>13</v>
      </c>
      <c r="E9561" s="4" t="s">
        <v>6</v>
      </c>
      <c r="F9561" s="4" t="s">
        <v>10</v>
      </c>
    </row>
    <row r="9562" spans="1:4">
      <c r="A9562" t="n">
        <v>75086</v>
      </c>
      <c r="B9562" s="26" t="n">
        <v>31</v>
      </c>
      <c r="C9562" s="7" t="n">
        <v>1</v>
      </c>
      <c r="D9562" s="7" t="n">
        <v>2</v>
      </c>
      <c r="E9562" s="7" t="s">
        <v>1033</v>
      </c>
      <c r="F9562" s="7" t="n">
        <v>1</v>
      </c>
    </row>
    <row r="9563" spans="1:4">
      <c r="A9563" t="s">
        <v>4</v>
      </c>
      <c r="B9563" s="4" t="s">
        <v>5</v>
      </c>
      <c r="C9563" s="4" t="s">
        <v>13</v>
      </c>
      <c r="D9563" s="4" t="s">
        <v>13</v>
      </c>
      <c r="E9563" s="4" t="s">
        <v>6</v>
      </c>
      <c r="F9563" s="4" t="s">
        <v>10</v>
      </c>
    </row>
    <row r="9564" spans="1:4">
      <c r="A9564" t="n">
        <v>75103</v>
      </c>
      <c r="B9564" s="26" t="n">
        <v>31</v>
      </c>
      <c r="C9564" s="7" t="n">
        <v>1</v>
      </c>
      <c r="D9564" s="7" t="n">
        <v>2</v>
      </c>
      <c r="E9564" s="7" t="s">
        <v>1034</v>
      </c>
      <c r="F9564" s="7" t="n">
        <v>2</v>
      </c>
    </row>
    <row r="9565" spans="1:4">
      <c r="A9565" t="s">
        <v>4</v>
      </c>
      <c r="B9565" s="4" t="s">
        <v>5</v>
      </c>
      <c r="C9565" s="4" t="s">
        <v>13</v>
      </c>
      <c r="D9565" s="4" t="s">
        <v>13</v>
      </c>
      <c r="E9565" s="4" t="s">
        <v>6</v>
      </c>
      <c r="F9565" s="4" t="s">
        <v>10</v>
      </c>
    </row>
    <row r="9566" spans="1:4">
      <c r="A9566" t="n">
        <v>75121</v>
      </c>
      <c r="B9566" s="26" t="n">
        <v>31</v>
      </c>
      <c r="C9566" s="7" t="n">
        <v>1</v>
      </c>
      <c r="D9566" s="7" t="n">
        <v>2</v>
      </c>
      <c r="E9566" s="7" t="s">
        <v>1035</v>
      </c>
      <c r="F9566" s="7" t="n">
        <v>3</v>
      </c>
    </row>
    <row r="9567" spans="1:4">
      <c r="A9567" t="s">
        <v>4</v>
      </c>
      <c r="B9567" s="4" t="s">
        <v>5</v>
      </c>
      <c r="C9567" s="4" t="s">
        <v>13</v>
      </c>
      <c r="D9567" s="4" t="s">
        <v>13</v>
      </c>
      <c r="E9567" s="4" t="s">
        <v>6</v>
      </c>
      <c r="F9567" s="4" t="s">
        <v>10</v>
      </c>
    </row>
    <row r="9568" spans="1:4">
      <c r="A9568" t="n">
        <v>75139</v>
      </c>
      <c r="B9568" s="26" t="n">
        <v>31</v>
      </c>
      <c r="C9568" s="7" t="n">
        <v>1</v>
      </c>
      <c r="D9568" s="7" t="n">
        <v>2</v>
      </c>
      <c r="E9568" s="7" t="s">
        <v>1036</v>
      </c>
      <c r="F9568" s="7" t="n">
        <v>4</v>
      </c>
    </row>
    <row r="9569" spans="1:7">
      <c r="A9569" t="s">
        <v>4</v>
      </c>
      <c r="B9569" s="4" t="s">
        <v>5</v>
      </c>
      <c r="C9569" s="4" t="s">
        <v>13</v>
      </c>
      <c r="D9569" s="4" t="s">
        <v>13</v>
      </c>
      <c r="E9569" s="4" t="s">
        <v>13</v>
      </c>
      <c r="F9569" s="4" t="s">
        <v>10</v>
      </c>
      <c r="G9569" s="4" t="s">
        <v>10</v>
      </c>
      <c r="H9569" s="4" t="s">
        <v>13</v>
      </c>
    </row>
    <row r="9570" spans="1:7">
      <c r="A9570" t="n">
        <v>75155</v>
      </c>
      <c r="B9570" s="26" t="n">
        <v>31</v>
      </c>
      <c r="C9570" s="7" t="n">
        <v>2</v>
      </c>
      <c r="D9570" s="7" t="n">
        <v>2</v>
      </c>
      <c r="E9570" s="7" t="n">
        <v>0</v>
      </c>
      <c r="F9570" s="7" t="n">
        <v>65535</v>
      </c>
      <c r="G9570" s="7" t="n">
        <v>65535</v>
      </c>
      <c r="H9570" s="7" t="n">
        <v>0</v>
      </c>
    </row>
    <row r="9571" spans="1:7">
      <c r="A9571" t="s">
        <v>4</v>
      </c>
      <c r="B9571" s="4" t="s">
        <v>5</v>
      </c>
      <c r="C9571" s="4" t="s">
        <v>13</v>
      </c>
      <c r="D9571" s="4" t="s">
        <v>13</v>
      </c>
      <c r="E9571" s="4" t="s">
        <v>13</v>
      </c>
    </row>
    <row r="9572" spans="1:7">
      <c r="A9572" t="n">
        <v>75164</v>
      </c>
      <c r="B9572" s="26" t="n">
        <v>31</v>
      </c>
      <c r="C9572" s="7" t="n">
        <v>4</v>
      </c>
      <c r="D9572" s="7" t="n">
        <v>2</v>
      </c>
      <c r="E9572" s="7" t="n">
        <v>2</v>
      </c>
    </row>
    <row r="9573" spans="1:7">
      <c r="A9573" t="s">
        <v>4</v>
      </c>
      <c r="B9573" s="4" t="s">
        <v>5</v>
      </c>
      <c r="C9573" s="4" t="s">
        <v>13</v>
      </c>
      <c r="D9573" s="4" t="s">
        <v>13</v>
      </c>
    </row>
    <row r="9574" spans="1:7">
      <c r="A9574" t="n">
        <v>75168</v>
      </c>
      <c r="B9574" s="26" t="n">
        <v>31</v>
      </c>
      <c r="C9574" s="7" t="n">
        <v>3</v>
      </c>
      <c r="D9574" s="7" t="n">
        <v>2</v>
      </c>
    </row>
    <row r="9575" spans="1:7">
      <c r="A9575" t="s">
        <v>4</v>
      </c>
      <c r="B9575" s="4" t="s">
        <v>5</v>
      </c>
      <c r="C9575" s="4" t="s">
        <v>13</v>
      </c>
      <c r="D9575" s="4" t="s">
        <v>13</v>
      </c>
      <c r="E9575" s="4" t="s">
        <v>13</v>
      </c>
      <c r="F9575" s="4" t="s">
        <v>9</v>
      </c>
      <c r="G9575" s="4" t="s">
        <v>13</v>
      </c>
      <c r="H9575" s="4" t="s">
        <v>13</v>
      </c>
      <c r="I9575" s="4" t="s">
        <v>84</v>
      </c>
    </row>
    <row r="9576" spans="1:7">
      <c r="A9576" t="n">
        <v>75171</v>
      </c>
      <c r="B9576" s="15" t="n">
        <v>5</v>
      </c>
      <c r="C9576" s="7" t="n">
        <v>35</v>
      </c>
      <c r="D9576" s="7" t="n">
        <v>2</v>
      </c>
      <c r="E9576" s="7" t="n">
        <v>0</v>
      </c>
      <c r="F9576" s="7" t="n">
        <v>4</v>
      </c>
      <c r="G9576" s="7" t="n">
        <v>2</v>
      </c>
      <c r="H9576" s="7" t="n">
        <v>1</v>
      </c>
      <c r="I9576" s="16" t="n">
        <f t="normal" ca="1">A9580</f>
        <v>0</v>
      </c>
    </row>
    <row r="9577" spans="1:7">
      <c r="A9577" t="s">
        <v>4</v>
      </c>
      <c r="B9577" s="4" t="s">
        <v>5</v>
      </c>
      <c r="C9577" s="4" t="s">
        <v>84</v>
      </c>
    </row>
    <row r="9578" spans="1:7">
      <c r="A9578" t="n">
        <v>75185</v>
      </c>
      <c r="B9578" s="29" t="n">
        <v>3</v>
      </c>
      <c r="C9578" s="16" t="n">
        <f t="normal" ca="1">A9596</f>
        <v>0</v>
      </c>
    </row>
    <row r="9579" spans="1:7">
      <c r="A9579" t="s">
        <v>4</v>
      </c>
      <c r="B9579" s="4" t="s">
        <v>5</v>
      </c>
      <c r="C9579" s="4" t="s">
        <v>13</v>
      </c>
      <c r="D9579" s="4" t="s">
        <v>13</v>
      </c>
      <c r="E9579" s="4" t="s">
        <v>13</v>
      </c>
      <c r="F9579" s="4" t="s">
        <v>9</v>
      </c>
      <c r="G9579" s="4" t="s">
        <v>13</v>
      </c>
      <c r="H9579" s="4" t="s">
        <v>13</v>
      </c>
      <c r="I9579" s="4" t="s">
        <v>84</v>
      </c>
    </row>
    <row r="9580" spans="1:7">
      <c r="A9580" t="n">
        <v>75190</v>
      </c>
      <c r="B9580" s="15" t="n">
        <v>5</v>
      </c>
      <c r="C9580" s="7" t="n">
        <v>35</v>
      </c>
      <c r="D9580" s="7" t="n">
        <v>2</v>
      </c>
      <c r="E9580" s="7" t="n">
        <v>0</v>
      </c>
      <c r="F9580" s="7" t="n">
        <v>1</v>
      </c>
      <c r="G9580" s="7" t="n">
        <v>2</v>
      </c>
      <c r="H9580" s="7" t="n">
        <v>1</v>
      </c>
      <c r="I9580" s="16" t="n">
        <f t="normal" ca="1">A9586</f>
        <v>0</v>
      </c>
    </row>
    <row r="9581" spans="1:7">
      <c r="A9581" t="s">
        <v>4</v>
      </c>
      <c r="B9581" s="4" t="s">
        <v>5</v>
      </c>
      <c r="C9581" s="4" t="s">
        <v>10</v>
      </c>
    </row>
    <row r="9582" spans="1:7">
      <c r="A9582" t="n">
        <v>75204</v>
      </c>
      <c r="B9582" s="9" t="n">
        <v>12</v>
      </c>
      <c r="C9582" s="7" t="n">
        <v>8529</v>
      </c>
    </row>
    <row r="9583" spans="1:7">
      <c r="A9583" t="s">
        <v>4</v>
      </c>
      <c r="B9583" s="4" t="s">
        <v>5</v>
      </c>
      <c r="C9583" s="4" t="s">
        <v>84</v>
      </c>
    </row>
    <row r="9584" spans="1:7">
      <c r="A9584" t="n">
        <v>75207</v>
      </c>
      <c r="B9584" s="29" t="n">
        <v>3</v>
      </c>
      <c r="C9584" s="16" t="n">
        <f t="normal" ca="1">A9596</f>
        <v>0</v>
      </c>
    </row>
    <row r="9585" spans="1:9">
      <c r="A9585" t="s">
        <v>4</v>
      </c>
      <c r="B9585" s="4" t="s">
        <v>5</v>
      </c>
      <c r="C9585" s="4" t="s">
        <v>13</v>
      </c>
      <c r="D9585" s="4" t="s">
        <v>13</v>
      </c>
      <c r="E9585" s="4" t="s">
        <v>13</v>
      </c>
      <c r="F9585" s="4" t="s">
        <v>9</v>
      </c>
      <c r="G9585" s="4" t="s">
        <v>13</v>
      </c>
      <c r="H9585" s="4" t="s">
        <v>13</v>
      </c>
      <c r="I9585" s="4" t="s">
        <v>84</v>
      </c>
    </row>
    <row r="9586" spans="1:9">
      <c r="A9586" t="n">
        <v>75212</v>
      </c>
      <c r="B9586" s="15" t="n">
        <v>5</v>
      </c>
      <c r="C9586" s="7" t="n">
        <v>35</v>
      </c>
      <c r="D9586" s="7" t="n">
        <v>2</v>
      </c>
      <c r="E9586" s="7" t="n">
        <v>0</v>
      </c>
      <c r="F9586" s="7" t="n">
        <v>2</v>
      </c>
      <c r="G9586" s="7" t="n">
        <v>2</v>
      </c>
      <c r="H9586" s="7" t="n">
        <v>1</v>
      </c>
      <c r="I9586" s="16" t="n">
        <f t="normal" ca="1">A9592</f>
        <v>0</v>
      </c>
    </row>
    <row r="9587" spans="1:9">
      <c r="A9587" t="s">
        <v>4</v>
      </c>
      <c r="B9587" s="4" t="s">
        <v>5</v>
      </c>
      <c r="C9587" s="4" t="s">
        <v>10</v>
      </c>
    </row>
    <row r="9588" spans="1:9">
      <c r="A9588" t="n">
        <v>75226</v>
      </c>
      <c r="B9588" s="9" t="n">
        <v>12</v>
      </c>
      <c r="C9588" s="7" t="n">
        <v>8530</v>
      </c>
    </row>
    <row r="9589" spans="1:9">
      <c r="A9589" t="s">
        <v>4</v>
      </c>
      <c r="B9589" s="4" t="s">
        <v>5</v>
      </c>
      <c r="C9589" s="4" t="s">
        <v>84</v>
      </c>
    </row>
    <row r="9590" spans="1:9">
      <c r="A9590" t="n">
        <v>75229</v>
      </c>
      <c r="B9590" s="29" t="n">
        <v>3</v>
      </c>
      <c r="C9590" s="16" t="n">
        <f t="normal" ca="1">A9596</f>
        <v>0</v>
      </c>
    </row>
    <row r="9591" spans="1:9">
      <c r="A9591" t="s">
        <v>4</v>
      </c>
      <c r="B9591" s="4" t="s">
        <v>5</v>
      </c>
      <c r="C9591" s="4" t="s">
        <v>13</v>
      </c>
      <c r="D9591" s="4" t="s">
        <v>13</v>
      </c>
      <c r="E9591" s="4" t="s">
        <v>13</v>
      </c>
      <c r="F9591" s="4" t="s">
        <v>9</v>
      </c>
      <c r="G9591" s="4" t="s">
        <v>13</v>
      </c>
      <c r="H9591" s="4" t="s">
        <v>13</v>
      </c>
      <c r="I9591" s="4" t="s">
        <v>84</v>
      </c>
    </row>
    <row r="9592" spans="1:9">
      <c r="A9592" t="n">
        <v>75234</v>
      </c>
      <c r="B9592" s="15" t="n">
        <v>5</v>
      </c>
      <c r="C9592" s="7" t="n">
        <v>35</v>
      </c>
      <c r="D9592" s="7" t="n">
        <v>2</v>
      </c>
      <c r="E9592" s="7" t="n">
        <v>0</v>
      </c>
      <c r="F9592" s="7" t="n">
        <v>3</v>
      </c>
      <c r="G9592" s="7" t="n">
        <v>2</v>
      </c>
      <c r="H9592" s="7" t="n">
        <v>1</v>
      </c>
      <c r="I9592" s="16" t="n">
        <f t="normal" ca="1">A9596</f>
        <v>0</v>
      </c>
    </row>
    <row r="9593" spans="1:9">
      <c r="A9593" t="s">
        <v>4</v>
      </c>
      <c r="B9593" s="4" t="s">
        <v>5</v>
      </c>
      <c r="C9593" s="4" t="s">
        <v>10</v>
      </c>
    </row>
    <row r="9594" spans="1:9">
      <c r="A9594" t="n">
        <v>75248</v>
      </c>
      <c r="B9594" s="9" t="n">
        <v>12</v>
      </c>
      <c r="C9594" s="7" t="n">
        <v>8531</v>
      </c>
    </row>
    <row r="9595" spans="1:9">
      <c r="A9595" t="s">
        <v>4</v>
      </c>
      <c r="B9595" s="4" t="s">
        <v>5</v>
      </c>
      <c r="C9595" s="4" t="s">
        <v>13</v>
      </c>
      <c r="D9595" s="4" t="s">
        <v>10</v>
      </c>
    </row>
    <row r="9596" spans="1:9">
      <c r="A9596" t="n">
        <v>75251</v>
      </c>
      <c r="B9596" s="14" t="n">
        <v>49</v>
      </c>
      <c r="C9596" s="7" t="n">
        <v>6</v>
      </c>
      <c r="D9596" s="7" t="n">
        <v>125</v>
      </c>
    </row>
    <row r="9597" spans="1:9">
      <c r="A9597" t="s">
        <v>4</v>
      </c>
      <c r="B9597" s="4" t="s">
        <v>5</v>
      </c>
      <c r="C9597" s="4" t="s">
        <v>13</v>
      </c>
      <c r="D9597" s="4" t="s">
        <v>10</v>
      </c>
    </row>
    <row r="9598" spans="1:9">
      <c r="A9598" t="n">
        <v>75255</v>
      </c>
      <c r="B9598" s="42" t="n">
        <v>162</v>
      </c>
      <c r="C9598" s="7" t="n">
        <v>1</v>
      </c>
      <c r="D9598" s="7" t="n">
        <v>12293</v>
      </c>
    </row>
    <row r="9599" spans="1:9">
      <c r="A9599" t="s">
        <v>4</v>
      </c>
      <c r="B9599" s="4" t="s">
        <v>5</v>
      </c>
      <c r="C9599" s="4" t="s">
        <v>84</v>
      </c>
    </row>
    <row r="9600" spans="1:9">
      <c r="A9600" t="n">
        <v>75259</v>
      </c>
      <c r="B9600" s="29" t="n">
        <v>3</v>
      </c>
      <c r="C9600" s="16" t="n">
        <f t="normal" ca="1">A10662</f>
        <v>0</v>
      </c>
    </row>
    <row r="9601" spans="1:9">
      <c r="A9601" t="s">
        <v>4</v>
      </c>
      <c r="B9601" s="4" t="s">
        <v>5</v>
      </c>
      <c r="C9601" s="4" t="s">
        <v>10</v>
      </c>
    </row>
    <row r="9602" spans="1:9">
      <c r="A9602" t="n">
        <v>75264</v>
      </c>
      <c r="B9602" s="9" t="n">
        <v>12</v>
      </c>
      <c r="C9602" s="7" t="n">
        <v>6767</v>
      </c>
    </row>
    <row r="9603" spans="1:9">
      <c r="A9603" t="s">
        <v>4</v>
      </c>
      <c r="B9603" s="4" t="s">
        <v>5</v>
      </c>
      <c r="C9603" s="4" t="s">
        <v>13</v>
      </c>
      <c r="D9603" s="4" t="s">
        <v>10</v>
      </c>
    </row>
    <row r="9604" spans="1:9">
      <c r="A9604" t="n">
        <v>75267</v>
      </c>
      <c r="B9604" s="42" t="n">
        <v>162</v>
      </c>
      <c r="C9604" s="7" t="n">
        <v>1</v>
      </c>
      <c r="D9604" s="7" t="n">
        <v>12294</v>
      </c>
    </row>
    <row r="9605" spans="1:9">
      <c r="A9605" t="s">
        <v>4</v>
      </c>
      <c r="B9605" s="4" t="s">
        <v>5</v>
      </c>
      <c r="C9605" s="4" t="s">
        <v>84</v>
      </c>
    </row>
    <row r="9606" spans="1:9">
      <c r="A9606" t="n">
        <v>75271</v>
      </c>
      <c r="B9606" s="29" t="n">
        <v>3</v>
      </c>
      <c r="C9606" s="16" t="n">
        <f t="normal" ca="1">A10662</f>
        <v>0</v>
      </c>
    </row>
    <row r="9607" spans="1:9">
      <c r="A9607" t="s">
        <v>4</v>
      </c>
      <c r="B9607" s="4" t="s">
        <v>5</v>
      </c>
      <c r="C9607" s="4" t="s">
        <v>10</v>
      </c>
    </row>
    <row r="9608" spans="1:9">
      <c r="A9608" t="n">
        <v>75276</v>
      </c>
      <c r="B9608" s="9" t="n">
        <v>12</v>
      </c>
      <c r="C9608" s="7" t="n">
        <v>6767</v>
      </c>
    </row>
    <row r="9609" spans="1:9">
      <c r="A9609" t="s">
        <v>4</v>
      </c>
      <c r="B9609" s="4" t="s">
        <v>5</v>
      </c>
      <c r="C9609" s="4" t="s">
        <v>13</v>
      </c>
      <c r="D9609" s="4" t="s">
        <v>10</v>
      </c>
    </row>
    <row r="9610" spans="1:9">
      <c r="A9610" t="n">
        <v>75279</v>
      </c>
      <c r="B9610" s="42" t="n">
        <v>162</v>
      </c>
      <c r="C9610" s="7" t="n">
        <v>1</v>
      </c>
      <c r="D9610" s="7" t="n">
        <v>12295</v>
      </c>
    </row>
    <row r="9611" spans="1:9">
      <c r="A9611" t="s">
        <v>4</v>
      </c>
      <c r="B9611" s="4" t="s">
        <v>5</v>
      </c>
      <c r="C9611" s="4" t="s">
        <v>84</v>
      </c>
    </row>
    <row r="9612" spans="1:9">
      <c r="A9612" t="n">
        <v>75283</v>
      </c>
      <c r="B9612" s="29" t="n">
        <v>3</v>
      </c>
      <c r="C9612" s="16" t="n">
        <f t="normal" ca="1">A10662</f>
        <v>0</v>
      </c>
    </row>
    <row r="9613" spans="1:9">
      <c r="A9613" t="s">
        <v>4</v>
      </c>
      <c r="B9613" s="4" t="s">
        <v>5</v>
      </c>
      <c r="C9613" s="4" t="s">
        <v>13</v>
      </c>
      <c r="D9613" s="4" t="s">
        <v>10</v>
      </c>
    </row>
    <row r="9614" spans="1:9">
      <c r="A9614" t="n">
        <v>75288</v>
      </c>
      <c r="B9614" s="42" t="n">
        <v>162</v>
      </c>
      <c r="C9614" s="7" t="n">
        <v>1</v>
      </c>
      <c r="D9614" s="7" t="n">
        <v>12296</v>
      </c>
    </row>
    <row r="9615" spans="1:9">
      <c r="A9615" t="s">
        <v>4</v>
      </c>
      <c r="B9615" s="4" t="s">
        <v>5</v>
      </c>
      <c r="C9615" s="4" t="s">
        <v>84</v>
      </c>
    </row>
    <row r="9616" spans="1:9">
      <c r="A9616" t="n">
        <v>75292</v>
      </c>
      <c r="B9616" s="29" t="n">
        <v>3</v>
      </c>
      <c r="C9616" s="16" t="n">
        <f t="normal" ca="1">A10662</f>
        <v>0</v>
      </c>
    </row>
    <row r="9617" spans="1:4">
      <c r="A9617" t="s">
        <v>4</v>
      </c>
      <c r="B9617" s="4" t="s">
        <v>5</v>
      </c>
      <c r="C9617" s="4" t="s">
        <v>13</v>
      </c>
      <c r="D9617" s="4" t="s">
        <v>10</v>
      </c>
    </row>
    <row r="9618" spans="1:4">
      <c r="A9618" t="n">
        <v>75297</v>
      </c>
      <c r="B9618" s="42" t="n">
        <v>162</v>
      </c>
      <c r="C9618" s="7" t="n">
        <v>1</v>
      </c>
      <c r="D9618" s="7" t="n">
        <v>12297</v>
      </c>
    </row>
    <row r="9619" spans="1:4">
      <c r="A9619" t="s">
        <v>4</v>
      </c>
      <c r="B9619" s="4" t="s">
        <v>5</v>
      </c>
      <c r="C9619" s="4" t="s">
        <v>84</v>
      </c>
    </row>
    <row r="9620" spans="1:4">
      <c r="A9620" t="n">
        <v>75301</v>
      </c>
      <c r="B9620" s="29" t="n">
        <v>3</v>
      </c>
      <c r="C9620" s="16" t="n">
        <f t="normal" ca="1">A10662</f>
        <v>0</v>
      </c>
    </row>
    <row r="9621" spans="1:4">
      <c r="A9621" t="s">
        <v>4</v>
      </c>
      <c r="B9621" s="4" t="s">
        <v>5</v>
      </c>
      <c r="C9621" s="4" t="s">
        <v>13</v>
      </c>
      <c r="D9621" s="4" t="s">
        <v>13</v>
      </c>
      <c r="E9621" s="4" t="s">
        <v>9</v>
      </c>
      <c r="F9621" s="4" t="s">
        <v>13</v>
      </c>
      <c r="G9621" s="4" t="s">
        <v>13</v>
      </c>
    </row>
    <row r="9622" spans="1:4">
      <c r="A9622" t="n">
        <v>75306</v>
      </c>
      <c r="B9622" s="25" t="n">
        <v>18</v>
      </c>
      <c r="C9622" s="7" t="n">
        <v>2</v>
      </c>
      <c r="D9622" s="7" t="n">
        <v>0</v>
      </c>
      <c r="E9622" s="7" t="n">
        <v>0</v>
      </c>
      <c r="F9622" s="7" t="n">
        <v>19</v>
      </c>
      <c r="G9622" s="7" t="n">
        <v>1</v>
      </c>
    </row>
    <row r="9623" spans="1:4">
      <c r="A9623" t="s">
        <v>4</v>
      </c>
      <c r="B9623" s="4" t="s">
        <v>5</v>
      </c>
      <c r="C9623" s="4" t="s">
        <v>13</v>
      </c>
      <c r="D9623" s="4" t="s">
        <v>13</v>
      </c>
      <c r="E9623" s="4" t="s">
        <v>10</v>
      </c>
      <c r="F9623" s="4" t="s">
        <v>9</v>
      </c>
    </row>
    <row r="9624" spans="1:4">
      <c r="A9624" t="n">
        <v>75315</v>
      </c>
      <c r="B9624" s="26" t="n">
        <v>31</v>
      </c>
      <c r="C9624" s="7" t="n">
        <v>0</v>
      </c>
      <c r="D9624" s="7" t="n">
        <v>2</v>
      </c>
      <c r="E9624" s="7" t="n">
        <v>0</v>
      </c>
      <c r="F9624" s="7" t="n">
        <v>1107296256</v>
      </c>
    </row>
    <row r="9625" spans="1:4">
      <c r="A9625" t="s">
        <v>4</v>
      </c>
      <c r="B9625" s="4" t="s">
        <v>5</v>
      </c>
      <c r="C9625" s="4" t="s">
        <v>13</v>
      </c>
      <c r="D9625" s="4" t="s">
        <v>13</v>
      </c>
      <c r="E9625" s="4" t="s">
        <v>6</v>
      </c>
      <c r="F9625" s="4" t="s">
        <v>10</v>
      </c>
    </row>
    <row r="9626" spans="1:4">
      <c r="A9626" t="n">
        <v>75324</v>
      </c>
      <c r="B9626" s="26" t="n">
        <v>31</v>
      </c>
      <c r="C9626" s="7" t="n">
        <v>1</v>
      </c>
      <c r="D9626" s="7" t="n">
        <v>2</v>
      </c>
      <c r="E9626" s="7" t="s">
        <v>1037</v>
      </c>
      <c r="F9626" s="7" t="n">
        <v>0</v>
      </c>
    </row>
    <row r="9627" spans="1:4">
      <c r="A9627" t="s">
        <v>4</v>
      </c>
      <c r="B9627" s="4" t="s">
        <v>5</v>
      </c>
      <c r="C9627" s="4" t="s">
        <v>13</v>
      </c>
      <c r="D9627" s="4" t="s">
        <v>13</v>
      </c>
      <c r="E9627" s="4" t="s">
        <v>6</v>
      </c>
      <c r="F9627" s="4" t="s">
        <v>10</v>
      </c>
    </row>
    <row r="9628" spans="1:4">
      <c r="A9628" t="n">
        <v>75357</v>
      </c>
      <c r="B9628" s="26" t="n">
        <v>31</v>
      </c>
      <c r="C9628" s="7" t="n">
        <v>1</v>
      </c>
      <c r="D9628" s="7" t="n">
        <v>2</v>
      </c>
      <c r="E9628" s="7" t="s">
        <v>1038</v>
      </c>
      <c r="F9628" s="7" t="n">
        <v>1</v>
      </c>
    </row>
    <row r="9629" spans="1:4">
      <c r="A9629" t="s">
        <v>4</v>
      </c>
      <c r="B9629" s="4" t="s">
        <v>5</v>
      </c>
      <c r="C9629" s="4" t="s">
        <v>13</v>
      </c>
      <c r="D9629" s="4" t="s">
        <v>13</v>
      </c>
      <c r="E9629" s="4" t="s">
        <v>13</v>
      </c>
      <c r="F9629" s="4" t="s">
        <v>10</v>
      </c>
      <c r="G9629" s="4" t="s">
        <v>10</v>
      </c>
      <c r="H9629" s="4" t="s">
        <v>13</v>
      </c>
    </row>
    <row r="9630" spans="1:4">
      <c r="A9630" t="n">
        <v>75383</v>
      </c>
      <c r="B9630" s="26" t="n">
        <v>31</v>
      </c>
      <c r="C9630" s="7" t="n">
        <v>2</v>
      </c>
      <c r="D9630" s="7" t="n">
        <v>2</v>
      </c>
      <c r="E9630" s="7" t="n">
        <v>0</v>
      </c>
      <c r="F9630" s="7" t="n">
        <v>65535</v>
      </c>
      <c r="G9630" s="7" t="n">
        <v>65535</v>
      </c>
      <c r="H9630" s="7" t="n">
        <v>0</v>
      </c>
    </row>
    <row r="9631" spans="1:4">
      <c r="A9631" t="s">
        <v>4</v>
      </c>
      <c r="B9631" s="4" t="s">
        <v>5</v>
      </c>
      <c r="C9631" s="4" t="s">
        <v>13</v>
      </c>
      <c r="D9631" s="4" t="s">
        <v>13</v>
      </c>
      <c r="E9631" s="4" t="s">
        <v>13</v>
      </c>
    </row>
    <row r="9632" spans="1:4">
      <c r="A9632" t="n">
        <v>75392</v>
      </c>
      <c r="B9632" s="26" t="n">
        <v>31</v>
      </c>
      <c r="C9632" s="7" t="n">
        <v>4</v>
      </c>
      <c r="D9632" s="7" t="n">
        <v>2</v>
      </c>
      <c r="E9632" s="7" t="n">
        <v>2</v>
      </c>
    </row>
    <row r="9633" spans="1:8">
      <c r="A9633" t="s">
        <v>4</v>
      </c>
      <c r="B9633" s="4" t="s">
        <v>5</v>
      </c>
      <c r="C9633" s="4" t="s">
        <v>13</v>
      </c>
      <c r="D9633" s="4" t="s">
        <v>13</v>
      </c>
    </row>
    <row r="9634" spans="1:8">
      <c r="A9634" t="n">
        <v>75396</v>
      </c>
      <c r="B9634" s="26" t="n">
        <v>31</v>
      </c>
      <c r="C9634" s="7" t="n">
        <v>3</v>
      </c>
      <c r="D9634" s="7" t="n">
        <v>2</v>
      </c>
    </row>
    <row r="9635" spans="1:8">
      <c r="A9635" t="s">
        <v>4</v>
      </c>
      <c r="B9635" s="4" t="s">
        <v>5</v>
      </c>
      <c r="C9635" s="4" t="s">
        <v>13</v>
      </c>
      <c r="D9635" s="4" t="s">
        <v>13</v>
      </c>
      <c r="E9635" s="4" t="s">
        <v>13</v>
      </c>
      <c r="F9635" s="4" t="s">
        <v>9</v>
      </c>
      <c r="G9635" s="4" t="s">
        <v>13</v>
      </c>
      <c r="H9635" s="4" t="s">
        <v>13</v>
      </c>
      <c r="I9635" s="4" t="s">
        <v>84</v>
      </c>
    </row>
    <row r="9636" spans="1:8">
      <c r="A9636" t="n">
        <v>75399</v>
      </c>
      <c r="B9636" s="15" t="n">
        <v>5</v>
      </c>
      <c r="C9636" s="7" t="n">
        <v>35</v>
      </c>
      <c r="D9636" s="7" t="n">
        <v>2</v>
      </c>
      <c r="E9636" s="7" t="n">
        <v>0</v>
      </c>
      <c r="F9636" s="7" t="n">
        <v>0</v>
      </c>
      <c r="G9636" s="7" t="n">
        <v>2</v>
      </c>
      <c r="H9636" s="7" t="n">
        <v>1</v>
      </c>
      <c r="I9636" s="16" t="n">
        <f t="normal" ca="1">A9640</f>
        <v>0</v>
      </c>
    </row>
    <row r="9637" spans="1:8">
      <c r="A9637" t="s">
        <v>4</v>
      </c>
      <c r="B9637" s="4" t="s">
        <v>5</v>
      </c>
      <c r="C9637" s="4" t="s">
        <v>84</v>
      </c>
    </row>
    <row r="9638" spans="1:8">
      <c r="A9638" t="n">
        <v>75413</v>
      </c>
      <c r="B9638" s="29" t="n">
        <v>3</v>
      </c>
      <c r="C9638" s="16" t="n">
        <f t="normal" ca="1">A9660</f>
        <v>0</v>
      </c>
    </row>
    <row r="9639" spans="1:8">
      <c r="A9639" t="s">
        <v>4</v>
      </c>
      <c r="B9639" s="4" t="s">
        <v>5</v>
      </c>
      <c r="C9639" s="4" t="s">
        <v>13</v>
      </c>
      <c r="D9639" s="4" t="s">
        <v>13</v>
      </c>
      <c r="E9639" s="4" t="s">
        <v>13</v>
      </c>
      <c r="F9639" s="4" t="s">
        <v>9</v>
      </c>
      <c r="G9639" s="4" t="s">
        <v>13</v>
      </c>
      <c r="H9639" s="4" t="s">
        <v>13</v>
      </c>
      <c r="I9639" s="4" t="s">
        <v>84</v>
      </c>
    </row>
    <row r="9640" spans="1:8">
      <c r="A9640" t="n">
        <v>75418</v>
      </c>
      <c r="B9640" s="15" t="n">
        <v>5</v>
      </c>
      <c r="C9640" s="7" t="n">
        <v>35</v>
      </c>
      <c r="D9640" s="7" t="n">
        <v>2</v>
      </c>
      <c r="E9640" s="7" t="n">
        <v>0</v>
      </c>
      <c r="F9640" s="7" t="n">
        <v>1</v>
      </c>
      <c r="G9640" s="7" t="n">
        <v>2</v>
      </c>
      <c r="H9640" s="7" t="n">
        <v>1</v>
      </c>
      <c r="I9640" s="16" t="n">
        <f t="normal" ca="1">A9660</f>
        <v>0</v>
      </c>
    </row>
    <row r="9641" spans="1:8">
      <c r="A9641" t="s">
        <v>4</v>
      </c>
      <c r="B9641" s="4" t="s">
        <v>5</v>
      </c>
      <c r="C9641" s="4" t="s">
        <v>10</v>
      </c>
    </row>
    <row r="9642" spans="1:8">
      <c r="A9642" t="n">
        <v>75432</v>
      </c>
      <c r="B9642" s="9" t="n">
        <v>12</v>
      </c>
      <c r="C9642" s="7" t="n">
        <v>9600</v>
      </c>
    </row>
    <row r="9643" spans="1:8">
      <c r="A9643" t="s">
        <v>4</v>
      </c>
      <c r="B9643" s="4" t="s">
        <v>5</v>
      </c>
      <c r="C9643" s="4" t="s">
        <v>10</v>
      </c>
    </row>
    <row r="9644" spans="1:8">
      <c r="A9644" t="n">
        <v>75435</v>
      </c>
      <c r="B9644" s="9" t="n">
        <v>12</v>
      </c>
      <c r="C9644" s="7" t="n">
        <v>9601</v>
      </c>
    </row>
    <row r="9645" spans="1:8">
      <c r="A9645" t="s">
        <v>4</v>
      </c>
      <c r="B9645" s="4" t="s">
        <v>5</v>
      </c>
      <c r="C9645" s="4" t="s">
        <v>10</v>
      </c>
    </row>
    <row r="9646" spans="1:8">
      <c r="A9646" t="n">
        <v>75438</v>
      </c>
      <c r="B9646" s="9" t="n">
        <v>12</v>
      </c>
      <c r="C9646" s="7" t="n">
        <v>9602</v>
      </c>
    </row>
    <row r="9647" spans="1:8">
      <c r="A9647" t="s">
        <v>4</v>
      </c>
      <c r="B9647" s="4" t="s">
        <v>5</v>
      </c>
      <c r="C9647" s="4" t="s">
        <v>10</v>
      </c>
    </row>
    <row r="9648" spans="1:8">
      <c r="A9648" t="n">
        <v>75441</v>
      </c>
      <c r="B9648" s="9" t="n">
        <v>12</v>
      </c>
      <c r="C9648" s="7" t="n">
        <v>9603</v>
      </c>
    </row>
    <row r="9649" spans="1:9">
      <c r="A9649" t="s">
        <v>4</v>
      </c>
      <c r="B9649" s="4" t="s">
        <v>5</v>
      </c>
      <c r="C9649" s="4" t="s">
        <v>10</v>
      </c>
    </row>
    <row r="9650" spans="1:9">
      <c r="A9650" t="n">
        <v>75444</v>
      </c>
      <c r="B9650" s="9" t="n">
        <v>12</v>
      </c>
      <c r="C9650" s="7" t="n">
        <v>9604</v>
      </c>
    </row>
    <row r="9651" spans="1:9">
      <c r="A9651" t="s">
        <v>4</v>
      </c>
      <c r="B9651" s="4" t="s">
        <v>5</v>
      </c>
      <c r="C9651" s="4" t="s">
        <v>10</v>
      </c>
    </row>
    <row r="9652" spans="1:9">
      <c r="A9652" t="n">
        <v>75447</v>
      </c>
      <c r="B9652" s="9" t="n">
        <v>12</v>
      </c>
      <c r="C9652" s="7" t="n">
        <v>9605</v>
      </c>
    </row>
    <row r="9653" spans="1:9">
      <c r="A9653" t="s">
        <v>4</v>
      </c>
      <c r="B9653" s="4" t="s">
        <v>5</v>
      </c>
      <c r="C9653" s="4" t="s">
        <v>10</v>
      </c>
    </row>
    <row r="9654" spans="1:9">
      <c r="A9654" t="n">
        <v>75450</v>
      </c>
      <c r="B9654" s="9" t="n">
        <v>12</v>
      </c>
      <c r="C9654" s="7" t="n">
        <v>10397</v>
      </c>
    </row>
    <row r="9655" spans="1:9">
      <c r="A9655" t="s">
        <v>4</v>
      </c>
      <c r="B9655" s="4" t="s">
        <v>5</v>
      </c>
      <c r="C9655" s="4" t="s">
        <v>10</v>
      </c>
    </row>
    <row r="9656" spans="1:9">
      <c r="A9656" t="n">
        <v>75453</v>
      </c>
      <c r="B9656" s="9" t="n">
        <v>12</v>
      </c>
      <c r="C9656" s="7" t="n">
        <v>9606</v>
      </c>
    </row>
    <row r="9657" spans="1:9">
      <c r="A9657" t="s">
        <v>4</v>
      </c>
      <c r="B9657" s="4" t="s">
        <v>5</v>
      </c>
      <c r="C9657" s="4" t="s">
        <v>10</v>
      </c>
    </row>
    <row r="9658" spans="1:9">
      <c r="A9658" t="n">
        <v>75456</v>
      </c>
      <c r="B9658" s="9" t="n">
        <v>12</v>
      </c>
      <c r="C9658" s="7" t="n">
        <v>9607</v>
      </c>
    </row>
    <row r="9659" spans="1:9">
      <c r="A9659" t="s">
        <v>4</v>
      </c>
      <c r="B9659" s="4" t="s">
        <v>5</v>
      </c>
      <c r="C9659" s="4" t="s">
        <v>13</v>
      </c>
      <c r="D9659" s="4" t="s">
        <v>10</v>
      </c>
    </row>
    <row r="9660" spans="1:9">
      <c r="A9660" t="n">
        <v>75459</v>
      </c>
      <c r="B9660" s="42" t="n">
        <v>162</v>
      </c>
      <c r="C9660" s="7" t="n">
        <v>1</v>
      </c>
      <c r="D9660" s="7" t="n">
        <v>12298</v>
      </c>
    </row>
    <row r="9661" spans="1:9">
      <c r="A9661" t="s">
        <v>4</v>
      </c>
      <c r="B9661" s="4" t="s">
        <v>5</v>
      </c>
      <c r="C9661" s="4" t="s">
        <v>84</v>
      </c>
    </row>
    <row r="9662" spans="1:9">
      <c r="A9662" t="n">
        <v>75463</v>
      </c>
      <c r="B9662" s="29" t="n">
        <v>3</v>
      </c>
      <c r="C9662" s="16" t="n">
        <f t="normal" ca="1">A10662</f>
        <v>0</v>
      </c>
    </row>
    <row r="9663" spans="1:9">
      <c r="A9663" t="s">
        <v>4</v>
      </c>
      <c r="B9663" s="4" t="s">
        <v>5</v>
      </c>
      <c r="C9663" s="4" t="s">
        <v>13</v>
      </c>
      <c r="D9663" s="4" t="s">
        <v>10</v>
      </c>
    </row>
    <row r="9664" spans="1:9">
      <c r="A9664" t="n">
        <v>75468</v>
      </c>
      <c r="B9664" s="42" t="n">
        <v>162</v>
      </c>
      <c r="C9664" s="7" t="n">
        <v>1</v>
      </c>
      <c r="D9664" s="7" t="n">
        <v>12299</v>
      </c>
    </row>
    <row r="9665" spans="1:4">
      <c r="A9665" t="s">
        <v>4</v>
      </c>
      <c r="B9665" s="4" t="s">
        <v>5</v>
      </c>
      <c r="C9665" s="4" t="s">
        <v>84</v>
      </c>
    </row>
    <row r="9666" spans="1:4">
      <c r="A9666" t="n">
        <v>75472</v>
      </c>
      <c r="B9666" s="29" t="n">
        <v>3</v>
      </c>
      <c r="C9666" s="16" t="n">
        <f t="normal" ca="1">A10662</f>
        <v>0</v>
      </c>
    </row>
    <row r="9667" spans="1:4">
      <c r="A9667" t="s">
        <v>4</v>
      </c>
      <c r="B9667" s="4" t="s">
        <v>5</v>
      </c>
      <c r="C9667" s="4" t="s">
        <v>13</v>
      </c>
      <c r="D9667" s="4" t="s">
        <v>10</v>
      </c>
    </row>
    <row r="9668" spans="1:4">
      <c r="A9668" t="n">
        <v>75477</v>
      </c>
      <c r="B9668" s="42" t="n">
        <v>162</v>
      </c>
      <c r="C9668" s="7" t="n">
        <v>1</v>
      </c>
      <c r="D9668" s="7" t="n">
        <v>12300</v>
      </c>
    </row>
    <row r="9669" spans="1:4">
      <c r="A9669" t="s">
        <v>4</v>
      </c>
      <c r="B9669" s="4" t="s">
        <v>5</v>
      </c>
      <c r="C9669" s="4" t="s">
        <v>84</v>
      </c>
    </row>
    <row r="9670" spans="1:4">
      <c r="A9670" t="n">
        <v>75481</v>
      </c>
      <c r="B9670" s="29" t="n">
        <v>3</v>
      </c>
      <c r="C9670" s="16" t="n">
        <f t="normal" ca="1">A10662</f>
        <v>0</v>
      </c>
    </row>
    <row r="9671" spans="1:4">
      <c r="A9671" t="s">
        <v>4</v>
      </c>
      <c r="B9671" s="4" t="s">
        <v>5</v>
      </c>
      <c r="C9671" s="4" t="s">
        <v>13</v>
      </c>
      <c r="D9671" s="4" t="s">
        <v>10</v>
      </c>
    </row>
    <row r="9672" spans="1:4">
      <c r="A9672" t="n">
        <v>75486</v>
      </c>
      <c r="B9672" s="42" t="n">
        <v>162</v>
      </c>
      <c r="C9672" s="7" t="n">
        <v>1</v>
      </c>
      <c r="D9672" s="7" t="n">
        <v>12301</v>
      </c>
    </row>
    <row r="9673" spans="1:4">
      <c r="A9673" t="s">
        <v>4</v>
      </c>
      <c r="B9673" s="4" t="s">
        <v>5</v>
      </c>
      <c r="C9673" s="4" t="s">
        <v>84</v>
      </c>
    </row>
    <row r="9674" spans="1:4">
      <c r="A9674" t="n">
        <v>75490</v>
      </c>
      <c r="B9674" s="29" t="n">
        <v>3</v>
      </c>
      <c r="C9674" s="16" t="n">
        <f t="normal" ca="1">A10662</f>
        <v>0</v>
      </c>
    </row>
    <row r="9675" spans="1:4">
      <c r="A9675" t="s">
        <v>4</v>
      </c>
      <c r="B9675" s="4" t="s">
        <v>5</v>
      </c>
      <c r="C9675" s="4" t="s">
        <v>13</v>
      </c>
      <c r="D9675" s="4" t="s">
        <v>10</v>
      </c>
    </row>
    <row r="9676" spans="1:4">
      <c r="A9676" t="n">
        <v>75495</v>
      </c>
      <c r="B9676" s="42" t="n">
        <v>162</v>
      </c>
      <c r="C9676" s="7" t="n">
        <v>1</v>
      </c>
      <c r="D9676" s="7" t="n">
        <v>12302</v>
      </c>
    </row>
    <row r="9677" spans="1:4">
      <c r="A9677" t="s">
        <v>4</v>
      </c>
      <c r="B9677" s="4" t="s">
        <v>5</v>
      </c>
      <c r="C9677" s="4" t="s">
        <v>84</v>
      </c>
    </row>
    <row r="9678" spans="1:4">
      <c r="A9678" t="n">
        <v>75499</v>
      </c>
      <c r="B9678" s="29" t="n">
        <v>3</v>
      </c>
      <c r="C9678" s="16" t="n">
        <f t="normal" ca="1">A10662</f>
        <v>0</v>
      </c>
    </row>
    <row r="9679" spans="1:4">
      <c r="A9679" t="s">
        <v>4</v>
      </c>
      <c r="B9679" s="4" t="s">
        <v>5</v>
      </c>
      <c r="C9679" s="4" t="s">
        <v>13</v>
      </c>
      <c r="D9679" s="4" t="s">
        <v>10</v>
      </c>
    </row>
    <row r="9680" spans="1:4">
      <c r="A9680" t="n">
        <v>75504</v>
      </c>
      <c r="B9680" s="42" t="n">
        <v>162</v>
      </c>
      <c r="C9680" s="7" t="n">
        <v>1</v>
      </c>
      <c r="D9680" s="7" t="n">
        <v>12303</v>
      </c>
    </row>
    <row r="9681" spans="1:4">
      <c r="A9681" t="s">
        <v>4</v>
      </c>
      <c r="B9681" s="4" t="s">
        <v>5</v>
      </c>
      <c r="C9681" s="4" t="s">
        <v>84</v>
      </c>
    </row>
    <row r="9682" spans="1:4">
      <c r="A9682" t="n">
        <v>75508</v>
      </c>
      <c r="B9682" s="29" t="n">
        <v>3</v>
      </c>
      <c r="C9682" s="16" t="n">
        <f t="normal" ca="1">A10662</f>
        <v>0</v>
      </c>
    </row>
    <row r="9683" spans="1:4">
      <c r="A9683" t="s">
        <v>4</v>
      </c>
      <c r="B9683" s="4" t="s">
        <v>5</v>
      </c>
      <c r="C9683" s="4" t="s">
        <v>10</v>
      </c>
    </row>
    <row r="9684" spans="1:4">
      <c r="A9684" t="n">
        <v>75513</v>
      </c>
      <c r="B9684" s="9" t="n">
        <v>12</v>
      </c>
      <c r="C9684" s="7" t="n">
        <v>6767</v>
      </c>
    </row>
    <row r="9685" spans="1:4">
      <c r="A9685" t="s">
        <v>4</v>
      </c>
      <c r="B9685" s="4" t="s">
        <v>5</v>
      </c>
      <c r="C9685" s="4" t="s">
        <v>10</v>
      </c>
    </row>
    <row r="9686" spans="1:4">
      <c r="A9686" t="n">
        <v>75516</v>
      </c>
      <c r="B9686" s="9" t="n">
        <v>12</v>
      </c>
      <c r="C9686" s="7" t="n">
        <v>6766</v>
      </c>
    </row>
    <row r="9687" spans="1:4">
      <c r="A9687" t="s">
        <v>4</v>
      </c>
      <c r="B9687" s="4" t="s">
        <v>5</v>
      </c>
      <c r="C9687" s="4" t="s">
        <v>13</v>
      </c>
      <c r="D9687" s="4" t="s">
        <v>10</v>
      </c>
    </row>
    <row r="9688" spans="1:4">
      <c r="A9688" t="n">
        <v>75519</v>
      </c>
      <c r="B9688" s="42" t="n">
        <v>162</v>
      </c>
      <c r="C9688" s="7" t="n">
        <v>1</v>
      </c>
      <c r="D9688" s="7" t="n">
        <v>12304</v>
      </c>
    </row>
    <row r="9689" spans="1:4">
      <c r="A9689" t="s">
        <v>4</v>
      </c>
      <c r="B9689" s="4" t="s">
        <v>5</v>
      </c>
      <c r="C9689" s="4" t="s">
        <v>84</v>
      </c>
    </row>
    <row r="9690" spans="1:4">
      <c r="A9690" t="n">
        <v>75523</v>
      </c>
      <c r="B9690" s="29" t="n">
        <v>3</v>
      </c>
      <c r="C9690" s="16" t="n">
        <f t="normal" ca="1">A10662</f>
        <v>0</v>
      </c>
    </row>
    <row r="9691" spans="1:4">
      <c r="A9691" t="s">
        <v>4</v>
      </c>
      <c r="B9691" s="4" t="s">
        <v>5</v>
      </c>
      <c r="C9691" s="4" t="s">
        <v>10</v>
      </c>
    </row>
    <row r="9692" spans="1:4">
      <c r="A9692" t="n">
        <v>75528</v>
      </c>
      <c r="B9692" s="9" t="n">
        <v>12</v>
      </c>
      <c r="C9692" s="7" t="n">
        <v>6767</v>
      </c>
    </row>
    <row r="9693" spans="1:4">
      <c r="A9693" t="s">
        <v>4</v>
      </c>
      <c r="B9693" s="4" t="s">
        <v>5</v>
      </c>
      <c r="C9693" s="4" t="s">
        <v>13</v>
      </c>
      <c r="D9693" s="4" t="s">
        <v>10</v>
      </c>
    </row>
    <row r="9694" spans="1:4">
      <c r="A9694" t="n">
        <v>75531</v>
      </c>
      <c r="B9694" s="14" t="n">
        <v>49</v>
      </c>
      <c r="C9694" s="7" t="n">
        <v>6</v>
      </c>
      <c r="D9694" s="7" t="n">
        <v>126</v>
      </c>
    </row>
    <row r="9695" spans="1:4">
      <c r="A9695" t="s">
        <v>4</v>
      </c>
      <c r="B9695" s="4" t="s">
        <v>5</v>
      </c>
      <c r="C9695" s="4" t="s">
        <v>13</v>
      </c>
      <c r="D9695" s="4" t="s">
        <v>10</v>
      </c>
    </row>
    <row r="9696" spans="1:4">
      <c r="A9696" t="n">
        <v>75535</v>
      </c>
      <c r="B9696" s="42" t="n">
        <v>162</v>
      </c>
      <c r="C9696" s="7" t="n">
        <v>1</v>
      </c>
      <c r="D9696" s="7" t="n">
        <v>12305</v>
      </c>
    </row>
    <row r="9697" spans="1:4">
      <c r="A9697" t="s">
        <v>4</v>
      </c>
      <c r="B9697" s="4" t="s">
        <v>5</v>
      </c>
      <c r="C9697" s="4" t="s">
        <v>84</v>
      </c>
    </row>
    <row r="9698" spans="1:4">
      <c r="A9698" t="n">
        <v>75539</v>
      </c>
      <c r="B9698" s="29" t="n">
        <v>3</v>
      </c>
      <c r="C9698" s="16" t="n">
        <f t="normal" ca="1">A10662</f>
        <v>0</v>
      </c>
    </row>
    <row r="9699" spans="1:4">
      <c r="A9699" t="s">
        <v>4</v>
      </c>
      <c r="B9699" s="4" t="s">
        <v>5</v>
      </c>
      <c r="C9699" s="4" t="s">
        <v>13</v>
      </c>
      <c r="D9699" s="4" t="s">
        <v>10</v>
      </c>
    </row>
    <row r="9700" spans="1:4">
      <c r="A9700" t="n">
        <v>75544</v>
      </c>
      <c r="B9700" s="14" t="n">
        <v>49</v>
      </c>
      <c r="C9700" s="7" t="n">
        <v>6</v>
      </c>
      <c r="D9700" s="7" t="n">
        <v>426</v>
      </c>
    </row>
    <row r="9701" spans="1:4">
      <c r="A9701" t="s">
        <v>4</v>
      </c>
      <c r="B9701" s="4" t="s">
        <v>5</v>
      </c>
      <c r="C9701" s="4" t="s">
        <v>13</v>
      </c>
      <c r="D9701" s="4" t="s">
        <v>10</v>
      </c>
    </row>
    <row r="9702" spans="1:4">
      <c r="A9702" t="n">
        <v>75548</v>
      </c>
      <c r="B9702" s="42" t="n">
        <v>162</v>
      </c>
      <c r="C9702" s="7" t="n">
        <v>1</v>
      </c>
      <c r="D9702" s="7" t="n">
        <v>12306</v>
      </c>
    </row>
    <row r="9703" spans="1:4">
      <c r="A9703" t="s">
        <v>4</v>
      </c>
      <c r="B9703" s="4" t="s">
        <v>5</v>
      </c>
      <c r="C9703" s="4" t="s">
        <v>84</v>
      </c>
    </row>
    <row r="9704" spans="1:4">
      <c r="A9704" t="n">
        <v>75552</v>
      </c>
      <c r="B9704" s="29" t="n">
        <v>3</v>
      </c>
      <c r="C9704" s="16" t="n">
        <f t="normal" ca="1">A10662</f>
        <v>0</v>
      </c>
    </row>
    <row r="9705" spans="1:4">
      <c r="A9705" t="s">
        <v>4</v>
      </c>
      <c r="B9705" s="4" t="s">
        <v>5</v>
      </c>
      <c r="C9705" s="4" t="s">
        <v>13</v>
      </c>
      <c r="D9705" s="4" t="s">
        <v>10</v>
      </c>
      <c r="E9705" s="4" t="s">
        <v>10</v>
      </c>
    </row>
    <row r="9706" spans="1:4">
      <c r="A9706" t="n">
        <v>75557</v>
      </c>
      <c r="B9706" s="14" t="n">
        <v>49</v>
      </c>
      <c r="C9706" s="7" t="n">
        <v>5</v>
      </c>
      <c r="D9706" s="7" t="n">
        <v>110</v>
      </c>
      <c r="E9706" s="7" t="n">
        <v>571</v>
      </c>
    </row>
    <row r="9707" spans="1:4">
      <c r="A9707" t="s">
        <v>4</v>
      </c>
      <c r="B9707" s="4" t="s">
        <v>5</v>
      </c>
      <c r="C9707" s="4" t="s">
        <v>13</v>
      </c>
      <c r="D9707" s="4" t="s">
        <v>10</v>
      </c>
    </row>
    <row r="9708" spans="1:4">
      <c r="A9708" t="n">
        <v>75563</v>
      </c>
      <c r="B9708" s="42" t="n">
        <v>162</v>
      </c>
      <c r="C9708" s="7" t="n">
        <v>1</v>
      </c>
      <c r="D9708" s="7" t="n">
        <v>12307</v>
      </c>
    </row>
    <row r="9709" spans="1:4">
      <c r="A9709" t="s">
        <v>4</v>
      </c>
      <c r="B9709" s="4" t="s">
        <v>5</v>
      </c>
      <c r="C9709" s="4" t="s">
        <v>84</v>
      </c>
    </row>
    <row r="9710" spans="1:4">
      <c r="A9710" t="n">
        <v>75567</v>
      </c>
      <c r="B9710" s="29" t="n">
        <v>3</v>
      </c>
      <c r="C9710" s="16" t="n">
        <f t="normal" ca="1">A10662</f>
        <v>0</v>
      </c>
    </row>
    <row r="9711" spans="1:4">
      <c r="A9711" t="s">
        <v>4</v>
      </c>
      <c r="B9711" s="4" t="s">
        <v>5</v>
      </c>
      <c r="C9711" s="4" t="s">
        <v>13</v>
      </c>
      <c r="D9711" s="4" t="s">
        <v>10</v>
      </c>
      <c r="E9711" s="4" t="s">
        <v>10</v>
      </c>
    </row>
    <row r="9712" spans="1:4">
      <c r="A9712" t="n">
        <v>75572</v>
      </c>
      <c r="B9712" s="14" t="n">
        <v>49</v>
      </c>
      <c r="C9712" s="7" t="n">
        <v>5</v>
      </c>
      <c r="D9712" s="7" t="n">
        <v>110</v>
      </c>
      <c r="E9712" s="7" t="n">
        <v>571</v>
      </c>
    </row>
    <row r="9713" spans="1:5">
      <c r="A9713" t="s">
        <v>4</v>
      </c>
      <c r="B9713" s="4" t="s">
        <v>5</v>
      </c>
      <c r="C9713" s="4" t="s">
        <v>13</v>
      </c>
      <c r="D9713" s="4" t="s">
        <v>10</v>
      </c>
    </row>
    <row r="9714" spans="1:5">
      <c r="A9714" t="n">
        <v>75578</v>
      </c>
      <c r="B9714" s="42" t="n">
        <v>162</v>
      </c>
      <c r="C9714" s="7" t="n">
        <v>1</v>
      </c>
      <c r="D9714" s="7" t="n">
        <v>12308</v>
      </c>
    </row>
    <row r="9715" spans="1:5">
      <c r="A9715" t="s">
        <v>4</v>
      </c>
      <c r="B9715" s="4" t="s">
        <v>5</v>
      </c>
      <c r="C9715" s="4" t="s">
        <v>84</v>
      </c>
    </row>
    <row r="9716" spans="1:5">
      <c r="A9716" t="n">
        <v>75582</v>
      </c>
      <c r="B9716" s="29" t="n">
        <v>3</v>
      </c>
      <c r="C9716" s="16" t="n">
        <f t="normal" ca="1">A10662</f>
        <v>0</v>
      </c>
    </row>
    <row r="9717" spans="1:5">
      <c r="A9717" t="s">
        <v>4</v>
      </c>
      <c r="B9717" s="4" t="s">
        <v>5</v>
      </c>
      <c r="C9717" s="4" t="s">
        <v>13</v>
      </c>
      <c r="D9717" s="4" t="s">
        <v>10</v>
      </c>
    </row>
    <row r="9718" spans="1:5">
      <c r="A9718" t="n">
        <v>75587</v>
      </c>
      <c r="B9718" s="42" t="n">
        <v>162</v>
      </c>
      <c r="C9718" s="7" t="n">
        <v>1</v>
      </c>
      <c r="D9718" s="7" t="n">
        <v>12309</v>
      </c>
    </row>
    <row r="9719" spans="1:5">
      <c r="A9719" t="s">
        <v>4</v>
      </c>
      <c r="B9719" s="4" t="s">
        <v>5</v>
      </c>
      <c r="C9719" s="4" t="s">
        <v>84</v>
      </c>
    </row>
    <row r="9720" spans="1:5">
      <c r="A9720" t="n">
        <v>75591</v>
      </c>
      <c r="B9720" s="29" t="n">
        <v>3</v>
      </c>
      <c r="C9720" s="16" t="n">
        <f t="normal" ca="1">A10662</f>
        <v>0</v>
      </c>
    </row>
    <row r="9721" spans="1:5">
      <c r="A9721" t="s">
        <v>4</v>
      </c>
      <c r="B9721" s="4" t="s">
        <v>5</v>
      </c>
      <c r="C9721" s="4" t="s">
        <v>13</v>
      </c>
      <c r="D9721" s="4" t="s">
        <v>10</v>
      </c>
    </row>
    <row r="9722" spans="1:5">
      <c r="A9722" t="n">
        <v>75596</v>
      </c>
      <c r="B9722" s="42" t="n">
        <v>162</v>
      </c>
      <c r="C9722" s="7" t="n">
        <v>1</v>
      </c>
      <c r="D9722" s="7" t="n">
        <v>12310</v>
      </c>
    </row>
    <row r="9723" spans="1:5">
      <c r="A9723" t="s">
        <v>4</v>
      </c>
      <c r="B9723" s="4" t="s">
        <v>5</v>
      </c>
      <c r="C9723" s="4" t="s">
        <v>84</v>
      </c>
    </row>
    <row r="9724" spans="1:5">
      <c r="A9724" t="n">
        <v>75600</v>
      </c>
      <c r="B9724" s="29" t="n">
        <v>3</v>
      </c>
      <c r="C9724" s="16" t="n">
        <f t="normal" ca="1">A10662</f>
        <v>0</v>
      </c>
    </row>
    <row r="9725" spans="1:5">
      <c r="A9725" t="s">
        <v>4</v>
      </c>
      <c r="B9725" s="4" t="s">
        <v>5</v>
      </c>
      <c r="C9725" s="4" t="s">
        <v>13</v>
      </c>
      <c r="D9725" s="4" t="s">
        <v>10</v>
      </c>
    </row>
    <row r="9726" spans="1:5">
      <c r="A9726" t="n">
        <v>75605</v>
      </c>
      <c r="B9726" s="42" t="n">
        <v>162</v>
      </c>
      <c r="C9726" s="7" t="n">
        <v>1</v>
      </c>
      <c r="D9726" s="7" t="n">
        <v>12311</v>
      </c>
    </row>
    <row r="9727" spans="1:5">
      <c r="A9727" t="s">
        <v>4</v>
      </c>
      <c r="B9727" s="4" t="s">
        <v>5</v>
      </c>
      <c r="C9727" s="4" t="s">
        <v>84</v>
      </c>
    </row>
    <row r="9728" spans="1:5">
      <c r="A9728" t="n">
        <v>75609</v>
      </c>
      <c r="B9728" s="29" t="n">
        <v>3</v>
      </c>
      <c r="C9728" s="16" t="n">
        <f t="normal" ca="1">A10662</f>
        <v>0</v>
      </c>
    </row>
    <row r="9729" spans="1:4">
      <c r="A9729" t="s">
        <v>4</v>
      </c>
      <c r="B9729" s="4" t="s">
        <v>5</v>
      </c>
      <c r="C9729" s="4" t="s">
        <v>10</v>
      </c>
    </row>
    <row r="9730" spans="1:4">
      <c r="A9730" t="n">
        <v>75614</v>
      </c>
      <c r="B9730" s="9" t="n">
        <v>12</v>
      </c>
      <c r="C9730" s="7" t="n">
        <v>6767</v>
      </c>
    </row>
    <row r="9731" spans="1:4">
      <c r="A9731" t="s">
        <v>4</v>
      </c>
      <c r="B9731" s="4" t="s">
        <v>5</v>
      </c>
      <c r="C9731" s="4" t="s">
        <v>13</v>
      </c>
      <c r="D9731" s="4" t="s">
        <v>10</v>
      </c>
    </row>
    <row r="9732" spans="1:4">
      <c r="A9732" t="n">
        <v>75617</v>
      </c>
      <c r="B9732" s="42" t="n">
        <v>162</v>
      </c>
      <c r="C9732" s="7" t="n">
        <v>1</v>
      </c>
      <c r="D9732" s="7" t="n">
        <v>12312</v>
      </c>
    </row>
    <row r="9733" spans="1:4">
      <c r="A9733" t="s">
        <v>4</v>
      </c>
      <c r="B9733" s="4" t="s">
        <v>5</v>
      </c>
      <c r="C9733" s="4" t="s">
        <v>84</v>
      </c>
    </row>
    <row r="9734" spans="1:4">
      <c r="A9734" t="n">
        <v>75621</v>
      </c>
      <c r="B9734" s="29" t="n">
        <v>3</v>
      </c>
      <c r="C9734" s="16" t="n">
        <f t="normal" ca="1">A10662</f>
        <v>0</v>
      </c>
    </row>
    <row r="9735" spans="1:4">
      <c r="A9735" t="s">
        <v>4</v>
      </c>
      <c r="B9735" s="4" t="s">
        <v>5</v>
      </c>
      <c r="C9735" s="4" t="s">
        <v>13</v>
      </c>
      <c r="D9735" s="4" t="s">
        <v>10</v>
      </c>
      <c r="E9735" s="4" t="s">
        <v>10</v>
      </c>
    </row>
    <row r="9736" spans="1:4">
      <c r="A9736" t="n">
        <v>75626</v>
      </c>
      <c r="B9736" s="14" t="n">
        <v>49</v>
      </c>
      <c r="C9736" s="7" t="n">
        <v>5</v>
      </c>
      <c r="D9736" s="7" t="n">
        <v>101</v>
      </c>
      <c r="E9736" s="7" t="n">
        <v>122</v>
      </c>
    </row>
    <row r="9737" spans="1:4">
      <c r="A9737" t="s">
        <v>4</v>
      </c>
      <c r="B9737" s="4" t="s">
        <v>5</v>
      </c>
      <c r="C9737" s="4" t="s">
        <v>13</v>
      </c>
      <c r="D9737" s="4" t="s">
        <v>10</v>
      </c>
    </row>
    <row r="9738" spans="1:4">
      <c r="A9738" t="n">
        <v>75632</v>
      </c>
      <c r="B9738" s="42" t="n">
        <v>162</v>
      </c>
      <c r="C9738" s="7" t="n">
        <v>1</v>
      </c>
      <c r="D9738" s="7" t="n">
        <v>12313</v>
      </c>
    </row>
    <row r="9739" spans="1:4">
      <c r="A9739" t="s">
        <v>4</v>
      </c>
      <c r="B9739" s="4" t="s">
        <v>5</v>
      </c>
      <c r="C9739" s="4" t="s">
        <v>84</v>
      </c>
    </row>
    <row r="9740" spans="1:4">
      <c r="A9740" t="n">
        <v>75636</v>
      </c>
      <c r="B9740" s="29" t="n">
        <v>3</v>
      </c>
      <c r="C9740" s="16" t="n">
        <f t="normal" ca="1">A10662</f>
        <v>0</v>
      </c>
    </row>
    <row r="9741" spans="1:4">
      <c r="A9741" t="s">
        <v>4</v>
      </c>
      <c r="B9741" s="4" t="s">
        <v>5</v>
      </c>
      <c r="C9741" s="4" t="s">
        <v>10</v>
      </c>
    </row>
    <row r="9742" spans="1:4">
      <c r="A9742" t="n">
        <v>75641</v>
      </c>
      <c r="B9742" s="9" t="n">
        <v>12</v>
      </c>
      <c r="C9742" s="7" t="n">
        <v>6766</v>
      </c>
    </row>
    <row r="9743" spans="1:4">
      <c r="A9743" t="s">
        <v>4</v>
      </c>
      <c r="B9743" s="4" t="s">
        <v>5</v>
      </c>
      <c r="C9743" s="4" t="s">
        <v>10</v>
      </c>
    </row>
    <row r="9744" spans="1:4">
      <c r="A9744" t="n">
        <v>75644</v>
      </c>
      <c r="B9744" s="9" t="n">
        <v>12</v>
      </c>
      <c r="C9744" s="7" t="n">
        <v>6767</v>
      </c>
    </row>
    <row r="9745" spans="1:5">
      <c r="A9745" t="s">
        <v>4</v>
      </c>
      <c r="B9745" s="4" t="s">
        <v>5</v>
      </c>
      <c r="C9745" s="4" t="s">
        <v>13</v>
      </c>
      <c r="D9745" s="4" t="s">
        <v>10</v>
      </c>
    </row>
    <row r="9746" spans="1:5">
      <c r="A9746" t="n">
        <v>75647</v>
      </c>
      <c r="B9746" s="42" t="n">
        <v>162</v>
      </c>
      <c r="C9746" s="7" t="n">
        <v>1</v>
      </c>
      <c r="D9746" s="7" t="n">
        <v>12314</v>
      </c>
    </row>
    <row r="9747" spans="1:5">
      <c r="A9747" t="s">
        <v>4</v>
      </c>
      <c r="B9747" s="4" t="s">
        <v>5</v>
      </c>
      <c r="C9747" s="4" t="s">
        <v>84</v>
      </c>
    </row>
    <row r="9748" spans="1:5">
      <c r="A9748" t="n">
        <v>75651</v>
      </c>
      <c r="B9748" s="29" t="n">
        <v>3</v>
      </c>
      <c r="C9748" s="16" t="n">
        <f t="normal" ca="1">A10662</f>
        <v>0</v>
      </c>
    </row>
    <row r="9749" spans="1:5">
      <c r="A9749" t="s">
        <v>4</v>
      </c>
      <c r="B9749" s="4" t="s">
        <v>5</v>
      </c>
      <c r="C9749" s="4" t="s">
        <v>13</v>
      </c>
      <c r="D9749" s="4" t="s">
        <v>10</v>
      </c>
    </row>
    <row r="9750" spans="1:5">
      <c r="A9750" t="n">
        <v>75656</v>
      </c>
      <c r="B9750" s="42" t="n">
        <v>162</v>
      </c>
      <c r="C9750" s="7" t="n">
        <v>1</v>
      </c>
      <c r="D9750" s="7" t="n">
        <v>12315</v>
      </c>
    </row>
    <row r="9751" spans="1:5">
      <c r="A9751" t="s">
        <v>4</v>
      </c>
      <c r="B9751" s="4" t="s">
        <v>5</v>
      </c>
      <c r="C9751" s="4" t="s">
        <v>84</v>
      </c>
    </row>
    <row r="9752" spans="1:5">
      <c r="A9752" t="n">
        <v>75660</v>
      </c>
      <c r="B9752" s="29" t="n">
        <v>3</v>
      </c>
      <c r="C9752" s="16" t="n">
        <f t="normal" ca="1">A10662</f>
        <v>0</v>
      </c>
    </row>
    <row r="9753" spans="1:5">
      <c r="A9753" t="s">
        <v>4</v>
      </c>
      <c r="B9753" s="4" t="s">
        <v>5</v>
      </c>
      <c r="C9753" s="4" t="s">
        <v>13</v>
      </c>
      <c r="D9753" s="4" t="s">
        <v>10</v>
      </c>
    </row>
    <row r="9754" spans="1:5">
      <c r="A9754" t="n">
        <v>75665</v>
      </c>
      <c r="B9754" s="42" t="n">
        <v>162</v>
      </c>
      <c r="C9754" s="7" t="n">
        <v>1</v>
      </c>
      <c r="D9754" s="7" t="n">
        <v>12456</v>
      </c>
    </row>
    <row r="9755" spans="1:5">
      <c r="A9755" t="s">
        <v>4</v>
      </c>
      <c r="B9755" s="4" t="s">
        <v>5</v>
      </c>
      <c r="C9755" s="4" t="s">
        <v>84</v>
      </c>
    </row>
    <row r="9756" spans="1:5">
      <c r="A9756" t="n">
        <v>75669</v>
      </c>
      <c r="B9756" s="29" t="n">
        <v>3</v>
      </c>
      <c r="C9756" s="16" t="n">
        <f t="normal" ca="1">A10662</f>
        <v>0</v>
      </c>
    </row>
    <row r="9757" spans="1:5">
      <c r="A9757" t="s">
        <v>4</v>
      </c>
      <c r="B9757" s="4" t="s">
        <v>5</v>
      </c>
      <c r="C9757" s="4" t="s">
        <v>13</v>
      </c>
      <c r="D9757" s="4" t="s">
        <v>10</v>
      </c>
    </row>
    <row r="9758" spans="1:5">
      <c r="A9758" t="n">
        <v>75674</v>
      </c>
      <c r="B9758" s="42" t="n">
        <v>162</v>
      </c>
      <c r="C9758" s="7" t="n">
        <v>1</v>
      </c>
      <c r="D9758" s="7" t="n">
        <v>12316</v>
      </c>
    </row>
    <row r="9759" spans="1:5">
      <c r="A9759" t="s">
        <v>4</v>
      </c>
      <c r="B9759" s="4" t="s">
        <v>5</v>
      </c>
      <c r="C9759" s="4" t="s">
        <v>84</v>
      </c>
    </row>
    <row r="9760" spans="1:5">
      <c r="A9760" t="n">
        <v>75678</v>
      </c>
      <c r="B9760" s="29" t="n">
        <v>3</v>
      </c>
      <c r="C9760" s="16" t="n">
        <f t="normal" ca="1">A10662</f>
        <v>0</v>
      </c>
    </row>
    <row r="9761" spans="1:4">
      <c r="A9761" t="s">
        <v>4</v>
      </c>
      <c r="B9761" s="4" t="s">
        <v>5</v>
      </c>
      <c r="C9761" s="4" t="s">
        <v>13</v>
      </c>
      <c r="D9761" s="4" t="s">
        <v>10</v>
      </c>
    </row>
    <row r="9762" spans="1:4">
      <c r="A9762" t="n">
        <v>75683</v>
      </c>
      <c r="B9762" s="42" t="n">
        <v>162</v>
      </c>
      <c r="C9762" s="7" t="n">
        <v>1</v>
      </c>
      <c r="D9762" s="7" t="n">
        <v>12317</v>
      </c>
    </row>
    <row r="9763" spans="1:4">
      <c r="A9763" t="s">
        <v>4</v>
      </c>
      <c r="B9763" s="4" t="s">
        <v>5</v>
      </c>
      <c r="C9763" s="4" t="s">
        <v>84</v>
      </c>
    </row>
    <row r="9764" spans="1:4">
      <c r="A9764" t="n">
        <v>75687</v>
      </c>
      <c r="B9764" s="29" t="n">
        <v>3</v>
      </c>
      <c r="C9764" s="16" t="n">
        <f t="normal" ca="1">A10662</f>
        <v>0</v>
      </c>
    </row>
    <row r="9765" spans="1:4">
      <c r="A9765" t="s">
        <v>4</v>
      </c>
      <c r="B9765" s="4" t="s">
        <v>5</v>
      </c>
      <c r="C9765" s="4" t="s">
        <v>10</v>
      </c>
    </row>
    <row r="9766" spans="1:4">
      <c r="A9766" t="n">
        <v>75692</v>
      </c>
      <c r="B9766" s="9" t="n">
        <v>12</v>
      </c>
      <c r="C9766" s="7" t="n">
        <v>6767</v>
      </c>
    </row>
    <row r="9767" spans="1:4">
      <c r="A9767" t="s">
        <v>4</v>
      </c>
      <c r="B9767" s="4" t="s">
        <v>5</v>
      </c>
      <c r="C9767" s="4" t="s">
        <v>13</v>
      </c>
      <c r="D9767" s="4" t="s">
        <v>10</v>
      </c>
    </row>
    <row r="9768" spans="1:4">
      <c r="A9768" t="n">
        <v>75695</v>
      </c>
      <c r="B9768" s="42" t="n">
        <v>162</v>
      </c>
      <c r="C9768" s="7" t="n">
        <v>1</v>
      </c>
      <c r="D9768" s="7" t="n">
        <v>12318</v>
      </c>
    </row>
    <row r="9769" spans="1:4">
      <c r="A9769" t="s">
        <v>4</v>
      </c>
      <c r="B9769" s="4" t="s">
        <v>5</v>
      </c>
      <c r="C9769" s="4" t="s">
        <v>84</v>
      </c>
    </row>
    <row r="9770" spans="1:4">
      <c r="A9770" t="n">
        <v>75699</v>
      </c>
      <c r="B9770" s="29" t="n">
        <v>3</v>
      </c>
      <c r="C9770" s="16" t="n">
        <f t="normal" ca="1">A10662</f>
        <v>0</v>
      </c>
    </row>
    <row r="9771" spans="1:4">
      <c r="A9771" t="s">
        <v>4</v>
      </c>
      <c r="B9771" s="4" t="s">
        <v>5</v>
      </c>
      <c r="C9771" s="4" t="s">
        <v>13</v>
      </c>
      <c r="D9771" s="4" t="s">
        <v>10</v>
      </c>
    </row>
    <row r="9772" spans="1:4">
      <c r="A9772" t="n">
        <v>75704</v>
      </c>
      <c r="B9772" s="42" t="n">
        <v>162</v>
      </c>
      <c r="C9772" s="7" t="n">
        <v>1</v>
      </c>
      <c r="D9772" s="7" t="n">
        <v>12319</v>
      </c>
    </row>
    <row r="9773" spans="1:4">
      <c r="A9773" t="s">
        <v>4</v>
      </c>
      <c r="B9773" s="4" t="s">
        <v>5</v>
      </c>
      <c r="C9773" s="4" t="s">
        <v>84</v>
      </c>
    </row>
    <row r="9774" spans="1:4">
      <c r="A9774" t="n">
        <v>75708</v>
      </c>
      <c r="B9774" s="29" t="n">
        <v>3</v>
      </c>
      <c r="C9774" s="16" t="n">
        <f t="normal" ca="1">A10662</f>
        <v>0</v>
      </c>
    </row>
    <row r="9775" spans="1:4">
      <c r="A9775" t="s">
        <v>4</v>
      </c>
      <c r="B9775" s="4" t="s">
        <v>5</v>
      </c>
      <c r="C9775" s="4" t="s">
        <v>10</v>
      </c>
    </row>
    <row r="9776" spans="1:4">
      <c r="A9776" t="n">
        <v>75713</v>
      </c>
      <c r="B9776" s="9" t="n">
        <v>12</v>
      </c>
      <c r="C9776" s="7" t="n">
        <v>6767</v>
      </c>
    </row>
    <row r="9777" spans="1:4">
      <c r="A9777" t="s">
        <v>4</v>
      </c>
      <c r="B9777" s="4" t="s">
        <v>5</v>
      </c>
      <c r="C9777" s="4" t="s">
        <v>13</v>
      </c>
      <c r="D9777" s="4" t="s">
        <v>10</v>
      </c>
    </row>
    <row r="9778" spans="1:4">
      <c r="A9778" t="n">
        <v>75716</v>
      </c>
      <c r="B9778" s="42" t="n">
        <v>162</v>
      </c>
      <c r="C9778" s="7" t="n">
        <v>1</v>
      </c>
      <c r="D9778" s="7" t="n">
        <v>12320</v>
      </c>
    </row>
    <row r="9779" spans="1:4">
      <c r="A9779" t="s">
        <v>4</v>
      </c>
      <c r="B9779" s="4" t="s">
        <v>5</v>
      </c>
      <c r="C9779" s="4" t="s">
        <v>84</v>
      </c>
    </row>
    <row r="9780" spans="1:4">
      <c r="A9780" t="n">
        <v>75720</v>
      </c>
      <c r="B9780" s="29" t="n">
        <v>3</v>
      </c>
      <c r="C9780" s="16" t="n">
        <f t="normal" ca="1">A10662</f>
        <v>0</v>
      </c>
    </row>
    <row r="9781" spans="1:4">
      <c r="A9781" t="s">
        <v>4</v>
      </c>
      <c r="B9781" s="4" t="s">
        <v>5</v>
      </c>
      <c r="C9781" s="4" t="s">
        <v>13</v>
      </c>
      <c r="D9781" s="4" t="s">
        <v>10</v>
      </c>
    </row>
    <row r="9782" spans="1:4">
      <c r="A9782" t="n">
        <v>75725</v>
      </c>
      <c r="B9782" s="42" t="n">
        <v>162</v>
      </c>
      <c r="C9782" s="7" t="n">
        <v>1</v>
      </c>
      <c r="D9782" s="7" t="n">
        <v>12321</v>
      </c>
    </row>
    <row r="9783" spans="1:4">
      <c r="A9783" t="s">
        <v>4</v>
      </c>
      <c r="B9783" s="4" t="s">
        <v>5</v>
      </c>
      <c r="C9783" s="4" t="s">
        <v>84</v>
      </c>
    </row>
    <row r="9784" spans="1:4">
      <c r="A9784" t="n">
        <v>75729</v>
      </c>
      <c r="B9784" s="29" t="n">
        <v>3</v>
      </c>
      <c r="C9784" s="16" t="n">
        <f t="normal" ca="1">A10662</f>
        <v>0</v>
      </c>
    </row>
    <row r="9785" spans="1:4">
      <c r="A9785" t="s">
        <v>4</v>
      </c>
      <c r="B9785" s="4" t="s">
        <v>5</v>
      </c>
      <c r="C9785" s="4" t="s">
        <v>13</v>
      </c>
      <c r="D9785" s="4" t="s">
        <v>10</v>
      </c>
      <c r="E9785" s="4" t="s">
        <v>10</v>
      </c>
    </row>
    <row r="9786" spans="1:4">
      <c r="A9786" t="n">
        <v>75734</v>
      </c>
      <c r="B9786" s="14" t="n">
        <v>49</v>
      </c>
      <c r="C9786" s="7" t="n">
        <v>5</v>
      </c>
      <c r="D9786" s="7" t="n">
        <v>104</v>
      </c>
      <c r="E9786" s="7" t="n">
        <v>305</v>
      </c>
    </row>
    <row r="9787" spans="1:4">
      <c r="A9787" t="s">
        <v>4</v>
      </c>
      <c r="B9787" s="4" t="s">
        <v>5</v>
      </c>
      <c r="C9787" s="4" t="s">
        <v>13</v>
      </c>
      <c r="D9787" s="4" t="s">
        <v>10</v>
      </c>
    </row>
    <row r="9788" spans="1:4">
      <c r="A9788" t="n">
        <v>75740</v>
      </c>
      <c r="B9788" s="42" t="n">
        <v>162</v>
      </c>
      <c r="C9788" s="7" t="n">
        <v>1</v>
      </c>
      <c r="D9788" s="7" t="n">
        <v>12322</v>
      </c>
    </row>
    <row r="9789" spans="1:4">
      <c r="A9789" t="s">
        <v>4</v>
      </c>
      <c r="B9789" s="4" t="s">
        <v>5</v>
      </c>
      <c r="C9789" s="4" t="s">
        <v>84</v>
      </c>
    </row>
    <row r="9790" spans="1:4">
      <c r="A9790" t="n">
        <v>75744</v>
      </c>
      <c r="B9790" s="29" t="n">
        <v>3</v>
      </c>
      <c r="C9790" s="16" t="n">
        <f t="normal" ca="1">A10662</f>
        <v>0</v>
      </c>
    </row>
    <row r="9791" spans="1:4">
      <c r="A9791" t="s">
        <v>4</v>
      </c>
      <c r="B9791" s="4" t="s">
        <v>5</v>
      </c>
      <c r="C9791" s="4" t="s">
        <v>13</v>
      </c>
      <c r="D9791" s="4" t="s">
        <v>10</v>
      </c>
      <c r="E9791" s="4" t="s">
        <v>10</v>
      </c>
    </row>
    <row r="9792" spans="1:4">
      <c r="A9792" t="n">
        <v>75749</v>
      </c>
      <c r="B9792" s="14" t="n">
        <v>49</v>
      </c>
      <c r="C9792" s="7" t="n">
        <v>5</v>
      </c>
      <c r="D9792" s="7" t="n">
        <v>104</v>
      </c>
      <c r="E9792" s="7" t="n">
        <v>305</v>
      </c>
    </row>
    <row r="9793" spans="1:5">
      <c r="A9793" t="s">
        <v>4</v>
      </c>
      <c r="B9793" s="4" t="s">
        <v>5</v>
      </c>
      <c r="C9793" s="4" t="s">
        <v>13</v>
      </c>
      <c r="D9793" s="4" t="s">
        <v>10</v>
      </c>
    </row>
    <row r="9794" spans="1:5">
      <c r="A9794" t="n">
        <v>75755</v>
      </c>
      <c r="B9794" s="42" t="n">
        <v>162</v>
      </c>
      <c r="C9794" s="7" t="n">
        <v>1</v>
      </c>
      <c r="D9794" s="7" t="n">
        <v>12323</v>
      </c>
    </row>
    <row r="9795" spans="1:5">
      <c r="A9795" t="s">
        <v>4</v>
      </c>
      <c r="B9795" s="4" t="s">
        <v>5</v>
      </c>
      <c r="C9795" s="4" t="s">
        <v>84</v>
      </c>
    </row>
    <row r="9796" spans="1:5">
      <c r="A9796" t="n">
        <v>75759</v>
      </c>
      <c r="B9796" s="29" t="n">
        <v>3</v>
      </c>
      <c r="C9796" s="16" t="n">
        <f t="normal" ca="1">A10662</f>
        <v>0</v>
      </c>
    </row>
    <row r="9797" spans="1:5">
      <c r="A9797" t="s">
        <v>4</v>
      </c>
      <c r="B9797" s="4" t="s">
        <v>5</v>
      </c>
      <c r="C9797" s="4" t="s">
        <v>13</v>
      </c>
      <c r="D9797" s="4" t="s">
        <v>10</v>
      </c>
      <c r="E9797" s="4" t="s">
        <v>10</v>
      </c>
    </row>
    <row r="9798" spans="1:5">
      <c r="A9798" t="n">
        <v>75764</v>
      </c>
      <c r="B9798" s="14" t="n">
        <v>49</v>
      </c>
      <c r="C9798" s="7" t="n">
        <v>5</v>
      </c>
      <c r="D9798" s="7" t="n">
        <v>104</v>
      </c>
      <c r="E9798" s="7" t="n">
        <v>305</v>
      </c>
    </row>
    <row r="9799" spans="1:5">
      <c r="A9799" t="s">
        <v>4</v>
      </c>
      <c r="B9799" s="4" t="s">
        <v>5</v>
      </c>
      <c r="C9799" s="4" t="s">
        <v>13</v>
      </c>
      <c r="D9799" s="4" t="s">
        <v>10</v>
      </c>
    </row>
    <row r="9800" spans="1:5">
      <c r="A9800" t="n">
        <v>75770</v>
      </c>
      <c r="B9800" s="42" t="n">
        <v>162</v>
      </c>
      <c r="C9800" s="7" t="n">
        <v>1</v>
      </c>
      <c r="D9800" s="7" t="n">
        <v>12324</v>
      </c>
    </row>
    <row r="9801" spans="1:5">
      <c r="A9801" t="s">
        <v>4</v>
      </c>
      <c r="B9801" s="4" t="s">
        <v>5</v>
      </c>
      <c r="C9801" s="4" t="s">
        <v>84</v>
      </c>
    </row>
    <row r="9802" spans="1:5">
      <c r="A9802" t="n">
        <v>75774</v>
      </c>
      <c r="B9802" s="29" t="n">
        <v>3</v>
      </c>
      <c r="C9802" s="16" t="n">
        <f t="normal" ca="1">A10662</f>
        <v>0</v>
      </c>
    </row>
    <row r="9803" spans="1:5">
      <c r="A9803" t="s">
        <v>4</v>
      </c>
      <c r="B9803" s="4" t="s">
        <v>5</v>
      </c>
      <c r="C9803" s="4" t="s">
        <v>13</v>
      </c>
      <c r="D9803" s="4" t="s">
        <v>10</v>
      </c>
      <c r="E9803" s="4" t="s">
        <v>10</v>
      </c>
    </row>
    <row r="9804" spans="1:5">
      <c r="A9804" t="n">
        <v>75779</v>
      </c>
      <c r="B9804" s="14" t="n">
        <v>49</v>
      </c>
      <c r="C9804" s="7" t="n">
        <v>5</v>
      </c>
      <c r="D9804" s="7" t="n">
        <v>104</v>
      </c>
      <c r="E9804" s="7" t="n">
        <v>305</v>
      </c>
    </row>
    <row r="9805" spans="1:5">
      <c r="A9805" t="s">
        <v>4</v>
      </c>
      <c r="B9805" s="4" t="s">
        <v>5</v>
      </c>
      <c r="C9805" s="4" t="s">
        <v>13</v>
      </c>
      <c r="D9805" s="4" t="s">
        <v>10</v>
      </c>
    </row>
    <row r="9806" spans="1:5">
      <c r="A9806" t="n">
        <v>75785</v>
      </c>
      <c r="B9806" s="42" t="n">
        <v>162</v>
      </c>
      <c r="C9806" s="7" t="n">
        <v>1</v>
      </c>
      <c r="D9806" s="7" t="n">
        <v>12325</v>
      </c>
    </row>
    <row r="9807" spans="1:5">
      <c r="A9807" t="s">
        <v>4</v>
      </c>
      <c r="B9807" s="4" t="s">
        <v>5</v>
      </c>
      <c r="C9807" s="4" t="s">
        <v>84</v>
      </c>
    </row>
    <row r="9808" spans="1:5">
      <c r="A9808" t="n">
        <v>75789</v>
      </c>
      <c r="B9808" s="29" t="n">
        <v>3</v>
      </c>
      <c r="C9808" s="16" t="n">
        <f t="normal" ca="1">A10662</f>
        <v>0</v>
      </c>
    </row>
    <row r="9809" spans="1:5">
      <c r="A9809" t="s">
        <v>4</v>
      </c>
      <c r="B9809" s="4" t="s">
        <v>5</v>
      </c>
      <c r="C9809" s="4" t="s">
        <v>13</v>
      </c>
      <c r="D9809" s="4" t="s">
        <v>10</v>
      </c>
      <c r="E9809" s="4" t="s">
        <v>10</v>
      </c>
    </row>
    <row r="9810" spans="1:5">
      <c r="A9810" t="n">
        <v>75794</v>
      </c>
      <c r="B9810" s="14" t="n">
        <v>49</v>
      </c>
      <c r="C9810" s="7" t="n">
        <v>5</v>
      </c>
      <c r="D9810" s="7" t="n">
        <v>104</v>
      </c>
      <c r="E9810" s="7" t="n">
        <v>305</v>
      </c>
    </row>
    <row r="9811" spans="1:5">
      <c r="A9811" t="s">
        <v>4</v>
      </c>
      <c r="B9811" s="4" t="s">
        <v>5</v>
      </c>
      <c r="C9811" s="4" t="s">
        <v>13</v>
      </c>
      <c r="D9811" s="4" t="s">
        <v>10</v>
      </c>
    </row>
    <row r="9812" spans="1:5">
      <c r="A9812" t="n">
        <v>75800</v>
      </c>
      <c r="B9812" s="42" t="n">
        <v>162</v>
      </c>
      <c r="C9812" s="7" t="n">
        <v>1</v>
      </c>
      <c r="D9812" s="7" t="n">
        <v>12326</v>
      </c>
    </row>
    <row r="9813" spans="1:5">
      <c r="A9813" t="s">
        <v>4</v>
      </c>
      <c r="B9813" s="4" t="s">
        <v>5</v>
      </c>
      <c r="C9813" s="4" t="s">
        <v>84</v>
      </c>
    </row>
    <row r="9814" spans="1:5">
      <c r="A9814" t="n">
        <v>75804</v>
      </c>
      <c r="B9814" s="29" t="n">
        <v>3</v>
      </c>
      <c r="C9814" s="16" t="n">
        <f t="normal" ca="1">A10662</f>
        <v>0</v>
      </c>
    </row>
    <row r="9815" spans="1:5">
      <c r="A9815" t="s">
        <v>4</v>
      </c>
      <c r="B9815" s="4" t="s">
        <v>5</v>
      </c>
      <c r="C9815" s="4" t="s">
        <v>13</v>
      </c>
      <c r="D9815" s="4" t="s">
        <v>10</v>
      </c>
    </row>
    <row r="9816" spans="1:5">
      <c r="A9816" t="n">
        <v>75809</v>
      </c>
      <c r="B9816" s="42" t="n">
        <v>162</v>
      </c>
      <c r="C9816" s="7" t="n">
        <v>1</v>
      </c>
      <c r="D9816" s="7" t="n">
        <v>12327</v>
      </c>
    </row>
    <row r="9817" spans="1:5">
      <c r="A9817" t="s">
        <v>4</v>
      </c>
      <c r="B9817" s="4" t="s">
        <v>5</v>
      </c>
      <c r="C9817" s="4" t="s">
        <v>84</v>
      </c>
    </row>
    <row r="9818" spans="1:5">
      <c r="A9818" t="n">
        <v>75813</v>
      </c>
      <c r="B9818" s="29" t="n">
        <v>3</v>
      </c>
      <c r="C9818" s="16" t="n">
        <f t="normal" ca="1">A10662</f>
        <v>0</v>
      </c>
    </row>
    <row r="9819" spans="1:5">
      <c r="A9819" t="s">
        <v>4</v>
      </c>
      <c r="B9819" s="4" t="s">
        <v>5</v>
      </c>
      <c r="C9819" s="4" t="s">
        <v>13</v>
      </c>
      <c r="D9819" s="4" t="s">
        <v>10</v>
      </c>
    </row>
    <row r="9820" spans="1:5">
      <c r="A9820" t="n">
        <v>75818</v>
      </c>
      <c r="B9820" s="42" t="n">
        <v>162</v>
      </c>
      <c r="C9820" s="7" t="n">
        <v>1</v>
      </c>
      <c r="D9820" s="7" t="n">
        <v>12328</v>
      </c>
    </row>
    <row r="9821" spans="1:5">
      <c r="A9821" t="s">
        <v>4</v>
      </c>
      <c r="B9821" s="4" t="s">
        <v>5</v>
      </c>
      <c r="C9821" s="4" t="s">
        <v>84</v>
      </c>
    </row>
    <row r="9822" spans="1:5">
      <c r="A9822" t="n">
        <v>75822</v>
      </c>
      <c r="B9822" s="29" t="n">
        <v>3</v>
      </c>
      <c r="C9822" s="16" t="n">
        <f t="normal" ca="1">A10662</f>
        <v>0</v>
      </c>
    </row>
    <row r="9823" spans="1:5">
      <c r="A9823" t="s">
        <v>4</v>
      </c>
      <c r="B9823" s="4" t="s">
        <v>5</v>
      </c>
      <c r="C9823" s="4" t="s">
        <v>13</v>
      </c>
      <c r="D9823" s="4" t="s">
        <v>10</v>
      </c>
    </row>
    <row r="9824" spans="1:5">
      <c r="A9824" t="n">
        <v>75827</v>
      </c>
      <c r="B9824" s="42" t="n">
        <v>162</v>
      </c>
      <c r="C9824" s="7" t="n">
        <v>1</v>
      </c>
      <c r="D9824" s="7" t="n">
        <v>12457</v>
      </c>
    </row>
    <row r="9825" spans="1:5">
      <c r="A9825" t="s">
        <v>4</v>
      </c>
      <c r="B9825" s="4" t="s">
        <v>5</v>
      </c>
      <c r="C9825" s="4" t="s">
        <v>84</v>
      </c>
    </row>
    <row r="9826" spans="1:5">
      <c r="A9826" t="n">
        <v>75831</v>
      </c>
      <c r="B9826" s="29" t="n">
        <v>3</v>
      </c>
      <c r="C9826" s="16" t="n">
        <f t="normal" ca="1">A10662</f>
        <v>0</v>
      </c>
    </row>
    <row r="9827" spans="1:5">
      <c r="A9827" t="s">
        <v>4</v>
      </c>
      <c r="B9827" s="4" t="s">
        <v>5</v>
      </c>
      <c r="C9827" s="4" t="s">
        <v>13</v>
      </c>
      <c r="D9827" s="4" t="s">
        <v>10</v>
      </c>
      <c r="E9827" s="4" t="s">
        <v>10</v>
      </c>
    </row>
    <row r="9828" spans="1:5">
      <c r="A9828" t="n">
        <v>75836</v>
      </c>
      <c r="B9828" s="14" t="n">
        <v>49</v>
      </c>
      <c r="C9828" s="7" t="n">
        <v>5</v>
      </c>
      <c r="D9828" s="7" t="n">
        <v>309</v>
      </c>
      <c r="E9828" s="7" t="n">
        <v>308</v>
      </c>
    </row>
    <row r="9829" spans="1:5">
      <c r="A9829" t="s">
        <v>4</v>
      </c>
      <c r="B9829" s="4" t="s">
        <v>5</v>
      </c>
      <c r="C9829" s="4" t="s">
        <v>13</v>
      </c>
      <c r="D9829" s="4" t="s">
        <v>10</v>
      </c>
    </row>
    <row r="9830" spans="1:5">
      <c r="A9830" t="n">
        <v>75842</v>
      </c>
      <c r="B9830" s="42" t="n">
        <v>162</v>
      </c>
      <c r="C9830" s="7" t="n">
        <v>1</v>
      </c>
      <c r="D9830" s="7" t="n">
        <v>12458</v>
      </c>
    </row>
    <row r="9831" spans="1:5">
      <c r="A9831" t="s">
        <v>4</v>
      </c>
      <c r="B9831" s="4" t="s">
        <v>5</v>
      </c>
      <c r="C9831" s="4" t="s">
        <v>84</v>
      </c>
    </row>
    <row r="9832" spans="1:5">
      <c r="A9832" t="n">
        <v>75846</v>
      </c>
      <c r="B9832" s="29" t="n">
        <v>3</v>
      </c>
      <c r="C9832" s="16" t="n">
        <f t="normal" ca="1">A10662</f>
        <v>0</v>
      </c>
    </row>
    <row r="9833" spans="1:5">
      <c r="A9833" t="s">
        <v>4</v>
      </c>
      <c r="B9833" s="4" t="s">
        <v>5</v>
      </c>
      <c r="C9833" s="4" t="s">
        <v>13</v>
      </c>
      <c r="D9833" s="4" t="s">
        <v>10</v>
      </c>
      <c r="E9833" s="4" t="s">
        <v>10</v>
      </c>
    </row>
    <row r="9834" spans="1:5">
      <c r="A9834" t="n">
        <v>75851</v>
      </c>
      <c r="B9834" s="14" t="n">
        <v>49</v>
      </c>
      <c r="C9834" s="7" t="n">
        <v>5</v>
      </c>
      <c r="D9834" s="7" t="n">
        <v>309</v>
      </c>
      <c r="E9834" s="7" t="n">
        <v>308</v>
      </c>
    </row>
    <row r="9835" spans="1:5">
      <c r="A9835" t="s">
        <v>4</v>
      </c>
      <c r="B9835" s="4" t="s">
        <v>5</v>
      </c>
      <c r="C9835" s="4" t="s">
        <v>13</v>
      </c>
      <c r="D9835" s="4" t="s">
        <v>10</v>
      </c>
    </row>
    <row r="9836" spans="1:5">
      <c r="A9836" t="n">
        <v>75857</v>
      </c>
      <c r="B9836" s="42" t="n">
        <v>162</v>
      </c>
      <c r="C9836" s="7" t="n">
        <v>1</v>
      </c>
      <c r="D9836" s="7" t="n">
        <v>12459</v>
      </c>
    </row>
    <row r="9837" spans="1:5">
      <c r="A9837" t="s">
        <v>4</v>
      </c>
      <c r="B9837" s="4" t="s">
        <v>5</v>
      </c>
      <c r="C9837" s="4" t="s">
        <v>84</v>
      </c>
    </row>
    <row r="9838" spans="1:5">
      <c r="A9838" t="n">
        <v>75861</v>
      </c>
      <c r="B9838" s="29" t="n">
        <v>3</v>
      </c>
      <c r="C9838" s="16" t="n">
        <f t="normal" ca="1">A10662</f>
        <v>0</v>
      </c>
    </row>
    <row r="9839" spans="1:5">
      <c r="A9839" t="s">
        <v>4</v>
      </c>
      <c r="B9839" s="4" t="s">
        <v>5</v>
      </c>
      <c r="C9839" s="4" t="s">
        <v>13</v>
      </c>
      <c r="D9839" s="4" t="s">
        <v>10</v>
      </c>
      <c r="E9839" s="4" t="s">
        <v>10</v>
      </c>
    </row>
    <row r="9840" spans="1:5">
      <c r="A9840" t="n">
        <v>75866</v>
      </c>
      <c r="B9840" s="14" t="n">
        <v>49</v>
      </c>
      <c r="C9840" s="7" t="n">
        <v>5</v>
      </c>
      <c r="D9840" s="7" t="n">
        <v>309</v>
      </c>
      <c r="E9840" s="7" t="n">
        <v>308</v>
      </c>
    </row>
    <row r="9841" spans="1:5">
      <c r="A9841" t="s">
        <v>4</v>
      </c>
      <c r="B9841" s="4" t="s">
        <v>5</v>
      </c>
      <c r="C9841" s="4" t="s">
        <v>13</v>
      </c>
      <c r="D9841" s="4" t="s">
        <v>10</v>
      </c>
    </row>
    <row r="9842" spans="1:5">
      <c r="A9842" t="n">
        <v>75872</v>
      </c>
      <c r="B9842" s="42" t="n">
        <v>162</v>
      </c>
      <c r="C9842" s="7" t="n">
        <v>1</v>
      </c>
      <c r="D9842" s="7" t="n">
        <v>12460</v>
      </c>
    </row>
    <row r="9843" spans="1:5">
      <c r="A9843" t="s">
        <v>4</v>
      </c>
      <c r="B9843" s="4" t="s">
        <v>5</v>
      </c>
      <c r="C9843" s="4" t="s">
        <v>84</v>
      </c>
    </row>
    <row r="9844" spans="1:5">
      <c r="A9844" t="n">
        <v>75876</v>
      </c>
      <c r="B9844" s="29" t="n">
        <v>3</v>
      </c>
      <c r="C9844" s="16" t="n">
        <f t="normal" ca="1">A10662</f>
        <v>0</v>
      </c>
    </row>
    <row r="9845" spans="1:5">
      <c r="A9845" t="s">
        <v>4</v>
      </c>
      <c r="B9845" s="4" t="s">
        <v>5</v>
      </c>
      <c r="C9845" s="4" t="s">
        <v>13</v>
      </c>
      <c r="D9845" s="4" t="s">
        <v>10</v>
      </c>
    </row>
    <row r="9846" spans="1:5">
      <c r="A9846" t="n">
        <v>75881</v>
      </c>
      <c r="B9846" s="14" t="n">
        <v>49</v>
      </c>
      <c r="C9846" s="7" t="n">
        <v>6</v>
      </c>
      <c r="D9846" s="7" t="n">
        <v>563</v>
      </c>
    </row>
    <row r="9847" spans="1:5">
      <c r="A9847" t="s">
        <v>4</v>
      </c>
      <c r="B9847" s="4" t="s">
        <v>5</v>
      </c>
      <c r="C9847" s="4" t="s">
        <v>13</v>
      </c>
      <c r="D9847" s="4" t="s">
        <v>10</v>
      </c>
    </row>
    <row r="9848" spans="1:5">
      <c r="A9848" t="n">
        <v>75885</v>
      </c>
      <c r="B9848" s="42" t="n">
        <v>162</v>
      </c>
      <c r="C9848" s="7" t="n">
        <v>1</v>
      </c>
      <c r="D9848" s="7" t="n">
        <v>12461</v>
      </c>
    </row>
    <row r="9849" spans="1:5">
      <c r="A9849" t="s">
        <v>4</v>
      </c>
      <c r="B9849" s="4" t="s">
        <v>5</v>
      </c>
      <c r="C9849" s="4" t="s">
        <v>84</v>
      </c>
    </row>
    <row r="9850" spans="1:5">
      <c r="A9850" t="n">
        <v>75889</v>
      </c>
      <c r="B9850" s="29" t="n">
        <v>3</v>
      </c>
      <c r="C9850" s="16" t="n">
        <f t="normal" ca="1">A10662</f>
        <v>0</v>
      </c>
    </row>
    <row r="9851" spans="1:5">
      <c r="A9851" t="s">
        <v>4</v>
      </c>
      <c r="B9851" s="4" t="s">
        <v>5</v>
      </c>
      <c r="C9851" s="4" t="s">
        <v>13</v>
      </c>
      <c r="D9851" s="4" t="s">
        <v>10</v>
      </c>
    </row>
    <row r="9852" spans="1:5">
      <c r="A9852" t="n">
        <v>75894</v>
      </c>
      <c r="B9852" s="14" t="n">
        <v>49</v>
      </c>
      <c r="C9852" s="7" t="n">
        <v>6</v>
      </c>
      <c r="D9852" s="7" t="n">
        <v>563</v>
      </c>
    </row>
    <row r="9853" spans="1:5">
      <c r="A9853" t="s">
        <v>4</v>
      </c>
      <c r="B9853" s="4" t="s">
        <v>5</v>
      </c>
      <c r="C9853" s="4" t="s">
        <v>13</v>
      </c>
      <c r="D9853" s="4" t="s">
        <v>10</v>
      </c>
    </row>
    <row r="9854" spans="1:5">
      <c r="A9854" t="n">
        <v>75898</v>
      </c>
      <c r="B9854" s="42" t="n">
        <v>162</v>
      </c>
      <c r="C9854" s="7" t="n">
        <v>1</v>
      </c>
      <c r="D9854" s="7" t="n">
        <v>12462</v>
      </c>
    </row>
    <row r="9855" spans="1:5">
      <c r="A9855" t="s">
        <v>4</v>
      </c>
      <c r="B9855" s="4" t="s">
        <v>5</v>
      </c>
      <c r="C9855" s="4" t="s">
        <v>84</v>
      </c>
    </row>
    <row r="9856" spans="1:5">
      <c r="A9856" t="n">
        <v>75902</v>
      </c>
      <c r="B9856" s="29" t="n">
        <v>3</v>
      </c>
      <c r="C9856" s="16" t="n">
        <f t="normal" ca="1">A10662</f>
        <v>0</v>
      </c>
    </row>
    <row r="9857" spans="1:4">
      <c r="A9857" t="s">
        <v>4</v>
      </c>
      <c r="B9857" s="4" t="s">
        <v>5</v>
      </c>
      <c r="C9857" s="4" t="s">
        <v>13</v>
      </c>
      <c r="D9857" s="4" t="s">
        <v>10</v>
      </c>
    </row>
    <row r="9858" spans="1:4">
      <c r="A9858" t="n">
        <v>75907</v>
      </c>
      <c r="B9858" s="14" t="n">
        <v>49</v>
      </c>
      <c r="C9858" s="7" t="n">
        <v>6</v>
      </c>
      <c r="D9858" s="7" t="n">
        <v>563</v>
      </c>
    </row>
    <row r="9859" spans="1:4">
      <c r="A9859" t="s">
        <v>4</v>
      </c>
      <c r="B9859" s="4" t="s">
        <v>5</v>
      </c>
      <c r="C9859" s="4" t="s">
        <v>13</v>
      </c>
      <c r="D9859" s="4" t="s">
        <v>10</v>
      </c>
    </row>
    <row r="9860" spans="1:4">
      <c r="A9860" t="n">
        <v>75911</v>
      </c>
      <c r="B9860" s="42" t="n">
        <v>162</v>
      </c>
      <c r="C9860" s="7" t="n">
        <v>1</v>
      </c>
      <c r="D9860" s="7" t="n">
        <v>12329</v>
      </c>
    </row>
    <row r="9861" spans="1:4">
      <c r="A9861" t="s">
        <v>4</v>
      </c>
      <c r="B9861" s="4" t="s">
        <v>5</v>
      </c>
      <c r="C9861" s="4" t="s">
        <v>84</v>
      </c>
    </row>
    <row r="9862" spans="1:4">
      <c r="A9862" t="n">
        <v>75915</v>
      </c>
      <c r="B9862" s="29" t="n">
        <v>3</v>
      </c>
      <c r="C9862" s="16" t="n">
        <f t="normal" ca="1">A10662</f>
        <v>0</v>
      </c>
    </row>
    <row r="9863" spans="1:4">
      <c r="A9863" t="s">
        <v>4</v>
      </c>
      <c r="B9863" s="4" t="s">
        <v>5</v>
      </c>
      <c r="C9863" s="4" t="s">
        <v>13</v>
      </c>
      <c r="D9863" s="4" t="s">
        <v>10</v>
      </c>
    </row>
    <row r="9864" spans="1:4">
      <c r="A9864" t="n">
        <v>75920</v>
      </c>
      <c r="B9864" s="14" t="n">
        <v>49</v>
      </c>
      <c r="C9864" s="7" t="n">
        <v>6</v>
      </c>
      <c r="D9864" s="7" t="n">
        <v>563</v>
      </c>
    </row>
    <row r="9865" spans="1:4">
      <c r="A9865" t="s">
        <v>4</v>
      </c>
      <c r="B9865" s="4" t="s">
        <v>5</v>
      </c>
      <c r="C9865" s="4" t="s">
        <v>13</v>
      </c>
      <c r="D9865" s="4" t="s">
        <v>10</v>
      </c>
    </row>
    <row r="9866" spans="1:4">
      <c r="A9866" t="n">
        <v>75924</v>
      </c>
      <c r="B9866" s="42" t="n">
        <v>162</v>
      </c>
      <c r="C9866" s="7" t="n">
        <v>1</v>
      </c>
      <c r="D9866" s="7" t="n">
        <v>12330</v>
      </c>
    </row>
    <row r="9867" spans="1:4">
      <c r="A9867" t="s">
        <v>4</v>
      </c>
      <c r="B9867" s="4" t="s">
        <v>5</v>
      </c>
      <c r="C9867" s="4" t="s">
        <v>84</v>
      </c>
    </row>
    <row r="9868" spans="1:4">
      <c r="A9868" t="n">
        <v>75928</v>
      </c>
      <c r="B9868" s="29" t="n">
        <v>3</v>
      </c>
      <c r="C9868" s="16" t="n">
        <f t="normal" ca="1">A10662</f>
        <v>0</v>
      </c>
    </row>
    <row r="9869" spans="1:4">
      <c r="A9869" t="s">
        <v>4</v>
      </c>
      <c r="B9869" s="4" t="s">
        <v>5</v>
      </c>
      <c r="C9869" s="4" t="s">
        <v>13</v>
      </c>
      <c r="D9869" s="4" t="s">
        <v>10</v>
      </c>
    </row>
    <row r="9870" spans="1:4">
      <c r="A9870" t="n">
        <v>75933</v>
      </c>
      <c r="B9870" s="14" t="n">
        <v>49</v>
      </c>
      <c r="C9870" s="7" t="n">
        <v>6</v>
      </c>
      <c r="D9870" s="7" t="n">
        <v>563</v>
      </c>
    </row>
    <row r="9871" spans="1:4">
      <c r="A9871" t="s">
        <v>4</v>
      </c>
      <c r="B9871" s="4" t="s">
        <v>5</v>
      </c>
      <c r="C9871" s="4" t="s">
        <v>13</v>
      </c>
      <c r="D9871" s="4" t="s">
        <v>10</v>
      </c>
    </row>
    <row r="9872" spans="1:4">
      <c r="A9872" t="n">
        <v>75937</v>
      </c>
      <c r="B9872" s="42" t="n">
        <v>162</v>
      </c>
      <c r="C9872" s="7" t="n">
        <v>1</v>
      </c>
      <c r="D9872" s="7" t="n">
        <v>12496</v>
      </c>
    </row>
    <row r="9873" spans="1:4">
      <c r="A9873" t="s">
        <v>4</v>
      </c>
      <c r="B9873" s="4" t="s">
        <v>5</v>
      </c>
      <c r="C9873" s="4" t="s">
        <v>84</v>
      </c>
    </row>
    <row r="9874" spans="1:4">
      <c r="A9874" t="n">
        <v>75941</v>
      </c>
      <c r="B9874" s="29" t="n">
        <v>3</v>
      </c>
      <c r="C9874" s="16" t="n">
        <f t="normal" ca="1">A10662</f>
        <v>0</v>
      </c>
    </row>
    <row r="9875" spans="1:4">
      <c r="A9875" t="s">
        <v>4</v>
      </c>
      <c r="B9875" s="4" t="s">
        <v>5</v>
      </c>
      <c r="C9875" s="4" t="s">
        <v>13</v>
      </c>
      <c r="D9875" s="4" t="s">
        <v>10</v>
      </c>
    </row>
    <row r="9876" spans="1:4">
      <c r="A9876" t="n">
        <v>75946</v>
      </c>
      <c r="B9876" s="14" t="n">
        <v>49</v>
      </c>
      <c r="C9876" s="7" t="n">
        <v>6</v>
      </c>
      <c r="D9876" s="7" t="n">
        <v>563</v>
      </c>
    </row>
    <row r="9877" spans="1:4">
      <c r="A9877" t="s">
        <v>4</v>
      </c>
      <c r="B9877" s="4" t="s">
        <v>5</v>
      </c>
      <c r="C9877" s="4" t="s">
        <v>13</v>
      </c>
      <c r="D9877" s="4" t="s">
        <v>10</v>
      </c>
    </row>
    <row r="9878" spans="1:4">
      <c r="A9878" t="n">
        <v>75950</v>
      </c>
      <c r="B9878" s="42" t="n">
        <v>162</v>
      </c>
      <c r="C9878" s="7" t="n">
        <v>1</v>
      </c>
      <c r="D9878" s="7" t="n">
        <v>12497</v>
      </c>
    </row>
    <row r="9879" spans="1:4">
      <c r="A9879" t="s">
        <v>4</v>
      </c>
      <c r="B9879" s="4" t="s">
        <v>5</v>
      </c>
      <c r="C9879" s="4" t="s">
        <v>84</v>
      </c>
    </row>
    <row r="9880" spans="1:4">
      <c r="A9880" t="n">
        <v>75954</v>
      </c>
      <c r="B9880" s="29" t="n">
        <v>3</v>
      </c>
      <c r="C9880" s="16" t="n">
        <f t="normal" ca="1">A10662</f>
        <v>0</v>
      </c>
    </row>
    <row r="9881" spans="1:4">
      <c r="A9881" t="s">
        <v>4</v>
      </c>
      <c r="B9881" s="4" t="s">
        <v>5</v>
      </c>
      <c r="C9881" s="4" t="s">
        <v>13</v>
      </c>
      <c r="D9881" s="4" t="s">
        <v>10</v>
      </c>
    </row>
    <row r="9882" spans="1:4">
      <c r="A9882" t="n">
        <v>75959</v>
      </c>
      <c r="B9882" s="14" t="n">
        <v>49</v>
      </c>
      <c r="C9882" s="7" t="n">
        <v>6</v>
      </c>
      <c r="D9882" s="7" t="n">
        <v>563</v>
      </c>
    </row>
    <row r="9883" spans="1:4">
      <c r="A9883" t="s">
        <v>4</v>
      </c>
      <c r="B9883" s="4" t="s">
        <v>5</v>
      </c>
      <c r="C9883" s="4" t="s">
        <v>13</v>
      </c>
      <c r="D9883" s="4" t="s">
        <v>10</v>
      </c>
    </row>
    <row r="9884" spans="1:4">
      <c r="A9884" t="n">
        <v>75963</v>
      </c>
      <c r="B9884" s="42" t="n">
        <v>162</v>
      </c>
      <c r="C9884" s="7" t="n">
        <v>1</v>
      </c>
      <c r="D9884" s="7" t="n">
        <v>12498</v>
      </c>
    </row>
    <row r="9885" spans="1:4">
      <c r="A9885" t="s">
        <v>4</v>
      </c>
      <c r="B9885" s="4" t="s">
        <v>5</v>
      </c>
      <c r="C9885" s="4" t="s">
        <v>84</v>
      </c>
    </row>
    <row r="9886" spans="1:4">
      <c r="A9886" t="n">
        <v>75967</v>
      </c>
      <c r="B9886" s="29" t="n">
        <v>3</v>
      </c>
      <c r="C9886" s="16" t="n">
        <f t="normal" ca="1">A10662</f>
        <v>0</v>
      </c>
    </row>
    <row r="9887" spans="1:4">
      <c r="A9887" t="s">
        <v>4</v>
      </c>
      <c r="B9887" s="4" t="s">
        <v>5</v>
      </c>
      <c r="C9887" s="4" t="s">
        <v>13</v>
      </c>
      <c r="D9887" s="4" t="s">
        <v>10</v>
      </c>
    </row>
    <row r="9888" spans="1:4">
      <c r="A9888" t="n">
        <v>75972</v>
      </c>
      <c r="B9888" s="14" t="n">
        <v>49</v>
      </c>
      <c r="C9888" s="7" t="n">
        <v>6</v>
      </c>
      <c r="D9888" s="7" t="n">
        <v>563</v>
      </c>
    </row>
    <row r="9889" spans="1:4">
      <c r="A9889" t="s">
        <v>4</v>
      </c>
      <c r="B9889" s="4" t="s">
        <v>5</v>
      </c>
      <c r="C9889" s="4" t="s">
        <v>13</v>
      </c>
      <c r="D9889" s="4" t="s">
        <v>10</v>
      </c>
    </row>
    <row r="9890" spans="1:4">
      <c r="A9890" t="n">
        <v>75976</v>
      </c>
      <c r="B9890" s="42" t="n">
        <v>162</v>
      </c>
      <c r="C9890" s="7" t="n">
        <v>1</v>
      </c>
      <c r="D9890" s="7" t="n">
        <v>12331</v>
      </c>
    </row>
    <row r="9891" spans="1:4">
      <c r="A9891" t="s">
        <v>4</v>
      </c>
      <c r="B9891" s="4" t="s">
        <v>5</v>
      </c>
      <c r="C9891" s="4" t="s">
        <v>84</v>
      </c>
    </row>
    <row r="9892" spans="1:4">
      <c r="A9892" t="n">
        <v>75980</v>
      </c>
      <c r="B9892" s="29" t="n">
        <v>3</v>
      </c>
      <c r="C9892" s="16" t="n">
        <f t="normal" ca="1">A10662</f>
        <v>0</v>
      </c>
    </row>
    <row r="9893" spans="1:4">
      <c r="A9893" t="s">
        <v>4</v>
      </c>
      <c r="B9893" s="4" t="s">
        <v>5</v>
      </c>
      <c r="C9893" s="4" t="s">
        <v>13</v>
      </c>
      <c r="D9893" s="4" t="s">
        <v>10</v>
      </c>
    </row>
    <row r="9894" spans="1:4">
      <c r="A9894" t="n">
        <v>75985</v>
      </c>
      <c r="B9894" s="14" t="n">
        <v>49</v>
      </c>
      <c r="C9894" s="7" t="n">
        <v>6</v>
      </c>
      <c r="D9894" s="7" t="n">
        <v>308</v>
      </c>
    </row>
    <row r="9895" spans="1:4">
      <c r="A9895" t="s">
        <v>4</v>
      </c>
      <c r="B9895" s="4" t="s">
        <v>5</v>
      </c>
      <c r="C9895" s="4" t="s">
        <v>13</v>
      </c>
      <c r="D9895" s="4" t="s">
        <v>10</v>
      </c>
    </row>
    <row r="9896" spans="1:4">
      <c r="A9896" t="n">
        <v>75989</v>
      </c>
      <c r="B9896" s="42" t="n">
        <v>162</v>
      </c>
      <c r="C9896" s="7" t="n">
        <v>1</v>
      </c>
      <c r="D9896" s="7" t="n">
        <v>12332</v>
      </c>
    </row>
    <row r="9897" spans="1:4">
      <c r="A9897" t="s">
        <v>4</v>
      </c>
      <c r="B9897" s="4" t="s">
        <v>5</v>
      </c>
      <c r="C9897" s="4" t="s">
        <v>84</v>
      </c>
    </row>
    <row r="9898" spans="1:4">
      <c r="A9898" t="n">
        <v>75993</v>
      </c>
      <c r="B9898" s="29" t="n">
        <v>3</v>
      </c>
      <c r="C9898" s="16" t="n">
        <f t="normal" ca="1">A10662</f>
        <v>0</v>
      </c>
    </row>
    <row r="9899" spans="1:4">
      <c r="A9899" t="s">
        <v>4</v>
      </c>
      <c r="B9899" s="4" t="s">
        <v>5</v>
      </c>
      <c r="C9899" s="4" t="s">
        <v>13</v>
      </c>
      <c r="D9899" s="4" t="s">
        <v>10</v>
      </c>
    </row>
    <row r="9900" spans="1:4">
      <c r="A9900" t="n">
        <v>75998</v>
      </c>
      <c r="B9900" s="42" t="n">
        <v>162</v>
      </c>
      <c r="C9900" s="7" t="n">
        <v>1</v>
      </c>
      <c r="D9900" s="7" t="n">
        <v>12333</v>
      </c>
    </row>
    <row r="9901" spans="1:4">
      <c r="A9901" t="s">
        <v>4</v>
      </c>
      <c r="B9901" s="4" t="s">
        <v>5</v>
      </c>
      <c r="C9901" s="4" t="s">
        <v>84</v>
      </c>
    </row>
    <row r="9902" spans="1:4">
      <c r="A9902" t="n">
        <v>76002</v>
      </c>
      <c r="B9902" s="29" t="n">
        <v>3</v>
      </c>
      <c r="C9902" s="16" t="n">
        <f t="normal" ca="1">A10662</f>
        <v>0</v>
      </c>
    </row>
    <row r="9903" spans="1:4">
      <c r="A9903" t="s">
        <v>4</v>
      </c>
      <c r="B9903" s="4" t="s">
        <v>5</v>
      </c>
      <c r="C9903" s="4" t="s">
        <v>13</v>
      </c>
      <c r="D9903" s="4" t="s">
        <v>10</v>
      </c>
    </row>
    <row r="9904" spans="1:4">
      <c r="A9904" t="n">
        <v>76007</v>
      </c>
      <c r="B9904" s="42" t="n">
        <v>162</v>
      </c>
      <c r="C9904" s="7" t="n">
        <v>1</v>
      </c>
      <c r="D9904" s="7" t="n">
        <v>12334</v>
      </c>
    </row>
    <row r="9905" spans="1:4">
      <c r="A9905" t="s">
        <v>4</v>
      </c>
      <c r="B9905" s="4" t="s">
        <v>5</v>
      </c>
      <c r="C9905" s="4" t="s">
        <v>84</v>
      </c>
    </row>
    <row r="9906" spans="1:4">
      <c r="A9906" t="n">
        <v>76011</v>
      </c>
      <c r="B9906" s="29" t="n">
        <v>3</v>
      </c>
      <c r="C9906" s="16" t="n">
        <f t="normal" ca="1">A10662</f>
        <v>0</v>
      </c>
    </row>
    <row r="9907" spans="1:4">
      <c r="A9907" t="s">
        <v>4</v>
      </c>
      <c r="B9907" s="4" t="s">
        <v>5</v>
      </c>
      <c r="C9907" s="4" t="s">
        <v>13</v>
      </c>
      <c r="D9907" s="4" t="s">
        <v>10</v>
      </c>
    </row>
    <row r="9908" spans="1:4">
      <c r="A9908" t="n">
        <v>76016</v>
      </c>
      <c r="B9908" s="14" t="n">
        <v>49</v>
      </c>
      <c r="C9908" s="7" t="n">
        <v>6</v>
      </c>
      <c r="D9908" s="7" t="n">
        <v>563</v>
      </c>
    </row>
    <row r="9909" spans="1:4">
      <c r="A9909" t="s">
        <v>4</v>
      </c>
      <c r="B9909" s="4" t="s">
        <v>5</v>
      </c>
      <c r="C9909" s="4" t="s">
        <v>13</v>
      </c>
      <c r="D9909" s="4" t="s">
        <v>10</v>
      </c>
    </row>
    <row r="9910" spans="1:4">
      <c r="A9910" t="n">
        <v>76020</v>
      </c>
      <c r="B9910" s="42" t="n">
        <v>162</v>
      </c>
      <c r="C9910" s="7" t="n">
        <v>1</v>
      </c>
      <c r="D9910" s="7" t="n">
        <v>12335</v>
      </c>
    </row>
    <row r="9911" spans="1:4">
      <c r="A9911" t="s">
        <v>4</v>
      </c>
      <c r="B9911" s="4" t="s">
        <v>5</v>
      </c>
      <c r="C9911" s="4" t="s">
        <v>84</v>
      </c>
    </row>
    <row r="9912" spans="1:4">
      <c r="A9912" t="n">
        <v>76024</v>
      </c>
      <c r="B9912" s="29" t="n">
        <v>3</v>
      </c>
      <c r="C9912" s="16" t="n">
        <f t="normal" ca="1">A10662</f>
        <v>0</v>
      </c>
    </row>
    <row r="9913" spans="1:4">
      <c r="A9913" t="s">
        <v>4</v>
      </c>
      <c r="B9913" s="4" t="s">
        <v>5</v>
      </c>
      <c r="C9913" s="4" t="s">
        <v>13</v>
      </c>
      <c r="D9913" s="4" t="s">
        <v>10</v>
      </c>
    </row>
    <row r="9914" spans="1:4">
      <c r="A9914" t="n">
        <v>76029</v>
      </c>
      <c r="B9914" s="42" t="n">
        <v>162</v>
      </c>
      <c r="C9914" s="7" t="n">
        <v>1</v>
      </c>
      <c r="D9914" s="7" t="n">
        <v>12336</v>
      </c>
    </row>
    <row r="9915" spans="1:4">
      <c r="A9915" t="s">
        <v>4</v>
      </c>
      <c r="B9915" s="4" t="s">
        <v>5</v>
      </c>
      <c r="C9915" s="4" t="s">
        <v>84</v>
      </c>
    </row>
    <row r="9916" spans="1:4">
      <c r="A9916" t="n">
        <v>76033</v>
      </c>
      <c r="B9916" s="29" t="n">
        <v>3</v>
      </c>
      <c r="C9916" s="16" t="n">
        <f t="normal" ca="1">A10662</f>
        <v>0</v>
      </c>
    </row>
    <row r="9917" spans="1:4">
      <c r="A9917" t="s">
        <v>4</v>
      </c>
      <c r="B9917" s="4" t="s">
        <v>5</v>
      </c>
      <c r="C9917" s="4" t="s">
        <v>13</v>
      </c>
      <c r="D9917" s="4" t="s">
        <v>10</v>
      </c>
    </row>
    <row r="9918" spans="1:4">
      <c r="A9918" t="n">
        <v>76038</v>
      </c>
      <c r="B9918" s="14" t="n">
        <v>49</v>
      </c>
      <c r="C9918" s="7" t="n">
        <v>6</v>
      </c>
      <c r="D9918" s="7" t="n">
        <v>126</v>
      </c>
    </row>
    <row r="9919" spans="1:4">
      <c r="A9919" t="s">
        <v>4</v>
      </c>
      <c r="B9919" s="4" t="s">
        <v>5</v>
      </c>
      <c r="C9919" s="4" t="s">
        <v>13</v>
      </c>
      <c r="D9919" s="4" t="s">
        <v>10</v>
      </c>
    </row>
    <row r="9920" spans="1:4">
      <c r="A9920" t="n">
        <v>76042</v>
      </c>
      <c r="B9920" s="42" t="n">
        <v>162</v>
      </c>
      <c r="C9920" s="7" t="n">
        <v>1</v>
      </c>
      <c r="D9920" s="7" t="n">
        <v>12337</v>
      </c>
    </row>
    <row r="9921" spans="1:4">
      <c r="A9921" t="s">
        <v>4</v>
      </c>
      <c r="B9921" s="4" t="s">
        <v>5</v>
      </c>
      <c r="C9921" s="4" t="s">
        <v>84</v>
      </c>
    </row>
    <row r="9922" spans="1:4">
      <c r="A9922" t="n">
        <v>76046</v>
      </c>
      <c r="B9922" s="29" t="n">
        <v>3</v>
      </c>
      <c r="C9922" s="16" t="n">
        <f t="normal" ca="1">A10662</f>
        <v>0</v>
      </c>
    </row>
    <row r="9923" spans="1:4">
      <c r="A9923" t="s">
        <v>4</v>
      </c>
      <c r="B9923" s="4" t="s">
        <v>5</v>
      </c>
      <c r="C9923" s="4" t="s">
        <v>13</v>
      </c>
      <c r="D9923" s="4" t="s">
        <v>10</v>
      </c>
    </row>
    <row r="9924" spans="1:4">
      <c r="A9924" t="n">
        <v>76051</v>
      </c>
      <c r="B9924" s="14" t="n">
        <v>49</v>
      </c>
      <c r="C9924" s="7" t="n">
        <v>6</v>
      </c>
      <c r="D9924" s="7" t="n">
        <v>126</v>
      </c>
    </row>
    <row r="9925" spans="1:4">
      <c r="A9925" t="s">
        <v>4</v>
      </c>
      <c r="B9925" s="4" t="s">
        <v>5</v>
      </c>
      <c r="C9925" s="4" t="s">
        <v>13</v>
      </c>
      <c r="D9925" s="4" t="s">
        <v>10</v>
      </c>
    </row>
    <row r="9926" spans="1:4">
      <c r="A9926" t="n">
        <v>76055</v>
      </c>
      <c r="B9926" s="42" t="n">
        <v>162</v>
      </c>
      <c r="C9926" s="7" t="n">
        <v>1</v>
      </c>
      <c r="D9926" s="7" t="n">
        <v>12338</v>
      </c>
    </row>
    <row r="9927" spans="1:4">
      <c r="A9927" t="s">
        <v>4</v>
      </c>
      <c r="B9927" s="4" t="s">
        <v>5</v>
      </c>
      <c r="C9927" s="4" t="s">
        <v>84</v>
      </c>
    </row>
    <row r="9928" spans="1:4">
      <c r="A9928" t="n">
        <v>76059</v>
      </c>
      <c r="B9928" s="29" t="n">
        <v>3</v>
      </c>
      <c r="C9928" s="16" t="n">
        <f t="normal" ca="1">A10662</f>
        <v>0</v>
      </c>
    </row>
    <row r="9929" spans="1:4">
      <c r="A9929" t="s">
        <v>4</v>
      </c>
      <c r="B9929" s="4" t="s">
        <v>5</v>
      </c>
      <c r="C9929" s="4" t="s">
        <v>13</v>
      </c>
      <c r="D9929" s="4" t="s">
        <v>10</v>
      </c>
    </row>
    <row r="9930" spans="1:4">
      <c r="A9930" t="n">
        <v>76064</v>
      </c>
      <c r="B9930" s="14" t="n">
        <v>49</v>
      </c>
      <c r="C9930" s="7" t="n">
        <v>6</v>
      </c>
      <c r="D9930" s="7" t="n">
        <v>126</v>
      </c>
    </row>
    <row r="9931" spans="1:4">
      <c r="A9931" t="s">
        <v>4</v>
      </c>
      <c r="B9931" s="4" t="s">
        <v>5</v>
      </c>
      <c r="C9931" s="4" t="s">
        <v>13</v>
      </c>
      <c r="D9931" s="4" t="s">
        <v>10</v>
      </c>
    </row>
    <row r="9932" spans="1:4">
      <c r="A9932" t="n">
        <v>76068</v>
      </c>
      <c r="B9932" s="42" t="n">
        <v>162</v>
      </c>
      <c r="C9932" s="7" t="n">
        <v>1</v>
      </c>
      <c r="D9932" s="7" t="n">
        <v>12339</v>
      </c>
    </row>
    <row r="9933" spans="1:4">
      <c r="A9933" t="s">
        <v>4</v>
      </c>
      <c r="B9933" s="4" t="s">
        <v>5</v>
      </c>
      <c r="C9933" s="4" t="s">
        <v>84</v>
      </c>
    </row>
    <row r="9934" spans="1:4">
      <c r="A9934" t="n">
        <v>76072</v>
      </c>
      <c r="B9934" s="29" t="n">
        <v>3</v>
      </c>
      <c r="C9934" s="16" t="n">
        <f t="normal" ca="1">A10662</f>
        <v>0</v>
      </c>
    </row>
    <row r="9935" spans="1:4">
      <c r="A9935" t="s">
        <v>4</v>
      </c>
      <c r="B9935" s="4" t="s">
        <v>5</v>
      </c>
      <c r="C9935" s="4" t="s">
        <v>10</v>
      </c>
    </row>
    <row r="9936" spans="1:4">
      <c r="A9936" t="n">
        <v>76077</v>
      </c>
      <c r="B9936" s="9" t="n">
        <v>12</v>
      </c>
      <c r="C9936" s="7" t="n">
        <v>6767</v>
      </c>
    </row>
    <row r="9937" spans="1:4">
      <c r="A9937" t="s">
        <v>4</v>
      </c>
      <c r="B9937" s="4" t="s">
        <v>5</v>
      </c>
      <c r="C9937" s="4" t="s">
        <v>13</v>
      </c>
      <c r="D9937" s="4" t="s">
        <v>10</v>
      </c>
    </row>
    <row r="9938" spans="1:4">
      <c r="A9938" t="n">
        <v>76080</v>
      </c>
      <c r="B9938" s="42" t="n">
        <v>162</v>
      </c>
      <c r="C9938" s="7" t="n">
        <v>1</v>
      </c>
      <c r="D9938" s="7" t="n">
        <v>12340</v>
      </c>
    </row>
    <row r="9939" spans="1:4">
      <c r="A9939" t="s">
        <v>4</v>
      </c>
      <c r="B9939" s="4" t="s">
        <v>5</v>
      </c>
      <c r="C9939" s="4" t="s">
        <v>84</v>
      </c>
    </row>
    <row r="9940" spans="1:4">
      <c r="A9940" t="n">
        <v>76084</v>
      </c>
      <c r="B9940" s="29" t="n">
        <v>3</v>
      </c>
      <c r="C9940" s="16" t="n">
        <f t="normal" ca="1">A10662</f>
        <v>0</v>
      </c>
    </row>
    <row r="9941" spans="1:4">
      <c r="A9941" t="s">
        <v>4</v>
      </c>
      <c r="B9941" s="4" t="s">
        <v>5</v>
      </c>
      <c r="C9941" s="4" t="s">
        <v>10</v>
      </c>
    </row>
    <row r="9942" spans="1:4">
      <c r="A9942" t="n">
        <v>76089</v>
      </c>
      <c r="B9942" s="9" t="n">
        <v>12</v>
      </c>
      <c r="C9942" s="7" t="n">
        <v>6465</v>
      </c>
    </row>
    <row r="9943" spans="1:4">
      <c r="A9943" t="s">
        <v>4</v>
      </c>
      <c r="B9943" s="4" t="s">
        <v>5</v>
      </c>
      <c r="C9943" s="4" t="s">
        <v>13</v>
      </c>
      <c r="D9943" s="4" t="s">
        <v>10</v>
      </c>
    </row>
    <row r="9944" spans="1:4">
      <c r="A9944" t="n">
        <v>76092</v>
      </c>
      <c r="B9944" s="42" t="n">
        <v>162</v>
      </c>
      <c r="C9944" s="7" t="n">
        <v>1</v>
      </c>
      <c r="D9944" s="7" t="n">
        <v>12341</v>
      </c>
    </row>
    <row r="9945" spans="1:4">
      <c r="A9945" t="s">
        <v>4</v>
      </c>
      <c r="B9945" s="4" t="s">
        <v>5</v>
      </c>
      <c r="C9945" s="4" t="s">
        <v>84</v>
      </c>
    </row>
    <row r="9946" spans="1:4">
      <c r="A9946" t="n">
        <v>76096</v>
      </c>
      <c r="B9946" s="29" t="n">
        <v>3</v>
      </c>
      <c r="C9946" s="16" t="n">
        <f t="normal" ca="1">A10662</f>
        <v>0</v>
      </c>
    </row>
    <row r="9947" spans="1:4">
      <c r="A9947" t="s">
        <v>4</v>
      </c>
      <c r="B9947" s="4" t="s">
        <v>5</v>
      </c>
      <c r="C9947" s="4" t="s">
        <v>10</v>
      </c>
    </row>
    <row r="9948" spans="1:4">
      <c r="A9948" t="n">
        <v>76101</v>
      </c>
      <c r="B9948" s="9" t="n">
        <v>12</v>
      </c>
      <c r="C9948" s="7" t="n">
        <v>6767</v>
      </c>
    </row>
    <row r="9949" spans="1:4">
      <c r="A9949" t="s">
        <v>4</v>
      </c>
      <c r="B9949" s="4" t="s">
        <v>5</v>
      </c>
      <c r="C9949" s="4" t="s">
        <v>13</v>
      </c>
      <c r="D9949" s="4" t="s">
        <v>10</v>
      </c>
    </row>
    <row r="9950" spans="1:4">
      <c r="A9950" t="n">
        <v>76104</v>
      </c>
      <c r="B9950" s="42" t="n">
        <v>162</v>
      </c>
      <c r="C9950" s="7" t="n">
        <v>1</v>
      </c>
      <c r="D9950" s="7" t="n">
        <v>12342</v>
      </c>
    </row>
    <row r="9951" spans="1:4">
      <c r="A9951" t="s">
        <v>4</v>
      </c>
      <c r="B9951" s="4" t="s">
        <v>5</v>
      </c>
      <c r="C9951" s="4" t="s">
        <v>84</v>
      </c>
    </row>
    <row r="9952" spans="1:4">
      <c r="A9952" t="n">
        <v>76108</v>
      </c>
      <c r="B9952" s="29" t="n">
        <v>3</v>
      </c>
      <c r="C9952" s="16" t="n">
        <f t="normal" ca="1">A10662</f>
        <v>0</v>
      </c>
    </row>
    <row r="9953" spans="1:4">
      <c r="A9953" t="s">
        <v>4</v>
      </c>
      <c r="B9953" s="4" t="s">
        <v>5</v>
      </c>
      <c r="C9953" s="4" t="s">
        <v>13</v>
      </c>
      <c r="D9953" s="4" t="s">
        <v>10</v>
      </c>
    </row>
    <row r="9954" spans="1:4">
      <c r="A9954" t="n">
        <v>76113</v>
      </c>
      <c r="B9954" s="14" t="n">
        <v>49</v>
      </c>
      <c r="C9954" s="7" t="n">
        <v>6</v>
      </c>
      <c r="D9954" s="7" t="n">
        <v>521</v>
      </c>
    </row>
    <row r="9955" spans="1:4">
      <c r="A9955" t="s">
        <v>4</v>
      </c>
      <c r="B9955" s="4" t="s">
        <v>5</v>
      </c>
      <c r="C9955" s="4" t="s">
        <v>13</v>
      </c>
      <c r="D9955" s="4" t="s">
        <v>10</v>
      </c>
    </row>
    <row r="9956" spans="1:4">
      <c r="A9956" t="n">
        <v>76117</v>
      </c>
      <c r="B9956" s="42" t="n">
        <v>162</v>
      </c>
      <c r="C9956" s="7" t="n">
        <v>1</v>
      </c>
      <c r="D9956" s="7" t="n">
        <v>12343</v>
      </c>
    </row>
    <row r="9957" spans="1:4">
      <c r="A9957" t="s">
        <v>4</v>
      </c>
      <c r="B9957" s="4" t="s">
        <v>5</v>
      </c>
      <c r="C9957" s="4" t="s">
        <v>84</v>
      </c>
    </row>
    <row r="9958" spans="1:4">
      <c r="A9958" t="n">
        <v>76121</v>
      </c>
      <c r="B9958" s="29" t="n">
        <v>3</v>
      </c>
      <c r="C9958" s="16" t="n">
        <f t="normal" ca="1">A10662</f>
        <v>0</v>
      </c>
    </row>
    <row r="9959" spans="1:4">
      <c r="A9959" t="s">
        <v>4</v>
      </c>
      <c r="B9959" s="4" t="s">
        <v>5</v>
      </c>
      <c r="C9959" s="4" t="s">
        <v>13</v>
      </c>
      <c r="D9959" s="4" t="s">
        <v>10</v>
      </c>
    </row>
    <row r="9960" spans="1:4">
      <c r="A9960" t="n">
        <v>76126</v>
      </c>
      <c r="B9960" s="14" t="n">
        <v>49</v>
      </c>
      <c r="C9960" s="7" t="n">
        <v>6</v>
      </c>
      <c r="D9960" s="7" t="n">
        <v>521</v>
      </c>
    </row>
    <row r="9961" spans="1:4">
      <c r="A9961" t="s">
        <v>4</v>
      </c>
      <c r="B9961" s="4" t="s">
        <v>5</v>
      </c>
      <c r="C9961" s="4" t="s">
        <v>13</v>
      </c>
      <c r="D9961" s="4" t="s">
        <v>10</v>
      </c>
    </row>
    <row r="9962" spans="1:4">
      <c r="A9962" t="n">
        <v>76130</v>
      </c>
      <c r="B9962" s="42" t="n">
        <v>162</v>
      </c>
      <c r="C9962" s="7" t="n">
        <v>1</v>
      </c>
      <c r="D9962" s="7" t="n">
        <v>12344</v>
      </c>
    </row>
    <row r="9963" spans="1:4">
      <c r="A9963" t="s">
        <v>4</v>
      </c>
      <c r="B9963" s="4" t="s">
        <v>5</v>
      </c>
      <c r="C9963" s="4" t="s">
        <v>84</v>
      </c>
    </row>
    <row r="9964" spans="1:4">
      <c r="A9964" t="n">
        <v>76134</v>
      </c>
      <c r="B9964" s="29" t="n">
        <v>3</v>
      </c>
      <c r="C9964" s="16" t="n">
        <f t="normal" ca="1">A10662</f>
        <v>0</v>
      </c>
    </row>
    <row r="9965" spans="1:4">
      <c r="A9965" t="s">
        <v>4</v>
      </c>
      <c r="B9965" s="4" t="s">
        <v>5</v>
      </c>
      <c r="C9965" s="4" t="s">
        <v>10</v>
      </c>
    </row>
    <row r="9966" spans="1:4">
      <c r="A9966" t="n">
        <v>76139</v>
      </c>
      <c r="B9966" s="9" t="n">
        <v>12</v>
      </c>
      <c r="C9966" s="7" t="n">
        <v>6767</v>
      </c>
    </row>
    <row r="9967" spans="1:4">
      <c r="A9967" t="s">
        <v>4</v>
      </c>
      <c r="B9967" s="4" t="s">
        <v>5</v>
      </c>
      <c r="C9967" s="4" t="s">
        <v>13</v>
      </c>
      <c r="D9967" s="4" t="s">
        <v>10</v>
      </c>
    </row>
    <row r="9968" spans="1:4">
      <c r="A9968" t="n">
        <v>76142</v>
      </c>
      <c r="B9968" s="42" t="n">
        <v>162</v>
      </c>
      <c r="C9968" s="7" t="n">
        <v>1</v>
      </c>
      <c r="D9968" s="7" t="n">
        <v>12345</v>
      </c>
    </row>
    <row r="9969" spans="1:4">
      <c r="A9969" t="s">
        <v>4</v>
      </c>
      <c r="B9969" s="4" t="s">
        <v>5</v>
      </c>
      <c r="C9969" s="4" t="s">
        <v>84</v>
      </c>
    </row>
    <row r="9970" spans="1:4">
      <c r="A9970" t="n">
        <v>76146</v>
      </c>
      <c r="B9970" s="29" t="n">
        <v>3</v>
      </c>
      <c r="C9970" s="16" t="n">
        <f t="normal" ca="1">A10662</f>
        <v>0</v>
      </c>
    </row>
    <row r="9971" spans="1:4">
      <c r="A9971" t="s">
        <v>4</v>
      </c>
      <c r="B9971" s="4" t="s">
        <v>5</v>
      </c>
      <c r="C9971" s="4" t="s">
        <v>13</v>
      </c>
      <c r="D9971" s="4" t="s">
        <v>10</v>
      </c>
    </row>
    <row r="9972" spans="1:4">
      <c r="A9972" t="n">
        <v>76151</v>
      </c>
      <c r="B9972" s="42" t="n">
        <v>162</v>
      </c>
      <c r="C9972" s="7" t="n">
        <v>1</v>
      </c>
      <c r="D9972" s="7" t="n">
        <v>12346</v>
      </c>
    </row>
    <row r="9973" spans="1:4">
      <c r="A9973" t="s">
        <v>4</v>
      </c>
      <c r="B9973" s="4" t="s">
        <v>5</v>
      </c>
      <c r="C9973" s="4" t="s">
        <v>84</v>
      </c>
    </row>
    <row r="9974" spans="1:4">
      <c r="A9974" t="n">
        <v>76155</v>
      </c>
      <c r="B9974" s="29" t="n">
        <v>3</v>
      </c>
      <c r="C9974" s="16" t="n">
        <f t="normal" ca="1">A10662</f>
        <v>0</v>
      </c>
    </row>
    <row r="9975" spans="1:4">
      <c r="A9975" t="s">
        <v>4</v>
      </c>
      <c r="B9975" s="4" t="s">
        <v>5</v>
      </c>
      <c r="C9975" s="4" t="s">
        <v>10</v>
      </c>
    </row>
    <row r="9976" spans="1:4">
      <c r="A9976" t="n">
        <v>76160</v>
      </c>
      <c r="B9976" s="9" t="n">
        <v>12</v>
      </c>
      <c r="C9976" s="7" t="n">
        <v>6766</v>
      </c>
    </row>
    <row r="9977" spans="1:4">
      <c r="A9977" t="s">
        <v>4</v>
      </c>
      <c r="B9977" s="4" t="s">
        <v>5</v>
      </c>
      <c r="C9977" s="4" t="s">
        <v>10</v>
      </c>
    </row>
    <row r="9978" spans="1:4">
      <c r="A9978" t="n">
        <v>76163</v>
      </c>
      <c r="B9978" s="9" t="n">
        <v>12</v>
      </c>
      <c r="C9978" s="7" t="n">
        <v>6767</v>
      </c>
    </row>
    <row r="9979" spans="1:4">
      <c r="A9979" t="s">
        <v>4</v>
      </c>
      <c r="B9979" s="4" t="s">
        <v>5</v>
      </c>
      <c r="C9979" s="4" t="s">
        <v>13</v>
      </c>
      <c r="D9979" s="4" t="s">
        <v>10</v>
      </c>
    </row>
    <row r="9980" spans="1:4">
      <c r="A9980" t="n">
        <v>76166</v>
      </c>
      <c r="B9980" s="42" t="n">
        <v>162</v>
      </c>
      <c r="C9980" s="7" t="n">
        <v>1</v>
      </c>
      <c r="D9980" s="7" t="n">
        <v>12347</v>
      </c>
    </row>
    <row r="9981" spans="1:4">
      <c r="A9981" t="s">
        <v>4</v>
      </c>
      <c r="B9981" s="4" t="s">
        <v>5</v>
      </c>
      <c r="C9981" s="4" t="s">
        <v>84</v>
      </c>
    </row>
    <row r="9982" spans="1:4">
      <c r="A9982" t="n">
        <v>76170</v>
      </c>
      <c r="B9982" s="29" t="n">
        <v>3</v>
      </c>
      <c r="C9982" s="16" t="n">
        <f t="normal" ca="1">A10662</f>
        <v>0</v>
      </c>
    </row>
    <row r="9983" spans="1:4">
      <c r="A9983" t="s">
        <v>4</v>
      </c>
      <c r="B9983" s="4" t="s">
        <v>5</v>
      </c>
      <c r="C9983" s="4" t="s">
        <v>10</v>
      </c>
    </row>
    <row r="9984" spans="1:4">
      <c r="A9984" t="n">
        <v>76175</v>
      </c>
      <c r="B9984" s="9" t="n">
        <v>12</v>
      </c>
      <c r="C9984" s="7" t="n">
        <v>6767</v>
      </c>
    </row>
    <row r="9985" spans="1:4">
      <c r="A9985" t="s">
        <v>4</v>
      </c>
      <c r="B9985" s="4" t="s">
        <v>5</v>
      </c>
      <c r="C9985" s="4" t="s">
        <v>13</v>
      </c>
      <c r="D9985" s="4" t="s">
        <v>10</v>
      </c>
    </row>
    <row r="9986" spans="1:4">
      <c r="A9986" t="n">
        <v>76178</v>
      </c>
      <c r="B9986" s="42" t="n">
        <v>162</v>
      </c>
      <c r="C9986" s="7" t="n">
        <v>1</v>
      </c>
      <c r="D9986" s="7" t="n">
        <v>12348</v>
      </c>
    </row>
    <row r="9987" spans="1:4">
      <c r="A9987" t="s">
        <v>4</v>
      </c>
      <c r="B9987" s="4" t="s">
        <v>5</v>
      </c>
      <c r="C9987" s="4" t="s">
        <v>84</v>
      </c>
    </row>
    <row r="9988" spans="1:4">
      <c r="A9988" t="n">
        <v>76182</v>
      </c>
      <c r="B9988" s="29" t="n">
        <v>3</v>
      </c>
      <c r="C9988" s="16" t="n">
        <f t="normal" ca="1">A10662</f>
        <v>0</v>
      </c>
    </row>
    <row r="9989" spans="1:4">
      <c r="A9989" t="s">
        <v>4</v>
      </c>
      <c r="B9989" s="4" t="s">
        <v>5</v>
      </c>
      <c r="C9989" s="4" t="s">
        <v>13</v>
      </c>
      <c r="D9989" s="4" t="s">
        <v>10</v>
      </c>
    </row>
    <row r="9990" spans="1:4">
      <c r="A9990" t="n">
        <v>76187</v>
      </c>
      <c r="B9990" s="14" t="n">
        <v>49</v>
      </c>
      <c r="C9990" s="7" t="n">
        <v>6</v>
      </c>
      <c r="D9990" s="7" t="n">
        <v>500</v>
      </c>
    </row>
    <row r="9991" spans="1:4">
      <c r="A9991" t="s">
        <v>4</v>
      </c>
      <c r="B9991" s="4" t="s">
        <v>5</v>
      </c>
      <c r="C9991" s="4" t="s">
        <v>13</v>
      </c>
      <c r="D9991" s="4" t="s">
        <v>10</v>
      </c>
    </row>
    <row r="9992" spans="1:4">
      <c r="A9992" t="n">
        <v>76191</v>
      </c>
      <c r="B9992" s="42" t="n">
        <v>162</v>
      </c>
      <c r="C9992" s="7" t="n">
        <v>1</v>
      </c>
      <c r="D9992" s="7" t="n">
        <v>12349</v>
      </c>
    </row>
    <row r="9993" spans="1:4">
      <c r="A9993" t="s">
        <v>4</v>
      </c>
      <c r="B9993" s="4" t="s">
        <v>5</v>
      </c>
      <c r="C9993" s="4" t="s">
        <v>84</v>
      </c>
    </row>
    <row r="9994" spans="1:4">
      <c r="A9994" t="n">
        <v>76195</v>
      </c>
      <c r="B9994" s="29" t="n">
        <v>3</v>
      </c>
      <c r="C9994" s="16" t="n">
        <f t="normal" ca="1">A10662</f>
        <v>0</v>
      </c>
    </row>
    <row r="9995" spans="1:4">
      <c r="A9995" t="s">
        <v>4</v>
      </c>
      <c r="B9995" s="4" t="s">
        <v>5</v>
      </c>
      <c r="C9995" s="4" t="s">
        <v>10</v>
      </c>
    </row>
    <row r="9996" spans="1:4">
      <c r="A9996" t="n">
        <v>76200</v>
      </c>
      <c r="B9996" s="9" t="n">
        <v>12</v>
      </c>
      <c r="C9996" s="7" t="n">
        <v>6767</v>
      </c>
    </row>
    <row r="9997" spans="1:4">
      <c r="A9997" t="s">
        <v>4</v>
      </c>
      <c r="B9997" s="4" t="s">
        <v>5</v>
      </c>
      <c r="C9997" s="4" t="s">
        <v>13</v>
      </c>
      <c r="D9997" s="4" t="s">
        <v>10</v>
      </c>
    </row>
    <row r="9998" spans="1:4">
      <c r="A9998" t="n">
        <v>76203</v>
      </c>
      <c r="B9998" s="42" t="n">
        <v>162</v>
      </c>
      <c r="C9998" s="7" t="n">
        <v>1</v>
      </c>
      <c r="D9998" s="7" t="n">
        <v>12350</v>
      </c>
    </row>
    <row r="9999" spans="1:4">
      <c r="A9999" t="s">
        <v>4</v>
      </c>
      <c r="B9999" s="4" t="s">
        <v>5</v>
      </c>
      <c r="C9999" s="4" t="s">
        <v>84</v>
      </c>
    </row>
    <row r="10000" spans="1:4">
      <c r="A10000" t="n">
        <v>76207</v>
      </c>
      <c r="B10000" s="29" t="n">
        <v>3</v>
      </c>
      <c r="C10000" s="16" t="n">
        <f t="normal" ca="1">A10662</f>
        <v>0</v>
      </c>
    </row>
    <row r="10001" spans="1:4">
      <c r="A10001" t="s">
        <v>4</v>
      </c>
      <c r="B10001" s="4" t="s">
        <v>5</v>
      </c>
      <c r="C10001" s="4" t="s">
        <v>13</v>
      </c>
      <c r="D10001" s="4" t="s">
        <v>13</v>
      </c>
      <c r="E10001" s="4" t="s">
        <v>9</v>
      </c>
      <c r="F10001" s="4" t="s">
        <v>13</v>
      </c>
      <c r="G10001" s="4" t="s">
        <v>13</v>
      </c>
    </row>
    <row r="10002" spans="1:4">
      <c r="A10002" t="n">
        <v>76212</v>
      </c>
      <c r="B10002" s="25" t="n">
        <v>18</v>
      </c>
      <c r="C10002" s="7" t="n">
        <v>2</v>
      </c>
      <c r="D10002" s="7" t="n">
        <v>0</v>
      </c>
      <c r="E10002" s="7" t="n">
        <v>0</v>
      </c>
      <c r="F10002" s="7" t="n">
        <v>19</v>
      </c>
      <c r="G10002" s="7" t="n">
        <v>1</v>
      </c>
    </row>
    <row r="10003" spans="1:4">
      <c r="A10003" t="s">
        <v>4</v>
      </c>
      <c r="B10003" s="4" t="s">
        <v>5</v>
      </c>
      <c r="C10003" s="4" t="s">
        <v>13</v>
      </c>
      <c r="D10003" s="4" t="s">
        <v>13</v>
      </c>
      <c r="E10003" s="4" t="s">
        <v>10</v>
      </c>
      <c r="F10003" s="4" t="s">
        <v>9</v>
      </c>
    </row>
    <row r="10004" spans="1:4">
      <c r="A10004" t="n">
        <v>76221</v>
      </c>
      <c r="B10004" s="26" t="n">
        <v>31</v>
      </c>
      <c r="C10004" s="7" t="n">
        <v>0</v>
      </c>
      <c r="D10004" s="7" t="n">
        <v>2</v>
      </c>
      <c r="E10004" s="7" t="n">
        <v>0</v>
      </c>
      <c r="F10004" s="7" t="n">
        <v>1107296256</v>
      </c>
    </row>
    <row r="10005" spans="1:4">
      <c r="A10005" t="s">
        <v>4</v>
      </c>
      <c r="B10005" s="4" t="s">
        <v>5</v>
      </c>
      <c r="C10005" s="4" t="s">
        <v>13</v>
      </c>
      <c r="D10005" s="4" t="s">
        <v>13</v>
      </c>
      <c r="E10005" s="4" t="s">
        <v>6</v>
      </c>
      <c r="F10005" s="4" t="s">
        <v>10</v>
      </c>
    </row>
    <row r="10006" spans="1:4">
      <c r="A10006" t="n">
        <v>76230</v>
      </c>
      <c r="B10006" s="26" t="n">
        <v>31</v>
      </c>
      <c r="C10006" s="7" t="n">
        <v>1</v>
      </c>
      <c r="D10006" s="7" t="n">
        <v>2</v>
      </c>
      <c r="E10006" s="7" t="s">
        <v>1039</v>
      </c>
      <c r="F10006" s="7" t="n">
        <v>1</v>
      </c>
    </row>
    <row r="10007" spans="1:4">
      <c r="A10007" t="s">
        <v>4</v>
      </c>
      <c r="B10007" s="4" t="s">
        <v>5</v>
      </c>
      <c r="C10007" s="4" t="s">
        <v>13</v>
      </c>
      <c r="D10007" s="4" t="s">
        <v>13</v>
      </c>
      <c r="E10007" s="4" t="s">
        <v>6</v>
      </c>
      <c r="F10007" s="4" t="s">
        <v>10</v>
      </c>
    </row>
    <row r="10008" spans="1:4">
      <c r="A10008" t="n">
        <v>76266</v>
      </c>
      <c r="B10008" s="26" t="n">
        <v>31</v>
      </c>
      <c r="C10008" s="7" t="n">
        <v>1</v>
      </c>
      <c r="D10008" s="7" t="n">
        <v>2</v>
      </c>
      <c r="E10008" s="7" t="s">
        <v>1040</v>
      </c>
      <c r="F10008" s="7" t="n">
        <v>2</v>
      </c>
    </row>
    <row r="10009" spans="1:4">
      <c r="A10009" t="s">
        <v>4</v>
      </c>
      <c r="B10009" s="4" t="s">
        <v>5</v>
      </c>
      <c r="C10009" s="4" t="s">
        <v>13</v>
      </c>
      <c r="D10009" s="4" t="s">
        <v>13</v>
      </c>
      <c r="E10009" s="4" t="s">
        <v>6</v>
      </c>
      <c r="F10009" s="4" t="s">
        <v>10</v>
      </c>
    </row>
    <row r="10010" spans="1:4">
      <c r="A10010" t="n">
        <v>76296</v>
      </c>
      <c r="B10010" s="26" t="n">
        <v>31</v>
      </c>
      <c r="C10010" s="7" t="n">
        <v>1</v>
      </c>
      <c r="D10010" s="7" t="n">
        <v>2</v>
      </c>
      <c r="E10010" s="7" t="s">
        <v>1041</v>
      </c>
      <c r="F10010" s="7" t="n">
        <v>3</v>
      </c>
    </row>
    <row r="10011" spans="1:4">
      <c r="A10011" t="s">
        <v>4</v>
      </c>
      <c r="B10011" s="4" t="s">
        <v>5</v>
      </c>
      <c r="C10011" s="4" t="s">
        <v>13</v>
      </c>
      <c r="D10011" s="4" t="s">
        <v>13</v>
      </c>
      <c r="E10011" s="4" t="s">
        <v>6</v>
      </c>
      <c r="F10011" s="4" t="s">
        <v>10</v>
      </c>
    </row>
    <row r="10012" spans="1:4">
      <c r="A10012" t="n">
        <v>76326</v>
      </c>
      <c r="B10012" s="26" t="n">
        <v>31</v>
      </c>
      <c r="C10012" s="7" t="n">
        <v>1</v>
      </c>
      <c r="D10012" s="7" t="n">
        <v>2</v>
      </c>
      <c r="E10012" s="7" t="s">
        <v>1042</v>
      </c>
      <c r="F10012" s="7" t="n">
        <v>4</v>
      </c>
    </row>
    <row r="10013" spans="1:4">
      <c r="A10013" t="s">
        <v>4</v>
      </c>
      <c r="B10013" s="4" t="s">
        <v>5</v>
      </c>
      <c r="C10013" s="4" t="s">
        <v>13</v>
      </c>
      <c r="D10013" s="4" t="s">
        <v>13</v>
      </c>
      <c r="E10013" s="4" t="s">
        <v>6</v>
      </c>
      <c r="F10013" s="4" t="s">
        <v>10</v>
      </c>
    </row>
    <row r="10014" spans="1:4">
      <c r="A10014" t="n">
        <v>76356</v>
      </c>
      <c r="B10014" s="26" t="n">
        <v>31</v>
      </c>
      <c r="C10014" s="7" t="n">
        <v>1</v>
      </c>
      <c r="D10014" s="7" t="n">
        <v>2</v>
      </c>
      <c r="E10014" s="7" t="s">
        <v>1043</v>
      </c>
      <c r="F10014" s="7" t="n">
        <v>5</v>
      </c>
    </row>
    <row r="10015" spans="1:4">
      <c r="A10015" t="s">
        <v>4</v>
      </c>
      <c r="B10015" s="4" t="s">
        <v>5</v>
      </c>
      <c r="C10015" s="4" t="s">
        <v>13</v>
      </c>
      <c r="D10015" s="4" t="s">
        <v>13</v>
      </c>
      <c r="E10015" s="4" t="s">
        <v>6</v>
      </c>
      <c r="F10015" s="4" t="s">
        <v>10</v>
      </c>
    </row>
    <row r="10016" spans="1:4">
      <c r="A10016" t="n">
        <v>76383</v>
      </c>
      <c r="B10016" s="26" t="n">
        <v>31</v>
      </c>
      <c r="C10016" s="7" t="n">
        <v>1</v>
      </c>
      <c r="D10016" s="7" t="n">
        <v>2</v>
      </c>
      <c r="E10016" s="7" t="s">
        <v>1044</v>
      </c>
      <c r="F10016" s="7" t="n">
        <v>6</v>
      </c>
    </row>
    <row r="10017" spans="1:7">
      <c r="A10017" t="s">
        <v>4</v>
      </c>
      <c r="B10017" s="4" t="s">
        <v>5</v>
      </c>
      <c r="C10017" s="4" t="s">
        <v>13</v>
      </c>
      <c r="D10017" s="4" t="s">
        <v>13</v>
      </c>
      <c r="E10017" s="4" t="s">
        <v>6</v>
      </c>
      <c r="F10017" s="4" t="s">
        <v>10</v>
      </c>
    </row>
    <row r="10018" spans="1:7">
      <c r="A10018" t="n">
        <v>76410</v>
      </c>
      <c r="B10018" s="26" t="n">
        <v>31</v>
      </c>
      <c r="C10018" s="7" t="n">
        <v>1</v>
      </c>
      <c r="D10018" s="7" t="n">
        <v>2</v>
      </c>
      <c r="E10018" s="7" t="s">
        <v>1045</v>
      </c>
      <c r="F10018" s="7" t="n">
        <v>7</v>
      </c>
    </row>
    <row r="10019" spans="1:7">
      <c r="A10019" t="s">
        <v>4</v>
      </c>
      <c r="B10019" s="4" t="s">
        <v>5</v>
      </c>
      <c r="C10019" s="4" t="s">
        <v>13</v>
      </c>
      <c r="D10019" s="4" t="s">
        <v>13</v>
      </c>
      <c r="E10019" s="4" t="s">
        <v>6</v>
      </c>
      <c r="F10019" s="4" t="s">
        <v>10</v>
      </c>
    </row>
    <row r="10020" spans="1:7">
      <c r="A10020" t="n">
        <v>76437</v>
      </c>
      <c r="B10020" s="26" t="n">
        <v>31</v>
      </c>
      <c r="C10020" s="7" t="n">
        <v>1</v>
      </c>
      <c r="D10020" s="7" t="n">
        <v>2</v>
      </c>
      <c r="E10020" s="7" t="s">
        <v>1046</v>
      </c>
      <c r="F10020" s="7" t="n">
        <v>8</v>
      </c>
    </row>
    <row r="10021" spans="1:7">
      <c r="A10021" t="s">
        <v>4</v>
      </c>
      <c r="B10021" s="4" t="s">
        <v>5</v>
      </c>
      <c r="C10021" s="4" t="s">
        <v>13</v>
      </c>
      <c r="D10021" s="4" t="s">
        <v>13</v>
      </c>
      <c r="E10021" s="4" t="s">
        <v>13</v>
      </c>
      <c r="F10021" s="4" t="s">
        <v>10</v>
      </c>
      <c r="G10021" s="4" t="s">
        <v>10</v>
      </c>
      <c r="H10021" s="4" t="s">
        <v>13</v>
      </c>
    </row>
    <row r="10022" spans="1:7">
      <c r="A10022" t="n">
        <v>76468</v>
      </c>
      <c r="B10022" s="26" t="n">
        <v>31</v>
      </c>
      <c r="C10022" s="7" t="n">
        <v>2</v>
      </c>
      <c r="D10022" s="7" t="n">
        <v>2</v>
      </c>
      <c r="E10022" s="7" t="n">
        <v>0</v>
      </c>
      <c r="F10022" s="7" t="n">
        <v>65535</v>
      </c>
      <c r="G10022" s="7" t="n">
        <v>65535</v>
      </c>
      <c r="H10022" s="7" t="n">
        <v>0</v>
      </c>
    </row>
    <row r="10023" spans="1:7">
      <c r="A10023" t="s">
        <v>4</v>
      </c>
      <c r="B10023" s="4" t="s">
        <v>5</v>
      </c>
      <c r="C10023" s="4" t="s">
        <v>13</v>
      </c>
      <c r="D10023" s="4" t="s">
        <v>13</v>
      </c>
      <c r="E10023" s="4" t="s">
        <v>13</v>
      </c>
    </row>
    <row r="10024" spans="1:7">
      <c r="A10024" t="n">
        <v>76477</v>
      </c>
      <c r="B10024" s="26" t="n">
        <v>31</v>
      </c>
      <c r="C10024" s="7" t="n">
        <v>4</v>
      </c>
      <c r="D10024" s="7" t="n">
        <v>2</v>
      </c>
      <c r="E10024" s="7" t="n">
        <v>2</v>
      </c>
    </row>
    <row r="10025" spans="1:7">
      <c r="A10025" t="s">
        <v>4</v>
      </c>
      <c r="B10025" s="4" t="s">
        <v>5</v>
      </c>
      <c r="C10025" s="4" t="s">
        <v>13</v>
      </c>
      <c r="D10025" s="4" t="s">
        <v>13</v>
      </c>
    </row>
    <row r="10026" spans="1:7">
      <c r="A10026" t="n">
        <v>76481</v>
      </c>
      <c r="B10026" s="26" t="n">
        <v>31</v>
      </c>
      <c r="C10026" s="7" t="n">
        <v>3</v>
      </c>
      <c r="D10026" s="7" t="n">
        <v>2</v>
      </c>
    </row>
    <row r="10027" spans="1:7">
      <c r="A10027" t="s">
        <v>4</v>
      </c>
      <c r="B10027" s="4" t="s">
        <v>5</v>
      </c>
      <c r="C10027" s="4" t="s">
        <v>13</v>
      </c>
      <c r="D10027" s="4" t="s">
        <v>13</v>
      </c>
      <c r="E10027" s="4" t="s">
        <v>13</v>
      </c>
      <c r="F10027" s="4" t="s">
        <v>9</v>
      </c>
      <c r="G10027" s="4" t="s">
        <v>13</v>
      </c>
      <c r="H10027" s="4" t="s">
        <v>13</v>
      </c>
      <c r="I10027" s="4" t="s">
        <v>13</v>
      </c>
      <c r="J10027" s="4" t="s">
        <v>13</v>
      </c>
      <c r="K10027" s="4" t="s">
        <v>9</v>
      </c>
      <c r="L10027" s="4" t="s">
        <v>13</v>
      </c>
      <c r="M10027" s="4" t="s">
        <v>13</v>
      </c>
      <c r="N10027" s="4" t="s">
        <v>13</v>
      </c>
      <c r="O10027" s="4" t="s">
        <v>13</v>
      </c>
      <c r="P10027" s="4" t="s">
        <v>13</v>
      </c>
      <c r="Q10027" s="4" t="s">
        <v>9</v>
      </c>
      <c r="R10027" s="4" t="s">
        <v>13</v>
      </c>
      <c r="S10027" s="4" t="s">
        <v>13</v>
      </c>
      <c r="T10027" s="4" t="s">
        <v>13</v>
      </c>
      <c r="U10027" s="4" t="s">
        <v>13</v>
      </c>
      <c r="V10027" s="4" t="s">
        <v>13</v>
      </c>
      <c r="W10027" s="4" t="s">
        <v>9</v>
      </c>
      <c r="X10027" s="4" t="s">
        <v>13</v>
      </c>
      <c r="Y10027" s="4" t="s">
        <v>13</v>
      </c>
      <c r="Z10027" s="4" t="s">
        <v>13</v>
      </c>
      <c r="AA10027" s="4" t="s">
        <v>84</v>
      </c>
    </row>
    <row r="10028" spans="1:7">
      <c r="A10028" t="n">
        <v>76484</v>
      </c>
      <c r="B10028" s="15" t="n">
        <v>5</v>
      </c>
      <c r="C10028" s="7" t="n">
        <v>35</v>
      </c>
      <c r="D10028" s="7" t="n">
        <v>2</v>
      </c>
      <c r="E10028" s="7" t="n">
        <v>0</v>
      </c>
      <c r="F10028" s="7" t="n">
        <v>1</v>
      </c>
      <c r="G10028" s="7" t="n">
        <v>2</v>
      </c>
      <c r="H10028" s="7" t="n">
        <v>35</v>
      </c>
      <c r="I10028" s="7" t="n">
        <v>2</v>
      </c>
      <c r="J10028" s="7" t="n">
        <v>0</v>
      </c>
      <c r="K10028" s="7" t="n">
        <v>2</v>
      </c>
      <c r="L10028" s="7" t="n">
        <v>2</v>
      </c>
      <c r="M10028" s="7" t="n">
        <v>11</v>
      </c>
      <c r="N10028" s="7" t="n">
        <v>35</v>
      </c>
      <c r="O10028" s="7" t="n">
        <v>2</v>
      </c>
      <c r="P10028" s="7" t="n">
        <v>0</v>
      </c>
      <c r="Q10028" s="7" t="n">
        <v>3</v>
      </c>
      <c r="R10028" s="7" t="n">
        <v>2</v>
      </c>
      <c r="S10028" s="7" t="n">
        <v>11</v>
      </c>
      <c r="T10028" s="7" t="n">
        <v>35</v>
      </c>
      <c r="U10028" s="7" t="n">
        <v>2</v>
      </c>
      <c r="V10028" s="7" t="n">
        <v>0</v>
      </c>
      <c r="W10028" s="7" t="n">
        <v>5</v>
      </c>
      <c r="X10028" s="7" t="n">
        <v>2</v>
      </c>
      <c r="Y10028" s="7" t="n">
        <v>11</v>
      </c>
      <c r="Z10028" s="7" t="n">
        <v>1</v>
      </c>
      <c r="AA10028" s="16" t="n">
        <f t="normal" ca="1">A10032</f>
        <v>0</v>
      </c>
    </row>
    <row r="10029" spans="1:7">
      <c r="A10029" t="s">
        <v>4</v>
      </c>
      <c r="B10029" s="4" t="s">
        <v>5</v>
      </c>
      <c r="C10029" s="4" t="s">
        <v>10</v>
      </c>
    </row>
    <row r="10030" spans="1:7">
      <c r="A10030" t="n">
        <v>76525</v>
      </c>
      <c r="B10030" s="9" t="n">
        <v>12</v>
      </c>
      <c r="C10030" s="7" t="n">
        <v>8470</v>
      </c>
    </row>
    <row r="10031" spans="1:7">
      <c r="A10031" t="s">
        <v>4</v>
      </c>
      <c r="B10031" s="4" t="s">
        <v>5</v>
      </c>
      <c r="C10031" s="4" t="s">
        <v>13</v>
      </c>
      <c r="D10031" s="4" t="s">
        <v>13</v>
      </c>
      <c r="E10031" s="4" t="s">
        <v>13</v>
      </c>
      <c r="F10031" s="4" t="s">
        <v>9</v>
      </c>
      <c r="G10031" s="4" t="s">
        <v>13</v>
      </c>
      <c r="H10031" s="4" t="s">
        <v>13</v>
      </c>
      <c r="I10031" s="4" t="s">
        <v>13</v>
      </c>
      <c r="J10031" s="4" t="s">
        <v>13</v>
      </c>
      <c r="K10031" s="4" t="s">
        <v>9</v>
      </c>
      <c r="L10031" s="4" t="s">
        <v>13</v>
      </c>
      <c r="M10031" s="4" t="s">
        <v>13</v>
      </c>
      <c r="N10031" s="4" t="s">
        <v>13</v>
      </c>
      <c r="O10031" s="4" t="s">
        <v>13</v>
      </c>
      <c r="P10031" s="4" t="s">
        <v>13</v>
      </c>
      <c r="Q10031" s="4" t="s">
        <v>9</v>
      </c>
      <c r="R10031" s="4" t="s">
        <v>13</v>
      </c>
      <c r="S10031" s="4" t="s">
        <v>13</v>
      </c>
      <c r="T10031" s="4" t="s">
        <v>13</v>
      </c>
      <c r="U10031" s="4" t="s">
        <v>13</v>
      </c>
      <c r="V10031" s="4" t="s">
        <v>13</v>
      </c>
      <c r="W10031" s="4" t="s">
        <v>9</v>
      </c>
      <c r="X10031" s="4" t="s">
        <v>13</v>
      </c>
      <c r="Y10031" s="4" t="s">
        <v>13</v>
      </c>
      <c r="Z10031" s="4" t="s">
        <v>13</v>
      </c>
      <c r="AA10031" s="4" t="s">
        <v>84</v>
      </c>
    </row>
    <row r="10032" spans="1:7">
      <c r="A10032" t="n">
        <v>76528</v>
      </c>
      <c r="B10032" s="15" t="n">
        <v>5</v>
      </c>
      <c r="C10032" s="7" t="n">
        <v>35</v>
      </c>
      <c r="D10032" s="7" t="n">
        <v>2</v>
      </c>
      <c r="E10032" s="7" t="n">
        <v>0</v>
      </c>
      <c r="F10032" s="7" t="n">
        <v>1</v>
      </c>
      <c r="G10032" s="7" t="n">
        <v>2</v>
      </c>
      <c r="H10032" s="7" t="n">
        <v>35</v>
      </c>
      <c r="I10032" s="7" t="n">
        <v>2</v>
      </c>
      <c r="J10032" s="7" t="n">
        <v>0</v>
      </c>
      <c r="K10032" s="7" t="n">
        <v>2</v>
      </c>
      <c r="L10032" s="7" t="n">
        <v>2</v>
      </c>
      <c r="M10032" s="7" t="n">
        <v>11</v>
      </c>
      <c r="N10032" s="7" t="n">
        <v>35</v>
      </c>
      <c r="O10032" s="7" t="n">
        <v>2</v>
      </c>
      <c r="P10032" s="7" t="n">
        <v>0</v>
      </c>
      <c r="Q10032" s="7" t="n">
        <v>4</v>
      </c>
      <c r="R10032" s="7" t="n">
        <v>2</v>
      </c>
      <c r="S10032" s="7" t="n">
        <v>11</v>
      </c>
      <c r="T10032" s="7" t="n">
        <v>35</v>
      </c>
      <c r="U10032" s="7" t="n">
        <v>2</v>
      </c>
      <c r="V10032" s="7" t="n">
        <v>0</v>
      </c>
      <c r="W10032" s="7" t="n">
        <v>6</v>
      </c>
      <c r="X10032" s="7" t="n">
        <v>2</v>
      </c>
      <c r="Y10032" s="7" t="n">
        <v>11</v>
      </c>
      <c r="Z10032" s="7" t="n">
        <v>1</v>
      </c>
      <c r="AA10032" s="16" t="n">
        <f t="normal" ca="1">A10036</f>
        <v>0</v>
      </c>
    </row>
    <row r="10033" spans="1:27">
      <c r="A10033" t="s">
        <v>4</v>
      </c>
      <c r="B10033" s="4" t="s">
        <v>5</v>
      </c>
      <c r="C10033" s="4" t="s">
        <v>10</v>
      </c>
    </row>
    <row r="10034" spans="1:27">
      <c r="A10034" t="n">
        <v>76569</v>
      </c>
      <c r="B10034" s="9" t="n">
        <v>12</v>
      </c>
      <c r="C10034" s="7" t="n">
        <v>8482</v>
      </c>
    </row>
    <row r="10035" spans="1:27">
      <c r="A10035" t="s">
        <v>4</v>
      </c>
      <c r="B10035" s="4" t="s">
        <v>5</v>
      </c>
      <c r="C10035" s="4" t="s">
        <v>13</v>
      </c>
      <c r="D10035" s="4" t="s">
        <v>13</v>
      </c>
      <c r="E10035" s="4" t="s">
        <v>13</v>
      </c>
      <c r="F10035" s="4" t="s">
        <v>9</v>
      </c>
      <c r="G10035" s="4" t="s">
        <v>13</v>
      </c>
      <c r="H10035" s="4" t="s">
        <v>13</v>
      </c>
      <c r="I10035" s="4" t="s">
        <v>13</v>
      </c>
      <c r="J10035" s="4" t="s">
        <v>13</v>
      </c>
      <c r="K10035" s="4" t="s">
        <v>9</v>
      </c>
      <c r="L10035" s="4" t="s">
        <v>13</v>
      </c>
      <c r="M10035" s="4" t="s">
        <v>13</v>
      </c>
      <c r="N10035" s="4" t="s">
        <v>13</v>
      </c>
      <c r="O10035" s="4" t="s">
        <v>13</v>
      </c>
      <c r="P10035" s="4" t="s">
        <v>13</v>
      </c>
      <c r="Q10035" s="4" t="s">
        <v>9</v>
      </c>
      <c r="R10035" s="4" t="s">
        <v>13</v>
      </c>
      <c r="S10035" s="4" t="s">
        <v>13</v>
      </c>
      <c r="T10035" s="4" t="s">
        <v>13</v>
      </c>
      <c r="U10035" s="4" t="s">
        <v>13</v>
      </c>
      <c r="V10035" s="4" t="s">
        <v>13</v>
      </c>
      <c r="W10035" s="4" t="s">
        <v>9</v>
      </c>
      <c r="X10035" s="4" t="s">
        <v>13</v>
      </c>
      <c r="Y10035" s="4" t="s">
        <v>13</v>
      </c>
      <c r="Z10035" s="4" t="s">
        <v>13</v>
      </c>
      <c r="AA10035" s="4" t="s">
        <v>84</v>
      </c>
    </row>
    <row r="10036" spans="1:27">
      <c r="A10036" t="n">
        <v>76572</v>
      </c>
      <c r="B10036" s="15" t="n">
        <v>5</v>
      </c>
      <c r="C10036" s="7" t="n">
        <v>35</v>
      </c>
      <c r="D10036" s="7" t="n">
        <v>2</v>
      </c>
      <c r="E10036" s="7" t="n">
        <v>0</v>
      </c>
      <c r="F10036" s="7" t="n">
        <v>1</v>
      </c>
      <c r="G10036" s="7" t="n">
        <v>2</v>
      </c>
      <c r="H10036" s="7" t="n">
        <v>35</v>
      </c>
      <c r="I10036" s="7" t="n">
        <v>2</v>
      </c>
      <c r="J10036" s="7" t="n">
        <v>0</v>
      </c>
      <c r="K10036" s="7" t="n">
        <v>3</v>
      </c>
      <c r="L10036" s="7" t="n">
        <v>2</v>
      </c>
      <c r="M10036" s="7" t="n">
        <v>11</v>
      </c>
      <c r="N10036" s="7" t="n">
        <v>35</v>
      </c>
      <c r="O10036" s="7" t="n">
        <v>2</v>
      </c>
      <c r="P10036" s="7" t="n">
        <v>0</v>
      </c>
      <c r="Q10036" s="7" t="n">
        <v>4</v>
      </c>
      <c r="R10036" s="7" t="n">
        <v>2</v>
      </c>
      <c r="S10036" s="7" t="n">
        <v>11</v>
      </c>
      <c r="T10036" s="7" t="n">
        <v>35</v>
      </c>
      <c r="U10036" s="7" t="n">
        <v>2</v>
      </c>
      <c r="V10036" s="7" t="n">
        <v>0</v>
      </c>
      <c r="W10036" s="7" t="n">
        <v>7</v>
      </c>
      <c r="X10036" s="7" t="n">
        <v>2</v>
      </c>
      <c r="Y10036" s="7" t="n">
        <v>11</v>
      </c>
      <c r="Z10036" s="7" t="n">
        <v>1</v>
      </c>
      <c r="AA10036" s="16" t="n">
        <f t="normal" ca="1">A10040</f>
        <v>0</v>
      </c>
    </row>
    <row r="10037" spans="1:27">
      <c r="A10037" t="s">
        <v>4</v>
      </c>
      <c r="B10037" s="4" t="s">
        <v>5</v>
      </c>
      <c r="C10037" s="4" t="s">
        <v>10</v>
      </c>
    </row>
    <row r="10038" spans="1:27">
      <c r="A10038" t="n">
        <v>76613</v>
      </c>
      <c r="B10038" s="9" t="n">
        <v>12</v>
      </c>
      <c r="C10038" s="7" t="n">
        <v>8500</v>
      </c>
    </row>
    <row r="10039" spans="1:27">
      <c r="A10039" t="s">
        <v>4</v>
      </c>
      <c r="B10039" s="4" t="s">
        <v>5</v>
      </c>
      <c r="C10039" s="4" t="s">
        <v>13</v>
      </c>
      <c r="D10039" s="4" t="s">
        <v>10</v>
      </c>
    </row>
    <row r="10040" spans="1:27">
      <c r="A10040" t="n">
        <v>76616</v>
      </c>
      <c r="B10040" s="42" t="n">
        <v>162</v>
      </c>
      <c r="C10040" s="7" t="n">
        <v>1</v>
      </c>
      <c r="D10040" s="7" t="n">
        <v>12351</v>
      </c>
    </row>
    <row r="10041" spans="1:27">
      <c r="A10041" t="s">
        <v>4</v>
      </c>
      <c r="B10041" s="4" t="s">
        <v>5</v>
      </c>
      <c r="C10041" s="4" t="s">
        <v>84</v>
      </c>
    </row>
    <row r="10042" spans="1:27">
      <c r="A10042" t="n">
        <v>76620</v>
      </c>
      <c r="B10042" s="29" t="n">
        <v>3</v>
      </c>
      <c r="C10042" s="16" t="n">
        <f t="normal" ca="1">A10662</f>
        <v>0</v>
      </c>
    </row>
    <row r="10043" spans="1:27">
      <c r="A10043" t="s">
        <v>4</v>
      </c>
      <c r="B10043" s="4" t="s">
        <v>5</v>
      </c>
      <c r="C10043" s="4" t="s">
        <v>13</v>
      </c>
      <c r="D10043" s="4" t="s">
        <v>10</v>
      </c>
    </row>
    <row r="10044" spans="1:27">
      <c r="A10044" t="n">
        <v>76625</v>
      </c>
      <c r="B10044" s="42" t="n">
        <v>162</v>
      </c>
      <c r="C10044" s="7" t="n">
        <v>1</v>
      </c>
      <c r="D10044" s="7" t="n">
        <v>12352</v>
      </c>
    </row>
    <row r="10045" spans="1:27">
      <c r="A10045" t="s">
        <v>4</v>
      </c>
      <c r="B10045" s="4" t="s">
        <v>5</v>
      </c>
      <c r="C10045" s="4" t="s">
        <v>84</v>
      </c>
    </row>
    <row r="10046" spans="1:27">
      <c r="A10046" t="n">
        <v>76629</v>
      </c>
      <c r="B10046" s="29" t="n">
        <v>3</v>
      </c>
      <c r="C10046" s="16" t="n">
        <f t="normal" ca="1">A10662</f>
        <v>0</v>
      </c>
    </row>
    <row r="10047" spans="1:27">
      <c r="A10047" t="s">
        <v>4</v>
      </c>
      <c r="B10047" s="4" t="s">
        <v>5</v>
      </c>
      <c r="C10047" s="4" t="s">
        <v>13</v>
      </c>
      <c r="D10047" s="4" t="s">
        <v>10</v>
      </c>
    </row>
    <row r="10048" spans="1:27">
      <c r="A10048" t="n">
        <v>76634</v>
      </c>
      <c r="B10048" s="42" t="n">
        <v>162</v>
      </c>
      <c r="C10048" s="7" t="n">
        <v>1</v>
      </c>
      <c r="D10048" s="7" t="n">
        <v>12353</v>
      </c>
    </row>
    <row r="10049" spans="1:27">
      <c r="A10049" t="s">
        <v>4</v>
      </c>
      <c r="B10049" s="4" t="s">
        <v>5</v>
      </c>
      <c r="C10049" s="4" t="s">
        <v>84</v>
      </c>
    </row>
    <row r="10050" spans="1:27">
      <c r="A10050" t="n">
        <v>76638</v>
      </c>
      <c r="B10050" s="29" t="n">
        <v>3</v>
      </c>
      <c r="C10050" s="16" t="n">
        <f t="normal" ca="1">A10662</f>
        <v>0</v>
      </c>
    </row>
    <row r="10051" spans="1:27">
      <c r="A10051" t="s">
        <v>4</v>
      </c>
      <c r="B10051" s="4" t="s">
        <v>5</v>
      </c>
      <c r="C10051" s="4" t="s">
        <v>13</v>
      </c>
      <c r="D10051" s="4" t="s">
        <v>10</v>
      </c>
    </row>
    <row r="10052" spans="1:27">
      <c r="A10052" t="n">
        <v>76643</v>
      </c>
      <c r="B10052" s="42" t="n">
        <v>162</v>
      </c>
      <c r="C10052" s="7" t="n">
        <v>1</v>
      </c>
      <c r="D10052" s="7" t="n">
        <v>12354</v>
      </c>
    </row>
    <row r="10053" spans="1:27">
      <c r="A10053" t="s">
        <v>4</v>
      </c>
      <c r="B10053" s="4" t="s">
        <v>5</v>
      </c>
      <c r="C10053" s="4" t="s">
        <v>84</v>
      </c>
    </row>
    <row r="10054" spans="1:27">
      <c r="A10054" t="n">
        <v>76647</v>
      </c>
      <c r="B10054" s="29" t="n">
        <v>3</v>
      </c>
      <c r="C10054" s="16" t="n">
        <f t="normal" ca="1">A10662</f>
        <v>0</v>
      </c>
    </row>
    <row r="10055" spans="1:27">
      <c r="A10055" t="s">
        <v>4</v>
      </c>
      <c r="B10055" s="4" t="s">
        <v>5</v>
      </c>
      <c r="C10055" s="4" t="s">
        <v>13</v>
      </c>
      <c r="D10055" s="4" t="s">
        <v>10</v>
      </c>
    </row>
    <row r="10056" spans="1:27">
      <c r="A10056" t="n">
        <v>76652</v>
      </c>
      <c r="B10056" s="42" t="n">
        <v>162</v>
      </c>
      <c r="C10056" s="7" t="n">
        <v>1</v>
      </c>
      <c r="D10056" s="7" t="n">
        <v>12355</v>
      </c>
    </row>
    <row r="10057" spans="1:27">
      <c r="A10057" t="s">
        <v>4</v>
      </c>
      <c r="B10057" s="4" t="s">
        <v>5</v>
      </c>
      <c r="C10057" s="4" t="s">
        <v>84</v>
      </c>
    </row>
    <row r="10058" spans="1:27">
      <c r="A10058" t="n">
        <v>76656</v>
      </c>
      <c r="B10058" s="29" t="n">
        <v>3</v>
      </c>
      <c r="C10058" s="16" t="n">
        <f t="normal" ca="1">A10662</f>
        <v>0</v>
      </c>
    </row>
    <row r="10059" spans="1:27">
      <c r="A10059" t="s">
        <v>4</v>
      </c>
      <c r="B10059" s="4" t="s">
        <v>5</v>
      </c>
      <c r="C10059" s="4" t="s">
        <v>69</v>
      </c>
      <c r="D10059" s="4" t="s">
        <v>69</v>
      </c>
      <c r="E10059" s="4" t="s">
        <v>69</v>
      </c>
      <c r="F10059" s="4" t="s">
        <v>69</v>
      </c>
    </row>
    <row r="10060" spans="1:27">
      <c r="A10060" t="n">
        <v>76661</v>
      </c>
      <c r="B10060" s="44" t="n">
        <v>149</v>
      </c>
      <c r="C10060" s="7" t="n">
        <v>-7.94999980926514</v>
      </c>
      <c r="D10060" s="7" t="n">
        <v>12</v>
      </c>
      <c r="E10060" s="7" t="n">
        <v>-171</v>
      </c>
      <c r="F10060" s="7" t="n">
        <v>180</v>
      </c>
    </row>
    <row r="10061" spans="1:27">
      <c r="A10061" t="s">
        <v>4</v>
      </c>
      <c r="B10061" s="4" t="s">
        <v>5</v>
      </c>
      <c r="C10061" s="4" t="s">
        <v>6</v>
      </c>
      <c r="D10061" s="4" t="s">
        <v>6</v>
      </c>
      <c r="E10061" s="4" t="s">
        <v>13</v>
      </c>
    </row>
    <row r="10062" spans="1:27">
      <c r="A10062" t="n">
        <v>76678</v>
      </c>
      <c r="B10062" s="45" t="n">
        <v>30</v>
      </c>
      <c r="C10062" s="7" t="s">
        <v>1047</v>
      </c>
      <c r="D10062" s="7" t="s">
        <v>12</v>
      </c>
      <c r="E10062" s="7" t="n">
        <v>0</v>
      </c>
    </row>
    <row r="10063" spans="1:27">
      <c r="A10063" t="s">
        <v>4</v>
      </c>
      <c r="B10063" s="4" t="s">
        <v>5</v>
      </c>
      <c r="C10063" s="4" t="s">
        <v>84</v>
      </c>
    </row>
    <row r="10064" spans="1:27">
      <c r="A10064" t="n">
        <v>76687</v>
      </c>
      <c r="B10064" s="29" t="n">
        <v>3</v>
      </c>
      <c r="C10064" s="16" t="n">
        <f t="normal" ca="1">A10662</f>
        <v>0</v>
      </c>
    </row>
    <row r="10065" spans="1:6">
      <c r="A10065" t="s">
        <v>4</v>
      </c>
      <c r="B10065" s="4" t="s">
        <v>5</v>
      </c>
      <c r="C10065" s="4" t="s">
        <v>69</v>
      </c>
      <c r="D10065" s="4" t="s">
        <v>69</v>
      </c>
      <c r="E10065" s="4" t="s">
        <v>69</v>
      </c>
      <c r="F10065" s="4" t="s">
        <v>69</v>
      </c>
    </row>
    <row r="10066" spans="1:6">
      <c r="A10066" t="n">
        <v>76692</v>
      </c>
      <c r="B10066" s="44" t="n">
        <v>149</v>
      </c>
      <c r="C10066" s="7" t="n">
        <v>-99.9499969482422</v>
      </c>
      <c r="D10066" s="7" t="n">
        <v>-4</v>
      </c>
      <c r="E10066" s="7" t="n">
        <v>-165</v>
      </c>
      <c r="F10066" s="7" t="n">
        <v>180</v>
      </c>
    </row>
    <row r="10067" spans="1:6">
      <c r="A10067" t="s">
        <v>4</v>
      </c>
      <c r="B10067" s="4" t="s">
        <v>5</v>
      </c>
      <c r="C10067" s="4" t="s">
        <v>6</v>
      </c>
      <c r="D10067" s="4" t="s">
        <v>6</v>
      </c>
      <c r="E10067" s="4" t="s">
        <v>13</v>
      </c>
    </row>
    <row r="10068" spans="1:6">
      <c r="A10068" t="n">
        <v>76709</v>
      </c>
      <c r="B10068" s="45" t="n">
        <v>30</v>
      </c>
      <c r="C10068" s="7" t="s">
        <v>1048</v>
      </c>
      <c r="D10068" s="7" t="s">
        <v>12</v>
      </c>
      <c r="E10068" s="7" t="n">
        <v>0</v>
      </c>
    </row>
    <row r="10069" spans="1:6">
      <c r="A10069" t="s">
        <v>4</v>
      </c>
      <c r="B10069" s="4" t="s">
        <v>5</v>
      </c>
      <c r="C10069" s="4" t="s">
        <v>84</v>
      </c>
    </row>
    <row r="10070" spans="1:6">
      <c r="A10070" t="n">
        <v>76718</v>
      </c>
      <c r="B10070" s="29" t="n">
        <v>3</v>
      </c>
      <c r="C10070" s="16" t="n">
        <f t="normal" ca="1">A10662</f>
        <v>0</v>
      </c>
    </row>
    <row r="10071" spans="1:6">
      <c r="A10071" t="s">
        <v>4</v>
      </c>
      <c r="B10071" s="4" t="s">
        <v>5</v>
      </c>
      <c r="C10071" s="4" t="s">
        <v>69</v>
      </c>
      <c r="D10071" s="4" t="s">
        <v>69</v>
      </c>
      <c r="E10071" s="4" t="s">
        <v>69</v>
      </c>
      <c r="F10071" s="4" t="s">
        <v>69</v>
      </c>
    </row>
    <row r="10072" spans="1:6">
      <c r="A10072" t="n">
        <v>76723</v>
      </c>
      <c r="B10072" s="44" t="n">
        <v>149</v>
      </c>
      <c r="C10072" s="7" t="n">
        <v>8</v>
      </c>
      <c r="D10072" s="7" t="n">
        <v>0</v>
      </c>
      <c r="E10072" s="7" t="n">
        <v>-183</v>
      </c>
      <c r="F10072" s="7" t="n">
        <v>180</v>
      </c>
    </row>
    <row r="10073" spans="1:6">
      <c r="A10073" t="s">
        <v>4</v>
      </c>
      <c r="B10073" s="4" t="s">
        <v>5</v>
      </c>
      <c r="C10073" s="4" t="s">
        <v>6</v>
      </c>
      <c r="D10073" s="4" t="s">
        <v>6</v>
      </c>
      <c r="E10073" s="4" t="s">
        <v>13</v>
      </c>
    </row>
    <row r="10074" spans="1:6">
      <c r="A10074" t="n">
        <v>76740</v>
      </c>
      <c r="B10074" s="45" t="n">
        <v>30</v>
      </c>
      <c r="C10074" s="7" t="s">
        <v>1049</v>
      </c>
      <c r="D10074" s="7" t="s">
        <v>12</v>
      </c>
      <c r="E10074" s="7" t="n">
        <v>0</v>
      </c>
    </row>
    <row r="10075" spans="1:6">
      <c r="A10075" t="s">
        <v>4</v>
      </c>
      <c r="B10075" s="4" t="s">
        <v>5</v>
      </c>
      <c r="C10075" s="4" t="s">
        <v>84</v>
      </c>
    </row>
    <row r="10076" spans="1:6">
      <c r="A10076" t="n">
        <v>76749</v>
      </c>
      <c r="B10076" s="29" t="n">
        <v>3</v>
      </c>
      <c r="C10076" s="16" t="n">
        <f t="normal" ca="1">A10662</f>
        <v>0</v>
      </c>
    </row>
    <row r="10077" spans="1:6">
      <c r="A10077" t="s">
        <v>4</v>
      </c>
      <c r="B10077" s="4" t="s">
        <v>5</v>
      </c>
      <c r="C10077" s="4" t="s">
        <v>69</v>
      </c>
      <c r="D10077" s="4" t="s">
        <v>69</v>
      </c>
      <c r="E10077" s="4" t="s">
        <v>69</v>
      </c>
      <c r="F10077" s="4" t="s">
        <v>69</v>
      </c>
    </row>
    <row r="10078" spans="1:6">
      <c r="A10078" t="n">
        <v>76754</v>
      </c>
      <c r="B10078" s="44" t="n">
        <v>149</v>
      </c>
      <c r="C10078" s="7" t="n">
        <v>0</v>
      </c>
      <c r="D10078" s="7" t="n">
        <v>-11</v>
      </c>
      <c r="E10078" s="7" t="n">
        <v>-9</v>
      </c>
      <c r="F10078" s="7" t="n">
        <v>180</v>
      </c>
    </row>
    <row r="10079" spans="1:6">
      <c r="A10079" t="s">
        <v>4</v>
      </c>
      <c r="B10079" s="4" t="s">
        <v>5</v>
      </c>
      <c r="C10079" s="4" t="s">
        <v>6</v>
      </c>
      <c r="D10079" s="4" t="s">
        <v>6</v>
      </c>
      <c r="E10079" s="4" t="s">
        <v>13</v>
      </c>
    </row>
    <row r="10080" spans="1:6">
      <c r="A10080" t="n">
        <v>76771</v>
      </c>
      <c r="B10080" s="45" t="n">
        <v>30</v>
      </c>
      <c r="C10080" s="7" t="s">
        <v>1050</v>
      </c>
      <c r="D10080" s="7" t="s">
        <v>12</v>
      </c>
      <c r="E10080" s="7" t="n">
        <v>0</v>
      </c>
    </row>
    <row r="10081" spans="1:6">
      <c r="A10081" t="s">
        <v>4</v>
      </c>
      <c r="B10081" s="4" t="s">
        <v>5</v>
      </c>
      <c r="C10081" s="4" t="s">
        <v>84</v>
      </c>
    </row>
    <row r="10082" spans="1:6">
      <c r="A10082" t="n">
        <v>76780</v>
      </c>
      <c r="B10082" s="29" t="n">
        <v>3</v>
      </c>
      <c r="C10082" s="16" t="n">
        <f t="normal" ca="1">A10662</f>
        <v>0</v>
      </c>
    </row>
    <row r="10083" spans="1:6">
      <c r="A10083" t="s">
        <v>4</v>
      </c>
      <c r="B10083" s="4" t="s">
        <v>5</v>
      </c>
      <c r="C10083" s="4" t="s">
        <v>13</v>
      </c>
      <c r="D10083" s="4" t="s">
        <v>10</v>
      </c>
    </row>
    <row r="10084" spans="1:6">
      <c r="A10084" t="n">
        <v>76785</v>
      </c>
      <c r="B10084" s="42" t="n">
        <v>162</v>
      </c>
      <c r="C10084" s="7" t="n">
        <v>1</v>
      </c>
      <c r="D10084" s="7" t="n">
        <v>12360</v>
      </c>
    </row>
    <row r="10085" spans="1:6">
      <c r="A10085" t="s">
        <v>4</v>
      </c>
      <c r="B10085" s="4" t="s">
        <v>5</v>
      </c>
      <c r="C10085" s="4" t="s">
        <v>84</v>
      </c>
    </row>
    <row r="10086" spans="1:6">
      <c r="A10086" t="n">
        <v>76789</v>
      </c>
      <c r="B10086" s="29" t="n">
        <v>3</v>
      </c>
      <c r="C10086" s="16" t="n">
        <f t="normal" ca="1">A10662</f>
        <v>0</v>
      </c>
    </row>
    <row r="10087" spans="1:6">
      <c r="A10087" t="s">
        <v>4</v>
      </c>
      <c r="B10087" s="4" t="s">
        <v>5</v>
      </c>
      <c r="C10087" s="4" t="s">
        <v>13</v>
      </c>
      <c r="D10087" s="4" t="s">
        <v>10</v>
      </c>
    </row>
    <row r="10088" spans="1:6">
      <c r="A10088" t="n">
        <v>76794</v>
      </c>
      <c r="B10088" s="42" t="n">
        <v>162</v>
      </c>
      <c r="C10088" s="7" t="n">
        <v>1</v>
      </c>
      <c r="D10088" s="7" t="n">
        <v>12361</v>
      </c>
    </row>
    <row r="10089" spans="1:6">
      <c r="A10089" t="s">
        <v>4</v>
      </c>
      <c r="B10089" s="4" t="s">
        <v>5</v>
      </c>
      <c r="C10089" s="4" t="s">
        <v>84</v>
      </c>
    </row>
    <row r="10090" spans="1:6">
      <c r="A10090" t="n">
        <v>76798</v>
      </c>
      <c r="B10090" s="29" t="n">
        <v>3</v>
      </c>
      <c r="C10090" s="16" t="n">
        <f t="normal" ca="1">A10662</f>
        <v>0</v>
      </c>
    </row>
    <row r="10091" spans="1:6">
      <c r="A10091" t="s">
        <v>4</v>
      </c>
      <c r="B10091" s="4" t="s">
        <v>5</v>
      </c>
      <c r="C10091" s="4" t="s">
        <v>13</v>
      </c>
      <c r="D10091" s="4" t="s">
        <v>10</v>
      </c>
    </row>
    <row r="10092" spans="1:6">
      <c r="A10092" t="n">
        <v>76803</v>
      </c>
      <c r="B10092" s="42" t="n">
        <v>162</v>
      </c>
      <c r="C10092" s="7" t="n">
        <v>1</v>
      </c>
      <c r="D10092" s="7" t="n">
        <v>12362</v>
      </c>
    </row>
    <row r="10093" spans="1:6">
      <c r="A10093" t="s">
        <v>4</v>
      </c>
      <c r="B10093" s="4" t="s">
        <v>5</v>
      </c>
      <c r="C10093" s="4" t="s">
        <v>84</v>
      </c>
    </row>
    <row r="10094" spans="1:6">
      <c r="A10094" t="n">
        <v>76807</v>
      </c>
      <c r="B10094" s="29" t="n">
        <v>3</v>
      </c>
      <c r="C10094" s="16" t="n">
        <f t="normal" ca="1">A10662</f>
        <v>0</v>
      </c>
    </row>
    <row r="10095" spans="1:6">
      <c r="A10095" t="s">
        <v>4</v>
      </c>
      <c r="B10095" s="4" t="s">
        <v>5</v>
      </c>
      <c r="C10095" s="4" t="s">
        <v>13</v>
      </c>
      <c r="D10095" s="4" t="s">
        <v>10</v>
      </c>
    </row>
    <row r="10096" spans="1:6">
      <c r="A10096" t="n">
        <v>76812</v>
      </c>
      <c r="B10096" s="42" t="n">
        <v>162</v>
      </c>
      <c r="C10096" s="7" t="n">
        <v>1</v>
      </c>
      <c r="D10096" s="7" t="n">
        <v>12363</v>
      </c>
    </row>
    <row r="10097" spans="1:4">
      <c r="A10097" t="s">
        <v>4</v>
      </c>
      <c r="B10097" s="4" t="s">
        <v>5</v>
      </c>
      <c r="C10097" s="4" t="s">
        <v>84</v>
      </c>
    </row>
    <row r="10098" spans="1:4">
      <c r="A10098" t="n">
        <v>76816</v>
      </c>
      <c r="B10098" s="29" t="n">
        <v>3</v>
      </c>
      <c r="C10098" s="16" t="n">
        <f t="normal" ca="1">A10662</f>
        <v>0</v>
      </c>
    </row>
    <row r="10099" spans="1:4">
      <c r="A10099" t="s">
        <v>4</v>
      </c>
      <c r="B10099" s="4" t="s">
        <v>5</v>
      </c>
      <c r="C10099" s="4" t="s">
        <v>13</v>
      </c>
      <c r="D10099" s="4" t="s">
        <v>10</v>
      </c>
    </row>
    <row r="10100" spans="1:4">
      <c r="A10100" t="n">
        <v>76821</v>
      </c>
      <c r="B10100" s="42" t="n">
        <v>162</v>
      </c>
      <c r="C10100" s="7" t="n">
        <v>1</v>
      </c>
      <c r="D10100" s="7" t="n">
        <v>12495</v>
      </c>
    </row>
    <row r="10101" spans="1:4">
      <c r="A10101" t="s">
        <v>4</v>
      </c>
      <c r="B10101" s="4" t="s">
        <v>5</v>
      </c>
      <c r="C10101" s="4" t="s">
        <v>84</v>
      </c>
    </row>
    <row r="10102" spans="1:4">
      <c r="A10102" t="n">
        <v>76825</v>
      </c>
      <c r="B10102" s="29" t="n">
        <v>3</v>
      </c>
      <c r="C10102" s="16" t="n">
        <f t="normal" ca="1">A10662</f>
        <v>0</v>
      </c>
    </row>
    <row r="10103" spans="1:4">
      <c r="A10103" t="s">
        <v>4</v>
      </c>
      <c r="B10103" s="4" t="s">
        <v>5</v>
      </c>
      <c r="C10103" s="4" t="s">
        <v>13</v>
      </c>
      <c r="D10103" s="4" t="s">
        <v>10</v>
      </c>
    </row>
    <row r="10104" spans="1:4">
      <c r="A10104" t="n">
        <v>76830</v>
      </c>
      <c r="B10104" s="42" t="n">
        <v>162</v>
      </c>
      <c r="C10104" s="7" t="n">
        <v>1</v>
      </c>
      <c r="D10104" s="7" t="n">
        <v>12478</v>
      </c>
    </row>
    <row r="10105" spans="1:4">
      <c r="A10105" t="s">
        <v>4</v>
      </c>
      <c r="B10105" s="4" t="s">
        <v>5</v>
      </c>
      <c r="C10105" s="4" t="s">
        <v>84</v>
      </c>
    </row>
    <row r="10106" spans="1:4">
      <c r="A10106" t="n">
        <v>76834</v>
      </c>
      <c r="B10106" s="29" t="n">
        <v>3</v>
      </c>
      <c r="C10106" s="16" t="n">
        <f t="normal" ca="1">A10662</f>
        <v>0</v>
      </c>
    </row>
    <row r="10107" spans="1:4">
      <c r="A10107" t="s">
        <v>4</v>
      </c>
      <c r="B10107" s="4" t="s">
        <v>5</v>
      </c>
      <c r="C10107" s="4" t="s">
        <v>13</v>
      </c>
      <c r="D10107" s="4" t="s">
        <v>10</v>
      </c>
    </row>
    <row r="10108" spans="1:4">
      <c r="A10108" t="n">
        <v>76839</v>
      </c>
      <c r="B10108" s="42" t="n">
        <v>162</v>
      </c>
      <c r="C10108" s="7" t="n">
        <v>1</v>
      </c>
      <c r="D10108" s="7" t="n">
        <v>12479</v>
      </c>
    </row>
    <row r="10109" spans="1:4">
      <c r="A10109" t="s">
        <v>4</v>
      </c>
      <c r="B10109" s="4" t="s">
        <v>5</v>
      </c>
      <c r="C10109" s="4" t="s">
        <v>84</v>
      </c>
    </row>
    <row r="10110" spans="1:4">
      <c r="A10110" t="n">
        <v>76843</v>
      </c>
      <c r="B10110" s="29" t="n">
        <v>3</v>
      </c>
      <c r="C10110" s="16" t="n">
        <f t="normal" ca="1">A10662</f>
        <v>0</v>
      </c>
    </row>
    <row r="10111" spans="1:4">
      <c r="A10111" t="s">
        <v>4</v>
      </c>
      <c r="B10111" s="4" t="s">
        <v>5</v>
      </c>
      <c r="C10111" s="4" t="s">
        <v>13</v>
      </c>
      <c r="D10111" s="4" t="s">
        <v>10</v>
      </c>
    </row>
    <row r="10112" spans="1:4">
      <c r="A10112" t="n">
        <v>76848</v>
      </c>
      <c r="B10112" s="42" t="n">
        <v>162</v>
      </c>
      <c r="C10112" s="7" t="n">
        <v>1</v>
      </c>
      <c r="D10112" s="7" t="n">
        <v>12480</v>
      </c>
    </row>
    <row r="10113" spans="1:4">
      <c r="A10113" t="s">
        <v>4</v>
      </c>
      <c r="B10113" s="4" t="s">
        <v>5</v>
      </c>
      <c r="C10113" s="4" t="s">
        <v>84</v>
      </c>
    </row>
    <row r="10114" spans="1:4">
      <c r="A10114" t="n">
        <v>76852</v>
      </c>
      <c r="B10114" s="29" t="n">
        <v>3</v>
      </c>
      <c r="C10114" s="16" t="n">
        <f t="normal" ca="1">A10662</f>
        <v>0</v>
      </c>
    </row>
    <row r="10115" spans="1:4">
      <c r="A10115" t="s">
        <v>4</v>
      </c>
      <c r="B10115" s="4" t="s">
        <v>5</v>
      </c>
      <c r="C10115" s="4" t="s">
        <v>13</v>
      </c>
      <c r="D10115" s="4" t="s">
        <v>10</v>
      </c>
    </row>
    <row r="10116" spans="1:4">
      <c r="A10116" t="n">
        <v>76857</v>
      </c>
      <c r="B10116" s="42" t="n">
        <v>162</v>
      </c>
      <c r="C10116" s="7" t="n">
        <v>1</v>
      </c>
      <c r="D10116" s="7" t="n">
        <v>12364</v>
      </c>
    </row>
    <row r="10117" spans="1:4">
      <c r="A10117" t="s">
        <v>4</v>
      </c>
      <c r="B10117" s="4" t="s">
        <v>5</v>
      </c>
      <c r="C10117" s="4" t="s">
        <v>84</v>
      </c>
    </row>
    <row r="10118" spans="1:4">
      <c r="A10118" t="n">
        <v>76861</v>
      </c>
      <c r="B10118" s="29" t="n">
        <v>3</v>
      </c>
      <c r="C10118" s="16" t="n">
        <f t="normal" ca="1">A10662</f>
        <v>0</v>
      </c>
    </row>
    <row r="10119" spans="1:4">
      <c r="A10119" t="s">
        <v>4</v>
      </c>
      <c r="B10119" s="4" t="s">
        <v>5</v>
      </c>
      <c r="C10119" s="4" t="s">
        <v>13</v>
      </c>
      <c r="D10119" s="4" t="s">
        <v>10</v>
      </c>
    </row>
    <row r="10120" spans="1:4">
      <c r="A10120" t="n">
        <v>76866</v>
      </c>
      <c r="B10120" s="42" t="n">
        <v>162</v>
      </c>
      <c r="C10120" s="7" t="n">
        <v>1</v>
      </c>
      <c r="D10120" s="7" t="n">
        <v>12365</v>
      </c>
    </row>
    <row r="10121" spans="1:4">
      <c r="A10121" t="s">
        <v>4</v>
      </c>
      <c r="B10121" s="4" t="s">
        <v>5</v>
      </c>
      <c r="C10121" s="4" t="s">
        <v>84</v>
      </c>
    </row>
    <row r="10122" spans="1:4">
      <c r="A10122" t="n">
        <v>76870</v>
      </c>
      <c r="B10122" s="29" t="n">
        <v>3</v>
      </c>
      <c r="C10122" s="16" t="n">
        <f t="normal" ca="1">A10662</f>
        <v>0</v>
      </c>
    </row>
    <row r="10123" spans="1:4">
      <c r="A10123" t="s">
        <v>4</v>
      </c>
      <c r="B10123" s="4" t="s">
        <v>5</v>
      </c>
      <c r="C10123" s="4" t="s">
        <v>13</v>
      </c>
      <c r="D10123" s="4" t="s">
        <v>10</v>
      </c>
    </row>
    <row r="10124" spans="1:4">
      <c r="A10124" t="n">
        <v>76875</v>
      </c>
      <c r="B10124" s="42" t="n">
        <v>162</v>
      </c>
      <c r="C10124" s="7" t="n">
        <v>1</v>
      </c>
      <c r="D10124" s="7" t="n">
        <v>12366</v>
      </c>
    </row>
    <row r="10125" spans="1:4">
      <c r="A10125" t="s">
        <v>4</v>
      </c>
      <c r="B10125" s="4" t="s">
        <v>5</v>
      </c>
      <c r="C10125" s="4" t="s">
        <v>84</v>
      </c>
    </row>
    <row r="10126" spans="1:4">
      <c r="A10126" t="n">
        <v>76879</v>
      </c>
      <c r="B10126" s="29" t="n">
        <v>3</v>
      </c>
      <c r="C10126" s="16" t="n">
        <f t="normal" ca="1">A10662</f>
        <v>0</v>
      </c>
    </row>
    <row r="10127" spans="1:4">
      <c r="A10127" t="s">
        <v>4</v>
      </c>
      <c r="B10127" s="4" t="s">
        <v>5</v>
      </c>
      <c r="C10127" s="4" t="s">
        <v>13</v>
      </c>
      <c r="D10127" s="4" t="s">
        <v>10</v>
      </c>
    </row>
    <row r="10128" spans="1:4">
      <c r="A10128" t="n">
        <v>76884</v>
      </c>
      <c r="B10128" s="42" t="n">
        <v>162</v>
      </c>
      <c r="C10128" s="7" t="n">
        <v>1</v>
      </c>
      <c r="D10128" s="7" t="n">
        <v>12367</v>
      </c>
    </row>
    <row r="10129" spans="1:4">
      <c r="A10129" t="s">
        <v>4</v>
      </c>
      <c r="B10129" s="4" t="s">
        <v>5</v>
      </c>
      <c r="C10129" s="4" t="s">
        <v>84</v>
      </c>
    </row>
    <row r="10130" spans="1:4">
      <c r="A10130" t="n">
        <v>76888</v>
      </c>
      <c r="B10130" s="29" t="n">
        <v>3</v>
      </c>
      <c r="C10130" s="16" t="n">
        <f t="normal" ca="1">A10662</f>
        <v>0</v>
      </c>
    </row>
    <row r="10131" spans="1:4">
      <c r="A10131" t="s">
        <v>4</v>
      </c>
      <c r="B10131" s="4" t="s">
        <v>5</v>
      </c>
      <c r="C10131" s="4" t="s">
        <v>13</v>
      </c>
      <c r="D10131" s="4" t="s">
        <v>10</v>
      </c>
    </row>
    <row r="10132" spans="1:4">
      <c r="A10132" t="n">
        <v>76893</v>
      </c>
      <c r="B10132" s="42" t="n">
        <v>162</v>
      </c>
      <c r="C10132" s="7" t="n">
        <v>1</v>
      </c>
      <c r="D10132" s="7" t="n">
        <v>12368</v>
      </c>
    </row>
    <row r="10133" spans="1:4">
      <c r="A10133" t="s">
        <v>4</v>
      </c>
      <c r="B10133" s="4" t="s">
        <v>5</v>
      </c>
      <c r="C10133" s="4" t="s">
        <v>84</v>
      </c>
    </row>
    <row r="10134" spans="1:4">
      <c r="A10134" t="n">
        <v>76897</v>
      </c>
      <c r="B10134" s="29" t="n">
        <v>3</v>
      </c>
      <c r="C10134" s="16" t="n">
        <f t="normal" ca="1">A10662</f>
        <v>0</v>
      </c>
    </row>
    <row r="10135" spans="1:4">
      <c r="A10135" t="s">
        <v>4</v>
      </c>
      <c r="B10135" s="4" t="s">
        <v>5</v>
      </c>
      <c r="C10135" s="4" t="s">
        <v>13</v>
      </c>
      <c r="D10135" s="4" t="s">
        <v>10</v>
      </c>
    </row>
    <row r="10136" spans="1:4">
      <c r="A10136" t="n">
        <v>76902</v>
      </c>
      <c r="B10136" s="42" t="n">
        <v>162</v>
      </c>
      <c r="C10136" s="7" t="n">
        <v>1</v>
      </c>
      <c r="D10136" s="7" t="n">
        <v>12463</v>
      </c>
    </row>
    <row r="10137" spans="1:4">
      <c r="A10137" t="s">
        <v>4</v>
      </c>
      <c r="B10137" s="4" t="s">
        <v>5</v>
      </c>
      <c r="C10137" s="4" t="s">
        <v>84</v>
      </c>
    </row>
    <row r="10138" spans="1:4">
      <c r="A10138" t="n">
        <v>76906</v>
      </c>
      <c r="B10138" s="29" t="n">
        <v>3</v>
      </c>
      <c r="C10138" s="16" t="n">
        <f t="normal" ca="1">A10662</f>
        <v>0</v>
      </c>
    </row>
    <row r="10139" spans="1:4">
      <c r="A10139" t="s">
        <v>4</v>
      </c>
      <c r="B10139" s="4" t="s">
        <v>5</v>
      </c>
      <c r="C10139" s="4" t="s">
        <v>10</v>
      </c>
    </row>
    <row r="10140" spans="1:4">
      <c r="A10140" t="n">
        <v>76911</v>
      </c>
      <c r="B10140" s="9" t="n">
        <v>12</v>
      </c>
      <c r="C10140" s="7" t="n">
        <v>6767</v>
      </c>
    </row>
    <row r="10141" spans="1:4">
      <c r="A10141" t="s">
        <v>4</v>
      </c>
      <c r="B10141" s="4" t="s">
        <v>5</v>
      </c>
      <c r="C10141" s="4" t="s">
        <v>13</v>
      </c>
      <c r="D10141" s="4" t="s">
        <v>10</v>
      </c>
    </row>
    <row r="10142" spans="1:4">
      <c r="A10142" t="n">
        <v>76914</v>
      </c>
      <c r="B10142" s="42" t="n">
        <v>162</v>
      </c>
      <c r="C10142" s="7" t="n">
        <v>1</v>
      </c>
      <c r="D10142" s="7" t="n">
        <v>12464</v>
      </c>
    </row>
    <row r="10143" spans="1:4">
      <c r="A10143" t="s">
        <v>4</v>
      </c>
      <c r="B10143" s="4" t="s">
        <v>5</v>
      </c>
      <c r="C10143" s="4" t="s">
        <v>84</v>
      </c>
    </row>
    <row r="10144" spans="1:4">
      <c r="A10144" t="n">
        <v>76918</v>
      </c>
      <c r="B10144" s="29" t="n">
        <v>3</v>
      </c>
      <c r="C10144" s="16" t="n">
        <f t="normal" ca="1">A10662</f>
        <v>0</v>
      </c>
    </row>
    <row r="10145" spans="1:4">
      <c r="A10145" t="s">
        <v>4</v>
      </c>
      <c r="B10145" s="4" t="s">
        <v>5</v>
      </c>
      <c r="C10145" s="4" t="s">
        <v>13</v>
      </c>
      <c r="D10145" s="4" t="s">
        <v>10</v>
      </c>
    </row>
    <row r="10146" spans="1:4">
      <c r="A10146" t="n">
        <v>76923</v>
      </c>
      <c r="B10146" s="42" t="n">
        <v>162</v>
      </c>
      <c r="C10146" s="7" t="n">
        <v>1</v>
      </c>
      <c r="D10146" s="7" t="n">
        <v>12465</v>
      </c>
    </row>
    <row r="10147" spans="1:4">
      <c r="A10147" t="s">
        <v>4</v>
      </c>
      <c r="B10147" s="4" t="s">
        <v>5</v>
      </c>
      <c r="C10147" s="4" t="s">
        <v>84</v>
      </c>
    </row>
    <row r="10148" spans="1:4">
      <c r="A10148" t="n">
        <v>76927</v>
      </c>
      <c r="B10148" s="29" t="n">
        <v>3</v>
      </c>
      <c r="C10148" s="16" t="n">
        <f t="normal" ca="1">A10662</f>
        <v>0</v>
      </c>
    </row>
    <row r="10149" spans="1:4">
      <c r="A10149" t="s">
        <v>4</v>
      </c>
      <c r="B10149" s="4" t="s">
        <v>5</v>
      </c>
      <c r="C10149" s="4" t="s">
        <v>10</v>
      </c>
    </row>
    <row r="10150" spans="1:4">
      <c r="A10150" t="n">
        <v>76932</v>
      </c>
      <c r="B10150" s="9" t="n">
        <v>12</v>
      </c>
      <c r="C10150" s="7" t="n">
        <v>6767</v>
      </c>
    </row>
    <row r="10151" spans="1:4">
      <c r="A10151" t="s">
        <v>4</v>
      </c>
      <c r="B10151" s="4" t="s">
        <v>5</v>
      </c>
      <c r="C10151" s="4" t="s">
        <v>13</v>
      </c>
      <c r="D10151" s="4" t="s">
        <v>10</v>
      </c>
    </row>
    <row r="10152" spans="1:4">
      <c r="A10152" t="n">
        <v>76935</v>
      </c>
      <c r="B10152" s="42" t="n">
        <v>162</v>
      </c>
      <c r="C10152" s="7" t="n">
        <v>1</v>
      </c>
      <c r="D10152" s="7" t="n">
        <v>12369</v>
      </c>
    </row>
    <row r="10153" spans="1:4">
      <c r="A10153" t="s">
        <v>4</v>
      </c>
      <c r="B10153" s="4" t="s">
        <v>5</v>
      </c>
      <c r="C10153" s="4" t="s">
        <v>84</v>
      </c>
    </row>
    <row r="10154" spans="1:4">
      <c r="A10154" t="n">
        <v>76939</v>
      </c>
      <c r="B10154" s="29" t="n">
        <v>3</v>
      </c>
      <c r="C10154" s="16" t="n">
        <f t="normal" ca="1">A10662</f>
        <v>0</v>
      </c>
    </row>
    <row r="10155" spans="1:4">
      <c r="A10155" t="s">
        <v>4</v>
      </c>
      <c r="B10155" s="4" t="s">
        <v>5</v>
      </c>
      <c r="C10155" s="4" t="s">
        <v>13</v>
      </c>
      <c r="D10155" s="4" t="s">
        <v>10</v>
      </c>
    </row>
    <row r="10156" spans="1:4">
      <c r="A10156" t="n">
        <v>76944</v>
      </c>
      <c r="B10156" s="42" t="n">
        <v>162</v>
      </c>
      <c r="C10156" s="7" t="n">
        <v>1</v>
      </c>
      <c r="D10156" s="7" t="n">
        <v>12466</v>
      </c>
    </row>
    <row r="10157" spans="1:4">
      <c r="A10157" t="s">
        <v>4</v>
      </c>
      <c r="B10157" s="4" t="s">
        <v>5</v>
      </c>
      <c r="C10157" s="4" t="s">
        <v>84</v>
      </c>
    </row>
    <row r="10158" spans="1:4">
      <c r="A10158" t="n">
        <v>76948</v>
      </c>
      <c r="B10158" s="29" t="n">
        <v>3</v>
      </c>
      <c r="C10158" s="16" t="n">
        <f t="normal" ca="1">A10662</f>
        <v>0</v>
      </c>
    </row>
    <row r="10159" spans="1:4">
      <c r="A10159" t="s">
        <v>4</v>
      </c>
      <c r="B10159" s="4" t="s">
        <v>5</v>
      </c>
      <c r="C10159" s="4" t="s">
        <v>13</v>
      </c>
      <c r="D10159" s="4" t="s">
        <v>10</v>
      </c>
    </row>
    <row r="10160" spans="1:4">
      <c r="A10160" t="n">
        <v>76953</v>
      </c>
      <c r="B10160" s="42" t="n">
        <v>162</v>
      </c>
      <c r="C10160" s="7" t="n">
        <v>1</v>
      </c>
      <c r="D10160" s="7" t="n">
        <v>12467</v>
      </c>
    </row>
    <row r="10161" spans="1:4">
      <c r="A10161" t="s">
        <v>4</v>
      </c>
      <c r="B10161" s="4" t="s">
        <v>5</v>
      </c>
      <c r="C10161" s="4" t="s">
        <v>84</v>
      </c>
    </row>
    <row r="10162" spans="1:4">
      <c r="A10162" t="n">
        <v>76957</v>
      </c>
      <c r="B10162" s="29" t="n">
        <v>3</v>
      </c>
      <c r="C10162" s="16" t="n">
        <f t="normal" ca="1">A10662</f>
        <v>0</v>
      </c>
    </row>
    <row r="10163" spans="1:4">
      <c r="A10163" t="s">
        <v>4</v>
      </c>
      <c r="B10163" s="4" t="s">
        <v>5</v>
      </c>
      <c r="C10163" s="4" t="s">
        <v>10</v>
      </c>
    </row>
    <row r="10164" spans="1:4">
      <c r="A10164" t="n">
        <v>76962</v>
      </c>
      <c r="B10164" s="9" t="n">
        <v>12</v>
      </c>
      <c r="C10164" s="7" t="n">
        <v>6767</v>
      </c>
    </row>
    <row r="10165" spans="1:4">
      <c r="A10165" t="s">
        <v>4</v>
      </c>
      <c r="B10165" s="4" t="s">
        <v>5</v>
      </c>
      <c r="C10165" s="4" t="s">
        <v>13</v>
      </c>
      <c r="D10165" s="4" t="s">
        <v>10</v>
      </c>
    </row>
    <row r="10166" spans="1:4">
      <c r="A10166" t="n">
        <v>76965</v>
      </c>
      <c r="B10166" s="42" t="n">
        <v>162</v>
      </c>
      <c r="C10166" s="7" t="n">
        <v>1</v>
      </c>
      <c r="D10166" s="7" t="n">
        <v>12468</v>
      </c>
    </row>
    <row r="10167" spans="1:4">
      <c r="A10167" t="s">
        <v>4</v>
      </c>
      <c r="B10167" s="4" t="s">
        <v>5</v>
      </c>
      <c r="C10167" s="4" t="s">
        <v>84</v>
      </c>
    </row>
    <row r="10168" spans="1:4">
      <c r="A10168" t="n">
        <v>76969</v>
      </c>
      <c r="B10168" s="29" t="n">
        <v>3</v>
      </c>
      <c r="C10168" s="16" t="n">
        <f t="normal" ca="1">A10662</f>
        <v>0</v>
      </c>
    </row>
    <row r="10169" spans="1:4">
      <c r="A10169" t="s">
        <v>4</v>
      </c>
      <c r="B10169" s="4" t="s">
        <v>5</v>
      </c>
      <c r="C10169" s="4" t="s">
        <v>13</v>
      </c>
      <c r="D10169" s="4" t="s">
        <v>10</v>
      </c>
    </row>
    <row r="10170" spans="1:4">
      <c r="A10170" t="n">
        <v>76974</v>
      </c>
      <c r="B10170" s="42" t="n">
        <v>162</v>
      </c>
      <c r="C10170" s="7" t="n">
        <v>1</v>
      </c>
      <c r="D10170" s="7" t="n">
        <v>12469</v>
      </c>
    </row>
    <row r="10171" spans="1:4">
      <c r="A10171" t="s">
        <v>4</v>
      </c>
      <c r="B10171" s="4" t="s">
        <v>5</v>
      </c>
      <c r="C10171" s="4" t="s">
        <v>84</v>
      </c>
    </row>
    <row r="10172" spans="1:4">
      <c r="A10172" t="n">
        <v>76978</v>
      </c>
      <c r="B10172" s="29" t="n">
        <v>3</v>
      </c>
      <c r="C10172" s="16" t="n">
        <f t="normal" ca="1">A10662</f>
        <v>0</v>
      </c>
    </row>
    <row r="10173" spans="1:4">
      <c r="A10173" t="s">
        <v>4</v>
      </c>
      <c r="B10173" s="4" t="s">
        <v>5</v>
      </c>
      <c r="C10173" s="4" t="s">
        <v>13</v>
      </c>
      <c r="D10173" s="4" t="s">
        <v>10</v>
      </c>
    </row>
    <row r="10174" spans="1:4">
      <c r="A10174" t="n">
        <v>76983</v>
      </c>
      <c r="B10174" s="42" t="n">
        <v>162</v>
      </c>
      <c r="C10174" s="7" t="n">
        <v>1</v>
      </c>
      <c r="D10174" s="7" t="n">
        <v>12470</v>
      </c>
    </row>
    <row r="10175" spans="1:4">
      <c r="A10175" t="s">
        <v>4</v>
      </c>
      <c r="B10175" s="4" t="s">
        <v>5</v>
      </c>
      <c r="C10175" s="4" t="s">
        <v>84</v>
      </c>
    </row>
    <row r="10176" spans="1:4">
      <c r="A10176" t="n">
        <v>76987</v>
      </c>
      <c r="B10176" s="29" t="n">
        <v>3</v>
      </c>
      <c r="C10176" s="16" t="n">
        <f t="normal" ca="1">A10662</f>
        <v>0</v>
      </c>
    </row>
    <row r="10177" spans="1:4">
      <c r="A10177" t="s">
        <v>4</v>
      </c>
      <c r="B10177" s="4" t="s">
        <v>5</v>
      </c>
      <c r="C10177" s="4" t="s">
        <v>13</v>
      </c>
      <c r="D10177" s="4" t="s">
        <v>10</v>
      </c>
    </row>
    <row r="10178" spans="1:4">
      <c r="A10178" t="n">
        <v>76992</v>
      </c>
      <c r="B10178" s="42" t="n">
        <v>162</v>
      </c>
      <c r="C10178" s="7" t="n">
        <v>1</v>
      </c>
      <c r="D10178" s="7" t="n">
        <v>12471</v>
      </c>
    </row>
    <row r="10179" spans="1:4">
      <c r="A10179" t="s">
        <v>4</v>
      </c>
      <c r="B10179" s="4" t="s">
        <v>5</v>
      </c>
      <c r="C10179" s="4" t="s">
        <v>84</v>
      </c>
    </row>
    <row r="10180" spans="1:4">
      <c r="A10180" t="n">
        <v>76996</v>
      </c>
      <c r="B10180" s="29" t="n">
        <v>3</v>
      </c>
      <c r="C10180" s="16" t="n">
        <f t="normal" ca="1">A10662</f>
        <v>0</v>
      </c>
    </row>
    <row r="10181" spans="1:4">
      <c r="A10181" t="s">
        <v>4</v>
      </c>
      <c r="B10181" s="4" t="s">
        <v>5</v>
      </c>
      <c r="C10181" s="4" t="s">
        <v>10</v>
      </c>
    </row>
    <row r="10182" spans="1:4">
      <c r="A10182" t="n">
        <v>77001</v>
      </c>
      <c r="B10182" s="9" t="n">
        <v>12</v>
      </c>
      <c r="C10182" s="7" t="n">
        <v>6767</v>
      </c>
    </row>
    <row r="10183" spans="1:4">
      <c r="A10183" t="s">
        <v>4</v>
      </c>
      <c r="B10183" s="4" t="s">
        <v>5</v>
      </c>
      <c r="C10183" s="4" t="s">
        <v>13</v>
      </c>
      <c r="D10183" s="4" t="s">
        <v>10</v>
      </c>
    </row>
    <row r="10184" spans="1:4">
      <c r="A10184" t="n">
        <v>77004</v>
      </c>
      <c r="B10184" s="42" t="n">
        <v>162</v>
      </c>
      <c r="C10184" s="7" t="n">
        <v>1</v>
      </c>
      <c r="D10184" s="7" t="n">
        <v>12472</v>
      </c>
    </row>
    <row r="10185" spans="1:4">
      <c r="A10185" t="s">
        <v>4</v>
      </c>
      <c r="B10185" s="4" t="s">
        <v>5</v>
      </c>
      <c r="C10185" s="4" t="s">
        <v>84</v>
      </c>
    </row>
    <row r="10186" spans="1:4">
      <c r="A10186" t="n">
        <v>77008</v>
      </c>
      <c r="B10186" s="29" t="n">
        <v>3</v>
      </c>
      <c r="C10186" s="16" t="n">
        <f t="normal" ca="1">A10662</f>
        <v>0</v>
      </c>
    </row>
    <row r="10187" spans="1:4">
      <c r="A10187" t="s">
        <v>4</v>
      </c>
      <c r="B10187" s="4" t="s">
        <v>5</v>
      </c>
      <c r="C10187" s="4" t="s">
        <v>13</v>
      </c>
      <c r="D10187" s="4" t="s">
        <v>10</v>
      </c>
    </row>
    <row r="10188" spans="1:4">
      <c r="A10188" t="n">
        <v>77013</v>
      </c>
      <c r="B10188" s="42" t="n">
        <v>162</v>
      </c>
      <c r="C10188" s="7" t="n">
        <v>1</v>
      </c>
      <c r="D10188" s="7" t="n">
        <v>12370</v>
      </c>
    </row>
    <row r="10189" spans="1:4">
      <c r="A10189" t="s">
        <v>4</v>
      </c>
      <c r="B10189" s="4" t="s">
        <v>5</v>
      </c>
      <c r="C10189" s="4" t="s">
        <v>84</v>
      </c>
    </row>
    <row r="10190" spans="1:4">
      <c r="A10190" t="n">
        <v>77017</v>
      </c>
      <c r="B10190" s="29" t="n">
        <v>3</v>
      </c>
      <c r="C10190" s="16" t="n">
        <f t="normal" ca="1">A10662</f>
        <v>0</v>
      </c>
    </row>
    <row r="10191" spans="1:4">
      <c r="A10191" t="s">
        <v>4</v>
      </c>
      <c r="B10191" s="4" t="s">
        <v>5</v>
      </c>
      <c r="C10191" s="4" t="s">
        <v>13</v>
      </c>
      <c r="D10191" s="4" t="s">
        <v>10</v>
      </c>
    </row>
    <row r="10192" spans="1:4">
      <c r="A10192" t="n">
        <v>77022</v>
      </c>
      <c r="B10192" s="42" t="n">
        <v>162</v>
      </c>
      <c r="C10192" s="7" t="n">
        <v>1</v>
      </c>
      <c r="D10192" s="7" t="n">
        <v>12371</v>
      </c>
    </row>
    <row r="10193" spans="1:4">
      <c r="A10193" t="s">
        <v>4</v>
      </c>
      <c r="B10193" s="4" t="s">
        <v>5</v>
      </c>
      <c r="C10193" s="4" t="s">
        <v>84</v>
      </c>
    </row>
    <row r="10194" spans="1:4">
      <c r="A10194" t="n">
        <v>77026</v>
      </c>
      <c r="B10194" s="29" t="n">
        <v>3</v>
      </c>
      <c r="C10194" s="16" t="n">
        <f t="normal" ca="1">A10662</f>
        <v>0</v>
      </c>
    </row>
    <row r="10195" spans="1:4">
      <c r="A10195" t="s">
        <v>4</v>
      </c>
      <c r="B10195" s="4" t="s">
        <v>5</v>
      </c>
      <c r="C10195" s="4" t="s">
        <v>10</v>
      </c>
    </row>
    <row r="10196" spans="1:4">
      <c r="A10196" t="n">
        <v>77031</v>
      </c>
      <c r="B10196" s="9" t="n">
        <v>12</v>
      </c>
      <c r="C10196" s="7" t="n">
        <v>6767</v>
      </c>
    </row>
    <row r="10197" spans="1:4">
      <c r="A10197" t="s">
        <v>4</v>
      </c>
      <c r="B10197" s="4" t="s">
        <v>5</v>
      </c>
      <c r="C10197" s="4" t="s">
        <v>13</v>
      </c>
      <c r="D10197" s="4" t="s">
        <v>10</v>
      </c>
    </row>
    <row r="10198" spans="1:4">
      <c r="A10198" t="n">
        <v>77034</v>
      </c>
      <c r="B10198" s="42" t="n">
        <v>162</v>
      </c>
      <c r="C10198" s="7" t="n">
        <v>1</v>
      </c>
      <c r="D10198" s="7" t="n">
        <v>12372</v>
      </c>
    </row>
    <row r="10199" spans="1:4">
      <c r="A10199" t="s">
        <v>4</v>
      </c>
      <c r="B10199" s="4" t="s">
        <v>5</v>
      </c>
      <c r="C10199" s="4" t="s">
        <v>84</v>
      </c>
    </row>
    <row r="10200" spans="1:4">
      <c r="A10200" t="n">
        <v>77038</v>
      </c>
      <c r="B10200" s="29" t="n">
        <v>3</v>
      </c>
      <c r="C10200" s="16" t="n">
        <f t="normal" ca="1">A10662</f>
        <v>0</v>
      </c>
    </row>
    <row r="10201" spans="1:4">
      <c r="A10201" t="s">
        <v>4</v>
      </c>
      <c r="B10201" s="4" t="s">
        <v>5</v>
      </c>
      <c r="C10201" s="4" t="s">
        <v>13</v>
      </c>
      <c r="D10201" s="4" t="s">
        <v>10</v>
      </c>
    </row>
    <row r="10202" spans="1:4">
      <c r="A10202" t="n">
        <v>77043</v>
      </c>
      <c r="B10202" s="14" t="n">
        <v>49</v>
      </c>
      <c r="C10202" s="7" t="n">
        <v>6</v>
      </c>
      <c r="D10202" s="7" t="n">
        <v>560</v>
      </c>
    </row>
    <row r="10203" spans="1:4">
      <c r="A10203" t="s">
        <v>4</v>
      </c>
      <c r="B10203" s="4" t="s">
        <v>5</v>
      </c>
      <c r="C10203" s="4" t="s">
        <v>13</v>
      </c>
      <c r="D10203" s="4" t="s">
        <v>10</v>
      </c>
    </row>
    <row r="10204" spans="1:4">
      <c r="A10204" t="n">
        <v>77047</v>
      </c>
      <c r="B10204" s="42" t="n">
        <v>162</v>
      </c>
      <c r="C10204" s="7" t="n">
        <v>1</v>
      </c>
      <c r="D10204" s="7" t="n">
        <v>12373</v>
      </c>
    </row>
    <row r="10205" spans="1:4">
      <c r="A10205" t="s">
        <v>4</v>
      </c>
      <c r="B10205" s="4" t="s">
        <v>5</v>
      </c>
      <c r="C10205" s="4" t="s">
        <v>84</v>
      </c>
    </row>
    <row r="10206" spans="1:4">
      <c r="A10206" t="n">
        <v>77051</v>
      </c>
      <c r="B10206" s="29" t="n">
        <v>3</v>
      </c>
      <c r="C10206" s="16" t="n">
        <f t="normal" ca="1">A10662</f>
        <v>0</v>
      </c>
    </row>
    <row r="10207" spans="1:4">
      <c r="A10207" t="s">
        <v>4</v>
      </c>
      <c r="B10207" s="4" t="s">
        <v>5</v>
      </c>
      <c r="C10207" s="4" t="s">
        <v>13</v>
      </c>
      <c r="D10207" s="4" t="s">
        <v>10</v>
      </c>
    </row>
    <row r="10208" spans="1:4">
      <c r="A10208" t="n">
        <v>77056</v>
      </c>
      <c r="B10208" s="14" t="n">
        <v>49</v>
      </c>
      <c r="C10208" s="7" t="n">
        <v>6</v>
      </c>
      <c r="D10208" s="7" t="n">
        <v>560</v>
      </c>
    </row>
    <row r="10209" spans="1:4">
      <c r="A10209" t="s">
        <v>4</v>
      </c>
      <c r="B10209" s="4" t="s">
        <v>5</v>
      </c>
      <c r="C10209" s="4" t="s">
        <v>13</v>
      </c>
      <c r="D10209" s="4" t="s">
        <v>10</v>
      </c>
    </row>
    <row r="10210" spans="1:4">
      <c r="A10210" t="n">
        <v>77060</v>
      </c>
      <c r="B10210" s="42" t="n">
        <v>162</v>
      </c>
      <c r="C10210" s="7" t="n">
        <v>1</v>
      </c>
      <c r="D10210" s="7" t="n">
        <v>12374</v>
      </c>
    </row>
    <row r="10211" spans="1:4">
      <c r="A10211" t="s">
        <v>4</v>
      </c>
      <c r="B10211" s="4" t="s">
        <v>5</v>
      </c>
      <c r="C10211" s="4" t="s">
        <v>84</v>
      </c>
    </row>
    <row r="10212" spans="1:4">
      <c r="A10212" t="n">
        <v>77064</v>
      </c>
      <c r="B10212" s="29" t="n">
        <v>3</v>
      </c>
      <c r="C10212" s="16" t="n">
        <f t="normal" ca="1">A10662</f>
        <v>0</v>
      </c>
    </row>
    <row r="10213" spans="1:4">
      <c r="A10213" t="s">
        <v>4</v>
      </c>
      <c r="B10213" s="4" t="s">
        <v>5</v>
      </c>
      <c r="C10213" s="4" t="s">
        <v>13</v>
      </c>
      <c r="D10213" s="4" t="s">
        <v>10</v>
      </c>
    </row>
    <row r="10214" spans="1:4">
      <c r="A10214" t="n">
        <v>77069</v>
      </c>
      <c r="B10214" s="14" t="n">
        <v>49</v>
      </c>
      <c r="C10214" s="7" t="n">
        <v>6</v>
      </c>
      <c r="D10214" s="7" t="n">
        <v>521</v>
      </c>
    </row>
    <row r="10215" spans="1:4">
      <c r="A10215" t="s">
        <v>4</v>
      </c>
      <c r="B10215" s="4" t="s">
        <v>5</v>
      </c>
      <c r="C10215" s="4" t="s">
        <v>13</v>
      </c>
      <c r="D10215" s="4" t="s">
        <v>10</v>
      </c>
    </row>
    <row r="10216" spans="1:4">
      <c r="A10216" t="n">
        <v>77073</v>
      </c>
      <c r="B10216" s="42" t="n">
        <v>162</v>
      </c>
      <c r="C10216" s="7" t="n">
        <v>1</v>
      </c>
      <c r="D10216" s="7" t="n">
        <v>12375</v>
      </c>
    </row>
    <row r="10217" spans="1:4">
      <c r="A10217" t="s">
        <v>4</v>
      </c>
      <c r="B10217" s="4" t="s">
        <v>5</v>
      </c>
      <c r="C10217" s="4" t="s">
        <v>84</v>
      </c>
    </row>
    <row r="10218" spans="1:4">
      <c r="A10218" t="n">
        <v>77077</v>
      </c>
      <c r="B10218" s="29" t="n">
        <v>3</v>
      </c>
      <c r="C10218" s="16" t="n">
        <f t="normal" ca="1">A10662</f>
        <v>0</v>
      </c>
    </row>
    <row r="10219" spans="1:4">
      <c r="A10219" t="s">
        <v>4</v>
      </c>
      <c r="B10219" s="4" t="s">
        <v>5</v>
      </c>
      <c r="C10219" s="4" t="s">
        <v>13</v>
      </c>
      <c r="D10219" s="4" t="s">
        <v>10</v>
      </c>
    </row>
    <row r="10220" spans="1:4">
      <c r="A10220" t="n">
        <v>77082</v>
      </c>
      <c r="B10220" s="14" t="n">
        <v>49</v>
      </c>
      <c r="C10220" s="7" t="n">
        <v>6</v>
      </c>
      <c r="D10220" s="7" t="n">
        <v>2</v>
      </c>
    </row>
    <row r="10221" spans="1:4">
      <c r="A10221" t="s">
        <v>4</v>
      </c>
      <c r="B10221" s="4" t="s">
        <v>5</v>
      </c>
      <c r="C10221" s="4" t="s">
        <v>13</v>
      </c>
      <c r="D10221" s="4" t="s">
        <v>10</v>
      </c>
    </row>
    <row r="10222" spans="1:4">
      <c r="A10222" t="n">
        <v>77086</v>
      </c>
      <c r="B10222" s="42" t="n">
        <v>162</v>
      </c>
      <c r="C10222" s="7" t="n">
        <v>1</v>
      </c>
      <c r="D10222" s="7" t="n">
        <v>12376</v>
      </c>
    </row>
    <row r="10223" spans="1:4">
      <c r="A10223" t="s">
        <v>4</v>
      </c>
      <c r="B10223" s="4" t="s">
        <v>5</v>
      </c>
      <c r="C10223" s="4" t="s">
        <v>84</v>
      </c>
    </row>
    <row r="10224" spans="1:4">
      <c r="A10224" t="n">
        <v>77090</v>
      </c>
      <c r="B10224" s="29" t="n">
        <v>3</v>
      </c>
      <c r="C10224" s="16" t="n">
        <f t="normal" ca="1">A10662</f>
        <v>0</v>
      </c>
    </row>
    <row r="10225" spans="1:4">
      <c r="A10225" t="s">
        <v>4</v>
      </c>
      <c r="B10225" s="4" t="s">
        <v>5</v>
      </c>
      <c r="C10225" s="4" t="s">
        <v>13</v>
      </c>
      <c r="D10225" s="4" t="s">
        <v>10</v>
      </c>
    </row>
    <row r="10226" spans="1:4">
      <c r="A10226" t="n">
        <v>77095</v>
      </c>
      <c r="B10226" s="14" t="n">
        <v>49</v>
      </c>
      <c r="C10226" s="7" t="n">
        <v>6</v>
      </c>
      <c r="D10226" s="7" t="n">
        <v>562</v>
      </c>
    </row>
    <row r="10227" spans="1:4">
      <c r="A10227" t="s">
        <v>4</v>
      </c>
      <c r="B10227" s="4" t="s">
        <v>5</v>
      </c>
      <c r="C10227" s="4" t="s">
        <v>13</v>
      </c>
      <c r="D10227" s="4" t="s">
        <v>10</v>
      </c>
    </row>
    <row r="10228" spans="1:4">
      <c r="A10228" t="n">
        <v>77099</v>
      </c>
      <c r="B10228" s="42" t="n">
        <v>162</v>
      </c>
      <c r="C10228" s="7" t="n">
        <v>1</v>
      </c>
      <c r="D10228" s="7" t="n">
        <v>12377</v>
      </c>
    </row>
    <row r="10229" spans="1:4">
      <c r="A10229" t="s">
        <v>4</v>
      </c>
      <c r="B10229" s="4" t="s">
        <v>5</v>
      </c>
      <c r="C10229" s="4" t="s">
        <v>84</v>
      </c>
    </row>
    <row r="10230" spans="1:4">
      <c r="A10230" t="n">
        <v>77103</v>
      </c>
      <c r="B10230" s="29" t="n">
        <v>3</v>
      </c>
      <c r="C10230" s="16" t="n">
        <f t="normal" ca="1">A10662</f>
        <v>0</v>
      </c>
    </row>
    <row r="10231" spans="1:4">
      <c r="A10231" t="s">
        <v>4</v>
      </c>
      <c r="B10231" s="4" t="s">
        <v>5</v>
      </c>
      <c r="C10231" s="4" t="s">
        <v>10</v>
      </c>
    </row>
    <row r="10232" spans="1:4">
      <c r="A10232" t="n">
        <v>77108</v>
      </c>
      <c r="B10232" s="9" t="n">
        <v>12</v>
      </c>
      <c r="C10232" s="7" t="n">
        <v>6465</v>
      </c>
    </row>
    <row r="10233" spans="1:4">
      <c r="A10233" t="s">
        <v>4</v>
      </c>
      <c r="B10233" s="4" t="s">
        <v>5</v>
      </c>
      <c r="C10233" s="4" t="s">
        <v>13</v>
      </c>
      <c r="D10233" s="4" t="s">
        <v>10</v>
      </c>
    </row>
    <row r="10234" spans="1:4">
      <c r="A10234" t="n">
        <v>77111</v>
      </c>
      <c r="B10234" s="42" t="n">
        <v>162</v>
      </c>
      <c r="C10234" s="7" t="n">
        <v>1</v>
      </c>
      <c r="D10234" s="7" t="n">
        <v>12378</v>
      </c>
    </row>
    <row r="10235" spans="1:4">
      <c r="A10235" t="s">
        <v>4</v>
      </c>
      <c r="B10235" s="4" t="s">
        <v>5</v>
      </c>
      <c r="C10235" s="4" t="s">
        <v>84</v>
      </c>
    </row>
    <row r="10236" spans="1:4">
      <c r="A10236" t="n">
        <v>77115</v>
      </c>
      <c r="B10236" s="29" t="n">
        <v>3</v>
      </c>
      <c r="C10236" s="16" t="n">
        <f t="normal" ca="1">A10662</f>
        <v>0</v>
      </c>
    </row>
    <row r="10237" spans="1:4">
      <c r="A10237" t="s">
        <v>4</v>
      </c>
      <c r="B10237" s="4" t="s">
        <v>5</v>
      </c>
      <c r="C10237" s="4" t="s">
        <v>10</v>
      </c>
    </row>
    <row r="10238" spans="1:4">
      <c r="A10238" t="n">
        <v>77120</v>
      </c>
      <c r="B10238" s="9" t="n">
        <v>12</v>
      </c>
      <c r="C10238" s="7" t="n">
        <v>6767</v>
      </c>
    </row>
    <row r="10239" spans="1:4">
      <c r="A10239" t="s">
        <v>4</v>
      </c>
      <c r="B10239" s="4" t="s">
        <v>5</v>
      </c>
      <c r="C10239" s="4" t="s">
        <v>13</v>
      </c>
      <c r="D10239" s="4" t="s">
        <v>10</v>
      </c>
    </row>
    <row r="10240" spans="1:4">
      <c r="A10240" t="n">
        <v>77123</v>
      </c>
      <c r="B10240" s="42" t="n">
        <v>162</v>
      </c>
      <c r="C10240" s="7" t="n">
        <v>1</v>
      </c>
      <c r="D10240" s="7" t="n">
        <v>12379</v>
      </c>
    </row>
    <row r="10241" spans="1:4">
      <c r="A10241" t="s">
        <v>4</v>
      </c>
      <c r="B10241" s="4" t="s">
        <v>5</v>
      </c>
      <c r="C10241" s="4" t="s">
        <v>84</v>
      </c>
    </row>
    <row r="10242" spans="1:4">
      <c r="A10242" t="n">
        <v>77127</v>
      </c>
      <c r="B10242" s="29" t="n">
        <v>3</v>
      </c>
      <c r="C10242" s="16" t="n">
        <f t="normal" ca="1">A10662</f>
        <v>0</v>
      </c>
    </row>
    <row r="10243" spans="1:4">
      <c r="A10243" t="s">
        <v>4</v>
      </c>
      <c r="B10243" s="4" t="s">
        <v>5</v>
      </c>
      <c r="C10243" s="4" t="s">
        <v>10</v>
      </c>
    </row>
    <row r="10244" spans="1:4">
      <c r="A10244" t="n">
        <v>77132</v>
      </c>
      <c r="B10244" s="9" t="n">
        <v>12</v>
      </c>
      <c r="C10244" s="7" t="n">
        <v>6465</v>
      </c>
    </row>
    <row r="10245" spans="1:4">
      <c r="A10245" t="s">
        <v>4</v>
      </c>
      <c r="B10245" s="4" t="s">
        <v>5</v>
      </c>
      <c r="C10245" s="4" t="s">
        <v>13</v>
      </c>
      <c r="D10245" s="4" t="s">
        <v>10</v>
      </c>
    </row>
    <row r="10246" spans="1:4">
      <c r="A10246" t="n">
        <v>77135</v>
      </c>
      <c r="B10246" s="42" t="n">
        <v>162</v>
      </c>
      <c r="C10246" s="7" t="n">
        <v>1</v>
      </c>
      <c r="D10246" s="7" t="n">
        <v>12380</v>
      </c>
    </row>
    <row r="10247" spans="1:4">
      <c r="A10247" t="s">
        <v>4</v>
      </c>
      <c r="B10247" s="4" t="s">
        <v>5</v>
      </c>
      <c r="C10247" s="4" t="s">
        <v>84</v>
      </c>
    </row>
    <row r="10248" spans="1:4">
      <c r="A10248" t="n">
        <v>77139</v>
      </c>
      <c r="B10248" s="29" t="n">
        <v>3</v>
      </c>
      <c r="C10248" s="16" t="n">
        <f t="normal" ca="1">A10662</f>
        <v>0</v>
      </c>
    </row>
    <row r="10249" spans="1:4">
      <c r="A10249" t="s">
        <v>4</v>
      </c>
      <c r="B10249" s="4" t="s">
        <v>5</v>
      </c>
      <c r="C10249" s="4" t="s">
        <v>13</v>
      </c>
      <c r="D10249" s="4" t="s">
        <v>10</v>
      </c>
      <c r="E10249" s="4" t="s">
        <v>10</v>
      </c>
    </row>
    <row r="10250" spans="1:4">
      <c r="A10250" t="n">
        <v>77144</v>
      </c>
      <c r="B10250" s="14" t="n">
        <v>49</v>
      </c>
      <c r="C10250" s="7" t="n">
        <v>5</v>
      </c>
      <c r="D10250" s="7" t="n">
        <v>110</v>
      </c>
      <c r="E10250" s="7" t="n">
        <v>571</v>
      </c>
    </row>
    <row r="10251" spans="1:4">
      <c r="A10251" t="s">
        <v>4</v>
      </c>
      <c r="B10251" s="4" t="s">
        <v>5</v>
      </c>
      <c r="C10251" s="4" t="s">
        <v>13</v>
      </c>
      <c r="D10251" s="4" t="s">
        <v>10</v>
      </c>
    </row>
    <row r="10252" spans="1:4">
      <c r="A10252" t="n">
        <v>77150</v>
      </c>
      <c r="B10252" s="42" t="n">
        <v>162</v>
      </c>
      <c r="C10252" s="7" t="n">
        <v>1</v>
      </c>
      <c r="D10252" s="7" t="n">
        <v>12381</v>
      </c>
    </row>
    <row r="10253" spans="1:4">
      <c r="A10253" t="s">
        <v>4</v>
      </c>
      <c r="B10253" s="4" t="s">
        <v>5</v>
      </c>
      <c r="C10253" s="4" t="s">
        <v>84</v>
      </c>
    </row>
    <row r="10254" spans="1:4">
      <c r="A10254" t="n">
        <v>77154</v>
      </c>
      <c r="B10254" s="29" t="n">
        <v>3</v>
      </c>
      <c r="C10254" s="16" t="n">
        <f t="normal" ca="1">A10662</f>
        <v>0</v>
      </c>
    </row>
    <row r="10255" spans="1:4">
      <c r="A10255" t="s">
        <v>4</v>
      </c>
      <c r="B10255" s="4" t="s">
        <v>5</v>
      </c>
      <c r="C10255" s="4" t="s">
        <v>13</v>
      </c>
      <c r="D10255" s="4" t="s">
        <v>10</v>
      </c>
    </row>
    <row r="10256" spans="1:4">
      <c r="A10256" t="n">
        <v>77159</v>
      </c>
      <c r="B10256" s="42" t="n">
        <v>162</v>
      </c>
      <c r="C10256" s="7" t="n">
        <v>1</v>
      </c>
      <c r="D10256" s="7" t="n">
        <v>12382</v>
      </c>
    </row>
    <row r="10257" spans="1:5">
      <c r="A10257" t="s">
        <v>4</v>
      </c>
      <c r="B10257" s="4" t="s">
        <v>5</v>
      </c>
      <c r="C10257" s="4" t="s">
        <v>84</v>
      </c>
    </row>
    <row r="10258" spans="1:5">
      <c r="A10258" t="n">
        <v>77163</v>
      </c>
      <c r="B10258" s="29" t="n">
        <v>3</v>
      </c>
      <c r="C10258" s="16" t="n">
        <f t="normal" ca="1">A10662</f>
        <v>0</v>
      </c>
    </row>
    <row r="10259" spans="1:5">
      <c r="A10259" t="s">
        <v>4</v>
      </c>
      <c r="B10259" s="4" t="s">
        <v>5</v>
      </c>
      <c r="C10259" s="4" t="s">
        <v>10</v>
      </c>
    </row>
    <row r="10260" spans="1:5">
      <c r="A10260" t="n">
        <v>77168</v>
      </c>
      <c r="B10260" s="9" t="n">
        <v>12</v>
      </c>
      <c r="C10260" s="7" t="n">
        <v>6767</v>
      </c>
    </row>
    <row r="10261" spans="1:5">
      <c r="A10261" t="s">
        <v>4</v>
      </c>
      <c r="B10261" s="4" t="s">
        <v>5</v>
      </c>
      <c r="C10261" s="4" t="s">
        <v>13</v>
      </c>
      <c r="D10261" s="4" t="s">
        <v>10</v>
      </c>
    </row>
    <row r="10262" spans="1:5">
      <c r="A10262" t="n">
        <v>77171</v>
      </c>
      <c r="B10262" s="42" t="n">
        <v>162</v>
      </c>
      <c r="C10262" s="7" t="n">
        <v>1</v>
      </c>
      <c r="D10262" s="7" t="n">
        <v>12383</v>
      </c>
    </row>
    <row r="10263" spans="1:5">
      <c r="A10263" t="s">
        <v>4</v>
      </c>
      <c r="B10263" s="4" t="s">
        <v>5</v>
      </c>
      <c r="C10263" s="4" t="s">
        <v>84</v>
      </c>
    </row>
    <row r="10264" spans="1:5">
      <c r="A10264" t="n">
        <v>77175</v>
      </c>
      <c r="B10264" s="29" t="n">
        <v>3</v>
      </c>
      <c r="C10264" s="16" t="n">
        <f t="normal" ca="1">A10662</f>
        <v>0</v>
      </c>
    </row>
    <row r="10265" spans="1:5">
      <c r="A10265" t="s">
        <v>4</v>
      </c>
      <c r="B10265" s="4" t="s">
        <v>5</v>
      </c>
      <c r="C10265" s="4" t="s">
        <v>13</v>
      </c>
      <c r="D10265" s="4" t="s">
        <v>10</v>
      </c>
    </row>
    <row r="10266" spans="1:5">
      <c r="A10266" t="n">
        <v>77180</v>
      </c>
      <c r="B10266" s="42" t="n">
        <v>162</v>
      </c>
      <c r="C10266" s="7" t="n">
        <v>1</v>
      </c>
      <c r="D10266" s="7" t="n">
        <v>12384</v>
      </c>
    </row>
    <row r="10267" spans="1:5">
      <c r="A10267" t="s">
        <v>4</v>
      </c>
      <c r="B10267" s="4" t="s">
        <v>5</v>
      </c>
      <c r="C10267" s="4" t="s">
        <v>84</v>
      </c>
    </row>
    <row r="10268" spans="1:5">
      <c r="A10268" t="n">
        <v>77184</v>
      </c>
      <c r="B10268" s="29" t="n">
        <v>3</v>
      </c>
      <c r="C10268" s="16" t="n">
        <f t="normal" ca="1">A10662</f>
        <v>0</v>
      </c>
    </row>
    <row r="10269" spans="1:5">
      <c r="A10269" t="s">
        <v>4</v>
      </c>
      <c r="B10269" s="4" t="s">
        <v>5</v>
      </c>
      <c r="C10269" s="4" t="s">
        <v>13</v>
      </c>
      <c r="D10269" s="4" t="s">
        <v>10</v>
      </c>
    </row>
    <row r="10270" spans="1:5">
      <c r="A10270" t="n">
        <v>77189</v>
      </c>
      <c r="B10270" s="42" t="n">
        <v>162</v>
      </c>
      <c r="C10270" s="7" t="n">
        <v>1</v>
      </c>
      <c r="D10270" s="7" t="n">
        <v>12385</v>
      </c>
    </row>
    <row r="10271" spans="1:5">
      <c r="A10271" t="s">
        <v>4</v>
      </c>
      <c r="B10271" s="4" t="s">
        <v>5</v>
      </c>
      <c r="C10271" s="4" t="s">
        <v>84</v>
      </c>
    </row>
    <row r="10272" spans="1:5">
      <c r="A10272" t="n">
        <v>77193</v>
      </c>
      <c r="B10272" s="29" t="n">
        <v>3</v>
      </c>
      <c r="C10272" s="16" t="n">
        <f t="normal" ca="1">A10662</f>
        <v>0</v>
      </c>
    </row>
    <row r="10273" spans="1:4">
      <c r="A10273" t="s">
        <v>4</v>
      </c>
      <c r="B10273" s="4" t="s">
        <v>5</v>
      </c>
      <c r="C10273" s="4" t="s">
        <v>13</v>
      </c>
      <c r="D10273" s="4" t="s">
        <v>10</v>
      </c>
      <c r="E10273" s="4" t="s">
        <v>10</v>
      </c>
    </row>
    <row r="10274" spans="1:4">
      <c r="A10274" t="n">
        <v>77198</v>
      </c>
      <c r="B10274" s="14" t="n">
        <v>49</v>
      </c>
      <c r="C10274" s="7" t="n">
        <v>5</v>
      </c>
      <c r="D10274" s="7" t="n">
        <v>102</v>
      </c>
      <c r="E10274" s="7" t="n">
        <v>122</v>
      </c>
    </row>
    <row r="10275" spans="1:4">
      <c r="A10275" t="s">
        <v>4</v>
      </c>
      <c r="B10275" s="4" t="s">
        <v>5</v>
      </c>
      <c r="C10275" s="4" t="s">
        <v>13</v>
      </c>
      <c r="D10275" s="4" t="s">
        <v>10</v>
      </c>
    </row>
    <row r="10276" spans="1:4">
      <c r="A10276" t="n">
        <v>77204</v>
      </c>
      <c r="B10276" s="42" t="n">
        <v>162</v>
      </c>
      <c r="C10276" s="7" t="n">
        <v>1</v>
      </c>
      <c r="D10276" s="7" t="n">
        <v>12386</v>
      </c>
    </row>
    <row r="10277" spans="1:4">
      <c r="A10277" t="s">
        <v>4</v>
      </c>
      <c r="B10277" s="4" t="s">
        <v>5</v>
      </c>
      <c r="C10277" s="4" t="s">
        <v>84</v>
      </c>
    </row>
    <row r="10278" spans="1:4">
      <c r="A10278" t="n">
        <v>77208</v>
      </c>
      <c r="B10278" s="29" t="n">
        <v>3</v>
      </c>
      <c r="C10278" s="16" t="n">
        <f t="normal" ca="1">A10662</f>
        <v>0</v>
      </c>
    </row>
    <row r="10279" spans="1:4">
      <c r="A10279" t="s">
        <v>4</v>
      </c>
      <c r="B10279" s="4" t="s">
        <v>5</v>
      </c>
      <c r="C10279" s="4" t="s">
        <v>13</v>
      </c>
      <c r="D10279" s="4" t="s">
        <v>10</v>
      </c>
    </row>
    <row r="10280" spans="1:4">
      <c r="A10280" t="n">
        <v>77213</v>
      </c>
      <c r="B10280" s="42" t="n">
        <v>162</v>
      </c>
      <c r="C10280" s="7" t="n">
        <v>1</v>
      </c>
      <c r="D10280" s="7" t="n">
        <v>12387</v>
      </c>
    </row>
    <row r="10281" spans="1:4">
      <c r="A10281" t="s">
        <v>4</v>
      </c>
      <c r="B10281" s="4" t="s">
        <v>5</v>
      </c>
      <c r="C10281" s="4" t="s">
        <v>84</v>
      </c>
    </row>
    <row r="10282" spans="1:4">
      <c r="A10282" t="n">
        <v>77217</v>
      </c>
      <c r="B10282" s="29" t="n">
        <v>3</v>
      </c>
      <c r="C10282" s="16" t="n">
        <f t="normal" ca="1">A10662</f>
        <v>0</v>
      </c>
    </row>
    <row r="10283" spans="1:4">
      <c r="A10283" t="s">
        <v>4</v>
      </c>
      <c r="B10283" s="4" t="s">
        <v>5</v>
      </c>
      <c r="C10283" s="4" t="s">
        <v>13</v>
      </c>
      <c r="D10283" s="4" t="s">
        <v>10</v>
      </c>
    </row>
    <row r="10284" spans="1:4">
      <c r="A10284" t="n">
        <v>77222</v>
      </c>
      <c r="B10284" s="42" t="n">
        <v>162</v>
      </c>
      <c r="C10284" s="7" t="n">
        <v>1</v>
      </c>
      <c r="D10284" s="7" t="n">
        <v>12388</v>
      </c>
    </row>
    <row r="10285" spans="1:4">
      <c r="A10285" t="s">
        <v>4</v>
      </c>
      <c r="B10285" s="4" t="s">
        <v>5</v>
      </c>
      <c r="C10285" s="4" t="s">
        <v>84</v>
      </c>
    </row>
    <row r="10286" spans="1:4">
      <c r="A10286" t="n">
        <v>77226</v>
      </c>
      <c r="B10286" s="29" t="n">
        <v>3</v>
      </c>
      <c r="C10286" s="16" t="n">
        <f t="normal" ca="1">A10662</f>
        <v>0</v>
      </c>
    </row>
    <row r="10287" spans="1:4">
      <c r="A10287" t="s">
        <v>4</v>
      </c>
      <c r="B10287" s="4" t="s">
        <v>5</v>
      </c>
      <c r="C10287" s="4" t="s">
        <v>13</v>
      </c>
      <c r="D10287" s="4" t="s">
        <v>10</v>
      </c>
    </row>
    <row r="10288" spans="1:4">
      <c r="A10288" t="n">
        <v>77231</v>
      </c>
      <c r="B10288" s="42" t="n">
        <v>162</v>
      </c>
      <c r="C10288" s="7" t="n">
        <v>1</v>
      </c>
      <c r="D10288" s="7" t="n">
        <v>12389</v>
      </c>
    </row>
    <row r="10289" spans="1:5">
      <c r="A10289" t="s">
        <v>4</v>
      </c>
      <c r="B10289" s="4" t="s">
        <v>5</v>
      </c>
      <c r="C10289" s="4" t="s">
        <v>84</v>
      </c>
    </row>
    <row r="10290" spans="1:5">
      <c r="A10290" t="n">
        <v>77235</v>
      </c>
      <c r="B10290" s="29" t="n">
        <v>3</v>
      </c>
      <c r="C10290" s="16" t="n">
        <f t="normal" ca="1">A10662</f>
        <v>0</v>
      </c>
    </row>
    <row r="10291" spans="1:5">
      <c r="A10291" t="s">
        <v>4</v>
      </c>
      <c r="B10291" s="4" t="s">
        <v>5</v>
      </c>
      <c r="C10291" s="4" t="s">
        <v>13</v>
      </c>
      <c r="D10291" s="4" t="s">
        <v>10</v>
      </c>
    </row>
    <row r="10292" spans="1:5">
      <c r="A10292" t="n">
        <v>77240</v>
      </c>
      <c r="B10292" s="42" t="n">
        <v>162</v>
      </c>
      <c r="C10292" s="7" t="n">
        <v>1</v>
      </c>
      <c r="D10292" s="7" t="n">
        <v>12390</v>
      </c>
    </row>
    <row r="10293" spans="1:5">
      <c r="A10293" t="s">
        <v>4</v>
      </c>
      <c r="B10293" s="4" t="s">
        <v>5</v>
      </c>
      <c r="C10293" s="4" t="s">
        <v>84</v>
      </c>
    </row>
    <row r="10294" spans="1:5">
      <c r="A10294" t="n">
        <v>77244</v>
      </c>
      <c r="B10294" s="29" t="n">
        <v>3</v>
      </c>
      <c r="C10294" s="16" t="n">
        <f t="normal" ca="1">A10662</f>
        <v>0</v>
      </c>
    </row>
    <row r="10295" spans="1:5">
      <c r="A10295" t="s">
        <v>4</v>
      </c>
      <c r="B10295" s="4" t="s">
        <v>5</v>
      </c>
      <c r="C10295" s="4" t="s">
        <v>13</v>
      </c>
      <c r="D10295" s="4" t="s">
        <v>10</v>
      </c>
    </row>
    <row r="10296" spans="1:5">
      <c r="A10296" t="n">
        <v>77249</v>
      </c>
      <c r="B10296" s="42" t="n">
        <v>162</v>
      </c>
      <c r="C10296" s="7" t="n">
        <v>1</v>
      </c>
      <c r="D10296" s="7" t="n">
        <v>12391</v>
      </c>
    </row>
    <row r="10297" spans="1:5">
      <c r="A10297" t="s">
        <v>4</v>
      </c>
      <c r="B10297" s="4" t="s">
        <v>5</v>
      </c>
      <c r="C10297" s="4" t="s">
        <v>84</v>
      </c>
    </row>
    <row r="10298" spans="1:5">
      <c r="A10298" t="n">
        <v>77253</v>
      </c>
      <c r="B10298" s="29" t="n">
        <v>3</v>
      </c>
      <c r="C10298" s="16" t="n">
        <f t="normal" ca="1">A10662</f>
        <v>0</v>
      </c>
    </row>
    <row r="10299" spans="1:5">
      <c r="A10299" t="s">
        <v>4</v>
      </c>
      <c r="B10299" s="4" t="s">
        <v>5</v>
      </c>
      <c r="C10299" s="4" t="s">
        <v>13</v>
      </c>
      <c r="D10299" s="4" t="s">
        <v>10</v>
      </c>
    </row>
    <row r="10300" spans="1:5">
      <c r="A10300" t="n">
        <v>77258</v>
      </c>
      <c r="B10300" s="42" t="n">
        <v>162</v>
      </c>
      <c r="C10300" s="7" t="n">
        <v>1</v>
      </c>
      <c r="D10300" s="7" t="n">
        <v>12392</v>
      </c>
    </row>
    <row r="10301" spans="1:5">
      <c r="A10301" t="s">
        <v>4</v>
      </c>
      <c r="B10301" s="4" t="s">
        <v>5</v>
      </c>
      <c r="C10301" s="4" t="s">
        <v>84</v>
      </c>
    </row>
    <row r="10302" spans="1:5">
      <c r="A10302" t="n">
        <v>77262</v>
      </c>
      <c r="B10302" s="29" t="n">
        <v>3</v>
      </c>
      <c r="C10302" s="16" t="n">
        <f t="normal" ca="1">A10662</f>
        <v>0</v>
      </c>
    </row>
    <row r="10303" spans="1:5">
      <c r="A10303" t="s">
        <v>4</v>
      </c>
      <c r="B10303" s="4" t="s">
        <v>5</v>
      </c>
      <c r="C10303" s="4" t="s">
        <v>13</v>
      </c>
      <c r="D10303" s="4" t="s">
        <v>10</v>
      </c>
    </row>
    <row r="10304" spans="1:5">
      <c r="A10304" t="n">
        <v>77267</v>
      </c>
      <c r="B10304" s="42" t="n">
        <v>162</v>
      </c>
      <c r="C10304" s="7" t="n">
        <v>1</v>
      </c>
      <c r="D10304" s="7" t="n">
        <v>12393</v>
      </c>
    </row>
    <row r="10305" spans="1:4">
      <c r="A10305" t="s">
        <v>4</v>
      </c>
      <c r="B10305" s="4" t="s">
        <v>5</v>
      </c>
      <c r="C10305" s="4" t="s">
        <v>84</v>
      </c>
    </row>
    <row r="10306" spans="1:4">
      <c r="A10306" t="n">
        <v>77271</v>
      </c>
      <c r="B10306" s="29" t="n">
        <v>3</v>
      </c>
      <c r="C10306" s="16" t="n">
        <f t="normal" ca="1">A10662</f>
        <v>0</v>
      </c>
    </row>
    <row r="10307" spans="1:4">
      <c r="A10307" t="s">
        <v>4</v>
      </c>
      <c r="B10307" s="4" t="s">
        <v>5</v>
      </c>
      <c r="C10307" s="4" t="s">
        <v>13</v>
      </c>
      <c r="D10307" s="4" t="s">
        <v>10</v>
      </c>
    </row>
    <row r="10308" spans="1:4">
      <c r="A10308" t="n">
        <v>77276</v>
      </c>
      <c r="B10308" s="42" t="n">
        <v>162</v>
      </c>
      <c r="C10308" s="7" t="n">
        <v>1</v>
      </c>
      <c r="D10308" s="7" t="n">
        <v>12394</v>
      </c>
    </row>
    <row r="10309" spans="1:4">
      <c r="A10309" t="s">
        <v>4</v>
      </c>
      <c r="B10309" s="4" t="s">
        <v>5</v>
      </c>
      <c r="C10309" s="4" t="s">
        <v>84</v>
      </c>
    </row>
    <row r="10310" spans="1:4">
      <c r="A10310" t="n">
        <v>77280</v>
      </c>
      <c r="B10310" s="29" t="n">
        <v>3</v>
      </c>
      <c r="C10310" s="16" t="n">
        <f t="normal" ca="1">A10662</f>
        <v>0</v>
      </c>
    </row>
    <row r="10311" spans="1:4">
      <c r="A10311" t="s">
        <v>4</v>
      </c>
      <c r="B10311" s="4" t="s">
        <v>5</v>
      </c>
      <c r="C10311" s="4" t="s">
        <v>13</v>
      </c>
      <c r="D10311" s="4" t="s">
        <v>10</v>
      </c>
    </row>
    <row r="10312" spans="1:4">
      <c r="A10312" t="n">
        <v>77285</v>
      </c>
      <c r="B10312" s="42" t="n">
        <v>162</v>
      </c>
      <c r="C10312" s="7" t="n">
        <v>1</v>
      </c>
      <c r="D10312" s="7" t="n">
        <v>12395</v>
      </c>
    </row>
    <row r="10313" spans="1:4">
      <c r="A10313" t="s">
        <v>4</v>
      </c>
      <c r="B10313" s="4" t="s">
        <v>5</v>
      </c>
      <c r="C10313" s="4" t="s">
        <v>84</v>
      </c>
    </row>
    <row r="10314" spans="1:4">
      <c r="A10314" t="n">
        <v>77289</v>
      </c>
      <c r="B10314" s="29" t="n">
        <v>3</v>
      </c>
      <c r="C10314" s="16" t="n">
        <f t="normal" ca="1">A10662</f>
        <v>0</v>
      </c>
    </row>
    <row r="10315" spans="1:4">
      <c r="A10315" t="s">
        <v>4</v>
      </c>
      <c r="B10315" s="4" t="s">
        <v>5</v>
      </c>
      <c r="C10315" s="4" t="s">
        <v>13</v>
      </c>
      <c r="D10315" s="4" t="s">
        <v>10</v>
      </c>
    </row>
    <row r="10316" spans="1:4">
      <c r="A10316" t="n">
        <v>77294</v>
      </c>
      <c r="B10316" s="42" t="n">
        <v>162</v>
      </c>
      <c r="C10316" s="7" t="n">
        <v>1</v>
      </c>
      <c r="D10316" s="7" t="n">
        <v>12396</v>
      </c>
    </row>
    <row r="10317" spans="1:4">
      <c r="A10317" t="s">
        <v>4</v>
      </c>
      <c r="B10317" s="4" t="s">
        <v>5</v>
      </c>
      <c r="C10317" s="4" t="s">
        <v>84</v>
      </c>
    </row>
    <row r="10318" spans="1:4">
      <c r="A10318" t="n">
        <v>77298</v>
      </c>
      <c r="B10318" s="29" t="n">
        <v>3</v>
      </c>
      <c r="C10318" s="16" t="n">
        <f t="normal" ca="1">A10662</f>
        <v>0</v>
      </c>
    </row>
    <row r="10319" spans="1:4">
      <c r="A10319" t="s">
        <v>4</v>
      </c>
      <c r="B10319" s="4" t="s">
        <v>5</v>
      </c>
      <c r="C10319" s="4" t="s">
        <v>13</v>
      </c>
      <c r="D10319" s="4" t="s">
        <v>10</v>
      </c>
    </row>
    <row r="10320" spans="1:4">
      <c r="A10320" t="n">
        <v>77303</v>
      </c>
      <c r="B10320" s="42" t="n">
        <v>162</v>
      </c>
      <c r="C10320" s="7" t="n">
        <v>1</v>
      </c>
      <c r="D10320" s="7" t="n">
        <v>12397</v>
      </c>
    </row>
    <row r="10321" spans="1:4">
      <c r="A10321" t="s">
        <v>4</v>
      </c>
      <c r="B10321" s="4" t="s">
        <v>5</v>
      </c>
      <c r="C10321" s="4" t="s">
        <v>84</v>
      </c>
    </row>
    <row r="10322" spans="1:4">
      <c r="A10322" t="n">
        <v>77307</v>
      </c>
      <c r="B10322" s="29" t="n">
        <v>3</v>
      </c>
      <c r="C10322" s="16" t="n">
        <f t="normal" ca="1">A10662</f>
        <v>0</v>
      </c>
    </row>
    <row r="10323" spans="1:4">
      <c r="A10323" t="s">
        <v>4</v>
      </c>
      <c r="B10323" s="4" t="s">
        <v>5</v>
      </c>
      <c r="C10323" s="4" t="s">
        <v>13</v>
      </c>
      <c r="D10323" s="4" t="s">
        <v>10</v>
      </c>
    </row>
    <row r="10324" spans="1:4">
      <c r="A10324" t="n">
        <v>77312</v>
      </c>
      <c r="B10324" s="42" t="n">
        <v>162</v>
      </c>
      <c r="C10324" s="7" t="n">
        <v>1</v>
      </c>
      <c r="D10324" s="7" t="n">
        <v>12398</v>
      </c>
    </row>
    <row r="10325" spans="1:4">
      <c r="A10325" t="s">
        <v>4</v>
      </c>
      <c r="B10325" s="4" t="s">
        <v>5</v>
      </c>
      <c r="C10325" s="4" t="s">
        <v>84</v>
      </c>
    </row>
    <row r="10326" spans="1:4">
      <c r="A10326" t="n">
        <v>77316</v>
      </c>
      <c r="B10326" s="29" t="n">
        <v>3</v>
      </c>
      <c r="C10326" s="16" t="n">
        <f t="normal" ca="1">A10662</f>
        <v>0</v>
      </c>
    </row>
    <row r="10327" spans="1:4">
      <c r="A10327" t="s">
        <v>4</v>
      </c>
      <c r="B10327" s="4" t="s">
        <v>5</v>
      </c>
      <c r="C10327" s="4" t="s">
        <v>13</v>
      </c>
      <c r="D10327" s="4" t="s">
        <v>10</v>
      </c>
    </row>
    <row r="10328" spans="1:4">
      <c r="A10328" t="n">
        <v>77321</v>
      </c>
      <c r="B10328" s="42" t="n">
        <v>162</v>
      </c>
      <c r="C10328" s="7" t="n">
        <v>1</v>
      </c>
      <c r="D10328" s="7" t="n">
        <v>12399</v>
      </c>
    </row>
    <row r="10329" spans="1:4">
      <c r="A10329" t="s">
        <v>4</v>
      </c>
      <c r="B10329" s="4" t="s">
        <v>5</v>
      </c>
      <c r="C10329" s="4" t="s">
        <v>84</v>
      </c>
    </row>
    <row r="10330" spans="1:4">
      <c r="A10330" t="n">
        <v>77325</v>
      </c>
      <c r="B10330" s="29" t="n">
        <v>3</v>
      </c>
      <c r="C10330" s="16" t="n">
        <f t="normal" ca="1">A10662</f>
        <v>0</v>
      </c>
    </row>
    <row r="10331" spans="1:4">
      <c r="A10331" t="s">
        <v>4</v>
      </c>
      <c r="B10331" s="4" t="s">
        <v>5</v>
      </c>
      <c r="C10331" s="4" t="s">
        <v>69</v>
      </c>
      <c r="D10331" s="4" t="s">
        <v>69</v>
      </c>
      <c r="E10331" s="4" t="s">
        <v>69</v>
      </c>
      <c r="F10331" s="4" t="s">
        <v>69</v>
      </c>
    </row>
    <row r="10332" spans="1:4">
      <c r="A10332" t="n">
        <v>77330</v>
      </c>
      <c r="B10332" s="44" t="n">
        <v>149</v>
      </c>
      <c r="C10332" s="7" t="n">
        <v>-7.94999980926514</v>
      </c>
      <c r="D10332" s="7" t="n">
        <v>12</v>
      </c>
      <c r="E10332" s="7" t="n">
        <v>-171</v>
      </c>
      <c r="F10332" s="7" t="n">
        <v>180</v>
      </c>
    </row>
    <row r="10333" spans="1:4">
      <c r="A10333" t="s">
        <v>4</v>
      </c>
      <c r="B10333" s="4" t="s">
        <v>5</v>
      </c>
      <c r="C10333" s="4" t="s">
        <v>6</v>
      </c>
      <c r="D10333" s="4" t="s">
        <v>6</v>
      </c>
      <c r="E10333" s="4" t="s">
        <v>13</v>
      </c>
    </row>
    <row r="10334" spans="1:4">
      <c r="A10334" t="n">
        <v>77347</v>
      </c>
      <c r="B10334" s="45" t="n">
        <v>30</v>
      </c>
      <c r="C10334" s="7" t="s">
        <v>1047</v>
      </c>
      <c r="D10334" s="7" t="s">
        <v>12</v>
      </c>
      <c r="E10334" s="7" t="n">
        <v>0</v>
      </c>
    </row>
    <row r="10335" spans="1:4">
      <c r="A10335" t="s">
        <v>4</v>
      </c>
      <c r="B10335" s="4" t="s">
        <v>5</v>
      </c>
      <c r="C10335" s="4" t="s">
        <v>84</v>
      </c>
    </row>
    <row r="10336" spans="1:4">
      <c r="A10336" t="n">
        <v>77356</v>
      </c>
      <c r="B10336" s="29" t="n">
        <v>3</v>
      </c>
      <c r="C10336" s="16" t="n">
        <f t="normal" ca="1">A10662</f>
        <v>0</v>
      </c>
    </row>
    <row r="10337" spans="1:6">
      <c r="A10337" t="s">
        <v>4</v>
      </c>
      <c r="B10337" s="4" t="s">
        <v>5</v>
      </c>
      <c r="C10337" s="4" t="s">
        <v>69</v>
      </c>
      <c r="D10337" s="4" t="s">
        <v>69</v>
      </c>
      <c r="E10337" s="4" t="s">
        <v>69</v>
      </c>
      <c r="F10337" s="4" t="s">
        <v>69</v>
      </c>
    </row>
    <row r="10338" spans="1:6">
      <c r="A10338" t="n">
        <v>77361</v>
      </c>
      <c r="B10338" s="44" t="n">
        <v>149</v>
      </c>
      <c r="C10338" s="7" t="n">
        <v>-99.9499969482422</v>
      </c>
      <c r="D10338" s="7" t="n">
        <v>-4</v>
      </c>
      <c r="E10338" s="7" t="n">
        <v>-165</v>
      </c>
      <c r="F10338" s="7" t="n">
        <v>180</v>
      </c>
    </row>
    <row r="10339" spans="1:6">
      <c r="A10339" t="s">
        <v>4</v>
      </c>
      <c r="B10339" s="4" t="s">
        <v>5</v>
      </c>
      <c r="C10339" s="4" t="s">
        <v>6</v>
      </c>
      <c r="D10339" s="4" t="s">
        <v>6</v>
      </c>
      <c r="E10339" s="4" t="s">
        <v>13</v>
      </c>
    </row>
    <row r="10340" spans="1:6">
      <c r="A10340" t="n">
        <v>77378</v>
      </c>
      <c r="B10340" s="45" t="n">
        <v>30</v>
      </c>
      <c r="C10340" s="7" t="s">
        <v>1048</v>
      </c>
      <c r="D10340" s="7" t="s">
        <v>12</v>
      </c>
      <c r="E10340" s="7" t="n">
        <v>0</v>
      </c>
    </row>
    <row r="10341" spans="1:6">
      <c r="A10341" t="s">
        <v>4</v>
      </c>
      <c r="B10341" s="4" t="s">
        <v>5</v>
      </c>
      <c r="C10341" s="4" t="s">
        <v>84</v>
      </c>
    </row>
    <row r="10342" spans="1:6">
      <c r="A10342" t="n">
        <v>77387</v>
      </c>
      <c r="B10342" s="29" t="n">
        <v>3</v>
      </c>
      <c r="C10342" s="16" t="n">
        <f t="normal" ca="1">A10662</f>
        <v>0</v>
      </c>
    </row>
    <row r="10343" spans="1:6">
      <c r="A10343" t="s">
        <v>4</v>
      </c>
      <c r="B10343" s="4" t="s">
        <v>5</v>
      </c>
      <c r="C10343" s="4" t="s">
        <v>69</v>
      </c>
      <c r="D10343" s="4" t="s">
        <v>69</v>
      </c>
      <c r="E10343" s="4" t="s">
        <v>69</v>
      </c>
      <c r="F10343" s="4" t="s">
        <v>69</v>
      </c>
    </row>
    <row r="10344" spans="1:6">
      <c r="A10344" t="n">
        <v>77392</v>
      </c>
      <c r="B10344" s="44" t="n">
        <v>149</v>
      </c>
      <c r="C10344" s="7" t="n">
        <v>8</v>
      </c>
      <c r="D10344" s="7" t="n">
        <v>0</v>
      </c>
      <c r="E10344" s="7" t="n">
        <v>-183</v>
      </c>
      <c r="F10344" s="7" t="n">
        <v>180</v>
      </c>
    </row>
    <row r="10345" spans="1:6">
      <c r="A10345" t="s">
        <v>4</v>
      </c>
      <c r="B10345" s="4" t="s">
        <v>5</v>
      </c>
      <c r="C10345" s="4" t="s">
        <v>6</v>
      </c>
      <c r="D10345" s="4" t="s">
        <v>6</v>
      </c>
      <c r="E10345" s="4" t="s">
        <v>13</v>
      </c>
    </row>
    <row r="10346" spans="1:6">
      <c r="A10346" t="n">
        <v>77409</v>
      </c>
      <c r="B10346" s="45" t="n">
        <v>30</v>
      </c>
      <c r="C10346" s="7" t="s">
        <v>1049</v>
      </c>
      <c r="D10346" s="7" t="s">
        <v>12</v>
      </c>
      <c r="E10346" s="7" t="n">
        <v>0</v>
      </c>
    </row>
    <row r="10347" spans="1:6">
      <c r="A10347" t="s">
        <v>4</v>
      </c>
      <c r="B10347" s="4" t="s">
        <v>5</v>
      </c>
      <c r="C10347" s="4" t="s">
        <v>84</v>
      </c>
    </row>
    <row r="10348" spans="1:6">
      <c r="A10348" t="n">
        <v>77418</v>
      </c>
      <c r="B10348" s="29" t="n">
        <v>3</v>
      </c>
      <c r="C10348" s="16" t="n">
        <f t="normal" ca="1">A10662</f>
        <v>0</v>
      </c>
    </row>
    <row r="10349" spans="1:6">
      <c r="A10349" t="s">
        <v>4</v>
      </c>
      <c r="B10349" s="4" t="s">
        <v>5</v>
      </c>
      <c r="C10349" s="4" t="s">
        <v>69</v>
      </c>
      <c r="D10349" s="4" t="s">
        <v>69</v>
      </c>
      <c r="E10349" s="4" t="s">
        <v>69</v>
      </c>
      <c r="F10349" s="4" t="s">
        <v>69</v>
      </c>
    </row>
    <row r="10350" spans="1:6">
      <c r="A10350" t="n">
        <v>77423</v>
      </c>
      <c r="B10350" s="44" t="n">
        <v>149</v>
      </c>
      <c r="C10350" s="7" t="n">
        <v>0</v>
      </c>
      <c r="D10350" s="7" t="n">
        <v>-11</v>
      </c>
      <c r="E10350" s="7" t="n">
        <v>-9</v>
      </c>
      <c r="F10350" s="7" t="n">
        <v>180</v>
      </c>
    </row>
    <row r="10351" spans="1:6">
      <c r="A10351" t="s">
        <v>4</v>
      </c>
      <c r="B10351" s="4" t="s">
        <v>5</v>
      </c>
      <c r="C10351" s="4" t="s">
        <v>6</v>
      </c>
      <c r="D10351" s="4" t="s">
        <v>6</v>
      </c>
      <c r="E10351" s="4" t="s">
        <v>13</v>
      </c>
    </row>
    <row r="10352" spans="1:6">
      <c r="A10352" t="n">
        <v>77440</v>
      </c>
      <c r="B10352" s="45" t="n">
        <v>30</v>
      </c>
      <c r="C10352" s="7" t="s">
        <v>1050</v>
      </c>
      <c r="D10352" s="7" t="s">
        <v>12</v>
      </c>
      <c r="E10352" s="7" t="n">
        <v>0</v>
      </c>
    </row>
    <row r="10353" spans="1:6">
      <c r="A10353" t="s">
        <v>4</v>
      </c>
      <c r="B10353" s="4" t="s">
        <v>5</v>
      </c>
      <c r="C10353" s="4" t="s">
        <v>84</v>
      </c>
    </row>
    <row r="10354" spans="1:6">
      <c r="A10354" t="n">
        <v>77449</v>
      </c>
      <c r="B10354" s="29" t="n">
        <v>3</v>
      </c>
      <c r="C10354" s="16" t="n">
        <f t="normal" ca="1">A10662</f>
        <v>0</v>
      </c>
    </row>
    <row r="10355" spans="1:6">
      <c r="A10355" t="s">
        <v>4</v>
      </c>
      <c r="B10355" s="4" t="s">
        <v>5</v>
      </c>
      <c r="C10355" s="4" t="s">
        <v>13</v>
      </c>
      <c r="D10355" s="4" t="s">
        <v>10</v>
      </c>
    </row>
    <row r="10356" spans="1:6">
      <c r="A10356" t="n">
        <v>77454</v>
      </c>
      <c r="B10356" s="42" t="n">
        <v>162</v>
      </c>
      <c r="C10356" s="7" t="n">
        <v>1</v>
      </c>
      <c r="D10356" s="7" t="n">
        <v>12404</v>
      </c>
    </row>
    <row r="10357" spans="1:6">
      <c r="A10357" t="s">
        <v>4</v>
      </c>
      <c r="B10357" s="4" t="s">
        <v>5</v>
      </c>
      <c r="C10357" s="4" t="s">
        <v>84</v>
      </c>
    </row>
    <row r="10358" spans="1:6">
      <c r="A10358" t="n">
        <v>77458</v>
      </c>
      <c r="B10358" s="29" t="n">
        <v>3</v>
      </c>
      <c r="C10358" s="16" t="n">
        <f t="normal" ca="1">A10662</f>
        <v>0</v>
      </c>
    </row>
    <row r="10359" spans="1:6">
      <c r="A10359" t="s">
        <v>4</v>
      </c>
      <c r="B10359" s="4" t="s">
        <v>5</v>
      </c>
      <c r="C10359" s="4" t="s">
        <v>13</v>
      </c>
      <c r="D10359" s="4" t="s">
        <v>10</v>
      </c>
    </row>
    <row r="10360" spans="1:6">
      <c r="A10360" t="n">
        <v>77463</v>
      </c>
      <c r="B10360" s="42" t="n">
        <v>162</v>
      </c>
      <c r="C10360" s="7" t="n">
        <v>1</v>
      </c>
      <c r="D10360" s="7" t="n">
        <v>12405</v>
      </c>
    </row>
    <row r="10361" spans="1:6">
      <c r="A10361" t="s">
        <v>4</v>
      </c>
      <c r="B10361" s="4" t="s">
        <v>5</v>
      </c>
      <c r="C10361" s="4" t="s">
        <v>84</v>
      </c>
    </row>
    <row r="10362" spans="1:6">
      <c r="A10362" t="n">
        <v>77467</v>
      </c>
      <c r="B10362" s="29" t="n">
        <v>3</v>
      </c>
      <c r="C10362" s="16" t="n">
        <f t="normal" ca="1">A10662</f>
        <v>0</v>
      </c>
    </row>
    <row r="10363" spans="1:6">
      <c r="A10363" t="s">
        <v>4</v>
      </c>
      <c r="B10363" s="4" t="s">
        <v>5</v>
      </c>
      <c r="C10363" s="4" t="s">
        <v>13</v>
      </c>
      <c r="D10363" s="4" t="s">
        <v>10</v>
      </c>
    </row>
    <row r="10364" spans="1:6">
      <c r="A10364" t="n">
        <v>77472</v>
      </c>
      <c r="B10364" s="42" t="n">
        <v>162</v>
      </c>
      <c r="C10364" s="7" t="n">
        <v>1</v>
      </c>
      <c r="D10364" s="7" t="n">
        <v>12406</v>
      </c>
    </row>
    <row r="10365" spans="1:6">
      <c r="A10365" t="s">
        <v>4</v>
      </c>
      <c r="B10365" s="4" t="s">
        <v>5</v>
      </c>
      <c r="C10365" s="4" t="s">
        <v>84</v>
      </c>
    </row>
    <row r="10366" spans="1:6">
      <c r="A10366" t="n">
        <v>77476</v>
      </c>
      <c r="B10366" s="29" t="n">
        <v>3</v>
      </c>
      <c r="C10366" s="16" t="n">
        <f t="normal" ca="1">A10662</f>
        <v>0</v>
      </c>
    </row>
    <row r="10367" spans="1:6">
      <c r="A10367" t="s">
        <v>4</v>
      </c>
      <c r="B10367" s="4" t="s">
        <v>5</v>
      </c>
      <c r="C10367" s="4" t="s">
        <v>13</v>
      </c>
      <c r="D10367" s="4" t="s">
        <v>10</v>
      </c>
    </row>
    <row r="10368" spans="1:6">
      <c r="A10368" t="n">
        <v>77481</v>
      </c>
      <c r="B10368" s="42" t="n">
        <v>162</v>
      </c>
      <c r="C10368" s="7" t="n">
        <v>1</v>
      </c>
      <c r="D10368" s="7" t="n">
        <v>12407</v>
      </c>
    </row>
    <row r="10369" spans="1:4">
      <c r="A10369" t="s">
        <v>4</v>
      </c>
      <c r="B10369" s="4" t="s">
        <v>5</v>
      </c>
      <c r="C10369" s="4" t="s">
        <v>84</v>
      </c>
    </row>
    <row r="10370" spans="1:4">
      <c r="A10370" t="n">
        <v>77485</v>
      </c>
      <c r="B10370" s="29" t="n">
        <v>3</v>
      </c>
      <c r="C10370" s="16" t="n">
        <f t="normal" ca="1">A10662</f>
        <v>0</v>
      </c>
    </row>
    <row r="10371" spans="1:4">
      <c r="A10371" t="s">
        <v>4</v>
      </c>
      <c r="B10371" s="4" t="s">
        <v>5</v>
      </c>
      <c r="C10371" s="4" t="s">
        <v>13</v>
      </c>
      <c r="D10371" s="4" t="s">
        <v>10</v>
      </c>
    </row>
    <row r="10372" spans="1:4">
      <c r="A10372" t="n">
        <v>77490</v>
      </c>
      <c r="B10372" s="42" t="n">
        <v>162</v>
      </c>
      <c r="C10372" s="7" t="n">
        <v>1</v>
      </c>
      <c r="D10372" s="7" t="n">
        <v>12481</v>
      </c>
    </row>
    <row r="10373" spans="1:4">
      <c r="A10373" t="s">
        <v>4</v>
      </c>
      <c r="B10373" s="4" t="s">
        <v>5</v>
      </c>
      <c r="C10373" s="4" t="s">
        <v>84</v>
      </c>
    </row>
    <row r="10374" spans="1:4">
      <c r="A10374" t="n">
        <v>77494</v>
      </c>
      <c r="B10374" s="29" t="n">
        <v>3</v>
      </c>
      <c r="C10374" s="16" t="n">
        <f t="normal" ca="1">A10662</f>
        <v>0</v>
      </c>
    </row>
    <row r="10375" spans="1:4">
      <c r="A10375" t="s">
        <v>4</v>
      </c>
      <c r="B10375" s="4" t="s">
        <v>5</v>
      </c>
      <c r="C10375" s="4" t="s">
        <v>13</v>
      </c>
      <c r="D10375" s="4" t="s">
        <v>10</v>
      </c>
    </row>
    <row r="10376" spans="1:4">
      <c r="A10376" t="n">
        <v>77499</v>
      </c>
      <c r="B10376" s="42" t="n">
        <v>162</v>
      </c>
      <c r="C10376" s="7" t="n">
        <v>1</v>
      </c>
      <c r="D10376" s="7" t="n">
        <v>12482</v>
      </c>
    </row>
    <row r="10377" spans="1:4">
      <c r="A10377" t="s">
        <v>4</v>
      </c>
      <c r="B10377" s="4" t="s">
        <v>5</v>
      </c>
      <c r="C10377" s="4" t="s">
        <v>84</v>
      </c>
    </row>
    <row r="10378" spans="1:4">
      <c r="A10378" t="n">
        <v>77503</v>
      </c>
      <c r="B10378" s="29" t="n">
        <v>3</v>
      </c>
      <c r="C10378" s="16" t="n">
        <f t="normal" ca="1">A10662</f>
        <v>0</v>
      </c>
    </row>
    <row r="10379" spans="1:4">
      <c r="A10379" t="s">
        <v>4</v>
      </c>
      <c r="B10379" s="4" t="s">
        <v>5</v>
      </c>
      <c r="C10379" s="4" t="s">
        <v>13</v>
      </c>
      <c r="D10379" s="4" t="s">
        <v>10</v>
      </c>
    </row>
    <row r="10380" spans="1:4">
      <c r="A10380" t="n">
        <v>77508</v>
      </c>
      <c r="B10380" s="42" t="n">
        <v>162</v>
      </c>
      <c r="C10380" s="7" t="n">
        <v>1</v>
      </c>
      <c r="D10380" s="7" t="n">
        <v>12483</v>
      </c>
    </row>
    <row r="10381" spans="1:4">
      <c r="A10381" t="s">
        <v>4</v>
      </c>
      <c r="B10381" s="4" t="s">
        <v>5</v>
      </c>
      <c r="C10381" s="4" t="s">
        <v>84</v>
      </c>
    </row>
    <row r="10382" spans="1:4">
      <c r="A10382" t="n">
        <v>77512</v>
      </c>
      <c r="B10382" s="29" t="n">
        <v>3</v>
      </c>
      <c r="C10382" s="16" t="n">
        <f t="normal" ca="1">A10662</f>
        <v>0</v>
      </c>
    </row>
    <row r="10383" spans="1:4">
      <c r="A10383" t="s">
        <v>4</v>
      </c>
      <c r="B10383" s="4" t="s">
        <v>5</v>
      </c>
      <c r="C10383" s="4" t="s">
        <v>13</v>
      </c>
      <c r="D10383" s="4" t="s">
        <v>10</v>
      </c>
    </row>
    <row r="10384" spans="1:4">
      <c r="A10384" t="n">
        <v>77517</v>
      </c>
      <c r="B10384" s="42" t="n">
        <v>162</v>
      </c>
      <c r="C10384" s="7" t="n">
        <v>1</v>
      </c>
      <c r="D10384" s="7" t="n">
        <v>12484</v>
      </c>
    </row>
    <row r="10385" spans="1:4">
      <c r="A10385" t="s">
        <v>4</v>
      </c>
      <c r="B10385" s="4" t="s">
        <v>5</v>
      </c>
      <c r="C10385" s="4" t="s">
        <v>84</v>
      </c>
    </row>
    <row r="10386" spans="1:4">
      <c r="A10386" t="n">
        <v>77521</v>
      </c>
      <c r="B10386" s="29" t="n">
        <v>3</v>
      </c>
      <c r="C10386" s="16" t="n">
        <f t="normal" ca="1">A10662</f>
        <v>0</v>
      </c>
    </row>
    <row r="10387" spans="1:4">
      <c r="A10387" t="s">
        <v>4</v>
      </c>
      <c r="B10387" s="4" t="s">
        <v>5</v>
      </c>
      <c r="C10387" s="4" t="s">
        <v>13</v>
      </c>
      <c r="D10387" s="4" t="s">
        <v>10</v>
      </c>
    </row>
    <row r="10388" spans="1:4">
      <c r="A10388" t="n">
        <v>77526</v>
      </c>
      <c r="B10388" s="42" t="n">
        <v>162</v>
      </c>
      <c r="C10388" s="7" t="n">
        <v>1</v>
      </c>
      <c r="D10388" s="7" t="n">
        <v>12408</v>
      </c>
    </row>
    <row r="10389" spans="1:4">
      <c r="A10389" t="s">
        <v>4</v>
      </c>
      <c r="B10389" s="4" t="s">
        <v>5</v>
      </c>
      <c r="C10389" s="4" t="s">
        <v>84</v>
      </c>
    </row>
    <row r="10390" spans="1:4">
      <c r="A10390" t="n">
        <v>77530</v>
      </c>
      <c r="B10390" s="29" t="n">
        <v>3</v>
      </c>
      <c r="C10390" s="16" t="n">
        <f t="normal" ca="1">A10662</f>
        <v>0</v>
      </c>
    </row>
    <row r="10391" spans="1:4">
      <c r="A10391" t="s">
        <v>4</v>
      </c>
      <c r="B10391" s="4" t="s">
        <v>5</v>
      </c>
      <c r="C10391" s="4" t="s">
        <v>13</v>
      </c>
      <c r="D10391" s="4" t="s">
        <v>10</v>
      </c>
    </row>
    <row r="10392" spans="1:4">
      <c r="A10392" t="n">
        <v>77535</v>
      </c>
      <c r="B10392" s="42" t="n">
        <v>162</v>
      </c>
      <c r="C10392" s="7" t="n">
        <v>1</v>
      </c>
      <c r="D10392" s="7" t="n">
        <v>12409</v>
      </c>
    </row>
    <row r="10393" spans="1:4">
      <c r="A10393" t="s">
        <v>4</v>
      </c>
      <c r="B10393" s="4" t="s">
        <v>5</v>
      </c>
      <c r="C10393" s="4" t="s">
        <v>84</v>
      </c>
    </row>
    <row r="10394" spans="1:4">
      <c r="A10394" t="n">
        <v>77539</v>
      </c>
      <c r="B10394" s="29" t="n">
        <v>3</v>
      </c>
      <c r="C10394" s="16" t="n">
        <f t="normal" ca="1">A10662</f>
        <v>0</v>
      </c>
    </row>
    <row r="10395" spans="1:4">
      <c r="A10395" t="s">
        <v>4</v>
      </c>
      <c r="B10395" s="4" t="s">
        <v>5</v>
      </c>
      <c r="C10395" s="4" t="s">
        <v>13</v>
      </c>
      <c r="D10395" s="4" t="s">
        <v>10</v>
      </c>
    </row>
    <row r="10396" spans="1:4">
      <c r="A10396" t="n">
        <v>77544</v>
      </c>
      <c r="B10396" s="42" t="n">
        <v>162</v>
      </c>
      <c r="C10396" s="7" t="n">
        <v>1</v>
      </c>
      <c r="D10396" s="7" t="n">
        <v>12410</v>
      </c>
    </row>
    <row r="10397" spans="1:4">
      <c r="A10397" t="s">
        <v>4</v>
      </c>
      <c r="B10397" s="4" t="s">
        <v>5</v>
      </c>
      <c r="C10397" s="4" t="s">
        <v>84</v>
      </c>
    </row>
    <row r="10398" spans="1:4">
      <c r="A10398" t="n">
        <v>77548</v>
      </c>
      <c r="B10398" s="29" t="n">
        <v>3</v>
      </c>
      <c r="C10398" s="16" t="n">
        <f t="normal" ca="1">A10662</f>
        <v>0</v>
      </c>
    </row>
    <row r="10399" spans="1:4">
      <c r="A10399" t="s">
        <v>4</v>
      </c>
      <c r="B10399" s="4" t="s">
        <v>5</v>
      </c>
      <c r="C10399" s="4" t="s">
        <v>13</v>
      </c>
      <c r="D10399" s="4" t="s">
        <v>10</v>
      </c>
    </row>
    <row r="10400" spans="1:4">
      <c r="A10400" t="n">
        <v>77553</v>
      </c>
      <c r="B10400" s="42" t="n">
        <v>162</v>
      </c>
      <c r="C10400" s="7" t="n">
        <v>1</v>
      </c>
      <c r="D10400" s="7" t="n">
        <v>12411</v>
      </c>
    </row>
    <row r="10401" spans="1:4">
      <c r="A10401" t="s">
        <v>4</v>
      </c>
      <c r="B10401" s="4" t="s">
        <v>5</v>
      </c>
      <c r="C10401" s="4" t="s">
        <v>84</v>
      </c>
    </row>
    <row r="10402" spans="1:4">
      <c r="A10402" t="n">
        <v>77557</v>
      </c>
      <c r="B10402" s="29" t="n">
        <v>3</v>
      </c>
      <c r="C10402" s="16" t="n">
        <f t="normal" ca="1">A10662</f>
        <v>0</v>
      </c>
    </row>
    <row r="10403" spans="1:4">
      <c r="A10403" t="s">
        <v>4</v>
      </c>
      <c r="B10403" s="4" t="s">
        <v>5</v>
      </c>
      <c r="C10403" s="4" t="s">
        <v>13</v>
      </c>
      <c r="D10403" s="4" t="s">
        <v>10</v>
      </c>
    </row>
    <row r="10404" spans="1:4">
      <c r="A10404" t="n">
        <v>77562</v>
      </c>
      <c r="B10404" s="42" t="n">
        <v>162</v>
      </c>
      <c r="C10404" s="7" t="n">
        <v>1</v>
      </c>
      <c r="D10404" s="7" t="n">
        <v>12412</v>
      </c>
    </row>
    <row r="10405" spans="1:4">
      <c r="A10405" t="s">
        <v>4</v>
      </c>
      <c r="B10405" s="4" t="s">
        <v>5</v>
      </c>
      <c r="C10405" s="4" t="s">
        <v>84</v>
      </c>
    </row>
    <row r="10406" spans="1:4">
      <c r="A10406" t="n">
        <v>77566</v>
      </c>
      <c r="B10406" s="29" t="n">
        <v>3</v>
      </c>
      <c r="C10406" s="16" t="n">
        <f t="normal" ca="1">A10662</f>
        <v>0</v>
      </c>
    </row>
    <row r="10407" spans="1:4">
      <c r="A10407" t="s">
        <v>4</v>
      </c>
      <c r="B10407" s="4" t="s">
        <v>5</v>
      </c>
      <c r="C10407" s="4" t="s">
        <v>13</v>
      </c>
      <c r="D10407" s="4" t="s">
        <v>10</v>
      </c>
    </row>
    <row r="10408" spans="1:4">
      <c r="A10408" t="n">
        <v>77571</v>
      </c>
      <c r="B10408" s="42" t="n">
        <v>162</v>
      </c>
      <c r="C10408" s="7" t="n">
        <v>1</v>
      </c>
      <c r="D10408" s="7" t="n">
        <v>12413</v>
      </c>
    </row>
    <row r="10409" spans="1:4">
      <c r="A10409" t="s">
        <v>4</v>
      </c>
      <c r="B10409" s="4" t="s">
        <v>5</v>
      </c>
      <c r="C10409" s="4" t="s">
        <v>84</v>
      </c>
    </row>
    <row r="10410" spans="1:4">
      <c r="A10410" t="n">
        <v>77575</v>
      </c>
      <c r="B10410" s="29" t="n">
        <v>3</v>
      </c>
      <c r="C10410" s="16" t="n">
        <f t="normal" ca="1">A10662</f>
        <v>0</v>
      </c>
    </row>
    <row r="10411" spans="1:4">
      <c r="A10411" t="s">
        <v>4</v>
      </c>
      <c r="B10411" s="4" t="s">
        <v>5</v>
      </c>
      <c r="C10411" s="4" t="s">
        <v>13</v>
      </c>
      <c r="D10411" s="4" t="s">
        <v>10</v>
      </c>
    </row>
    <row r="10412" spans="1:4">
      <c r="A10412" t="n">
        <v>77580</v>
      </c>
      <c r="B10412" s="42" t="n">
        <v>162</v>
      </c>
      <c r="C10412" s="7" t="n">
        <v>1</v>
      </c>
      <c r="D10412" s="7" t="n">
        <v>12414</v>
      </c>
    </row>
    <row r="10413" spans="1:4">
      <c r="A10413" t="s">
        <v>4</v>
      </c>
      <c r="B10413" s="4" t="s">
        <v>5</v>
      </c>
      <c r="C10413" s="4" t="s">
        <v>84</v>
      </c>
    </row>
    <row r="10414" spans="1:4">
      <c r="A10414" t="n">
        <v>77584</v>
      </c>
      <c r="B10414" s="29" t="n">
        <v>3</v>
      </c>
      <c r="C10414" s="16" t="n">
        <f t="normal" ca="1">A10662</f>
        <v>0</v>
      </c>
    </row>
    <row r="10415" spans="1:4">
      <c r="A10415" t="s">
        <v>4</v>
      </c>
      <c r="B10415" s="4" t="s">
        <v>5</v>
      </c>
      <c r="C10415" s="4" t="s">
        <v>13</v>
      </c>
      <c r="D10415" s="4" t="s">
        <v>10</v>
      </c>
    </row>
    <row r="10416" spans="1:4">
      <c r="A10416" t="n">
        <v>77589</v>
      </c>
      <c r="B10416" s="42" t="n">
        <v>162</v>
      </c>
      <c r="C10416" s="7" t="n">
        <v>1</v>
      </c>
      <c r="D10416" s="7" t="n">
        <v>12415</v>
      </c>
    </row>
    <row r="10417" spans="1:4">
      <c r="A10417" t="s">
        <v>4</v>
      </c>
      <c r="B10417" s="4" t="s">
        <v>5</v>
      </c>
      <c r="C10417" s="4" t="s">
        <v>84</v>
      </c>
    </row>
    <row r="10418" spans="1:4">
      <c r="A10418" t="n">
        <v>77593</v>
      </c>
      <c r="B10418" s="29" t="n">
        <v>3</v>
      </c>
      <c r="C10418" s="16" t="n">
        <f t="normal" ca="1">A10662</f>
        <v>0</v>
      </c>
    </row>
    <row r="10419" spans="1:4">
      <c r="A10419" t="s">
        <v>4</v>
      </c>
      <c r="B10419" s="4" t="s">
        <v>5</v>
      </c>
      <c r="C10419" s="4" t="s">
        <v>69</v>
      </c>
      <c r="D10419" s="4" t="s">
        <v>69</v>
      </c>
      <c r="E10419" s="4" t="s">
        <v>69</v>
      </c>
      <c r="F10419" s="4" t="s">
        <v>69</v>
      </c>
    </row>
    <row r="10420" spans="1:4">
      <c r="A10420" t="n">
        <v>77598</v>
      </c>
      <c r="B10420" s="44" t="n">
        <v>149</v>
      </c>
      <c r="C10420" s="7" t="n">
        <v>-7.94999980926514</v>
      </c>
      <c r="D10420" s="7" t="n">
        <v>12</v>
      </c>
      <c r="E10420" s="7" t="n">
        <v>-171</v>
      </c>
      <c r="F10420" s="7" t="n">
        <v>180</v>
      </c>
    </row>
    <row r="10421" spans="1:4">
      <c r="A10421" t="s">
        <v>4</v>
      </c>
      <c r="B10421" s="4" t="s">
        <v>5</v>
      </c>
      <c r="C10421" s="4" t="s">
        <v>6</v>
      </c>
      <c r="D10421" s="4" t="s">
        <v>6</v>
      </c>
      <c r="E10421" s="4" t="s">
        <v>13</v>
      </c>
    </row>
    <row r="10422" spans="1:4">
      <c r="A10422" t="n">
        <v>77615</v>
      </c>
      <c r="B10422" s="45" t="n">
        <v>30</v>
      </c>
      <c r="C10422" s="7" t="s">
        <v>1047</v>
      </c>
      <c r="D10422" s="7" t="s">
        <v>12</v>
      </c>
      <c r="E10422" s="7" t="n">
        <v>0</v>
      </c>
    </row>
    <row r="10423" spans="1:4">
      <c r="A10423" t="s">
        <v>4</v>
      </c>
      <c r="B10423" s="4" t="s">
        <v>5</v>
      </c>
      <c r="C10423" s="4" t="s">
        <v>84</v>
      </c>
    </row>
    <row r="10424" spans="1:4">
      <c r="A10424" t="n">
        <v>77624</v>
      </c>
      <c r="B10424" s="29" t="n">
        <v>3</v>
      </c>
      <c r="C10424" s="16" t="n">
        <f t="normal" ca="1">A10662</f>
        <v>0</v>
      </c>
    </row>
    <row r="10425" spans="1:4">
      <c r="A10425" t="s">
        <v>4</v>
      </c>
      <c r="B10425" s="4" t="s">
        <v>5</v>
      </c>
      <c r="C10425" s="4" t="s">
        <v>69</v>
      </c>
      <c r="D10425" s="4" t="s">
        <v>69</v>
      </c>
      <c r="E10425" s="4" t="s">
        <v>69</v>
      </c>
      <c r="F10425" s="4" t="s">
        <v>69</v>
      </c>
    </row>
    <row r="10426" spans="1:4">
      <c r="A10426" t="n">
        <v>77629</v>
      </c>
      <c r="B10426" s="44" t="n">
        <v>149</v>
      </c>
      <c r="C10426" s="7" t="n">
        <v>-99.9499969482422</v>
      </c>
      <c r="D10426" s="7" t="n">
        <v>-4</v>
      </c>
      <c r="E10426" s="7" t="n">
        <v>-165</v>
      </c>
      <c r="F10426" s="7" t="n">
        <v>180</v>
      </c>
    </row>
    <row r="10427" spans="1:4">
      <c r="A10427" t="s">
        <v>4</v>
      </c>
      <c r="B10427" s="4" t="s">
        <v>5</v>
      </c>
      <c r="C10427" s="4" t="s">
        <v>6</v>
      </c>
      <c r="D10427" s="4" t="s">
        <v>6</v>
      </c>
      <c r="E10427" s="4" t="s">
        <v>13</v>
      </c>
    </row>
    <row r="10428" spans="1:4">
      <c r="A10428" t="n">
        <v>77646</v>
      </c>
      <c r="B10428" s="45" t="n">
        <v>30</v>
      </c>
      <c r="C10428" s="7" t="s">
        <v>1048</v>
      </c>
      <c r="D10428" s="7" t="s">
        <v>12</v>
      </c>
      <c r="E10428" s="7" t="n">
        <v>0</v>
      </c>
    </row>
    <row r="10429" spans="1:4">
      <c r="A10429" t="s">
        <v>4</v>
      </c>
      <c r="B10429" s="4" t="s">
        <v>5</v>
      </c>
      <c r="C10429" s="4" t="s">
        <v>84</v>
      </c>
    </row>
    <row r="10430" spans="1:4">
      <c r="A10430" t="n">
        <v>77655</v>
      </c>
      <c r="B10430" s="29" t="n">
        <v>3</v>
      </c>
      <c r="C10430" s="16" t="n">
        <f t="normal" ca="1">A10662</f>
        <v>0</v>
      </c>
    </row>
    <row r="10431" spans="1:4">
      <c r="A10431" t="s">
        <v>4</v>
      </c>
      <c r="B10431" s="4" t="s">
        <v>5</v>
      </c>
      <c r="C10431" s="4" t="s">
        <v>69</v>
      </c>
      <c r="D10431" s="4" t="s">
        <v>69</v>
      </c>
      <c r="E10431" s="4" t="s">
        <v>69</v>
      </c>
      <c r="F10431" s="4" t="s">
        <v>69</v>
      </c>
    </row>
    <row r="10432" spans="1:4">
      <c r="A10432" t="n">
        <v>77660</v>
      </c>
      <c r="B10432" s="44" t="n">
        <v>149</v>
      </c>
      <c r="C10432" s="7" t="n">
        <v>8</v>
      </c>
      <c r="D10432" s="7" t="n">
        <v>0</v>
      </c>
      <c r="E10432" s="7" t="n">
        <v>-183</v>
      </c>
      <c r="F10432" s="7" t="n">
        <v>180</v>
      </c>
    </row>
    <row r="10433" spans="1:6">
      <c r="A10433" t="s">
        <v>4</v>
      </c>
      <c r="B10433" s="4" t="s">
        <v>5</v>
      </c>
      <c r="C10433" s="4" t="s">
        <v>6</v>
      </c>
      <c r="D10433" s="4" t="s">
        <v>6</v>
      </c>
      <c r="E10433" s="4" t="s">
        <v>13</v>
      </c>
    </row>
    <row r="10434" spans="1:6">
      <c r="A10434" t="n">
        <v>77677</v>
      </c>
      <c r="B10434" s="45" t="n">
        <v>30</v>
      </c>
      <c r="C10434" s="7" t="s">
        <v>1049</v>
      </c>
      <c r="D10434" s="7" t="s">
        <v>12</v>
      </c>
      <c r="E10434" s="7" t="n">
        <v>0</v>
      </c>
    </row>
    <row r="10435" spans="1:6">
      <c r="A10435" t="s">
        <v>4</v>
      </c>
      <c r="B10435" s="4" t="s">
        <v>5</v>
      </c>
      <c r="C10435" s="4" t="s">
        <v>84</v>
      </c>
    </row>
    <row r="10436" spans="1:6">
      <c r="A10436" t="n">
        <v>77686</v>
      </c>
      <c r="B10436" s="29" t="n">
        <v>3</v>
      </c>
      <c r="C10436" s="16" t="n">
        <f t="normal" ca="1">A10662</f>
        <v>0</v>
      </c>
    </row>
    <row r="10437" spans="1:6">
      <c r="A10437" t="s">
        <v>4</v>
      </c>
      <c r="B10437" s="4" t="s">
        <v>5</v>
      </c>
      <c r="C10437" s="4" t="s">
        <v>69</v>
      </c>
      <c r="D10437" s="4" t="s">
        <v>69</v>
      </c>
      <c r="E10437" s="4" t="s">
        <v>69</v>
      </c>
      <c r="F10437" s="4" t="s">
        <v>69</v>
      </c>
    </row>
    <row r="10438" spans="1:6">
      <c r="A10438" t="n">
        <v>77691</v>
      </c>
      <c r="B10438" s="44" t="n">
        <v>149</v>
      </c>
      <c r="C10438" s="7" t="n">
        <v>0</v>
      </c>
      <c r="D10438" s="7" t="n">
        <v>-11</v>
      </c>
      <c r="E10438" s="7" t="n">
        <v>-9</v>
      </c>
      <c r="F10438" s="7" t="n">
        <v>180</v>
      </c>
    </row>
    <row r="10439" spans="1:6">
      <c r="A10439" t="s">
        <v>4</v>
      </c>
      <c r="B10439" s="4" t="s">
        <v>5</v>
      </c>
      <c r="C10439" s="4" t="s">
        <v>6</v>
      </c>
      <c r="D10439" s="4" t="s">
        <v>6</v>
      </c>
      <c r="E10439" s="4" t="s">
        <v>13</v>
      </c>
    </row>
    <row r="10440" spans="1:6">
      <c r="A10440" t="n">
        <v>77708</v>
      </c>
      <c r="B10440" s="45" t="n">
        <v>30</v>
      </c>
      <c r="C10440" s="7" t="s">
        <v>1050</v>
      </c>
      <c r="D10440" s="7" t="s">
        <v>12</v>
      </c>
      <c r="E10440" s="7" t="n">
        <v>0</v>
      </c>
    </row>
    <row r="10441" spans="1:6">
      <c r="A10441" t="s">
        <v>4</v>
      </c>
      <c r="B10441" s="4" t="s">
        <v>5</v>
      </c>
      <c r="C10441" s="4" t="s">
        <v>84</v>
      </c>
    </row>
    <row r="10442" spans="1:6">
      <c r="A10442" t="n">
        <v>77717</v>
      </c>
      <c r="B10442" s="29" t="n">
        <v>3</v>
      </c>
      <c r="C10442" s="16" t="n">
        <f t="normal" ca="1">A10662</f>
        <v>0</v>
      </c>
    </row>
    <row r="10443" spans="1:6">
      <c r="A10443" t="s">
        <v>4</v>
      </c>
      <c r="B10443" s="4" t="s">
        <v>5</v>
      </c>
      <c r="C10443" s="4" t="s">
        <v>13</v>
      </c>
      <c r="D10443" s="4" t="s">
        <v>10</v>
      </c>
    </row>
    <row r="10444" spans="1:6">
      <c r="A10444" t="n">
        <v>77722</v>
      </c>
      <c r="B10444" s="42" t="n">
        <v>162</v>
      </c>
      <c r="C10444" s="7" t="n">
        <v>1</v>
      </c>
      <c r="D10444" s="7" t="n">
        <v>12420</v>
      </c>
    </row>
    <row r="10445" spans="1:6">
      <c r="A10445" t="s">
        <v>4</v>
      </c>
      <c r="B10445" s="4" t="s">
        <v>5</v>
      </c>
      <c r="C10445" s="4" t="s">
        <v>84</v>
      </c>
    </row>
    <row r="10446" spans="1:6">
      <c r="A10446" t="n">
        <v>77726</v>
      </c>
      <c r="B10446" s="29" t="n">
        <v>3</v>
      </c>
      <c r="C10446" s="16" t="n">
        <f t="normal" ca="1">A10662</f>
        <v>0</v>
      </c>
    </row>
    <row r="10447" spans="1:6">
      <c r="A10447" t="s">
        <v>4</v>
      </c>
      <c r="B10447" s="4" t="s">
        <v>5</v>
      </c>
      <c r="C10447" s="4" t="s">
        <v>13</v>
      </c>
      <c r="D10447" s="4" t="s">
        <v>10</v>
      </c>
    </row>
    <row r="10448" spans="1:6">
      <c r="A10448" t="n">
        <v>77731</v>
      </c>
      <c r="B10448" s="42" t="n">
        <v>162</v>
      </c>
      <c r="C10448" s="7" t="n">
        <v>1</v>
      </c>
      <c r="D10448" s="7" t="n">
        <v>12421</v>
      </c>
    </row>
    <row r="10449" spans="1:6">
      <c r="A10449" t="s">
        <v>4</v>
      </c>
      <c r="B10449" s="4" t="s">
        <v>5</v>
      </c>
      <c r="C10449" s="4" t="s">
        <v>84</v>
      </c>
    </row>
    <row r="10450" spans="1:6">
      <c r="A10450" t="n">
        <v>77735</v>
      </c>
      <c r="B10450" s="29" t="n">
        <v>3</v>
      </c>
      <c r="C10450" s="16" t="n">
        <f t="normal" ca="1">A10662</f>
        <v>0</v>
      </c>
    </row>
    <row r="10451" spans="1:6">
      <c r="A10451" t="s">
        <v>4</v>
      </c>
      <c r="B10451" s="4" t="s">
        <v>5</v>
      </c>
      <c r="C10451" s="4" t="s">
        <v>13</v>
      </c>
      <c r="D10451" s="4" t="s">
        <v>10</v>
      </c>
    </row>
    <row r="10452" spans="1:6">
      <c r="A10452" t="n">
        <v>77740</v>
      </c>
      <c r="B10452" s="42" t="n">
        <v>162</v>
      </c>
      <c r="C10452" s="7" t="n">
        <v>1</v>
      </c>
      <c r="D10452" s="7" t="n">
        <v>12422</v>
      </c>
    </row>
    <row r="10453" spans="1:6">
      <c r="A10453" t="s">
        <v>4</v>
      </c>
      <c r="B10453" s="4" t="s">
        <v>5</v>
      </c>
      <c r="C10453" s="4" t="s">
        <v>84</v>
      </c>
    </row>
    <row r="10454" spans="1:6">
      <c r="A10454" t="n">
        <v>77744</v>
      </c>
      <c r="B10454" s="29" t="n">
        <v>3</v>
      </c>
      <c r="C10454" s="16" t="n">
        <f t="normal" ca="1">A10662</f>
        <v>0</v>
      </c>
    </row>
    <row r="10455" spans="1:6">
      <c r="A10455" t="s">
        <v>4</v>
      </c>
      <c r="B10455" s="4" t="s">
        <v>5</v>
      </c>
      <c r="C10455" s="4" t="s">
        <v>13</v>
      </c>
      <c r="D10455" s="4" t="s">
        <v>10</v>
      </c>
    </row>
    <row r="10456" spans="1:6">
      <c r="A10456" t="n">
        <v>77749</v>
      </c>
      <c r="B10456" s="42" t="n">
        <v>162</v>
      </c>
      <c r="C10456" s="7" t="n">
        <v>1</v>
      </c>
      <c r="D10456" s="7" t="n">
        <v>12423</v>
      </c>
    </row>
    <row r="10457" spans="1:6">
      <c r="A10457" t="s">
        <v>4</v>
      </c>
      <c r="B10457" s="4" t="s">
        <v>5</v>
      </c>
      <c r="C10457" s="4" t="s">
        <v>84</v>
      </c>
    </row>
    <row r="10458" spans="1:6">
      <c r="A10458" t="n">
        <v>77753</v>
      </c>
      <c r="B10458" s="29" t="n">
        <v>3</v>
      </c>
      <c r="C10458" s="16" t="n">
        <f t="normal" ca="1">A10662</f>
        <v>0</v>
      </c>
    </row>
    <row r="10459" spans="1:6">
      <c r="A10459" t="s">
        <v>4</v>
      </c>
      <c r="B10459" s="4" t="s">
        <v>5</v>
      </c>
      <c r="C10459" s="4" t="s">
        <v>13</v>
      </c>
      <c r="D10459" s="4" t="s">
        <v>10</v>
      </c>
    </row>
    <row r="10460" spans="1:6">
      <c r="A10460" t="n">
        <v>77758</v>
      </c>
      <c r="B10460" s="42" t="n">
        <v>162</v>
      </c>
      <c r="C10460" s="7" t="n">
        <v>1</v>
      </c>
      <c r="D10460" s="7" t="n">
        <v>12485</v>
      </c>
    </row>
    <row r="10461" spans="1:6">
      <c r="A10461" t="s">
        <v>4</v>
      </c>
      <c r="B10461" s="4" t="s">
        <v>5</v>
      </c>
      <c r="C10461" s="4" t="s">
        <v>84</v>
      </c>
    </row>
    <row r="10462" spans="1:6">
      <c r="A10462" t="n">
        <v>77762</v>
      </c>
      <c r="B10462" s="29" t="n">
        <v>3</v>
      </c>
      <c r="C10462" s="16" t="n">
        <f t="normal" ca="1">A10662</f>
        <v>0</v>
      </c>
    </row>
    <row r="10463" spans="1:6">
      <c r="A10463" t="s">
        <v>4</v>
      </c>
      <c r="B10463" s="4" t="s">
        <v>5</v>
      </c>
      <c r="C10463" s="4" t="s">
        <v>13</v>
      </c>
      <c r="D10463" s="4" t="s">
        <v>10</v>
      </c>
    </row>
    <row r="10464" spans="1:6">
      <c r="A10464" t="n">
        <v>77767</v>
      </c>
      <c r="B10464" s="42" t="n">
        <v>162</v>
      </c>
      <c r="C10464" s="7" t="n">
        <v>1</v>
      </c>
      <c r="D10464" s="7" t="n">
        <v>12486</v>
      </c>
    </row>
    <row r="10465" spans="1:4">
      <c r="A10465" t="s">
        <v>4</v>
      </c>
      <c r="B10465" s="4" t="s">
        <v>5</v>
      </c>
      <c r="C10465" s="4" t="s">
        <v>84</v>
      </c>
    </row>
    <row r="10466" spans="1:4">
      <c r="A10466" t="n">
        <v>77771</v>
      </c>
      <c r="B10466" s="29" t="n">
        <v>3</v>
      </c>
      <c r="C10466" s="16" t="n">
        <f t="normal" ca="1">A10662</f>
        <v>0</v>
      </c>
    </row>
    <row r="10467" spans="1:4">
      <c r="A10467" t="s">
        <v>4</v>
      </c>
      <c r="B10467" s="4" t="s">
        <v>5</v>
      </c>
      <c r="C10467" s="4" t="s">
        <v>13</v>
      </c>
      <c r="D10467" s="4" t="s">
        <v>10</v>
      </c>
    </row>
    <row r="10468" spans="1:4">
      <c r="A10468" t="n">
        <v>77776</v>
      </c>
      <c r="B10468" s="42" t="n">
        <v>162</v>
      </c>
      <c r="C10468" s="7" t="n">
        <v>1</v>
      </c>
      <c r="D10468" s="7" t="n">
        <v>12487</v>
      </c>
    </row>
    <row r="10469" spans="1:4">
      <c r="A10469" t="s">
        <v>4</v>
      </c>
      <c r="B10469" s="4" t="s">
        <v>5</v>
      </c>
      <c r="C10469" s="4" t="s">
        <v>84</v>
      </c>
    </row>
    <row r="10470" spans="1:4">
      <c r="A10470" t="n">
        <v>77780</v>
      </c>
      <c r="B10470" s="29" t="n">
        <v>3</v>
      </c>
      <c r="C10470" s="16" t="n">
        <f t="normal" ca="1">A10662</f>
        <v>0</v>
      </c>
    </row>
    <row r="10471" spans="1:4">
      <c r="A10471" t="s">
        <v>4</v>
      </c>
      <c r="B10471" s="4" t="s">
        <v>5</v>
      </c>
      <c r="C10471" s="4" t="s">
        <v>13</v>
      </c>
      <c r="D10471" s="4" t="s">
        <v>10</v>
      </c>
    </row>
    <row r="10472" spans="1:4">
      <c r="A10472" t="n">
        <v>77785</v>
      </c>
      <c r="B10472" s="42" t="n">
        <v>162</v>
      </c>
      <c r="C10472" s="7" t="n">
        <v>1</v>
      </c>
      <c r="D10472" s="7" t="n">
        <v>12488</v>
      </c>
    </row>
    <row r="10473" spans="1:4">
      <c r="A10473" t="s">
        <v>4</v>
      </c>
      <c r="B10473" s="4" t="s">
        <v>5</v>
      </c>
      <c r="C10473" s="4" t="s">
        <v>84</v>
      </c>
    </row>
    <row r="10474" spans="1:4">
      <c r="A10474" t="n">
        <v>77789</v>
      </c>
      <c r="B10474" s="29" t="n">
        <v>3</v>
      </c>
      <c r="C10474" s="16" t="n">
        <f t="normal" ca="1">A10662</f>
        <v>0</v>
      </c>
    </row>
    <row r="10475" spans="1:4">
      <c r="A10475" t="s">
        <v>4</v>
      </c>
      <c r="B10475" s="4" t="s">
        <v>5</v>
      </c>
      <c r="C10475" s="4" t="s">
        <v>13</v>
      </c>
      <c r="D10475" s="4" t="s">
        <v>10</v>
      </c>
    </row>
    <row r="10476" spans="1:4">
      <c r="A10476" t="n">
        <v>77794</v>
      </c>
      <c r="B10476" s="42" t="n">
        <v>162</v>
      </c>
      <c r="C10476" s="7" t="n">
        <v>1</v>
      </c>
      <c r="D10476" s="7" t="n">
        <v>12424</v>
      </c>
    </row>
    <row r="10477" spans="1:4">
      <c r="A10477" t="s">
        <v>4</v>
      </c>
      <c r="B10477" s="4" t="s">
        <v>5</v>
      </c>
      <c r="C10477" s="4" t="s">
        <v>84</v>
      </c>
    </row>
    <row r="10478" spans="1:4">
      <c r="A10478" t="n">
        <v>77798</v>
      </c>
      <c r="B10478" s="29" t="n">
        <v>3</v>
      </c>
      <c r="C10478" s="16" t="n">
        <f t="normal" ca="1">A10662</f>
        <v>0</v>
      </c>
    </row>
    <row r="10479" spans="1:4">
      <c r="A10479" t="s">
        <v>4</v>
      </c>
      <c r="B10479" s="4" t="s">
        <v>5</v>
      </c>
      <c r="C10479" s="4" t="s">
        <v>13</v>
      </c>
      <c r="D10479" s="4" t="s">
        <v>10</v>
      </c>
    </row>
    <row r="10480" spans="1:4">
      <c r="A10480" t="n">
        <v>77803</v>
      </c>
      <c r="B10480" s="42" t="n">
        <v>162</v>
      </c>
      <c r="C10480" s="7" t="n">
        <v>1</v>
      </c>
      <c r="D10480" s="7" t="n">
        <v>12425</v>
      </c>
    </row>
    <row r="10481" spans="1:4">
      <c r="A10481" t="s">
        <v>4</v>
      </c>
      <c r="B10481" s="4" t="s">
        <v>5</v>
      </c>
      <c r="C10481" s="4" t="s">
        <v>84</v>
      </c>
    </row>
    <row r="10482" spans="1:4">
      <c r="A10482" t="n">
        <v>77807</v>
      </c>
      <c r="B10482" s="29" t="n">
        <v>3</v>
      </c>
      <c r="C10482" s="16" t="n">
        <f t="normal" ca="1">A10662</f>
        <v>0</v>
      </c>
    </row>
    <row r="10483" spans="1:4">
      <c r="A10483" t="s">
        <v>4</v>
      </c>
      <c r="B10483" s="4" t="s">
        <v>5</v>
      </c>
      <c r="C10483" s="4" t="s">
        <v>13</v>
      </c>
      <c r="D10483" s="4" t="s">
        <v>10</v>
      </c>
    </row>
    <row r="10484" spans="1:4">
      <c r="A10484" t="n">
        <v>77812</v>
      </c>
      <c r="B10484" s="42" t="n">
        <v>162</v>
      </c>
      <c r="C10484" s="7" t="n">
        <v>1</v>
      </c>
      <c r="D10484" s="7" t="n">
        <v>12426</v>
      </c>
    </row>
    <row r="10485" spans="1:4">
      <c r="A10485" t="s">
        <v>4</v>
      </c>
      <c r="B10485" s="4" t="s">
        <v>5</v>
      </c>
      <c r="C10485" s="4" t="s">
        <v>84</v>
      </c>
    </row>
    <row r="10486" spans="1:4">
      <c r="A10486" t="n">
        <v>77816</v>
      </c>
      <c r="B10486" s="29" t="n">
        <v>3</v>
      </c>
      <c r="C10486" s="16" t="n">
        <f t="normal" ca="1">A10662</f>
        <v>0</v>
      </c>
    </row>
    <row r="10487" spans="1:4">
      <c r="A10487" t="s">
        <v>4</v>
      </c>
      <c r="B10487" s="4" t="s">
        <v>5</v>
      </c>
      <c r="C10487" s="4" t="s">
        <v>13</v>
      </c>
      <c r="D10487" s="4" t="s">
        <v>10</v>
      </c>
    </row>
    <row r="10488" spans="1:4">
      <c r="A10488" t="n">
        <v>77821</v>
      </c>
      <c r="B10488" s="42" t="n">
        <v>162</v>
      </c>
      <c r="C10488" s="7" t="n">
        <v>1</v>
      </c>
      <c r="D10488" s="7" t="n">
        <v>12427</v>
      </c>
    </row>
    <row r="10489" spans="1:4">
      <c r="A10489" t="s">
        <v>4</v>
      </c>
      <c r="B10489" s="4" t="s">
        <v>5</v>
      </c>
      <c r="C10489" s="4" t="s">
        <v>84</v>
      </c>
    </row>
    <row r="10490" spans="1:4">
      <c r="A10490" t="n">
        <v>77825</v>
      </c>
      <c r="B10490" s="29" t="n">
        <v>3</v>
      </c>
      <c r="C10490" s="16" t="n">
        <f t="normal" ca="1">A10662</f>
        <v>0</v>
      </c>
    </row>
    <row r="10491" spans="1:4">
      <c r="A10491" t="s">
        <v>4</v>
      </c>
      <c r="B10491" s="4" t="s">
        <v>5</v>
      </c>
      <c r="C10491" s="4" t="s">
        <v>13</v>
      </c>
      <c r="D10491" s="4" t="s">
        <v>10</v>
      </c>
    </row>
    <row r="10492" spans="1:4">
      <c r="A10492" t="n">
        <v>77830</v>
      </c>
      <c r="B10492" s="42" t="n">
        <v>162</v>
      </c>
      <c r="C10492" s="7" t="n">
        <v>1</v>
      </c>
      <c r="D10492" s="7" t="n">
        <v>12428</v>
      </c>
    </row>
    <row r="10493" spans="1:4">
      <c r="A10493" t="s">
        <v>4</v>
      </c>
      <c r="B10493" s="4" t="s">
        <v>5</v>
      </c>
      <c r="C10493" s="4" t="s">
        <v>84</v>
      </c>
    </row>
    <row r="10494" spans="1:4">
      <c r="A10494" t="n">
        <v>77834</v>
      </c>
      <c r="B10494" s="29" t="n">
        <v>3</v>
      </c>
      <c r="C10494" s="16" t="n">
        <f t="normal" ca="1">A10662</f>
        <v>0</v>
      </c>
    </row>
    <row r="10495" spans="1:4">
      <c r="A10495" t="s">
        <v>4</v>
      </c>
      <c r="B10495" s="4" t="s">
        <v>5</v>
      </c>
      <c r="C10495" s="4" t="s">
        <v>13</v>
      </c>
      <c r="D10495" s="4" t="s">
        <v>10</v>
      </c>
    </row>
    <row r="10496" spans="1:4">
      <c r="A10496" t="n">
        <v>77839</v>
      </c>
      <c r="B10496" s="42" t="n">
        <v>162</v>
      </c>
      <c r="C10496" s="7" t="n">
        <v>1</v>
      </c>
      <c r="D10496" s="7" t="n">
        <v>12429</v>
      </c>
    </row>
    <row r="10497" spans="1:4">
      <c r="A10497" t="s">
        <v>4</v>
      </c>
      <c r="B10497" s="4" t="s">
        <v>5</v>
      </c>
      <c r="C10497" s="4" t="s">
        <v>84</v>
      </c>
    </row>
    <row r="10498" spans="1:4">
      <c r="A10498" t="n">
        <v>77843</v>
      </c>
      <c r="B10498" s="29" t="n">
        <v>3</v>
      </c>
      <c r="C10498" s="16" t="n">
        <f t="normal" ca="1">A10662</f>
        <v>0</v>
      </c>
    </row>
    <row r="10499" spans="1:4">
      <c r="A10499" t="s">
        <v>4</v>
      </c>
      <c r="B10499" s="4" t="s">
        <v>5</v>
      </c>
      <c r="C10499" s="4" t="s">
        <v>13</v>
      </c>
      <c r="D10499" s="4" t="s">
        <v>10</v>
      </c>
    </row>
    <row r="10500" spans="1:4">
      <c r="A10500" t="n">
        <v>77848</v>
      </c>
      <c r="B10500" s="42" t="n">
        <v>162</v>
      </c>
      <c r="C10500" s="7" t="n">
        <v>1</v>
      </c>
      <c r="D10500" s="7" t="n">
        <v>12430</v>
      </c>
    </row>
    <row r="10501" spans="1:4">
      <c r="A10501" t="s">
        <v>4</v>
      </c>
      <c r="B10501" s="4" t="s">
        <v>5</v>
      </c>
      <c r="C10501" s="4" t="s">
        <v>84</v>
      </c>
    </row>
    <row r="10502" spans="1:4">
      <c r="A10502" t="n">
        <v>77852</v>
      </c>
      <c r="B10502" s="29" t="n">
        <v>3</v>
      </c>
      <c r="C10502" s="16" t="n">
        <f t="normal" ca="1">A10662</f>
        <v>0</v>
      </c>
    </row>
    <row r="10503" spans="1:4">
      <c r="A10503" t="s">
        <v>4</v>
      </c>
      <c r="B10503" s="4" t="s">
        <v>5</v>
      </c>
      <c r="C10503" s="4" t="s">
        <v>13</v>
      </c>
      <c r="D10503" s="4" t="s">
        <v>10</v>
      </c>
    </row>
    <row r="10504" spans="1:4">
      <c r="A10504" t="n">
        <v>77857</v>
      </c>
      <c r="B10504" s="42" t="n">
        <v>162</v>
      </c>
      <c r="C10504" s="7" t="n">
        <v>1</v>
      </c>
      <c r="D10504" s="7" t="n">
        <v>12431</v>
      </c>
    </row>
    <row r="10505" spans="1:4">
      <c r="A10505" t="s">
        <v>4</v>
      </c>
      <c r="B10505" s="4" t="s">
        <v>5</v>
      </c>
      <c r="C10505" s="4" t="s">
        <v>84</v>
      </c>
    </row>
    <row r="10506" spans="1:4">
      <c r="A10506" t="n">
        <v>77861</v>
      </c>
      <c r="B10506" s="29" t="n">
        <v>3</v>
      </c>
      <c r="C10506" s="16" t="n">
        <f t="normal" ca="1">A10662</f>
        <v>0</v>
      </c>
    </row>
    <row r="10507" spans="1:4">
      <c r="A10507" t="s">
        <v>4</v>
      </c>
      <c r="B10507" s="4" t="s">
        <v>5</v>
      </c>
      <c r="C10507" s="4" t="s">
        <v>69</v>
      </c>
      <c r="D10507" s="4" t="s">
        <v>69</v>
      </c>
      <c r="E10507" s="4" t="s">
        <v>69</v>
      </c>
      <c r="F10507" s="4" t="s">
        <v>69</v>
      </c>
    </row>
    <row r="10508" spans="1:4">
      <c r="A10508" t="n">
        <v>77866</v>
      </c>
      <c r="B10508" s="44" t="n">
        <v>149</v>
      </c>
      <c r="C10508" s="7" t="n">
        <v>-7.94999980926514</v>
      </c>
      <c r="D10508" s="7" t="n">
        <v>12</v>
      </c>
      <c r="E10508" s="7" t="n">
        <v>-171</v>
      </c>
      <c r="F10508" s="7" t="n">
        <v>180</v>
      </c>
    </row>
    <row r="10509" spans="1:4">
      <c r="A10509" t="s">
        <v>4</v>
      </c>
      <c r="B10509" s="4" t="s">
        <v>5</v>
      </c>
      <c r="C10509" s="4" t="s">
        <v>6</v>
      </c>
      <c r="D10509" s="4" t="s">
        <v>6</v>
      </c>
      <c r="E10509" s="4" t="s">
        <v>13</v>
      </c>
    </row>
    <row r="10510" spans="1:4">
      <c r="A10510" t="n">
        <v>77883</v>
      </c>
      <c r="B10510" s="45" t="n">
        <v>30</v>
      </c>
      <c r="C10510" s="7" t="s">
        <v>1047</v>
      </c>
      <c r="D10510" s="7" t="s">
        <v>12</v>
      </c>
      <c r="E10510" s="7" t="n">
        <v>0</v>
      </c>
    </row>
    <row r="10511" spans="1:4">
      <c r="A10511" t="s">
        <v>4</v>
      </c>
      <c r="B10511" s="4" t="s">
        <v>5</v>
      </c>
      <c r="C10511" s="4" t="s">
        <v>84</v>
      </c>
    </row>
    <row r="10512" spans="1:4">
      <c r="A10512" t="n">
        <v>77892</v>
      </c>
      <c r="B10512" s="29" t="n">
        <v>3</v>
      </c>
      <c r="C10512" s="16" t="n">
        <f t="normal" ca="1">A10662</f>
        <v>0</v>
      </c>
    </row>
    <row r="10513" spans="1:6">
      <c r="A10513" t="s">
        <v>4</v>
      </c>
      <c r="B10513" s="4" t="s">
        <v>5</v>
      </c>
      <c r="C10513" s="4" t="s">
        <v>69</v>
      </c>
      <c r="D10513" s="4" t="s">
        <v>69</v>
      </c>
      <c r="E10513" s="4" t="s">
        <v>69</v>
      </c>
      <c r="F10513" s="4" t="s">
        <v>69</v>
      </c>
    </row>
    <row r="10514" spans="1:6">
      <c r="A10514" t="n">
        <v>77897</v>
      </c>
      <c r="B10514" s="44" t="n">
        <v>149</v>
      </c>
      <c r="C10514" s="7" t="n">
        <v>-99.9499969482422</v>
      </c>
      <c r="D10514" s="7" t="n">
        <v>-4</v>
      </c>
      <c r="E10514" s="7" t="n">
        <v>-165</v>
      </c>
      <c r="F10514" s="7" t="n">
        <v>180</v>
      </c>
    </row>
    <row r="10515" spans="1:6">
      <c r="A10515" t="s">
        <v>4</v>
      </c>
      <c r="B10515" s="4" t="s">
        <v>5</v>
      </c>
      <c r="C10515" s="4" t="s">
        <v>6</v>
      </c>
      <c r="D10515" s="4" t="s">
        <v>6</v>
      </c>
      <c r="E10515" s="4" t="s">
        <v>13</v>
      </c>
    </row>
    <row r="10516" spans="1:6">
      <c r="A10516" t="n">
        <v>77914</v>
      </c>
      <c r="B10516" s="45" t="n">
        <v>30</v>
      </c>
      <c r="C10516" s="7" t="s">
        <v>1048</v>
      </c>
      <c r="D10516" s="7" t="s">
        <v>12</v>
      </c>
      <c r="E10516" s="7" t="n">
        <v>0</v>
      </c>
    </row>
    <row r="10517" spans="1:6">
      <c r="A10517" t="s">
        <v>4</v>
      </c>
      <c r="B10517" s="4" t="s">
        <v>5</v>
      </c>
      <c r="C10517" s="4" t="s">
        <v>84</v>
      </c>
    </row>
    <row r="10518" spans="1:6">
      <c r="A10518" t="n">
        <v>77923</v>
      </c>
      <c r="B10518" s="29" t="n">
        <v>3</v>
      </c>
      <c r="C10518" s="16" t="n">
        <f t="normal" ca="1">A10662</f>
        <v>0</v>
      </c>
    </row>
    <row r="10519" spans="1:6">
      <c r="A10519" t="s">
        <v>4</v>
      </c>
      <c r="B10519" s="4" t="s">
        <v>5</v>
      </c>
      <c r="C10519" s="4" t="s">
        <v>69</v>
      </c>
      <c r="D10519" s="4" t="s">
        <v>69</v>
      </c>
      <c r="E10519" s="4" t="s">
        <v>69</v>
      </c>
      <c r="F10519" s="4" t="s">
        <v>69</v>
      </c>
    </row>
    <row r="10520" spans="1:6">
      <c r="A10520" t="n">
        <v>77928</v>
      </c>
      <c r="B10520" s="44" t="n">
        <v>149</v>
      </c>
      <c r="C10520" s="7" t="n">
        <v>8</v>
      </c>
      <c r="D10520" s="7" t="n">
        <v>0</v>
      </c>
      <c r="E10520" s="7" t="n">
        <v>-183</v>
      </c>
      <c r="F10520" s="7" t="n">
        <v>180</v>
      </c>
    </row>
    <row r="10521" spans="1:6">
      <c r="A10521" t="s">
        <v>4</v>
      </c>
      <c r="B10521" s="4" t="s">
        <v>5</v>
      </c>
      <c r="C10521" s="4" t="s">
        <v>6</v>
      </c>
      <c r="D10521" s="4" t="s">
        <v>6</v>
      </c>
      <c r="E10521" s="4" t="s">
        <v>13</v>
      </c>
    </row>
    <row r="10522" spans="1:6">
      <c r="A10522" t="n">
        <v>77945</v>
      </c>
      <c r="B10522" s="45" t="n">
        <v>30</v>
      </c>
      <c r="C10522" s="7" t="s">
        <v>1049</v>
      </c>
      <c r="D10522" s="7" t="s">
        <v>12</v>
      </c>
      <c r="E10522" s="7" t="n">
        <v>0</v>
      </c>
    </row>
    <row r="10523" spans="1:6">
      <c r="A10523" t="s">
        <v>4</v>
      </c>
      <c r="B10523" s="4" t="s">
        <v>5</v>
      </c>
      <c r="C10523" s="4" t="s">
        <v>84</v>
      </c>
    </row>
    <row r="10524" spans="1:6">
      <c r="A10524" t="n">
        <v>77954</v>
      </c>
      <c r="B10524" s="29" t="n">
        <v>3</v>
      </c>
      <c r="C10524" s="16" t="n">
        <f t="normal" ca="1">A10662</f>
        <v>0</v>
      </c>
    </row>
    <row r="10525" spans="1:6">
      <c r="A10525" t="s">
        <v>4</v>
      </c>
      <c r="B10525" s="4" t="s">
        <v>5</v>
      </c>
      <c r="C10525" s="4" t="s">
        <v>69</v>
      </c>
      <c r="D10525" s="4" t="s">
        <v>69</v>
      </c>
      <c r="E10525" s="4" t="s">
        <v>69</v>
      </c>
      <c r="F10525" s="4" t="s">
        <v>69</v>
      </c>
    </row>
    <row r="10526" spans="1:6">
      <c r="A10526" t="n">
        <v>77959</v>
      </c>
      <c r="B10526" s="44" t="n">
        <v>149</v>
      </c>
      <c r="C10526" s="7" t="n">
        <v>0</v>
      </c>
      <c r="D10526" s="7" t="n">
        <v>-11</v>
      </c>
      <c r="E10526" s="7" t="n">
        <v>-9</v>
      </c>
      <c r="F10526" s="7" t="n">
        <v>180</v>
      </c>
    </row>
    <row r="10527" spans="1:6">
      <c r="A10527" t="s">
        <v>4</v>
      </c>
      <c r="B10527" s="4" t="s">
        <v>5</v>
      </c>
      <c r="C10527" s="4" t="s">
        <v>6</v>
      </c>
      <c r="D10527" s="4" t="s">
        <v>6</v>
      </c>
      <c r="E10527" s="4" t="s">
        <v>13</v>
      </c>
    </row>
    <row r="10528" spans="1:6">
      <c r="A10528" t="n">
        <v>77976</v>
      </c>
      <c r="B10528" s="45" t="n">
        <v>30</v>
      </c>
      <c r="C10528" s="7" t="s">
        <v>1050</v>
      </c>
      <c r="D10528" s="7" t="s">
        <v>12</v>
      </c>
      <c r="E10528" s="7" t="n">
        <v>0</v>
      </c>
    </row>
    <row r="10529" spans="1:6">
      <c r="A10529" t="s">
        <v>4</v>
      </c>
      <c r="B10529" s="4" t="s">
        <v>5</v>
      </c>
      <c r="C10529" s="4" t="s">
        <v>84</v>
      </c>
    </row>
    <row r="10530" spans="1:6">
      <c r="A10530" t="n">
        <v>77985</v>
      </c>
      <c r="B10530" s="29" t="n">
        <v>3</v>
      </c>
      <c r="C10530" s="16" t="n">
        <f t="normal" ca="1">A10662</f>
        <v>0</v>
      </c>
    </row>
    <row r="10531" spans="1:6">
      <c r="A10531" t="s">
        <v>4</v>
      </c>
      <c r="B10531" s="4" t="s">
        <v>5</v>
      </c>
      <c r="C10531" s="4" t="s">
        <v>13</v>
      </c>
      <c r="D10531" s="4" t="s">
        <v>10</v>
      </c>
    </row>
    <row r="10532" spans="1:6">
      <c r="A10532" t="n">
        <v>77990</v>
      </c>
      <c r="B10532" s="42" t="n">
        <v>162</v>
      </c>
      <c r="C10532" s="7" t="n">
        <v>1</v>
      </c>
      <c r="D10532" s="7" t="n">
        <v>12436</v>
      </c>
    </row>
    <row r="10533" spans="1:6">
      <c r="A10533" t="s">
        <v>4</v>
      </c>
      <c r="B10533" s="4" t="s">
        <v>5</v>
      </c>
      <c r="C10533" s="4" t="s">
        <v>84</v>
      </c>
    </row>
    <row r="10534" spans="1:6">
      <c r="A10534" t="n">
        <v>77994</v>
      </c>
      <c r="B10534" s="29" t="n">
        <v>3</v>
      </c>
      <c r="C10534" s="16" t="n">
        <f t="normal" ca="1">A10662</f>
        <v>0</v>
      </c>
    </row>
    <row r="10535" spans="1:6">
      <c r="A10535" t="s">
        <v>4</v>
      </c>
      <c r="B10535" s="4" t="s">
        <v>5</v>
      </c>
      <c r="C10535" s="4" t="s">
        <v>13</v>
      </c>
      <c r="D10535" s="4" t="s">
        <v>10</v>
      </c>
    </row>
    <row r="10536" spans="1:6">
      <c r="A10536" t="n">
        <v>77999</v>
      </c>
      <c r="B10536" s="42" t="n">
        <v>162</v>
      </c>
      <c r="C10536" s="7" t="n">
        <v>1</v>
      </c>
      <c r="D10536" s="7" t="n">
        <v>12437</v>
      </c>
    </row>
    <row r="10537" spans="1:6">
      <c r="A10537" t="s">
        <v>4</v>
      </c>
      <c r="B10537" s="4" t="s">
        <v>5</v>
      </c>
      <c r="C10537" s="4" t="s">
        <v>84</v>
      </c>
    </row>
    <row r="10538" spans="1:6">
      <c r="A10538" t="n">
        <v>78003</v>
      </c>
      <c r="B10538" s="29" t="n">
        <v>3</v>
      </c>
      <c r="C10538" s="16" t="n">
        <f t="normal" ca="1">A10662</f>
        <v>0</v>
      </c>
    </row>
    <row r="10539" spans="1:6">
      <c r="A10539" t="s">
        <v>4</v>
      </c>
      <c r="B10539" s="4" t="s">
        <v>5</v>
      </c>
      <c r="C10539" s="4" t="s">
        <v>13</v>
      </c>
      <c r="D10539" s="4" t="s">
        <v>10</v>
      </c>
    </row>
    <row r="10540" spans="1:6">
      <c r="A10540" t="n">
        <v>78008</v>
      </c>
      <c r="B10540" s="42" t="n">
        <v>162</v>
      </c>
      <c r="C10540" s="7" t="n">
        <v>1</v>
      </c>
      <c r="D10540" s="7" t="n">
        <v>12438</v>
      </c>
    </row>
    <row r="10541" spans="1:6">
      <c r="A10541" t="s">
        <v>4</v>
      </c>
      <c r="B10541" s="4" t="s">
        <v>5</v>
      </c>
      <c r="C10541" s="4" t="s">
        <v>84</v>
      </c>
    </row>
    <row r="10542" spans="1:6">
      <c r="A10542" t="n">
        <v>78012</v>
      </c>
      <c r="B10542" s="29" t="n">
        <v>3</v>
      </c>
      <c r="C10542" s="16" t="n">
        <f t="normal" ca="1">A10662</f>
        <v>0</v>
      </c>
    </row>
    <row r="10543" spans="1:6">
      <c r="A10543" t="s">
        <v>4</v>
      </c>
      <c r="B10543" s="4" t="s">
        <v>5</v>
      </c>
      <c r="C10543" s="4" t="s">
        <v>13</v>
      </c>
      <c r="D10543" s="4" t="s">
        <v>10</v>
      </c>
    </row>
    <row r="10544" spans="1:6">
      <c r="A10544" t="n">
        <v>78017</v>
      </c>
      <c r="B10544" s="42" t="n">
        <v>162</v>
      </c>
      <c r="C10544" s="7" t="n">
        <v>1</v>
      </c>
      <c r="D10544" s="7" t="n">
        <v>12439</v>
      </c>
    </row>
    <row r="10545" spans="1:4">
      <c r="A10545" t="s">
        <v>4</v>
      </c>
      <c r="B10545" s="4" t="s">
        <v>5</v>
      </c>
      <c r="C10545" s="4" t="s">
        <v>84</v>
      </c>
    </row>
    <row r="10546" spans="1:4">
      <c r="A10546" t="n">
        <v>78021</v>
      </c>
      <c r="B10546" s="29" t="n">
        <v>3</v>
      </c>
      <c r="C10546" s="16" t="n">
        <f t="normal" ca="1">A10662</f>
        <v>0</v>
      </c>
    </row>
    <row r="10547" spans="1:4">
      <c r="A10547" t="s">
        <v>4</v>
      </c>
      <c r="B10547" s="4" t="s">
        <v>5</v>
      </c>
      <c r="C10547" s="4" t="s">
        <v>13</v>
      </c>
      <c r="D10547" s="4" t="s">
        <v>10</v>
      </c>
    </row>
    <row r="10548" spans="1:4">
      <c r="A10548" t="n">
        <v>78026</v>
      </c>
      <c r="B10548" s="42" t="n">
        <v>162</v>
      </c>
      <c r="C10548" s="7" t="n">
        <v>1</v>
      </c>
      <c r="D10548" s="7" t="n">
        <v>12489</v>
      </c>
    </row>
    <row r="10549" spans="1:4">
      <c r="A10549" t="s">
        <v>4</v>
      </c>
      <c r="B10549" s="4" t="s">
        <v>5</v>
      </c>
      <c r="C10549" s="4" t="s">
        <v>84</v>
      </c>
    </row>
    <row r="10550" spans="1:4">
      <c r="A10550" t="n">
        <v>78030</v>
      </c>
      <c r="B10550" s="29" t="n">
        <v>3</v>
      </c>
      <c r="C10550" s="16" t="n">
        <f t="normal" ca="1">A10662</f>
        <v>0</v>
      </c>
    </row>
    <row r="10551" spans="1:4">
      <c r="A10551" t="s">
        <v>4</v>
      </c>
      <c r="B10551" s="4" t="s">
        <v>5</v>
      </c>
      <c r="C10551" s="4" t="s">
        <v>13</v>
      </c>
      <c r="D10551" s="4" t="s">
        <v>10</v>
      </c>
    </row>
    <row r="10552" spans="1:4">
      <c r="A10552" t="n">
        <v>78035</v>
      </c>
      <c r="B10552" s="42" t="n">
        <v>162</v>
      </c>
      <c r="C10552" s="7" t="n">
        <v>1</v>
      </c>
      <c r="D10552" s="7" t="n">
        <v>12490</v>
      </c>
    </row>
    <row r="10553" spans="1:4">
      <c r="A10553" t="s">
        <v>4</v>
      </c>
      <c r="B10553" s="4" t="s">
        <v>5</v>
      </c>
      <c r="C10553" s="4" t="s">
        <v>84</v>
      </c>
    </row>
    <row r="10554" spans="1:4">
      <c r="A10554" t="n">
        <v>78039</v>
      </c>
      <c r="B10554" s="29" t="n">
        <v>3</v>
      </c>
      <c r="C10554" s="16" t="n">
        <f t="normal" ca="1">A10662</f>
        <v>0</v>
      </c>
    </row>
    <row r="10555" spans="1:4">
      <c r="A10555" t="s">
        <v>4</v>
      </c>
      <c r="B10555" s="4" t="s">
        <v>5</v>
      </c>
      <c r="C10555" s="4" t="s">
        <v>13</v>
      </c>
      <c r="D10555" s="4" t="s">
        <v>10</v>
      </c>
    </row>
    <row r="10556" spans="1:4">
      <c r="A10556" t="n">
        <v>78044</v>
      </c>
      <c r="B10556" s="42" t="n">
        <v>162</v>
      </c>
      <c r="C10556" s="7" t="n">
        <v>1</v>
      </c>
      <c r="D10556" s="7" t="n">
        <v>12491</v>
      </c>
    </row>
    <row r="10557" spans="1:4">
      <c r="A10557" t="s">
        <v>4</v>
      </c>
      <c r="B10557" s="4" t="s">
        <v>5</v>
      </c>
      <c r="C10557" s="4" t="s">
        <v>84</v>
      </c>
    </row>
    <row r="10558" spans="1:4">
      <c r="A10558" t="n">
        <v>78048</v>
      </c>
      <c r="B10558" s="29" t="n">
        <v>3</v>
      </c>
      <c r="C10558" s="16" t="n">
        <f t="normal" ca="1">A10662</f>
        <v>0</v>
      </c>
    </row>
    <row r="10559" spans="1:4">
      <c r="A10559" t="s">
        <v>4</v>
      </c>
      <c r="B10559" s="4" t="s">
        <v>5</v>
      </c>
      <c r="C10559" s="4" t="s">
        <v>13</v>
      </c>
      <c r="D10559" s="4" t="s">
        <v>10</v>
      </c>
    </row>
    <row r="10560" spans="1:4">
      <c r="A10560" t="n">
        <v>78053</v>
      </c>
      <c r="B10560" s="42" t="n">
        <v>162</v>
      </c>
      <c r="C10560" s="7" t="n">
        <v>1</v>
      </c>
      <c r="D10560" s="7" t="n">
        <v>12493</v>
      </c>
    </row>
    <row r="10561" spans="1:4">
      <c r="A10561" t="s">
        <v>4</v>
      </c>
      <c r="B10561" s="4" t="s">
        <v>5</v>
      </c>
      <c r="C10561" s="4" t="s">
        <v>84</v>
      </c>
    </row>
    <row r="10562" spans="1:4">
      <c r="A10562" t="n">
        <v>78057</v>
      </c>
      <c r="B10562" s="29" t="n">
        <v>3</v>
      </c>
      <c r="C10562" s="16" t="n">
        <f t="normal" ca="1">A10662</f>
        <v>0</v>
      </c>
    </row>
    <row r="10563" spans="1:4">
      <c r="A10563" t="s">
        <v>4</v>
      </c>
      <c r="B10563" s="4" t="s">
        <v>5</v>
      </c>
      <c r="C10563" s="4" t="s">
        <v>13</v>
      </c>
      <c r="D10563" s="4" t="s">
        <v>10</v>
      </c>
    </row>
    <row r="10564" spans="1:4">
      <c r="A10564" t="n">
        <v>78062</v>
      </c>
      <c r="B10564" s="42" t="n">
        <v>162</v>
      </c>
      <c r="C10564" s="7" t="n">
        <v>1</v>
      </c>
      <c r="D10564" s="7" t="n">
        <v>12440</v>
      </c>
    </row>
    <row r="10565" spans="1:4">
      <c r="A10565" t="s">
        <v>4</v>
      </c>
      <c r="B10565" s="4" t="s">
        <v>5</v>
      </c>
      <c r="C10565" s="4" t="s">
        <v>84</v>
      </c>
    </row>
    <row r="10566" spans="1:4">
      <c r="A10566" t="n">
        <v>78066</v>
      </c>
      <c r="B10566" s="29" t="n">
        <v>3</v>
      </c>
      <c r="C10566" s="16" t="n">
        <f t="normal" ca="1">A10662</f>
        <v>0</v>
      </c>
    </row>
    <row r="10567" spans="1:4">
      <c r="A10567" t="s">
        <v>4</v>
      </c>
      <c r="B10567" s="4" t="s">
        <v>5</v>
      </c>
      <c r="C10567" s="4" t="s">
        <v>13</v>
      </c>
      <c r="D10567" s="4" t="s">
        <v>10</v>
      </c>
    </row>
    <row r="10568" spans="1:4">
      <c r="A10568" t="n">
        <v>78071</v>
      </c>
      <c r="B10568" s="42" t="n">
        <v>162</v>
      </c>
      <c r="C10568" s="7" t="n">
        <v>1</v>
      </c>
      <c r="D10568" s="7" t="n">
        <v>12441</v>
      </c>
    </row>
    <row r="10569" spans="1:4">
      <c r="A10569" t="s">
        <v>4</v>
      </c>
      <c r="B10569" s="4" t="s">
        <v>5</v>
      </c>
      <c r="C10569" s="4" t="s">
        <v>84</v>
      </c>
    </row>
    <row r="10570" spans="1:4">
      <c r="A10570" t="n">
        <v>78075</v>
      </c>
      <c r="B10570" s="29" t="n">
        <v>3</v>
      </c>
      <c r="C10570" s="16" t="n">
        <f t="normal" ca="1">A10662</f>
        <v>0</v>
      </c>
    </row>
    <row r="10571" spans="1:4">
      <c r="A10571" t="s">
        <v>4</v>
      </c>
      <c r="B10571" s="4" t="s">
        <v>5</v>
      </c>
      <c r="C10571" s="4" t="s">
        <v>13</v>
      </c>
      <c r="D10571" s="4" t="s">
        <v>10</v>
      </c>
    </row>
    <row r="10572" spans="1:4">
      <c r="A10572" t="n">
        <v>78080</v>
      </c>
      <c r="B10572" s="42" t="n">
        <v>162</v>
      </c>
      <c r="C10572" s="7" t="n">
        <v>1</v>
      </c>
      <c r="D10572" s="7" t="n">
        <v>12442</v>
      </c>
    </row>
    <row r="10573" spans="1:4">
      <c r="A10573" t="s">
        <v>4</v>
      </c>
      <c r="B10573" s="4" t="s">
        <v>5</v>
      </c>
      <c r="C10573" s="4" t="s">
        <v>84</v>
      </c>
    </row>
    <row r="10574" spans="1:4">
      <c r="A10574" t="n">
        <v>78084</v>
      </c>
      <c r="B10574" s="29" t="n">
        <v>3</v>
      </c>
      <c r="C10574" s="16" t="n">
        <f t="normal" ca="1">A10662</f>
        <v>0</v>
      </c>
    </row>
    <row r="10575" spans="1:4">
      <c r="A10575" t="s">
        <v>4</v>
      </c>
      <c r="B10575" s="4" t="s">
        <v>5</v>
      </c>
      <c r="C10575" s="4" t="s">
        <v>13</v>
      </c>
      <c r="D10575" s="4" t="s">
        <v>10</v>
      </c>
    </row>
    <row r="10576" spans="1:4">
      <c r="A10576" t="n">
        <v>78089</v>
      </c>
      <c r="B10576" s="42" t="n">
        <v>162</v>
      </c>
      <c r="C10576" s="7" t="n">
        <v>1</v>
      </c>
      <c r="D10576" s="7" t="n">
        <v>12443</v>
      </c>
    </row>
    <row r="10577" spans="1:4">
      <c r="A10577" t="s">
        <v>4</v>
      </c>
      <c r="B10577" s="4" t="s">
        <v>5</v>
      </c>
      <c r="C10577" s="4" t="s">
        <v>84</v>
      </c>
    </row>
    <row r="10578" spans="1:4">
      <c r="A10578" t="n">
        <v>78093</v>
      </c>
      <c r="B10578" s="29" t="n">
        <v>3</v>
      </c>
      <c r="C10578" s="16" t="n">
        <f t="normal" ca="1">A10662</f>
        <v>0</v>
      </c>
    </row>
    <row r="10579" spans="1:4">
      <c r="A10579" t="s">
        <v>4</v>
      </c>
      <c r="B10579" s="4" t="s">
        <v>5</v>
      </c>
      <c r="C10579" s="4" t="s">
        <v>13</v>
      </c>
      <c r="D10579" s="4" t="s">
        <v>10</v>
      </c>
    </row>
    <row r="10580" spans="1:4">
      <c r="A10580" t="n">
        <v>78098</v>
      </c>
      <c r="B10580" s="42" t="n">
        <v>162</v>
      </c>
      <c r="C10580" s="7" t="n">
        <v>1</v>
      </c>
      <c r="D10580" s="7" t="n">
        <v>12444</v>
      </c>
    </row>
    <row r="10581" spans="1:4">
      <c r="A10581" t="s">
        <v>4</v>
      </c>
      <c r="B10581" s="4" t="s">
        <v>5</v>
      </c>
      <c r="C10581" s="4" t="s">
        <v>84</v>
      </c>
    </row>
    <row r="10582" spans="1:4">
      <c r="A10582" t="n">
        <v>78102</v>
      </c>
      <c r="B10582" s="29" t="n">
        <v>3</v>
      </c>
      <c r="C10582" s="16" t="n">
        <f t="normal" ca="1">A10662</f>
        <v>0</v>
      </c>
    </row>
    <row r="10583" spans="1:4">
      <c r="A10583" t="s">
        <v>4</v>
      </c>
      <c r="B10583" s="4" t="s">
        <v>5</v>
      </c>
      <c r="C10583" s="4" t="s">
        <v>13</v>
      </c>
      <c r="D10583" s="4" t="s">
        <v>10</v>
      </c>
    </row>
    <row r="10584" spans="1:4">
      <c r="A10584" t="n">
        <v>78107</v>
      </c>
      <c r="B10584" s="42" t="n">
        <v>162</v>
      </c>
      <c r="C10584" s="7" t="n">
        <v>1</v>
      </c>
      <c r="D10584" s="7" t="n">
        <v>12474</v>
      </c>
    </row>
    <row r="10585" spans="1:4">
      <c r="A10585" t="s">
        <v>4</v>
      </c>
      <c r="B10585" s="4" t="s">
        <v>5</v>
      </c>
      <c r="C10585" s="4" t="s">
        <v>84</v>
      </c>
    </row>
    <row r="10586" spans="1:4">
      <c r="A10586" t="n">
        <v>78111</v>
      </c>
      <c r="B10586" s="29" t="n">
        <v>3</v>
      </c>
      <c r="C10586" s="16" t="n">
        <f t="normal" ca="1">A10662</f>
        <v>0</v>
      </c>
    </row>
    <row r="10587" spans="1:4">
      <c r="A10587" t="s">
        <v>4</v>
      </c>
      <c r="B10587" s="4" t="s">
        <v>5</v>
      </c>
      <c r="C10587" s="4" t="s">
        <v>13</v>
      </c>
      <c r="D10587" s="4" t="s">
        <v>10</v>
      </c>
    </row>
    <row r="10588" spans="1:4">
      <c r="A10588" t="n">
        <v>78116</v>
      </c>
      <c r="B10588" s="42" t="n">
        <v>162</v>
      </c>
      <c r="C10588" s="7" t="n">
        <v>1</v>
      </c>
      <c r="D10588" s="7" t="n">
        <v>12475</v>
      </c>
    </row>
    <row r="10589" spans="1:4">
      <c r="A10589" t="s">
        <v>4</v>
      </c>
      <c r="B10589" s="4" t="s">
        <v>5</v>
      </c>
      <c r="C10589" s="4" t="s">
        <v>84</v>
      </c>
    </row>
    <row r="10590" spans="1:4">
      <c r="A10590" t="n">
        <v>78120</v>
      </c>
      <c r="B10590" s="29" t="n">
        <v>3</v>
      </c>
      <c r="C10590" s="16" t="n">
        <f t="normal" ca="1">A10662</f>
        <v>0</v>
      </c>
    </row>
    <row r="10591" spans="1:4">
      <c r="A10591" t="s">
        <v>4</v>
      </c>
      <c r="B10591" s="4" t="s">
        <v>5</v>
      </c>
      <c r="C10591" s="4" t="s">
        <v>13</v>
      </c>
      <c r="D10591" s="4" t="s">
        <v>10</v>
      </c>
    </row>
    <row r="10592" spans="1:4">
      <c r="A10592" t="n">
        <v>78125</v>
      </c>
      <c r="B10592" s="42" t="n">
        <v>162</v>
      </c>
      <c r="C10592" s="7" t="n">
        <v>1</v>
      </c>
      <c r="D10592" s="7" t="n">
        <v>12476</v>
      </c>
    </row>
    <row r="10593" spans="1:4">
      <c r="A10593" t="s">
        <v>4</v>
      </c>
      <c r="B10593" s="4" t="s">
        <v>5</v>
      </c>
      <c r="C10593" s="4" t="s">
        <v>84</v>
      </c>
    </row>
    <row r="10594" spans="1:4">
      <c r="A10594" t="n">
        <v>78129</v>
      </c>
      <c r="B10594" s="29" t="n">
        <v>3</v>
      </c>
      <c r="C10594" s="16" t="n">
        <f t="normal" ca="1">A10662</f>
        <v>0</v>
      </c>
    </row>
    <row r="10595" spans="1:4">
      <c r="A10595" t="s">
        <v>4</v>
      </c>
      <c r="B10595" s="4" t="s">
        <v>5</v>
      </c>
      <c r="C10595" s="4" t="s">
        <v>13</v>
      </c>
      <c r="D10595" s="4" t="s">
        <v>10</v>
      </c>
    </row>
    <row r="10596" spans="1:4">
      <c r="A10596" t="n">
        <v>78134</v>
      </c>
      <c r="B10596" s="42" t="n">
        <v>162</v>
      </c>
      <c r="C10596" s="7" t="n">
        <v>1</v>
      </c>
      <c r="D10596" s="7" t="n">
        <v>12477</v>
      </c>
    </row>
    <row r="10597" spans="1:4">
      <c r="A10597" t="s">
        <v>4</v>
      </c>
      <c r="B10597" s="4" t="s">
        <v>5</v>
      </c>
      <c r="C10597" s="4" t="s">
        <v>84</v>
      </c>
    </row>
    <row r="10598" spans="1:4">
      <c r="A10598" t="n">
        <v>78138</v>
      </c>
      <c r="B10598" s="29" t="n">
        <v>3</v>
      </c>
      <c r="C10598" s="16" t="n">
        <f t="normal" ca="1">A10662</f>
        <v>0</v>
      </c>
    </row>
    <row r="10599" spans="1:4">
      <c r="A10599" t="s">
        <v>4</v>
      </c>
      <c r="B10599" s="4" t="s">
        <v>5</v>
      </c>
      <c r="C10599" s="4" t="s">
        <v>10</v>
      </c>
    </row>
    <row r="10600" spans="1:4">
      <c r="A10600" t="n">
        <v>78143</v>
      </c>
      <c r="B10600" s="9" t="n">
        <v>12</v>
      </c>
      <c r="C10600" s="7" t="n">
        <v>6767</v>
      </c>
    </row>
    <row r="10601" spans="1:4">
      <c r="A10601" t="s">
        <v>4</v>
      </c>
      <c r="B10601" s="4" t="s">
        <v>5</v>
      </c>
      <c r="C10601" s="4" t="s">
        <v>13</v>
      </c>
      <c r="D10601" s="4" t="s">
        <v>10</v>
      </c>
    </row>
    <row r="10602" spans="1:4">
      <c r="A10602" t="n">
        <v>78146</v>
      </c>
      <c r="B10602" s="42" t="n">
        <v>162</v>
      </c>
      <c r="C10602" s="7" t="n">
        <v>1</v>
      </c>
      <c r="D10602" s="7" t="n">
        <v>12445</v>
      </c>
    </row>
    <row r="10603" spans="1:4">
      <c r="A10603" t="s">
        <v>4</v>
      </c>
      <c r="B10603" s="4" t="s">
        <v>5</v>
      </c>
      <c r="C10603" s="4" t="s">
        <v>84</v>
      </c>
    </row>
    <row r="10604" spans="1:4">
      <c r="A10604" t="n">
        <v>78150</v>
      </c>
      <c r="B10604" s="29" t="n">
        <v>3</v>
      </c>
      <c r="C10604" s="16" t="n">
        <f t="normal" ca="1">A10662</f>
        <v>0</v>
      </c>
    </row>
    <row r="10605" spans="1:4">
      <c r="A10605" t="s">
        <v>4</v>
      </c>
      <c r="B10605" s="4" t="s">
        <v>5</v>
      </c>
      <c r="C10605" s="4" t="s">
        <v>13</v>
      </c>
      <c r="D10605" s="4" t="s">
        <v>10</v>
      </c>
    </row>
    <row r="10606" spans="1:4">
      <c r="A10606" t="n">
        <v>78155</v>
      </c>
      <c r="B10606" s="42" t="n">
        <v>162</v>
      </c>
      <c r="C10606" s="7" t="n">
        <v>1</v>
      </c>
      <c r="D10606" s="7" t="n">
        <v>12446</v>
      </c>
    </row>
    <row r="10607" spans="1:4">
      <c r="A10607" t="s">
        <v>4</v>
      </c>
      <c r="B10607" s="4" t="s">
        <v>5</v>
      </c>
      <c r="C10607" s="4" t="s">
        <v>84</v>
      </c>
    </row>
    <row r="10608" spans="1:4">
      <c r="A10608" t="n">
        <v>78159</v>
      </c>
      <c r="B10608" s="29" t="n">
        <v>3</v>
      </c>
      <c r="C10608" s="16" t="n">
        <f t="normal" ca="1">A10662</f>
        <v>0</v>
      </c>
    </row>
    <row r="10609" spans="1:4">
      <c r="A10609" t="s">
        <v>4</v>
      </c>
      <c r="B10609" s="4" t="s">
        <v>5</v>
      </c>
      <c r="C10609" s="4" t="s">
        <v>13</v>
      </c>
      <c r="D10609" s="4" t="s">
        <v>10</v>
      </c>
    </row>
    <row r="10610" spans="1:4">
      <c r="A10610" t="n">
        <v>78164</v>
      </c>
      <c r="B10610" s="42" t="n">
        <v>162</v>
      </c>
      <c r="C10610" s="7" t="n">
        <v>1</v>
      </c>
      <c r="D10610" s="7" t="n">
        <v>12447</v>
      </c>
    </row>
    <row r="10611" spans="1:4">
      <c r="A10611" t="s">
        <v>4</v>
      </c>
      <c r="B10611" s="4" t="s">
        <v>5</v>
      </c>
      <c r="C10611" s="4" t="s">
        <v>84</v>
      </c>
    </row>
    <row r="10612" spans="1:4">
      <c r="A10612" t="n">
        <v>78168</v>
      </c>
      <c r="B10612" s="29" t="n">
        <v>3</v>
      </c>
      <c r="C10612" s="16" t="n">
        <f t="normal" ca="1">A10662</f>
        <v>0</v>
      </c>
    </row>
    <row r="10613" spans="1:4">
      <c r="A10613" t="s">
        <v>4</v>
      </c>
      <c r="B10613" s="4" t="s">
        <v>5</v>
      </c>
      <c r="C10613" s="4" t="s">
        <v>13</v>
      </c>
      <c r="D10613" s="4" t="s">
        <v>10</v>
      </c>
    </row>
    <row r="10614" spans="1:4">
      <c r="A10614" t="n">
        <v>78173</v>
      </c>
      <c r="B10614" s="42" t="n">
        <v>162</v>
      </c>
      <c r="C10614" s="7" t="n">
        <v>1</v>
      </c>
      <c r="D10614" s="7" t="n">
        <v>12448</v>
      </c>
    </row>
    <row r="10615" spans="1:4">
      <c r="A10615" t="s">
        <v>4</v>
      </c>
      <c r="B10615" s="4" t="s">
        <v>5</v>
      </c>
      <c r="C10615" s="4" t="s">
        <v>84</v>
      </c>
    </row>
    <row r="10616" spans="1:4">
      <c r="A10616" t="n">
        <v>78177</v>
      </c>
      <c r="B10616" s="29" t="n">
        <v>3</v>
      </c>
      <c r="C10616" s="16" t="n">
        <f t="normal" ca="1">A10662</f>
        <v>0</v>
      </c>
    </row>
    <row r="10617" spans="1:4">
      <c r="A10617" t="s">
        <v>4</v>
      </c>
      <c r="B10617" s="4" t="s">
        <v>5</v>
      </c>
      <c r="C10617" s="4" t="s">
        <v>13</v>
      </c>
      <c r="D10617" s="4" t="s">
        <v>10</v>
      </c>
    </row>
    <row r="10618" spans="1:4">
      <c r="A10618" t="n">
        <v>78182</v>
      </c>
      <c r="B10618" s="14" t="n">
        <v>49</v>
      </c>
      <c r="C10618" s="7" t="n">
        <v>6</v>
      </c>
      <c r="D10618" s="7" t="n">
        <v>559</v>
      </c>
    </row>
    <row r="10619" spans="1:4">
      <c r="A10619" t="s">
        <v>4</v>
      </c>
      <c r="B10619" s="4" t="s">
        <v>5</v>
      </c>
      <c r="C10619" s="4" t="s">
        <v>13</v>
      </c>
      <c r="D10619" s="4" t="s">
        <v>10</v>
      </c>
    </row>
    <row r="10620" spans="1:4">
      <c r="A10620" t="n">
        <v>78186</v>
      </c>
      <c r="B10620" s="42" t="n">
        <v>162</v>
      </c>
      <c r="C10620" s="7" t="n">
        <v>1</v>
      </c>
      <c r="D10620" s="7" t="n">
        <v>12449</v>
      </c>
    </row>
    <row r="10621" spans="1:4">
      <c r="A10621" t="s">
        <v>4</v>
      </c>
      <c r="B10621" s="4" t="s">
        <v>5</v>
      </c>
      <c r="C10621" s="4" t="s">
        <v>84</v>
      </c>
    </row>
    <row r="10622" spans="1:4">
      <c r="A10622" t="n">
        <v>78190</v>
      </c>
      <c r="B10622" s="29" t="n">
        <v>3</v>
      </c>
      <c r="C10622" s="16" t="n">
        <f t="normal" ca="1">A10662</f>
        <v>0</v>
      </c>
    </row>
    <row r="10623" spans="1:4">
      <c r="A10623" t="s">
        <v>4</v>
      </c>
      <c r="B10623" s="4" t="s">
        <v>5</v>
      </c>
      <c r="C10623" s="4" t="s">
        <v>10</v>
      </c>
    </row>
    <row r="10624" spans="1:4">
      <c r="A10624" t="n">
        <v>78195</v>
      </c>
      <c r="B10624" s="9" t="n">
        <v>12</v>
      </c>
      <c r="C10624" s="7" t="n">
        <v>6767</v>
      </c>
    </row>
    <row r="10625" spans="1:4">
      <c r="A10625" t="s">
        <v>4</v>
      </c>
      <c r="B10625" s="4" t="s">
        <v>5</v>
      </c>
      <c r="C10625" s="4" t="s">
        <v>13</v>
      </c>
      <c r="D10625" s="4" t="s">
        <v>10</v>
      </c>
    </row>
    <row r="10626" spans="1:4">
      <c r="A10626" t="n">
        <v>78198</v>
      </c>
      <c r="B10626" s="42" t="n">
        <v>162</v>
      </c>
      <c r="C10626" s="7" t="n">
        <v>1</v>
      </c>
      <c r="D10626" s="7" t="n">
        <v>12450</v>
      </c>
    </row>
    <row r="10627" spans="1:4">
      <c r="A10627" t="s">
        <v>4</v>
      </c>
      <c r="B10627" s="4" t="s">
        <v>5</v>
      </c>
      <c r="C10627" s="4" t="s">
        <v>84</v>
      </c>
    </row>
    <row r="10628" spans="1:4">
      <c r="A10628" t="n">
        <v>78202</v>
      </c>
      <c r="B10628" s="29" t="n">
        <v>3</v>
      </c>
      <c r="C10628" s="16" t="n">
        <f t="normal" ca="1">A10662</f>
        <v>0</v>
      </c>
    </row>
    <row r="10629" spans="1:4">
      <c r="A10629" t="s">
        <v>4</v>
      </c>
      <c r="B10629" s="4" t="s">
        <v>5</v>
      </c>
      <c r="C10629" s="4" t="s">
        <v>10</v>
      </c>
    </row>
    <row r="10630" spans="1:4">
      <c r="A10630" t="n">
        <v>78207</v>
      </c>
      <c r="B10630" s="9" t="n">
        <v>12</v>
      </c>
      <c r="C10630" s="7" t="n">
        <v>6465</v>
      </c>
    </row>
    <row r="10631" spans="1:4">
      <c r="A10631" t="s">
        <v>4</v>
      </c>
      <c r="B10631" s="4" t="s">
        <v>5</v>
      </c>
      <c r="C10631" s="4" t="s">
        <v>13</v>
      </c>
      <c r="D10631" s="4" t="s">
        <v>10</v>
      </c>
    </row>
    <row r="10632" spans="1:4">
      <c r="A10632" t="n">
        <v>78210</v>
      </c>
      <c r="B10632" s="42" t="n">
        <v>162</v>
      </c>
      <c r="C10632" s="7" t="n">
        <v>1</v>
      </c>
      <c r="D10632" s="7" t="n">
        <v>12451</v>
      </c>
    </row>
    <row r="10633" spans="1:4">
      <c r="A10633" t="s">
        <v>4</v>
      </c>
      <c r="B10633" s="4" t="s">
        <v>5</v>
      </c>
      <c r="C10633" s="4" t="s">
        <v>84</v>
      </c>
    </row>
    <row r="10634" spans="1:4">
      <c r="A10634" t="n">
        <v>78214</v>
      </c>
      <c r="B10634" s="29" t="n">
        <v>3</v>
      </c>
      <c r="C10634" s="16" t="n">
        <f t="normal" ca="1">A10662</f>
        <v>0</v>
      </c>
    </row>
    <row r="10635" spans="1:4">
      <c r="A10635" t="s">
        <v>4</v>
      </c>
      <c r="B10635" s="4" t="s">
        <v>5</v>
      </c>
      <c r="C10635" s="4" t="s">
        <v>10</v>
      </c>
    </row>
    <row r="10636" spans="1:4">
      <c r="A10636" t="n">
        <v>78219</v>
      </c>
      <c r="B10636" s="9" t="n">
        <v>12</v>
      </c>
      <c r="C10636" s="7" t="n">
        <v>6767</v>
      </c>
    </row>
    <row r="10637" spans="1:4">
      <c r="A10637" t="s">
        <v>4</v>
      </c>
      <c r="B10637" s="4" t="s">
        <v>5</v>
      </c>
      <c r="C10637" s="4" t="s">
        <v>10</v>
      </c>
    </row>
    <row r="10638" spans="1:4">
      <c r="A10638" t="n">
        <v>78222</v>
      </c>
      <c r="B10638" s="9" t="n">
        <v>12</v>
      </c>
      <c r="C10638" s="7" t="n">
        <v>6766</v>
      </c>
    </row>
    <row r="10639" spans="1:4">
      <c r="A10639" t="s">
        <v>4</v>
      </c>
      <c r="B10639" s="4" t="s">
        <v>5</v>
      </c>
      <c r="C10639" s="4" t="s">
        <v>13</v>
      </c>
      <c r="D10639" s="4" t="s">
        <v>10</v>
      </c>
    </row>
    <row r="10640" spans="1:4">
      <c r="A10640" t="n">
        <v>78225</v>
      </c>
      <c r="B10640" s="42" t="n">
        <v>162</v>
      </c>
      <c r="C10640" s="7" t="n">
        <v>1</v>
      </c>
      <c r="D10640" s="7" t="n">
        <v>12452</v>
      </c>
    </row>
    <row r="10641" spans="1:4">
      <c r="A10641" t="s">
        <v>4</v>
      </c>
      <c r="B10641" s="4" t="s">
        <v>5</v>
      </c>
      <c r="C10641" s="4" t="s">
        <v>84</v>
      </c>
    </row>
    <row r="10642" spans="1:4">
      <c r="A10642" t="n">
        <v>78229</v>
      </c>
      <c r="B10642" s="29" t="n">
        <v>3</v>
      </c>
      <c r="C10642" s="16" t="n">
        <f t="normal" ca="1">A10662</f>
        <v>0</v>
      </c>
    </row>
    <row r="10643" spans="1:4">
      <c r="A10643" t="s">
        <v>4</v>
      </c>
      <c r="B10643" s="4" t="s">
        <v>5</v>
      </c>
      <c r="C10643" s="4" t="s">
        <v>13</v>
      </c>
      <c r="D10643" s="4" t="s">
        <v>10</v>
      </c>
      <c r="E10643" s="4" t="s">
        <v>10</v>
      </c>
    </row>
    <row r="10644" spans="1:4">
      <c r="A10644" t="n">
        <v>78234</v>
      </c>
      <c r="B10644" s="14" t="n">
        <v>49</v>
      </c>
      <c r="C10644" s="7" t="n">
        <v>5</v>
      </c>
      <c r="D10644" s="7" t="n">
        <v>100</v>
      </c>
      <c r="E10644" s="7" t="n">
        <v>126</v>
      </c>
    </row>
    <row r="10645" spans="1:4">
      <c r="A10645" t="s">
        <v>4</v>
      </c>
      <c r="B10645" s="4" t="s">
        <v>5</v>
      </c>
      <c r="C10645" s="4" t="s">
        <v>13</v>
      </c>
      <c r="D10645" s="4" t="s">
        <v>10</v>
      </c>
    </row>
    <row r="10646" spans="1:4">
      <c r="A10646" t="n">
        <v>78240</v>
      </c>
      <c r="B10646" s="42" t="n">
        <v>162</v>
      </c>
      <c r="C10646" s="7" t="n">
        <v>1</v>
      </c>
      <c r="D10646" s="7" t="n">
        <v>12453</v>
      </c>
    </row>
    <row r="10647" spans="1:4">
      <c r="A10647" t="s">
        <v>4</v>
      </c>
      <c r="B10647" s="4" t="s">
        <v>5</v>
      </c>
      <c r="C10647" s="4" t="s">
        <v>84</v>
      </c>
    </row>
    <row r="10648" spans="1:4">
      <c r="A10648" t="n">
        <v>78244</v>
      </c>
      <c r="B10648" s="29" t="n">
        <v>3</v>
      </c>
      <c r="C10648" s="16" t="n">
        <f t="normal" ca="1">A10662</f>
        <v>0</v>
      </c>
    </row>
    <row r="10649" spans="1:4">
      <c r="A10649" t="s">
        <v>4</v>
      </c>
      <c r="B10649" s="4" t="s">
        <v>5</v>
      </c>
      <c r="C10649" s="4" t="s">
        <v>13</v>
      </c>
      <c r="D10649" s="4" t="s">
        <v>10</v>
      </c>
    </row>
    <row r="10650" spans="1:4">
      <c r="A10650" t="n">
        <v>78249</v>
      </c>
      <c r="B10650" s="14" t="n">
        <v>49</v>
      </c>
      <c r="C10650" s="7" t="n">
        <v>6</v>
      </c>
      <c r="D10650" s="7" t="n">
        <v>562</v>
      </c>
    </row>
    <row r="10651" spans="1:4">
      <c r="A10651" t="s">
        <v>4</v>
      </c>
      <c r="B10651" s="4" t="s">
        <v>5</v>
      </c>
      <c r="C10651" s="4" t="s">
        <v>13</v>
      </c>
      <c r="D10651" s="4" t="s">
        <v>10</v>
      </c>
    </row>
    <row r="10652" spans="1:4">
      <c r="A10652" t="n">
        <v>78253</v>
      </c>
      <c r="B10652" s="42" t="n">
        <v>162</v>
      </c>
      <c r="C10652" s="7" t="n">
        <v>1</v>
      </c>
      <c r="D10652" s="7" t="n">
        <v>12454</v>
      </c>
    </row>
    <row r="10653" spans="1:4">
      <c r="A10653" t="s">
        <v>4</v>
      </c>
      <c r="B10653" s="4" t="s">
        <v>5</v>
      </c>
      <c r="C10653" s="4" t="s">
        <v>84</v>
      </c>
    </row>
    <row r="10654" spans="1:4">
      <c r="A10654" t="n">
        <v>78257</v>
      </c>
      <c r="B10654" s="29" t="n">
        <v>3</v>
      </c>
      <c r="C10654" s="16" t="n">
        <f t="normal" ca="1">A10662</f>
        <v>0</v>
      </c>
    </row>
    <row r="10655" spans="1:4">
      <c r="A10655" t="s">
        <v>4</v>
      </c>
      <c r="B10655" s="4" t="s">
        <v>5</v>
      </c>
      <c r="C10655" s="4" t="s">
        <v>10</v>
      </c>
    </row>
    <row r="10656" spans="1:4">
      <c r="A10656" t="n">
        <v>78262</v>
      </c>
      <c r="B10656" s="9" t="n">
        <v>12</v>
      </c>
      <c r="C10656" s="7" t="n">
        <v>6466</v>
      </c>
    </row>
    <row r="10657" spans="1:5">
      <c r="A10657" t="s">
        <v>4</v>
      </c>
      <c r="B10657" s="4" t="s">
        <v>5</v>
      </c>
      <c r="C10657" s="4" t="s">
        <v>13</v>
      </c>
      <c r="D10657" s="4" t="s">
        <v>10</v>
      </c>
    </row>
    <row r="10658" spans="1:5">
      <c r="A10658" t="n">
        <v>78265</v>
      </c>
      <c r="B10658" s="42" t="n">
        <v>162</v>
      </c>
      <c r="C10658" s="7" t="n">
        <v>1</v>
      </c>
      <c r="D10658" s="7" t="n">
        <v>12455</v>
      </c>
    </row>
    <row r="10659" spans="1:5">
      <c r="A10659" t="s">
        <v>4</v>
      </c>
      <c r="B10659" s="4" t="s">
        <v>5</v>
      </c>
      <c r="C10659" s="4" t="s">
        <v>84</v>
      </c>
    </row>
    <row r="10660" spans="1:5">
      <c r="A10660" t="n">
        <v>78269</v>
      </c>
      <c r="B10660" s="29" t="n">
        <v>3</v>
      </c>
      <c r="C10660" s="16" t="n">
        <f t="normal" ca="1">A10662</f>
        <v>0</v>
      </c>
    </row>
    <row r="10661" spans="1:5">
      <c r="A10661" t="s">
        <v>4</v>
      </c>
      <c r="B10661" s="4" t="s">
        <v>5</v>
      </c>
    </row>
    <row r="10662" spans="1:5">
      <c r="A10662" t="n">
        <v>78274</v>
      </c>
      <c r="B10662" s="5" t="n">
        <v>1</v>
      </c>
    </row>
    <row r="10663" spans="1:5" s="3" customFormat="1" customHeight="0">
      <c r="A10663" s="3" t="s">
        <v>2</v>
      </c>
      <c r="B10663" s="3" t="s">
        <v>1051</v>
      </c>
    </row>
    <row r="10664" spans="1:5">
      <c r="A10664" t="s">
        <v>4</v>
      </c>
      <c r="B10664" s="4" t="s">
        <v>5</v>
      </c>
      <c r="C10664" s="4" t="s">
        <v>13</v>
      </c>
      <c r="D10664" s="4" t="s">
        <v>10</v>
      </c>
      <c r="E10664" s="4" t="s">
        <v>9</v>
      </c>
    </row>
    <row r="10665" spans="1:5">
      <c r="A10665" t="n">
        <v>78276</v>
      </c>
      <c r="B10665" s="41" t="n">
        <v>167</v>
      </c>
      <c r="C10665" s="7" t="n">
        <v>0</v>
      </c>
      <c r="D10665" s="7" t="n">
        <v>0</v>
      </c>
      <c r="E10665" s="7" t="n">
        <v>16</v>
      </c>
    </row>
    <row r="10666" spans="1:5">
      <c r="A10666" t="s">
        <v>4</v>
      </c>
      <c r="B10666" s="4" t="s">
        <v>5</v>
      </c>
      <c r="C10666" s="4" t="s">
        <v>13</v>
      </c>
      <c r="D10666" s="4" t="s">
        <v>10</v>
      </c>
      <c r="E10666" s="4" t="s">
        <v>9</v>
      </c>
    </row>
    <row r="10667" spans="1:5">
      <c r="A10667" t="n">
        <v>78284</v>
      </c>
      <c r="B10667" s="41" t="n">
        <v>167</v>
      </c>
      <c r="C10667" s="7" t="n">
        <v>0</v>
      </c>
      <c r="D10667" s="7" t="n">
        <v>1</v>
      </c>
      <c r="E10667" s="7" t="n">
        <v>16</v>
      </c>
    </row>
    <row r="10668" spans="1:5">
      <c r="A10668" t="s">
        <v>4</v>
      </c>
      <c r="B10668" s="4" t="s">
        <v>5</v>
      </c>
      <c r="C10668" s="4" t="s">
        <v>13</v>
      </c>
      <c r="D10668" s="4" t="s">
        <v>10</v>
      </c>
      <c r="E10668" s="4" t="s">
        <v>9</v>
      </c>
    </row>
    <row r="10669" spans="1:5">
      <c r="A10669" t="n">
        <v>78292</v>
      </c>
      <c r="B10669" s="41" t="n">
        <v>167</v>
      </c>
      <c r="C10669" s="7" t="n">
        <v>0</v>
      </c>
      <c r="D10669" s="7" t="n">
        <v>2</v>
      </c>
      <c r="E10669" s="7" t="n">
        <v>16</v>
      </c>
    </row>
    <row r="10670" spans="1:5">
      <c r="A10670" t="s">
        <v>4</v>
      </c>
      <c r="B10670" s="4" t="s">
        <v>5</v>
      </c>
      <c r="C10670" s="4" t="s">
        <v>13</v>
      </c>
      <c r="D10670" s="4" t="s">
        <v>10</v>
      </c>
      <c r="E10670" s="4" t="s">
        <v>9</v>
      </c>
    </row>
    <row r="10671" spans="1:5">
      <c r="A10671" t="n">
        <v>78300</v>
      </c>
      <c r="B10671" s="41" t="n">
        <v>167</v>
      </c>
      <c r="C10671" s="7" t="n">
        <v>0</v>
      </c>
      <c r="D10671" s="7" t="n">
        <v>3</v>
      </c>
      <c r="E10671" s="7" t="n">
        <v>16</v>
      </c>
    </row>
    <row r="10672" spans="1:5">
      <c r="A10672" t="s">
        <v>4</v>
      </c>
      <c r="B10672" s="4" t="s">
        <v>5</v>
      </c>
      <c r="C10672" s="4" t="s">
        <v>13</v>
      </c>
      <c r="D10672" s="4" t="s">
        <v>10</v>
      </c>
      <c r="E10672" s="4" t="s">
        <v>9</v>
      </c>
    </row>
    <row r="10673" spans="1:5">
      <c r="A10673" t="n">
        <v>78308</v>
      </c>
      <c r="B10673" s="41" t="n">
        <v>167</v>
      </c>
      <c r="C10673" s="7" t="n">
        <v>0</v>
      </c>
      <c r="D10673" s="7" t="n">
        <v>4</v>
      </c>
      <c r="E10673" s="7" t="n">
        <v>16</v>
      </c>
    </row>
    <row r="10674" spans="1:5">
      <c r="A10674" t="s">
        <v>4</v>
      </c>
      <c r="B10674" s="4" t="s">
        <v>5</v>
      </c>
      <c r="C10674" s="4" t="s">
        <v>13</v>
      </c>
      <c r="D10674" s="4" t="s">
        <v>10</v>
      </c>
      <c r="E10674" s="4" t="s">
        <v>9</v>
      </c>
    </row>
    <row r="10675" spans="1:5">
      <c r="A10675" t="n">
        <v>78316</v>
      </c>
      <c r="B10675" s="41" t="n">
        <v>167</v>
      </c>
      <c r="C10675" s="7" t="n">
        <v>0</v>
      </c>
      <c r="D10675" s="7" t="n">
        <v>5</v>
      </c>
      <c r="E10675" s="7" t="n">
        <v>16</v>
      </c>
    </row>
    <row r="10676" spans="1:5">
      <c r="A10676" t="s">
        <v>4</v>
      </c>
      <c r="B10676" s="4" t="s">
        <v>5</v>
      </c>
      <c r="C10676" s="4" t="s">
        <v>13</v>
      </c>
      <c r="D10676" s="4" t="s">
        <v>10</v>
      </c>
      <c r="E10676" s="4" t="s">
        <v>9</v>
      </c>
    </row>
    <row r="10677" spans="1:5">
      <c r="A10677" t="n">
        <v>78324</v>
      </c>
      <c r="B10677" s="41" t="n">
        <v>167</v>
      </c>
      <c r="C10677" s="7" t="n">
        <v>0</v>
      </c>
      <c r="D10677" s="7" t="n">
        <v>6</v>
      </c>
      <c r="E10677" s="7" t="n">
        <v>16</v>
      </c>
    </row>
    <row r="10678" spans="1:5">
      <c r="A10678" t="s">
        <v>4</v>
      </c>
      <c r="B10678" s="4" t="s">
        <v>5</v>
      </c>
      <c r="C10678" s="4" t="s">
        <v>13</v>
      </c>
      <c r="D10678" s="4" t="s">
        <v>10</v>
      </c>
      <c r="E10678" s="4" t="s">
        <v>9</v>
      </c>
    </row>
    <row r="10679" spans="1:5">
      <c r="A10679" t="n">
        <v>78332</v>
      </c>
      <c r="B10679" s="41" t="n">
        <v>167</v>
      </c>
      <c r="C10679" s="7" t="n">
        <v>0</v>
      </c>
      <c r="D10679" s="7" t="n">
        <v>7</v>
      </c>
      <c r="E10679" s="7" t="n">
        <v>16</v>
      </c>
    </row>
    <row r="10680" spans="1:5">
      <c r="A10680" t="s">
        <v>4</v>
      </c>
      <c r="B10680" s="4" t="s">
        <v>5</v>
      </c>
      <c r="C10680" s="4" t="s">
        <v>13</v>
      </c>
      <c r="D10680" s="4" t="s">
        <v>10</v>
      </c>
      <c r="E10680" s="4" t="s">
        <v>9</v>
      </c>
    </row>
    <row r="10681" spans="1:5">
      <c r="A10681" t="n">
        <v>78340</v>
      </c>
      <c r="B10681" s="41" t="n">
        <v>167</v>
      </c>
      <c r="C10681" s="7" t="n">
        <v>0</v>
      </c>
      <c r="D10681" s="7" t="n">
        <v>8</v>
      </c>
      <c r="E10681" s="7" t="n">
        <v>16</v>
      </c>
    </row>
    <row r="10682" spans="1:5">
      <c r="A10682" t="s">
        <v>4</v>
      </c>
      <c r="B10682" s="4" t="s">
        <v>5</v>
      </c>
      <c r="C10682" s="4" t="s">
        <v>13</v>
      </c>
      <c r="D10682" s="4" t="s">
        <v>10</v>
      </c>
      <c r="E10682" s="4" t="s">
        <v>9</v>
      </c>
    </row>
    <row r="10683" spans="1:5">
      <c r="A10683" t="n">
        <v>78348</v>
      </c>
      <c r="B10683" s="41" t="n">
        <v>167</v>
      </c>
      <c r="C10683" s="7" t="n">
        <v>0</v>
      </c>
      <c r="D10683" s="7" t="n">
        <v>9</v>
      </c>
      <c r="E10683" s="7" t="n">
        <v>16</v>
      </c>
    </row>
    <row r="10684" spans="1:5">
      <c r="A10684" t="s">
        <v>4</v>
      </c>
      <c r="B10684" s="4" t="s">
        <v>5</v>
      </c>
      <c r="C10684" s="4" t="s">
        <v>13</v>
      </c>
      <c r="D10684" s="4" t="s">
        <v>10</v>
      </c>
      <c r="E10684" s="4" t="s">
        <v>9</v>
      </c>
    </row>
    <row r="10685" spans="1:5">
      <c r="A10685" t="n">
        <v>78356</v>
      </c>
      <c r="B10685" s="41" t="n">
        <v>167</v>
      </c>
      <c r="C10685" s="7" t="n">
        <v>0</v>
      </c>
      <c r="D10685" s="7" t="n">
        <v>11</v>
      </c>
      <c r="E10685" s="7" t="n">
        <v>16</v>
      </c>
    </row>
    <row r="10686" spans="1:5">
      <c r="A10686" t="s">
        <v>4</v>
      </c>
      <c r="B10686" s="4" t="s">
        <v>5</v>
      </c>
      <c r="C10686" s="4" t="s">
        <v>13</v>
      </c>
      <c r="D10686" s="4" t="s">
        <v>10</v>
      </c>
      <c r="E10686" s="4" t="s">
        <v>9</v>
      </c>
    </row>
    <row r="10687" spans="1:5">
      <c r="A10687" t="n">
        <v>78364</v>
      </c>
      <c r="B10687" s="41" t="n">
        <v>167</v>
      </c>
      <c r="C10687" s="7" t="n">
        <v>0</v>
      </c>
      <c r="D10687" s="7" t="n">
        <v>0</v>
      </c>
      <c r="E10687" s="7" t="n">
        <v>32</v>
      </c>
    </row>
    <row r="10688" spans="1:5">
      <c r="A10688" t="s">
        <v>4</v>
      </c>
      <c r="B10688" s="4" t="s">
        <v>5</v>
      </c>
      <c r="C10688" s="4" t="s">
        <v>13</v>
      </c>
      <c r="D10688" s="4" t="s">
        <v>13</v>
      </c>
      <c r="E10688" s="4" t="s">
        <v>9</v>
      </c>
      <c r="F10688" s="4" t="s">
        <v>13</v>
      </c>
      <c r="G10688" s="4" t="s">
        <v>13</v>
      </c>
    </row>
    <row r="10689" spans="1:7">
      <c r="A10689" t="n">
        <v>78372</v>
      </c>
      <c r="B10689" s="46" t="n">
        <v>10</v>
      </c>
      <c r="C10689" s="7" t="n">
        <v>0</v>
      </c>
      <c r="D10689" s="7" t="n">
        <v>0</v>
      </c>
      <c r="E10689" s="7" t="n">
        <v>6</v>
      </c>
      <c r="F10689" s="7" t="n">
        <v>19</v>
      </c>
      <c r="G10689" s="7" t="n">
        <v>1</v>
      </c>
    </row>
    <row r="10690" spans="1:7">
      <c r="A10690" t="s">
        <v>4</v>
      </c>
      <c r="B10690" s="4" t="s">
        <v>5</v>
      </c>
      <c r="C10690" s="4" t="s">
        <v>13</v>
      </c>
      <c r="D10690" s="4" t="s">
        <v>13</v>
      </c>
      <c r="E10690" s="4" t="s">
        <v>13</v>
      </c>
      <c r="F10690" s="4" t="s">
        <v>9</v>
      </c>
      <c r="G10690" s="4" t="s">
        <v>13</v>
      </c>
      <c r="H10690" s="4" t="s">
        <v>13</v>
      </c>
      <c r="I10690" s="4" t="s">
        <v>13</v>
      </c>
      <c r="J10690" s="4" t="s">
        <v>13</v>
      </c>
      <c r="K10690" s="4" t="s">
        <v>9</v>
      </c>
      <c r="L10690" s="4" t="s">
        <v>13</v>
      </c>
      <c r="M10690" s="4" t="s">
        <v>13</v>
      </c>
      <c r="N10690" s="4" t="s">
        <v>13</v>
      </c>
      <c r="O10690" s="4" t="s">
        <v>84</v>
      </c>
    </row>
    <row r="10691" spans="1:7">
      <c r="A10691" t="n">
        <v>78381</v>
      </c>
      <c r="B10691" s="15" t="n">
        <v>5</v>
      </c>
      <c r="C10691" s="7" t="n">
        <v>35</v>
      </c>
      <c r="D10691" s="7" t="n">
        <v>1</v>
      </c>
      <c r="E10691" s="7" t="n">
        <v>0</v>
      </c>
      <c r="F10691" s="7" t="n">
        <v>232</v>
      </c>
      <c r="G10691" s="7" t="n">
        <v>7</v>
      </c>
      <c r="H10691" s="7" t="n">
        <v>35</v>
      </c>
      <c r="I10691" s="7" t="n">
        <v>1</v>
      </c>
      <c r="J10691" s="7" t="n">
        <v>0</v>
      </c>
      <c r="K10691" s="7" t="n">
        <v>240</v>
      </c>
      <c r="L10691" s="7" t="n">
        <v>6</v>
      </c>
      <c r="M10691" s="7" t="n">
        <v>9</v>
      </c>
      <c r="N10691" s="7" t="n">
        <v>1</v>
      </c>
      <c r="O10691" s="16" t="n">
        <f t="normal" ca="1">A10701</f>
        <v>0</v>
      </c>
    </row>
    <row r="10692" spans="1:7">
      <c r="A10692" t="s">
        <v>4</v>
      </c>
      <c r="B10692" s="4" t="s">
        <v>5</v>
      </c>
      <c r="C10692" s="4" t="s">
        <v>13</v>
      </c>
      <c r="D10692" s="4" t="s">
        <v>10</v>
      </c>
      <c r="E10692" s="4" t="s">
        <v>9</v>
      </c>
    </row>
    <row r="10693" spans="1:7">
      <c r="A10693" t="n">
        <v>78404</v>
      </c>
      <c r="B10693" s="41" t="n">
        <v>167</v>
      </c>
      <c r="C10693" s="7" t="n">
        <v>1</v>
      </c>
      <c r="D10693" s="7" t="n">
        <v>11</v>
      </c>
      <c r="E10693" s="7" t="n">
        <v>16</v>
      </c>
    </row>
    <row r="10694" spans="1:7">
      <c r="A10694" t="s">
        <v>4</v>
      </c>
      <c r="B10694" s="4" t="s">
        <v>5</v>
      </c>
      <c r="C10694" s="4" t="s">
        <v>13</v>
      </c>
      <c r="D10694" s="4" t="s">
        <v>13</v>
      </c>
      <c r="E10694" s="4" t="s">
        <v>13</v>
      </c>
      <c r="F10694" s="4" t="s">
        <v>9</v>
      </c>
      <c r="G10694" s="4" t="s">
        <v>13</v>
      </c>
      <c r="H10694" s="4" t="s">
        <v>13</v>
      </c>
      <c r="I10694" s="4" t="s">
        <v>84</v>
      </c>
    </row>
    <row r="10695" spans="1:7">
      <c r="A10695" t="n">
        <v>78412</v>
      </c>
      <c r="B10695" s="15" t="n">
        <v>5</v>
      </c>
      <c r="C10695" s="7" t="n">
        <v>35</v>
      </c>
      <c r="D10695" s="7" t="n">
        <v>1</v>
      </c>
      <c r="E10695" s="7" t="n">
        <v>0</v>
      </c>
      <c r="F10695" s="7" t="n">
        <v>235</v>
      </c>
      <c r="G10695" s="7" t="n">
        <v>7</v>
      </c>
      <c r="H10695" s="7" t="n">
        <v>1</v>
      </c>
      <c r="I10695" s="16" t="n">
        <f t="normal" ca="1">A10699</f>
        <v>0</v>
      </c>
    </row>
    <row r="10696" spans="1:7">
      <c r="A10696" t="s">
        <v>4</v>
      </c>
      <c r="B10696" s="4" t="s">
        <v>5</v>
      </c>
      <c r="C10696" s="4" t="s">
        <v>13</v>
      </c>
      <c r="D10696" s="4" t="s">
        <v>10</v>
      </c>
      <c r="E10696" s="4" t="s">
        <v>9</v>
      </c>
    </row>
    <row r="10697" spans="1:7">
      <c r="A10697" t="n">
        <v>78426</v>
      </c>
      <c r="B10697" s="41" t="n">
        <v>167</v>
      </c>
      <c r="C10697" s="7" t="n">
        <v>0</v>
      </c>
      <c r="D10697" s="7" t="n">
        <v>13</v>
      </c>
      <c r="E10697" s="7" t="n">
        <v>48</v>
      </c>
    </row>
    <row r="10698" spans="1:7">
      <c r="A10698" t="s">
        <v>4</v>
      </c>
      <c r="B10698" s="4" t="s">
        <v>5</v>
      </c>
      <c r="C10698" s="4" t="s">
        <v>84</v>
      </c>
    </row>
    <row r="10699" spans="1:7">
      <c r="A10699" t="n">
        <v>78434</v>
      </c>
      <c r="B10699" s="29" t="n">
        <v>3</v>
      </c>
      <c r="C10699" s="16" t="n">
        <f t="normal" ca="1">A10759</f>
        <v>0</v>
      </c>
    </row>
    <row r="10700" spans="1:7">
      <c r="A10700" t="s">
        <v>4</v>
      </c>
      <c r="B10700" s="4" t="s">
        <v>5</v>
      </c>
      <c r="C10700" s="4" t="s">
        <v>13</v>
      </c>
      <c r="D10700" s="4" t="s">
        <v>13</v>
      </c>
      <c r="E10700" s="4" t="s">
        <v>13</v>
      </c>
      <c r="F10700" s="4" t="s">
        <v>9</v>
      </c>
      <c r="G10700" s="4" t="s">
        <v>13</v>
      </c>
      <c r="H10700" s="4" t="s">
        <v>13</v>
      </c>
      <c r="I10700" s="4" t="s">
        <v>13</v>
      </c>
      <c r="J10700" s="4" t="s">
        <v>13</v>
      </c>
      <c r="K10700" s="4" t="s">
        <v>9</v>
      </c>
      <c r="L10700" s="4" t="s">
        <v>13</v>
      </c>
      <c r="M10700" s="4" t="s">
        <v>13</v>
      </c>
      <c r="N10700" s="4" t="s">
        <v>13</v>
      </c>
      <c r="O10700" s="4" t="s">
        <v>13</v>
      </c>
      <c r="P10700" s="4" t="s">
        <v>13</v>
      </c>
      <c r="Q10700" s="4" t="s">
        <v>9</v>
      </c>
      <c r="R10700" s="4" t="s">
        <v>13</v>
      </c>
      <c r="S10700" s="4" t="s">
        <v>13</v>
      </c>
      <c r="T10700" s="4" t="s">
        <v>13</v>
      </c>
      <c r="U10700" s="4" t="s">
        <v>13</v>
      </c>
      <c r="V10700" s="4" t="s">
        <v>9</v>
      </c>
      <c r="W10700" s="4" t="s">
        <v>13</v>
      </c>
      <c r="X10700" s="4" t="s">
        <v>13</v>
      </c>
      <c r="Y10700" s="4" t="s">
        <v>13</v>
      </c>
      <c r="Z10700" s="4" t="s">
        <v>13</v>
      </c>
      <c r="AA10700" s="4" t="s">
        <v>84</v>
      </c>
    </row>
    <row r="10701" spans="1:7">
      <c r="A10701" t="n">
        <v>78439</v>
      </c>
      <c r="B10701" s="15" t="n">
        <v>5</v>
      </c>
      <c r="C10701" s="7" t="n">
        <v>35</v>
      </c>
      <c r="D10701" s="7" t="n">
        <v>1</v>
      </c>
      <c r="E10701" s="7" t="n">
        <v>0</v>
      </c>
      <c r="F10701" s="7" t="n">
        <v>162</v>
      </c>
      <c r="G10701" s="7" t="n">
        <v>7</v>
      </c>
      <c r="H10701" s="7" t="n">
        <v>35</v>
      </c>
      <c r="I10701" s="7" t="n">
        <v>1</v>
      </c>
      <c r="J10701" s="7" t="n">
        <v>0</v>
      </c>
      <c r="K10701" s="7" t="n">
        <v>226</v>
      </c>
      <c r="L10701" s="7" t="n">
        <v>6</v>
      </c>
      <c r="M10701" s="7" t="n">
        <v>9</v>
      </c>
      <c r="N10701" s="7" t="n">
        <v>35</v>
      </c>
      <c r="O10701" s="7" t="n">
        <v>1</v>
      </c>
      <c r="P10701" s="7" t="n">
        <v>0</v>
      </c>
      <c r="Q10701" s="7" t="n">
        <v>230</v>
      </c>
      <c r="R10701" s="7" t="n">
        <v>7</v>
      </c>
      <c r="S10701" s="7" t="n">
        <v>35</v>
      </c>
      <c r="T10701" s="7" t="n">
        <v>1</v>
      </c>
      <c r="U10701" s="7" t="n">
        <v>0</v>
      </c>
      <c r="V10701" s="7" t="n">
        <v>231</v>
      </c>
      <c r="W10701" s="7" t="n">
        <v>6</v>
      </c>
      <c r="X10701" s="7" t="n">
        <v>9</v>
      </c>
      <c r="Y10701" s="7" t="n">
        <v>11</v>
      </c>
      <c r="Z10701" s="7" t="n">
        <v>1</v>
      </c>
      <c r="AA10701" s="16" t="n">
        <f t="normal" ca="1">A10707</f>
        <v>0</v>
      </c>
    </row>
    <row r="10702" spans="1:7">
      <c r="A10702" t="s">
        <v>4</v>
      </c>
      <c r="B10702" s="4" t="s">
        <v>5</v>
      </c>
      <c r="C10702" s="4" t="s">
        <v>13</v>
      </c>
      <c r="D10702" s="4" t="s">
        <v>10</v>
      </c>
      <c r="E10702" s="4" t="s">
        <v>9</v>
      </c>
    </row>
    <row r="10703" spans="1:7">
      <c r="A10703" t="n">
        <v>78480</v>
      </c>
      <c r="B10703" s="41" t="n">
        <v>167</v>
      </c>
      <c r="C10703" s="7" t="n">
        <v>0</v>
      </c>
      <c r="D10703" s="7" t="n">
        <v>3</v>
      </c>
      <c r="E10703" s="7" t="n">
        <v>32</v>
      </c>
    </row>
    <row r="10704" spans="1:7">
      <c r="A10704" t="s">
        <v>4</v>
      </c>
      <c r="B10704" s="4" t="s">
        <v>5</v>
      </c>
      <c r="C10704" s="4" t="s">
        <v>84</v>
      </c>
    </row>
    <row r="10705" spans="1:27">
      <c r="A10705" t="n">
        <v>78488</v>
      </c>
      <c r="B10705" s="29" t="n">
        <v>3</v>
      </c>
      <c r="C10705" s="16" t="n">
        <f t="normal" ca="1">A10759</f>
        <v>0</v>
      </c>
    </row>
    <row r="10706" spans="1:27">
      <c r="A10706" t="s">
        <v>4</v>
      </c>
      <c r="B10706" s="4" t="s">
        <v>5</v>
      </c>
      <c r="C10706" s="4" t="s">
        <v>13</v>
      </c>
      <c r="D10706" s="4" t="s">
        <v>13</v>
      </c>
      <c r="E10706" s="4" t="s">
        <v>13</v>
      </c>
      <c r="F10706" s="4" t="s">
        <v>9</v>
      </c>
      <c r="G10706" s="4" t="s">
        <v>13</v>
      </c>
      <c r="H10706" s="4" t="s">
        <v>13</v>
      </c>
      <c r="I10706" s="4" t="s">
        <v>13</v>
      </c>
      <c r="J10706" s="4" t="s">
        <v>13</v>
      </c>
      <c r="K10706" s="4" t="s">
        <v>9</v>
      </c>
      <c r="L10706" s="4" t="s">
        <v>13</v>
      </c>
      <c r="M10706" s="4" t="s">
        <v>13</v>
      </c>
      <c r="N10706" s="4" t="s">
        <v>13</v>
      </c>
      <c r="O10706" s="4" t="s">
        <v>13</v>
      </c>
      <c r="P10706" s="4" t="s">
        <v>13</v>
      </c>
      <c r="Q10706" s="4" t="s">
        <v>9</v>
      </c>
      <c r="R10706" s="4" t="s">
        <v>13</v>
      </c>
      <c r="S10706" s="4" t="s">
        <v>13</v>
      </c>
      <c r="T10706" s="4" t="s">
        <v>13</v>
      </c>
      <c r="U10706" s="4" t="s">
        <v>13</v>
      </c>
      <c r="V10706" s="4" t="s">
        <v>9</v>
      </c>
      <c r="W10706" s="4" t="s">
        <v>13</v>
      </c>
      <c r="X10706" s="4" t="s">
        <v>13</v>
      </c>
      <c r="Y10706" s="4" t="s">
        <v>13</v>
      </c>
      <c r="Z10706" s="4" t="s">
        <v>13</v>
      </c>
      <c r="AA10706" s="4" t="s">
        <v>84</v>
      </c>
    </row>
    <row r="10707" spans="1:27">
      <c r="A10707" t="n">
        <v>78493</v>
      </c>
      <c r="B10707" s="15" t="n">
        <v>5</v>
      </c>
      <c r="C10707" s="7" t="n">
        <v>35</v>
      </c>
      <c r="D10707" s="7" t="n">
        <v>1</v>
      </c>
      <c r="E10707" s="7" t="n">
        <v>0</v>
      </c>
      <c r="F10707" s="7" t="n">
        <v>120</v>
      </c>
      <c r="G10707" s="7" t="n">
        <v>7</v>
      </c>
      <c r="H10707" s="7" t="n">
        <v>35</v>
      </c>
      <c r="I10707" s="7" t="n">
        <v>1</v>
      </c>
      <c r="J10707" s="7" t="n">
        <v>0</v>
      </c>
      <c r="K10707" s="7" t="n">
        <v>136</v>
      </c>
      <c r="L10707" s="7" t="n">
        <v>6</v>
      </c>
      <c r="M10707" s="7" t="n">
        <v>9</v>
      </c>
      <c r="N10707" s="7" t="n">
        <v>35</v>
      </c>
      <c r="O10707" s="7" t="n">
        <v>1</v>
      </c>
      <c r="P10707" s="7" t="n">
        <v>0</v>
      </c>
      <c r="Q10707" s="7" t="n">
        <v>140</v>
      </c>
      <c r="R10707" s="7" t="n">
        <v>7</v>
      </c>
      <c r="S10707" s="7" t="n">
        <v>35</v>
      </c>
      <c r="T10707" s="7" t="n">
        <v>1</v>
      </c>
      <c r="U10707" s="7" t="n">
        <v>0</v>
      </c>
      <c r="V10707" s="7" t="n">
        <v>146</v>
      </c>
      <c r="W10707" s="7" t="n">
        <v>6</v>
      </c>
      <c r="X10707" s="7" t="n">
        <v>9</v>
      </c>
      <c r="Y10707" s="7" t="n">
        <v>11</v>
      </c>
      <c r="Z10707" s="7" t="n">
        <v>1</v>
      </c>
      <c r="AA10707" s="16" t="n">
        <f t="normal" ca="1">A10723</f>
        <v>0</v>
      </c>
    </row>
    <row r="10708" spans="1:27">
      <c r="A10708" t="s">
        <v>4</v>
      </c>
      <c r="B10708" s="4" t="s">
        <v>5</v>
      </c>
      <c r="C10708" s="4" t="s">
        <v>13</v>
      </c>
      <c r="D10708" s="4" t="s">
        <v>10</v>
      </c>
      <c r="E10708" s="4" t="s">
        <v>9</v>
      </c>
    </row>
    <row r="10709" spans="1:27">
      <c r="A10709" t="n">
        <v>78534</v>
      </c>
      <c r="B10709" s="41" t="n">
        <v>167</v>
      </c>
      <c r="C10709" s="7" t="n">
        <v>0</v>
      </c>
      <c r="D10709" s="7" t="n">
        <v>6</v>
      </c>
      <c r="E10709" s="7" t="n">
        <v>32</v>
      </c>
    </row>
    <row r="10710" spans="1:27">
      <c r="A10710" t="s">
        <v>4</v>
      </c>
      <c r="B10710" s="4" t="s">
        <v>5</v>
      </c>
      <c r="C10710" s="4" t="s">
        <v>13</v>
      </c>
      <c r="D10710" s="4" t="s">
        <v>13</v>
      </c>
      <c r="E10710" s="4" t="s">
        <v>13</v>
      </c>
      <c r="F10710" s="4" t="s">
        <v>9</v>
      </c>
      <c r="G10710" s="4" t="s">
        <v>13</v>
      </c>
      <c r="H10710" s="4" t="s">
        <v>13</v>
      </c>
      <c r="I10710" s="4" t="s">
        <v>84</v>
      </c>
    </row>
    <row r="10711" spans="1:27">
      <c r="A10711" t="n">
        <v>78542</v>
      </c>
      <c r="B10711" s="15" t="n">
        <v>5</v>
      </c>
      <c r="C10711" s="7" t="n">
        <v>35</v>
      </c>
      <c r="D10711" s="7" t="n">
        <v>1</v>
      </c>
      <c r="E10711" s="7" t="n">
        <v>0</v>
      </c>
      <c r="F10711" s="7" t="n">
        <v>141</v>
      </c>
      <c r="G10711" s="7" t="n">
        <v>6</v>
      </c>
      <c r="H10711" s="7" t="n">
        <v>1</v>
      </c>
      <c r="I10711" s="16" t="n">
        <f t="normal" ca="1">A10719</f>
        <v>0</v>
      </c>
    </row>
    <row r="10712" spans="1:27">
      <c r="A10712" t="s">
        <v>4</v>
      </c>
      <c r="B10712" s="4" t="s">
        <v>5</v>
      </c>
      <c r="C10712" s="4" t="s">
        <v>13</v>
      </c>
      <c r="D10712" s="4" t="s">
        <v>10</v>
      </c>
      <c r="E10712" s="4" t="s">
        <v>9</v>
      </c>
    </row>
    <row r="10713" spans="1:27">
      <c r="A10713" t="n">
        <v>78556</v>
      </c>
      <c r="B10713" s="41" t="n">
        <v>167</v>
      </c>
      <c r="C10713" s="7" t="n">
        <v>0</v>
      </c>
      <c r="D10713" s="7" t="n">
        <v>11</v>
      </c>
      <c r="E10713" s="7" t="n">
        <v>32</v>
      </c>
    </row>
    <row r="10714" spans="1:27">
      <c r="A10714" t="s">
        <v>4</v>
      </c>
      <c r="B10714" s="4" t="s">
        <v>5</v>
      </c>
      <c r="C10714" s="4" t="s">
        <v>13</v>
      </c>
      <c r="D10714" s="4" t="s">
        <v>13</v>
      </c>
      <c r="E10714" s="4" t="s">
        <v>9</v>
      </c>
      <c r="F10714" s="4" t="s">
        <v>13</v>
      </c>
      <c r="G10714" s="4" t="s">
        <v>13</v>
      </c>
    </row>
    <row r="10715" spans="1:27">
      <c r="A10715" t="n">
        <v>78564</v>
      </c>
      <c r="B10715" s="46" t="n">
        <v>10</v>
      </c>
      <c r="C10715" s="7" t="n">
        <v>0</v>
      </c>
      <c r="D10715" s="7" t="n">
        <v>0</v>
      </c>
      <c r="E10715" s="7" t="n">
        <v>1</v>
      </c>
      <c r="F10715" s="7" t="n">
        <v>23</v>
      </c>
      <c r="G10715" s="7" t="n">
        <v>1</v>
      </c>
    </row>
    <row r="10716" spans="1:27">
      <c r="A10716" t="s">
        <v>4</v>
      </c>
      <c r="B10716" s="4" t="s">
        <v>5</v>
      </c>
      <c r="C10716" s="4" t="s">
        <v>84</v>
      </c>
    </row>
    <row r="10717" spans="1:27">
      <c r="A10717" t="n">
        <v>78573</v>
      </c>
      <c r="B10717" s="29" t="n">
        <v>3</v>
      </c>
      <c r="C10717" s="16" t="n">
        <f t="normal" ca="1">A10721</f>
        <v>0</v>
      </c>
    </row>
    <row r="10718" spans="1:27">
      <c r="A10718" t="s">
        <v>4</v>
      </c>
      <c r="B10718" s="4" t="s">
        <v>5</v>
      </c>
      <c r="C10718" s="4" t="s">
        <v>13</v>
      </c>
      <c r="D10718" s="4" t="s">
        <v>10</v>
      </c>
      <c r="E10718" s="4" t="s">
        <v>9</v>
      </c>
    </row>
    <row r="10719" spans="1:27">
      <c r="A10719" t="n">
        <v>78578</v>
      </c>
      <c r="B10719" s="41" t="n">
        <v>167</v>
      </c>
      <c r="C10719" s="7" t="n">
        <v>1</v>
      </c>
      <c r="D10719" s="7" t="n">
        <v>11</v>
      </c>
      <c r="E10719" s="7" t="n">
        <v>16</v>
      </c>
    </row>
    <row r="10720" spans="1:27">
      <c r="A10720" t="s">
        <v>4</v>
      </c>
      <c r="B10720" s="4" t="s">
        <v>5</v>
      </c>
      <c r="C10720" s="4" t="s">
        <v>84</v>
      </c>
    </row>
    <row r="10721" spans="1:27">
      <c r="A10721" t="n">
        <v>78586</v>
      </c>
      <c r="B10721" s="29" t="n">
        <v>3</v>
      </c>
      <c r="C10721" s="16" t="n">
        <f t="normal" ca="1">A10759</f>
        <v>0</v>
      </c>
    </row>
    <row r="10722" spans="1:27">
      <c r="A10722" t="s">
        <v>4</v>
      </c>
      <c r="B10722" s="4" t="s">
        <v>5</v>
      </c>
      <c r="C10722" s="4" t="s">
        <v>13</v>
      </c>
      <c r="D10722" s="4" t="s">
        <v>13</v>
      </c>
      <c r="E10722" s="4" t="s">
        <v>13</v>
      </c>
      <c r="F10722" s="4" t="s">
        <v>9</v>
      </c>
      <c r="G10722" s="4" t="s">
        <v>13</v>
      </c>
      <c r="H10722" s="4" t="s">
        <v>13</v>
      </c>
      <c r="I10722" s="4" t="s">
        <v>13</v>
      </c>
      <c r="J10722" s="4" t="s">
        <v>13</v>
      </c>
      <c r="K10722" s="4" t="s">
        <v>9</v>
      </c>
      <c r="L10722" s="4" t="s">
        <v>13</v>
      </c>
      <c r="M10722" s="4" t="s">
        <v>13</v>
      </c>
      <c r="N10722" s="4" t="s">
        <v>13</v>
      </c>
      <c r="O10722" s="4" t="s">
        <v>84</v>
      </c>
    </row>
    <row r="10723" spans="1:27">
      <c r="A10723" t="n">
        <v>78591</v>
      </c>
      <c r="B10723" s="15" t="n">
        <v>5</v>
      </c>
      <c r="C10723" s="7" t="n">
        <v>35</v>
      </c>
      <c r="D10723" s="7" t="n">
        <v>1</v>
      </c>
      <c r="E10723" s="7" t="n">
        <v>0</v>
      </c>
      <c r="F10723" s="7" t="n">
        <v>88</v>
      </c>
      <c r="G10723" s="7" t="n">
        <v>7</v>
      </c>
      <c r="H10723" s="7" t="n">
        <v>35</v>
      </c>
      <c r="I10723" s="7" t="n">
        <v>1</v>
      </c>
      <c r="J10723" s="7" t="n">
        <v>0</v>
      </c>
      <c r="K10723" s="7" t="n">
        <v>111</v>
      </c>
      <c r="L10723" s="7" t="n">
        <v>6</v>
      </c>
      <c r="M10723" s="7" t="n">
        <v>9</v>
      </c>
      <c r="N10723" s="7" t="n">
        <v>1</v>
      </c>
      <c r="O10723" s="16" t="n">
        <f t="normal" ca="1">A10729</f>
        <v>0</v>
      </c>
    </row>
    <row r="10724" spans="1:27">
      <c r="A10724" t="s">
        <v>4</v>
      </c>
      <c r="B10724" s="4" t="s">
        <v>5</v>
      </c>
      <c r="C10724" s="4" t="s">
        <v>13</v>
      </c>
      <c r="D10724" s="4" t="s">
        <v>10</v>
      </c>
      <c r="E10724" s="4" t="s">
        <v>9</v>
      </c>
    </row>
    <row r="10725" spans="1:27">
      <c r="A10725" t="n">
        <v>78614</v>
      </c>
      <c r="B10725" s="41" t="n">
        <v>167</v>
      </c>
      <c r="C10725" s="7" t="n">
        <v>0</v>
      </c>
      <c r="D10725" s="7" t="n">
        <v>7</v>
      </c>
      <c r="E10725" s="7" t="n">
        <v>32</v>
      </c>
    </row>
    <row r="10726" spans="1:27">
      <c r="A10726" t="s">
        <v>4</v>
      </c>
      <c r="B10726" s="4" t="s">
        <v>5</v>
      </c>
      <c r="C10726" s="4" t="s">
        <v>84</v>
      </c>
    </row>
    <row r="10727" spans="1:27">
      <c r="A10727" t="n">
        <v>78622</v>
      </c>
      <c r="B10727" s="29" t="n">
        <v>3</v>
      </c>
      <c r="C10727" s="16" t="n">
        <f t="normal" ca="1">A10759</f>
        <v>0</v>
      </c>
    </row>
    <row r="10728" spans="1:27">
      <c r="A10728" t="s">
        <v>4</v>
      </c>
      <c r="B10728" s="4" t="s">
        <v>5</v>
      </c>
      <c r="C10728" s="4" t="s">
        <v>13</v>
      </c>
      <c r="D10728" s="4" t="s">
        <v>13</v>
      </c>
      <c r="E10728" s="4" t="s">
        <v>13</v>
      </c>
      <c r="F10728" s="4" t="s">
        <v>9</v>
      </c>
      <c r="G10728" s="4" t="s">
        <v>13</v>
      </c>
      <c r="H10728" s="4" t="s">
        <v>13</v>
      </c>
      <c r="I10728" s="4" t="s">
        <v>13</v>
      </c>
      <c r="J10728" s="4" t="s">
        <v>13</v>
      </c>
      <c r="K10728" s="4" t="s">
        <v>9</v>
      </c>
      <c r="L10728" s="4" t="s">
        <v>13</v>
      </c>
      <c r="M10728" s="4" t="s">
        <v>13</v>
      </c>
      <c r="N10728" s="4" t="s">
        <v>13</v>
      </c>
      <c r="O10728" s="4" t="s">
        <v>13</v>
      </c>
      <c r="P10728" s="4" t="s">
        <v>13</v>
      </c>
      <c r="Q10728" s="4" t="s">
        <v>9</v>
      </c>
      <c r="R10728" s="4" t="s">
        <v>13</v>
      </c>
      <c r="S10728" s="4" t="s">
        <v>13</v>
      </c>
      <c r="T10728" s="4" t="s">
        <v>13</v>
      </c>
      <c r="U10728" s="4" t="s">
        <v>13</v>
      </c>
      <c r="V10728" s="4" t="s">
        <v>9</v>
      </c>
      <c r="W10728" s="4" t="s">
        <v>13</v>
      </c>
      <c r="X10728" s="4" t="s">
        <v>13</v>
      </c>
      <c r="Y10728" s="4" t="s">
        <v>13</v>
      </c>
      <c r="Z10728" s="4" t="s">
        <v>13</v>
      </c>
      <c r="AA10728" s="4" t="s">
        <v>84</v>
      </c>
    </row>
    <row r="10729" spans="1:27">
      <c r="A10729" t="n">
        <v>78627</v>
      </c>
      <c r="B10729" s="15" t="n">
        <v>5</v>
      </c>
      <c r="C10729" s="7" t="n">
        <v>35</v>
      </c>
      <c r="D10729" s="7" t="n">
        <v>1</v>
      </c>
      <c r="E10729" s="7" t="n">
        <v>0</v>
      </c>
      <c r="F10729" s="7" t="n">
        <v>43</v>
      </c>
      <c r="G10729" s="7" t="n">
        <v>7</v>
      </c>
      <c r="H10729" s="7" t="n">
        <v>35</v>
      </c>
      <c r="I10729" s="7" t="n">
        <v>1</v>
      </c>
      <c r="J10729" s="7" t="n">
        <v>0</v>
      </c>
      <c r="K10729" s="7" t="n">
        <v>62</v>
      </c>
      <c r="L10729" s="7" t="n">
        <v>6</v>
      </c>
      <c r="M10729" s="7" t="n">
        <v>9</v>
      </c>
      <c r="N10729" s="7" t="n">
        <v>35</v>
      </c>
      <c r="O10729" s="7" t="n">
        <v>1</v>
      </c>
      <c r="P10729" s="7" t="n">
        <v>0</v>
      </c>
      <c r="Q10729" s="7" t="n">
        <v>65</v>
      </c>
      <c r="R10729" s="7" t="n">
        <v>7</v>
      </c>
      <c r="S10729" s="7" t="n">
        <v>35</v>
      </c>
      <c r="T10729" s="7" t="n">
        <v>1</v>
      </c>
      <c r="U10729" s="7" t="n">
        <v>0</v>
      </c>
      <c r="V10729" s="7" t="n">
        <v>71</v>
      </c>
      <c r="W10729" s="7" t="n">
        <v>6</v>
      </c>
      <c r="X10729" s="7" t="n">
        <v>9</v>
      </c>
      <c r="Y10729" s="7" t="n">
        <v>11</v>
      </c>
      <c r="Z10729" s="7" t="n">
        <v>1</v>
      </c>
      <c r="AA10729" s="16" t="n">
        <f t="normal" ca="1">A10741</f>
        <v>0</v>
      </c>
    </row>
    <row r="10730" spans="1:27">
      <c r="A10730" t="s">
        <v>4</v>
      </c>
      <c r="B10730" s="4" t="s">
        <v>5</v>
      </c>
      <c r="C10730" s="4" t="s">
        <v>13</v>
      </c>
      <c r="D10730" s="4" t="s">
        <v>10</v>
      </c>
      <c r="E10730" s="4" t="s">
        <v>9</v>
      </c>
    </row>
    <row r="10731" spans="1:27">
      <c r="A10731" t="n">
        <v>78668</v>
      </c>
      <c r="B10731" s="41" t="n">
        <v>167</v>
      </c>
      <c r="C10731" s="7" t="n">
        <v>0</v>
      </c>
      <c r="D10731" s="7" t="n">
        <v>1</v>
      </c>
      <c r="E10731" s="7" t="n">
        <v>32</v>
      </c>
    </row>
    <row r="10732" spans="1:27">
      <c r="A10732" t="s">
        <v>4</v>
      </c>
      <c r="B10732" s="4" t="s">
        <v>5</v>
      </c>
      <c r="C10732" s="4" t="s">
        <v>13</v>
      </c>
      <c r="D10732" s="4" t="s">
        <v>13</v>
      </c>
      <c r="E10732" s="4" t="s">
        <v>13</v>
      </c>
      <c r="F10732" s="4" t="s">
        <v>9</v>
      </c>
      <c r="G10732" s="4" t="s">
        <v>13</v>
      </c>
      <c r="H10732" s="4" t="s">
        <v>13</v>
      </c>
      <c r="I10732" s="4" t="s">
        <v>13</v>
      </c>
      <c r="J10732" s="4" t="s">
        <v>13</v>
      </c>
      <c r="K10732" s="4" t="s">
        <v>9</v>
      </c>
      <c r="L10732" s="4" t="s">
        <v>13</v>
      </c>
      <c r="M10732" s="4" t="s">
        <v>13</v>
      </c>
      <c r="N10732" s="4" t="s">
        <v>13</v>
      </c>
      <c r="O10732" s="4" t="s">
        <v>84</v>
      </c>
    </row>
    <row r="10733" spans="1:27">
      <c r="A10733" t="n">
        <v>78676</v>
      </c>
      <c r="B10733" s="15" t="n">
        <v>5</v>
      </c>
      <c r="C10733" s="7" t="n">
        <v>35</v>
      </c>
      <c r="D10733" s="7" t="n">
        <v>1</v>
      </c>
      <c r="E10733" s="7" t="n">
        <v>0</v>
      </c>
      <c r="F10733" s="7" t="n">
        <v>50</v>
      </c>
      <c r="G10733" s="7" t="n">
        <v>7</v>
      </c>
      <c r="H10733" s="7" t="n">
        <v>35</v>
      </c>
      <c r="I10733" s="7" t="n">
        <v>1</v>
      </c>
      <c r="J10733" s="7" t="n">
        <v>0</v>
      </c>
      <c r="K10733" s="7" t="n">
        <v>71</v>
      </c>
      <c r="L10733" s="7" t="n">
        <v>6</v>
      </c>
      <c r="M10733" s="7" t="n">
        <v>9</v>
      </c>
      <c r="N10733" s="7" t="n">
        <v>1</v>
      </c>
      <c r="O10733" s="16" t="n">
        <f t="normal" ca="1">A10739</f>
        <v>0</v>
      </c>
    </row>
    <row r="10734" spans="1:27">
      <c r="A10734" t="s">
        <v>4</v>
      </c>
      <c r="B10734" s="4" t="s">
        <v>5</v>
      </c>
      <c r="C10734" s="4" t="s">
        <v>13</v>
      </c>
      <c r="D10734" s="4" t="s">
        <v>10</v>
      </c>
      <c r="E10734" s="4" t="s">
        <v>9</v>
      </c>
    </row>
    <row r="10735" spans="1:27">
      <c r="A10735" t="n">
        <v>78699</v>
      </c>
      <c r="B10735" s="41" t="n">
        <v>167</v>
      </c>
      <c r="C10735" s="7" t="n">
        <v>0</v>
      </c>
      <c r="D10735" s="7" t="n">
        <v>12</v>
      </c>
      <c r="E10735" s="7" t="n">
        <v>48</v>
      </c>
    </row>
    <row r="10736" spans="1:27">
      <c r="A10736" t="s">
        <v>4</v>
      </c>
      <c r="B10736" s="4" t="s">
        <v>5</v>
      </c>
      <c r="C10736" s="4" t="s">
        <v>13</v>
      </c>
      <c r="D10736" s="4" t="s">
        <v>13</v>
      </c>
      <c r="E10736" s="4" t="s">
        <v>9</v>
      </c>
      <c r="F10736" s="4" t="s">
        <v>13</v>
      </c>
      <c r="G10736" s="4" t="s">
        <v>13</v>
      </c>
    </row>
    <row r="10737" spans="1:27">
      <c r="A10737" t="n">
        <v>78707</v>
      </c>
      <c r="B10737" s="46" t="n">
        <v>10</v>
      </c>
      <c r="C10737" s="7" t="n">
        <v>0</v>
      </c>
      <c r="D10737" s="7" t="n">
        <v>0</v>
      </c>
      <c r="E10737" s="7" t="n">
        <v>1</v>
      </c>
      <c r="F10737" s="7" t="n">
        <v>23</v>
      </c>
      <c r="G10737" s="7" t="n">
        <v>1</v>
      </c>
    </row>
    <row r="10738" spans="1:27">
      <c r="A10738" t="s">
        <v>4</v>
      </c>
      <c r="B10738" s="4" t="s">
        <v>5</v>
      </c>
      <c r="C10738" s="4" t="s">
        <v>84</v>
      </c>
    </row>
    <row r="10739" spans="1:27">
      <c r="A10739" t="n">
        <v>78716</v>
      </c>
      <c r="B10739" s="29" t="n">
        <v>3</v>
      </c>
      <c r="C10739" s="16" t="n">
        <f t="normal" ca="1">A10759</f>
        <v>0</v>
      </c>
    </row>
    <row r="10740" spans="1:27">
      <c r="A10740" t="s">
        <v>4</v>
      </c>
      <c r="B10740" s="4" t="s">
        <v>5</v>
      </c>
      <c r="C10740" s="4" t="s">
        <v>13</v>
      </c>
      <c r="D10740" s="4" t="s">
        <v>13</v>
      </c>
      <c r="E10740" s="4" t="s">
        <v>13</v>
      </c>
      <c r="F10740" s="4" t="s">
        <v>9</v>
      </c>
      <c r="G10740" s="4" t="s">
        <v>13</v>
      </c>
      <c r="H10740" s="4" t="s">
        <v>13</v>
      </c>
      <c r="I10740" s="4" t="s">
        <v>13</v>
      </c>
      <c r="J10740" s="4" t="s">
        <v>13</v>
      </c>
      <c r="K10740" s="4" t="s">
        <v>9</v>
      </c>
      <c r="L10740" s="4" t="s">
        <v>13</v>
      </c>
      <c r="M10740" s="4" t="s">
        <v>13</v>
      </c>
      <c r="N10740" s="4" t="s">
        <v>13</v>
      </c>
      <c r="O10740" s="4" t="s">
        <v>13</v>
      </c>
      <c r="P10740" s="4" t="s">
        <v>13</v>
      </c>
      <c r="Q10740" s="4" t="s">
        <v>9</v>
      </c>
      <c r="R10740" s="4" t="s">
        <v>13</v>
      </c>
      <c r="S10740" s="4" t="s">
        <v>13</v>
      </c>
      <c r="T10740" s="4" t="s">
        <v>13</v>
      </c>
      <c r="U10740" s="4" t="s">
        <v>13</v>
      </c>
      <c r="V10740" s="4" t="s">
        <v>9</v>
      </c>
      <c r="W10740" s="4" t="s">
        <v>13</v>
      </c>
      <c r="X10740" s="4" t="s">
        <v>13</v>
      </c>
      <c r="Y10740" s="4" t="s">
        <v>13</v>
      </c>
      <c r="Z10740" s="4" t="s">
        <v>13</v>
      </c>
      <c r="AA10740" s="4" t="s">
        <v>84</v>
      </c>
    </row>
    <row r="10741" spans="1:27">
      <c r="A10741" t="n">
        <v>78721</v>
      </c>
      <c r="B10741" s="15" t="n">
        <v>5</v>
      </c>
      <c r="C10741" s="7" t="n">
        <v>35</v>
      </c>
      <c r="D10741" s="7" t="n">
        <v>1</v>
      </c>
      <c r="E10741" s="7" t="n">
        <v>0</v>
      </c>
      <c r="F10741" s="7" t="n">
        <v>35</v>
      </c>
      <c r="G10741" s="7" t="n">
        <v>7</v>
      </c>
      <c r="H10741" s="7" t="n">
        <v>35</v>
      </c>
      <c r="I10741" s="7" t="n">
        <v>1</v>
      </c>
      <c r="J10741" s="7" t="n">
        <v>0</v>
      </c>
      <c r="K10741" s="7" t="n">
        <v>36</v>
      </c>
      <c r="L10741" s="7" t="n">
        <v>6</v>
      </c>
      <c r="M10741" s="7" t="n">
        <v>9</v>
      </c>
      <c r="N10741" s="7" t="n">
        <v>35</v>
      </c>
      <c r="O10741" s="7" t="n">
        <v>1</v>
      </c>
      <c r="P10741" s="7" t="n">
        <v>0</v>
      </c>
      <c r="Q10741" s="7" t="n">
        <v>40</v>
      </c>
      <c r="R10741" s="7" t="n">
        <v>7</v>
      </c>
      <c r="S10741" s="7" t="n">
        <v>35</v>
      </c>
      <c r="T10741" s="7" t="n">
        <v>1</v>
      </c>
      <c r="U10741" s="7" t="n">
        <v>0</v>
      </c>
      <c r="V10741" s="7" t="n">
        <v>42</v>
      </c>
      <c r="W10741" s="7" t="n">
        <v>6</v>
      </c>
      <c r="X10741" s="7" t="n">
        <v>9</v>
      </c>
      <c r="Y10741" s="7" t="n">
        <v>11</v>
      </c>
      <c r="Z10741" s="7" t="n">
        <v>1</v>
      </c>
      <c r="AA10741" s="16" t="n">
        <f t="normal" ca="1">A10747</f>
        <v>0</v>
      </c>
    </row>
    <row r="10742" spans="1:27">
      <c r="A10742" t="s">
        <v>4</v>
      </c>
      <c r="B10742" s="4" t="s">
        <v>5</v>
      </c>
      <c r="C10742" s="4" t="s">
        <v>13</v>
      </c>
      <c r="D10742" s="4" t="s">
        <v>10</v>
      </c>
      <c r="E10742" s="4" t="s">
        <v>9</v>
      </c>
    </row>
    <row r="10743" spans="1:27">
      <c r="A10743" t="n">
        <v>78762</v>
      </c>
      <c r="B10743" s="41" t="n">
        <v>167</v>
      </c>
      <c r="C10743" s="7" t="n">
        <v>0</v>
      </c>
      <c r="D10743" s="7" t="n">
        <v>9</v>
      </c>
      <c r="E10743" s="7" t="n">
        <v>32</v>
      </c>
    </row>
    <row r="10744" spans="1:27">
      <c r="A10744" t="s">
        <v>4</v>
      </c>
      <c r="B10744" s="4" t="s">
        <v>5</v>
      </c>
      <c r="C10744" s="4" t="s">
        <v>84</v>
      </c>
    </row>
    <row r="10745" spans="1:27">
      <c r="A10745" t="n">
        <v>78770</v>
      </c>
      <c r="B10745" s="29" t="n">
        <v>3</v>
      </c>
      <c r="C10745" s="16" t="n">
        <f t="normal" ca="1">A10759</f>
        <v>0</v>
      </c>
    </row>
    <row r="10746" spans="1:27">
      <c r="A10746" t="s">
        <v>4</v>
      </c>
      <c r="B10746" s="4" t="s">
        <v>5</v>
      </c>
      <c r="C10746" s="4" t="s">
        <v>13</v>
      </c>
      <c r="D10746" s="4" t="s">
        <v>13</v>
      </c>
      <c r="E10746" s="4" t="s">
        <v>13</v>
      </c>
      <c r="F10746" s="4" t="s">
        <v>9</v>
      </c>
      <c r="G10746" s="4" t="s">
        <v>13</v>
      </c>
      <c r="H10746" s="4" t="s">
        <v>13</v>
      </c>
      <c r="I10746" s="4" t="s">
        <v>13</v>
      </c>
      <c r="J10746" s="4" t="s">
        <v>13</v>
      </c>
      <c r="K10746" s="4" t="s">
        <v>9</v>
      </c>
      <c r="L10746" s="4" t="s">
        <v>13</v>
      </c>
      <c r="M10746" s="4" t="s">
        <v>13</v>
      </c>
      <c r="N10746" s="4" t="s">
        <v>13</v>
      </c>
      <c r="O10746" s="4" t="s">
        <v>84</v>
      </c>
    </row>
    <row r="10747" spans="1:27">
      <c r="A10747" t="n">
        <v>78775</v>
      </c>
      <c r="B10747" s="15" t="n">
        <v>5</v>
      </c>
      <c r="C10747" s="7" t="n">
        <v>35</v>
      </c>
      <c r="D10747" s="7" t="n">
        <v>1</v>
      </c>
      <c r="E10747" s="7" t="n">
        <v>0</v>
      </c>
      <c r="F10747" s="7" t="n">
        <v>23</v>
      </c>
      <c r="G10747" s="7" t="n">
        <v>7</v>
      </c>
      <c r="H10747" s="7" t="n">
        <v>35</v>
      </c>
      <c r="I10747" s="7" t="n">
        <v>1</v>
      </c>
      <c r="J10747" s="7" t="n">
        <v>0</v>
      </c>
      <c r="K10747" s="7" t="n">
        <v>31</v>
      </c>
      <c r="L10747" s="7" t="n">
        <v>6</v>
      </c>
      <c r="M10747" s="7" t="n">
        <v>9</v>
      </c>
      <c r="N10747" s="7" t="n">
        <v>1</v>
      </c>
      <c r="O10747" s="16" t="n">
        <f t="normal" ca="1">A10755</f>
        <v>0</v>
      </c>
    </row>
    <row r="10748" spans="1:27">
      <c r="A10748" t="s">
        <v>4</v>
      </c>
      <c r="B10748" s="4" t="s">
        <v>5</v>
      </c>
      <c r="C10748" s="4" t="s">
        <v>13</v>
      </c>
      <c r="D10748" s="4" t="s">
        <v>10</v>
      </c>
      <c r="E10748" s="4" t="s">
        <v>9</v>
      </c>
    </row>
    <row r="10749" spans="1:27">
      <c r="A10749" t="n">
        <v>78798</v>
      </c>
      <c r="B10749" s="41" t="n">
        <v>167</v>
      </c>
      <c r="C10749" s="7" t="n">
        <v>0</v>
      </c>
      <c r="D10749" s="7" t="n">
        <v>2</v>
      </c>
      <c r="E10749" s="7" t="n">
        <v>32</v>
      </c>
    </row>
    <row r="10750" spans="1:27">
      <c r="A10750" t="s">
        <v>4</v>
      </c>
      <c r="B10750" s="4" t="s">
        <v>5</v>
      </c>
      <c r="C10750" s="4" t="s">
        <v>13</v>
      </c>
      <c r="D10750" s="4" t="s">
        <v>10</v>
      </c>
      <c r="E10750" s="4" t="s">
        <v>9</v>
      </c>
    </row>
    <row r="10751" spans="1:27">
      <c r="A10751" t="n">
        <v>78806</v>
      </c>
      <c r="B10751" s="41" t="n">
        <v>167</v>
      </c>
      <c r="C10751" s="7" t="n">
        <v>0</v>
      </c>
      <c r="D10751" s="7" t="n">
        <v>11</v>
      </c>
      <c r="E10751" s="7" t="n">
        <v>32</v>
      </c>
    </row>
    <row r="10752" spans="1:27">
      <c r="A10752" t="s">
        <v>4</v>
      </c>
      <c r="B10752" s="4" t="s">
        <v>5</v>
      </c>
      <c r="C10752" s="4" t="s">
        <v>84</v>
      </c>
    </row>
    <row r="10753" spans="1:27">
      <c r="A10753" t="n">
        <v>78814</v>
      </c>
      <c r="B10753" s="29" t="n">
        <v>3</v>
      </c>
      <c r="C10753" s="16" t="n">
        <f t="normal" ca="1">A10759</f>
        <v>0</v>
      </c>
    </row>
    <row r="10754" spans="1:27">
      <c r="A10754" t="s">
        <v>4</v>
      </c>
      <c r="B10754" s="4" t="s">
        <v>5</v>
      </c>
      <c r="C10754" s="4" t="s">
        <v>13</v>
      </c>
      <c r="D10754" s="4" t="s">
        <v>13</v>
      </c>
      <c r="E10754" s="4" t="s">
        <v>13</v>
      </c>
      <c r="F10754" s="4" t="s">
        <v>9</v>
      </c>
      <c r="G10754" s="4" t="s">
        <v>13</v>
      </c>
      <c r="H10754" s="4" t="s">
        <v>13</v>
      </c>
      <c r="I10754" s="4" t="s">
        <v>13</v>
      </c>
      <c r="J10754" s="4" t="s">
        <v>13</v>
      </c>
      <c r="K10754" s="4" t="s">
        <v>9</v>
      </c>
      <c r="L10754" s="4" t="s">
        <v>13</v>
      </c>
      <c r="M10754" s="4" t="s">
        <v>13</v>
      </c>
      <c r="N10754" s="4" t="s">
        <v>13</v>
      </c>
      <c r="O10754" s="4" t="s">
        <v>13</v>
      </c>
      <c r="P10754" s="4" t="s">
        <v>13</v>
      </c>
      <c r="Q10754" s="4" t="s">
        <v>9</v>
      </c>
      <c r="R10754" s="4" t="s">
        <v>13</v>
      </c>
      <c r="S10754" s="4" t="s">
        <v>13</v>
      </c>
      <c r="T10754" s="4" t="s">
        <v>13</v>
      </c>
      <c r="U10754" s="4" t="s">
        <v>13</v>
      </c>
      <c r="V10754" s="4" t="s">
        <v>9</v>
      </c>
      <c r="W10754" s="4" t="s">
        <v>13</v>
      </c>
      <c r="X10754" s="4" t="s">
        <v>13</v>
      </c>
      <c r="Y10754" s="4" t="s">
        <v>13</v>
      </c>
      <c r="Z10754" s="4" t="s">
        <v>13</v>
      </c>
      <c r="AA10754" s="4" t="s">
        <v>84</v>
      </c>
    </row>
    <row r="10755" spans="1:27">
      <c r="A10755" t="n">
        <v>78819</v>
      </c>
      <c r="B10755" s="15" t="n">
        <v>5</v>
      </c>
      <c r="C10755" s="7" t="n">
        <v>35</v>
      </c>
      <c r="D10755" s="7" t="n">
        <v>1</v>
      </c>
      <c r="E10755" s="7" t="n">
        <v>0</v>
      </c>
      <c r="F10755" s="7" t="n">
        <v>11</v>
      </c>
      <c r="G10755" s="7" t="n">
        <v>7</v>
      </c>
      <c r="H10755" s="7" t="n">
        <v>35</v>
      </c>
      <c r="I10755" s="7" t="n">
        <v>1</v>
      </c>
      <c r="J10755" s="7" t="n">
        <v>0</v>
      </c>
      <c r="K10755" s="7" t="n">
        <v>12</v>
      </c>
      <c r="L10755" s="7" t="n">
        <v>6</v>
      </c>
      <c r="M10755" s="7" t="n">
        <v>9</v>
      </c>
      <c r="N10755" s="7" t="n">
        <v>35</v>
      </c>
      <c r="O10755" s="7" t="n">
        <v>1</v>
      </c>
      <c r="P10755" s="7" t="n">
        <v>0</v>
      </c>
      <c r="Q10755" s="7" t="n">
        <v>20</v>
      </c>
      <c r="R10755" s="7" t="n">
        <v>7</v>
      </c>
      <c r="S10755" s="7" t="n">
        <v>35</v>
      </c>
      <c r="T10755" s="7" t="n">
        <v>1</v>
      </c>
      <c r="U10755" s="7" t="n">
        <v>0</v>
      </c>
      <c r="V10755" s="7" t="n">
        <v>22</v>
      </c>
      <c r="W10755" s="7" t="n">
        <v>6</v>
      </c>
      <c r="X10755" s="7" t="n">
        <v>9</v>
      </c>
      <c r="Y10755" s="7" t="n">
        <v>11</v>
      </c>
      <c r="Z10755" s="7" t="n">
        <v>1</v>
      </c>
      <c r="AA10755" s="16" t="n">
        <f t="normal" ca="1">A10759</f>
        <v>0</v>
      </c>
    </row>
    <row r="10756" spans="1:27">
      <c r="A10756" t="s">
        <v>4</v>
      </c>
      <c r="B10756" s="4" t="s">
        <v>5</v>
      </c>
      <c r="C10756" s="4" t="s">
        <v>13</v>
      </c>
      <c r="D10756" s="4" t="s">
        <v>10</v>
      </c>
      <c r="E10756" s="4" t="s">
        <v>9</v>
      </c>
    </row>
    <row r="10757" spans="1:27">
      <c r="A10757" t="n">
        <v>78860</v>
      </c>
      <c r="B10757" s="41" t="n">
        <v>167</v>
      </c>
      <c r="C10757" s="7" t="n">
        <v>0</v>
      </c>
      <c r="D10757" s="7" t="n">
        <v>8</v>
      </c>
      <c r="E10757" s="7" t="n">
        <v>32</v>
      </c>
    </row>
    <row r="10758" spans="1:27">
      <c r="A10758" t="s">
        <v>4</v>
      </c>
      <c r="B10758" s="4" t="s">
        <v>5</v>
      </c>
      <c r="C10758" s="4" t="s">
        <v>13</v>
      </c>
      <c r="D10758" s="4" t="s">
        <v>13</v>
      </c>
      <c r="E10758" s="4" t="s">
        <v>9</v>
      </c>
      <c r="F10758" s="4" t="s">
        <v>13</v>
      </c>
      <c r="G10758" s="4" t="s">
        <v>13</v>
      </c>
    </row>
    <row r="10759" spans="1:27">
      <c r="A10759" t="n">
        <v>78868</v>
      </c>
      <c r="B10759" s="25" t="n">
        <v>18</v>
      </c>
      <c r="C10759" s="7" t="n">
        <v>2</v>
      </c>
      <c r="D10759" s="7" t="n">
        <v>0</v>
      </c>
      <c r="E10759" s="7" t="n">
        <v>0</v>
      </c>
      <c r="F10759" s="7" t="n">
        <v>19</v>
      </c>
      <c r="G10759" s="7" t="n">
        <v>1</v>
      </c>
    </row>
    <row r="10760" spans="1:27">
      <c r="A10760" t="s">
        <v>4</v>
      </c>
      <c r="B10760" s="4" t="s">
        <v>5</v>
      </c>
      <c r="C10760" s="4" t="s">
        <v>13</v>
      </c>
      <c r="D10760" s="4" t="s">
        <v>13</v>
      </c>
      <c r="E10760" s="4" t="s">
        <v>10</v>
      </c>
      <c r="F10760" s="4" t="s">
        <v>9</v>
      </c>
    </row>
    <row r="10761" spans="1:27">
      <c r="A10761" t="n">
        <v>78877</v>
      </c>
      <c r="B10761" s="26" t="n">
        <v>31</v>
      </c>
      <c r="C10761" s="7" t="n">
        <v>0</v>
      </c>
      <c r="D10761" s="7" t="n">
        <v>2</v>
      </c>
      <c r="E10761" s="7" t="n">
        <v>0</v>
      </c>
      <c r="F10761" s="7" t="n">
        <v>1107296256</v>
      </c>
    </row>
    <row r="10762" spans="1:27">
      <c r="A10762" t="s">
        <v>4</v>
      </c>
      <c r="B10762" s="4" t="s">
        <v>5</v>
      </c>
      <c r="C10762" s="4" t="s">
        <v>13</v>
      </c>
      <c r="D10762" s="4" t="s">
        <v>13</v>
      </c>
      <c r="E10762" s="4" t="s">
        <v>6</v>
      </c>
      <c r="F10762" s="4" t="s">
        <v>10</v>
      </c>
    </row>
    <row r="10763" spans="1:27">
      <c r="A10763" t="n">
        <v>78886</v>
      </c>
      <c r="B10763" s="26" t="n">
        <v>31</v>
      </c>
      <c r="C10763" s="7" t="n">
        <v>1</v>
      </c>
      <c r="D10763" s="7" t="n">
        <v>2</v>
      </c>
      <c r="E10763" s="7" t="s">
        <v>763</v>
      </c>
      <c r="F10763" s="7" t="n">
        <v>1</v>
      </c>
    </row>
    <row r="10764" spans="1:27">
      <c r="A10764" t="s">
        <v>4</v>
      </c>
      <c r="B10764" s="4" t="s">
        <v>5</v>
      </c>
      <c r="C10764" s="4" t="s">
        <v>13</v>
      </c>
      <c r="D10764" s="4" t="s">
        <v>13</v>
      </c>
      <c r="E10764" s="4" t="s">
        <v>6</v>
      </c>
      <c r="F10764" s="4" t="s">
        <v>10</v>
      </c>
    </row>
    <row r="10765" spans="1:27">
      <c r="A10765" t="n">
        <v>78898</v>
      </c>
      <c r="B10765" s="26" t="n">
        <v>31</v>
      </c>
      <c r="C10765" s="7" t="n">
        <v>1</v>
      </c>
      <c r="D10765" s="7" t="n">
        <v>2</v>
      </c>
      <c r="E10765" s="7" t="s">
        <v>764</v>
      </c>
      <c r="F10765" s="7" t="n">
        <v>2</v>
      </c>
    </row>
    <row r="10766" spans="1:27">
      <c r="A10766" t="s">
        <v>4</v>
      </c>
      <c r="B10766" s="4" t="s">
        <v>5</v>
      </c>
      <c r="C10766" s="4" t="s">
        <v>13</v>
      </c>
      <c r="D10766" s="4" t="s">
        <v>13</v>
      </c>
      <c r="E10766" s="4" t="s">
        <v>13</v>
      </c>
      <c r="F10766" s="4" t="s">
        <v>10</v>
      </c>
      <c r="G10766" s="4" t="s">
        <v>10</v>
      </c>
      <c r="H10766" s="4" t="s">
        <v>13</v>
      </c>
    </row>
    <row r="10767" spans="1:27">
      <c r="A10767" t="n">
        <v>78919</v>
      </c>
      <c r="B10767" s="26" t="n">
        <v>31</v>
      </c>
      <c r="C10767" s="7" t="n">
        <v>2</v>
      </c>
      <c r="D10767" s="7" t="n">
        <v>2</v>
      </c>
      <c r="E10767" s="7" t="n">
        <v>0</v>
      </c>
      <c r="F10767" s="7" t="n">
        <v>65535</v>
      </c>
      <c r="G10767" s="7" t="n">
        <v>65535</v>
      </c>
      <c r="H10767" s="7" t="n">
        <v>0</v>
      </c>
    </row>
    <row r="10768" spans="1:27">
      <c r="A10768" t="s">
        <v>4</v>
      </c>
      <c r="B10768" s="4" t="s">
        <v>5</v>
      </c>
      <c r="C10768" s="4" t="s">
        <v>13</v>
      </c>
      <c r="D10768" s="4" t="s">
        <v>13</v>
      </c>
      <c r="E10768" s="4" t="s">
        <v>13</v>
      </c>
    </row>
    <row r="10769" spans="1:27">
      <c r="A10769" t="n">
        <v>78928</v>
      </c>
      <c r="B10769" s="26" t="n">
        <v>31</v>
      </c>
      <c r="C10769" s="7" t="n">
        <v>4</v>
      </c>
      <c r="D10769" s="7" t="n">
        <v>2</v>
      </c>
      <c r="E10769" s="7" t="n">
        <v>2</v>
      </c>
    </row>
    <row r="10770" spans="1:27">
      <c r="A10770" t="s">
        <v>4</v>
      </c>
      <c r="B10770" s="4" t="s">
        <v>5</v>
      </c>
      <c r="C10770" s="4" t="s">
        <v>13</v>
      </c>
      <c r="D10770" s="4" t="s">
        <v>13</v>
      </c>
    </row>
    <row r="10771" spans="1:27">
      <c r="A10771" t="n">
        <v>78932</v>
      </c>
      <c r="B10771" s="26" t="n">
        <v>31</v>
      </c>
      <c r="C10771" s="7" t="n">
        <v>3</v>
      </c>
      <c r="D10771" s="7" t="n">
        <v>2</v>
      </c>
    </row>
    <row r="10772" spans="1:27">
      <c r="A10772" t="s">
        <v>4</v>
      </c>
      <c r="B10772" s="4" t="s">
        <v>5</v>
      </c>
      <c r="C10772" s="4" t="s">
        <v>13</v>
      </c>
      <c r="D10772" s="4" t="s">
        <v>13</v>
      </c>
      <c r="E10772" s="4" t="s">
        <v>13</v>
      </c>
      <c r="F10772" s="4" t="s">
        <v>9</v>
      </c>
      <c r="G10772" s="4" t="s">
        <v>13</v>
      </c>
      <c r="H10772" s="4" t="s">
        <v>13</v>
      </c>
      <c r="I10772" s="4" t="s">
        <v>84</v>
      </c>
    </row>
    <row r="10773" spans="1:27">
      <c r="A10773" t="n">
        <v>78935</v>
      </c>
      <c r="B10773" s="15" t="n">
        <v>5</v>
      </c>
      <c r="C10773" s="7" t="n">
        <v>35</v>
      </c>
      <c r="D10773" s="7" t="n">
        <v>2</v>
      </c>
      <c r="E10773" s="7" t="n">
        <v>0</v>
      </c>
      <c r="F10773" s="7" t="n">
        <v>1</v>
      </c>
      <c r="G10773" s="7" t="n">
        <v>2</v>
      </c>
      <c r="H10773" s="7" t="n">
        <v>1</v>
      </c>
      <c r="I10773" s="16" t="n">
        <f t="normal" ca="1">A11005</f>
        <v>0</v>
      </c>
    </row>
    <row r="10774" spans="1:27">
      <c r="A10774" t="s">
        <v>4</v>
      </c>
      <c r="B10774" s="4" t="s">
        <v>5</v>
      </c>
      <c r="C10774" s="4" t="s">
        <v>13</v>
      </c>
      <c r="D10774" s="34" t="s">
        <v>114</v>
      </c>
      <c r="E10774" s="4" t="s">
        <v>5</v>
      </c>
      <c r="F10774" s="4" t="s">
        <v>13</v>
      </c>
      <c r="G10774" s="4" t="s">
        <v>10</v>
      </c>
      <c r="H10774" s="4" t="s">
        <v>9</v>
      </c>
      <c r="I10774" s="34" t="s">
        <v>115</v>
      </c>
      <c r="J10774" s="4" t="s">
        <v>13</v>
      </c>
      <c r="K10774" s="4" t="s">
        <v>84</v>
      </c>
    </row>
    <row r="10775" spans="1:27">
      <c r="A10775" t="n">
        <v>78949</v>
      </c>
      <c r="B10775" s="15" t="n">
        <v>5</v>
      </c>
      <c r="C10775" s="7" t="n">
        <v>28</v>
      </c>
      <c r="D10775" s="34" t="s">
        <v>3</v>
      </c>
      <c r="E10775" s="41" t="n">
        <v>167</v>
      </c>
      <c r="F10775" s="7" t="n">
        <v>2</v>
      </c>
      <c r="G10775" s="7" t="n">
        <v>0</v>
      </c>
      <c r="H10775" s="7" t="n">
        <v>32</v>
      </c>
      <c r="I10775" s="34" t="s">
        <v>3</v>
      </c>
      <c r="J10775" s="7" t="n">
        <v>1</v>
      </c>
      <c r="K10775" s="16" t="n">
        <f t="normal" ca="1">A10781</f>
        <v>0</v>
      </c>
    </row>
    <row r="10776" spans="1:27">
      <c r="A10776" t="s">
        <v>4</v>
      </c>
      <c r="B10776" s="4" t="s">
        <v>5</v>
      </c>
      <c r="C10776" s="4" t="s">
        <v>13</v>
      </c>
      <c r="D10776" s="4" t="s">
        <v>10</v>
      </c>
    </row>
    <row r="10777" spans="1:27">
      <c r="A10777" t="n">
        <v>78964</v>
      </c>
      <c r="B10777" s="31" t="n">
        <v>64</v>
      </c>
      <c r="C10777" s="7" t="n">
        <v>0</v>
      </c>
      <c r="D10777" s="7" t="n">
        <v>0</v>
      </c>
    </row>
    <row r="10778" spans="1:27">
      <c r="A10778" t="s">
        <v>4</v>
      </c>
      <c r="B10778" s="4" t="s">
        <v>5</v>
      </c>
      <c r="C10778" s="4" t="s">
        <v>13</v>
      </c>
      <c r="D10778" s="4" t="s">
        <v>13</v>
      </c>
      <c r="E10778" s="4" t="s">
        <v>9</v>
      </c>
      <c r="F10778" s="4" t="s">
        <v>13</v>
      </c>
      <c r="G10778" s="4" t="s">
        <v>13</v>
      </c>
    </row>
    <row r="10779" spans="1:27">
      <c r="A10779" t="n">
        <v>78968</v>
      </c>
      <c r="B10779" s="46" t="n">
        <v>10</v>
      </c>
      <c r="C10779" s="7" t="n">
        <v>0</v>
      </c>
      <c r="D10779" s="7" t="n">
        <v>0</v>
      </c>
      <c r="E10779" s="7" t="n">
        <v>1</v>
      </c>
      <c r="F10779" s="7" t="n">
        <v>24</v>
      </c>
      <c r="G10779" s="7" t="n">
        <v>1</v>
      </c>
    </row>
    <row r="10780" spans="1:27">
      <c r="A10780" t="s">
        <v>4</v>
      </c>
      <c r="B10780" s="4" t="s">
        <v>5</v>
      </c>
      <c r="C10780" s="4" t="s">
        <v>13</v>
      </c>
      <c r="D10780" s="34" t="s">
        <v>114</v>
      </c>
      <c r="E10780" s="4" t="s">
        <v>5</v>
      </c>
      <c r="F10780" s="4" t="s">
        <v>13</v>
      </c>
      <c r="G10780" s="4" t="s">
        <v>10</v>
      </c>
      <c r="H10780" s="4" t="s">
        <v>9</v>
      </c>
      <c r="I10780" s="34" t="s">
        <v>115</v>
      </c>
      <c r="J10780" s="4" t="s">
        <v>13</v>
      </c>
      <c r="K10780" s="4" t="s">
        <v>84</v>
      </c>
    </row>
    <row r="10781" spans="1:27">
      <c r="A10781" t="n">
        <v>78977</v>
      </c>
      <c r="B10781" s="15" t="n">
        <v>5</v>
      </c>
      <c r="C10781" s="7" t="n">
        <v>28</v>
      </c>
      <c r="D10781" s="34" t="s">
        <v>3</v>
      </c>
      <c r="E10781" s="41" t="n">
        <v>167</v>
      </c>
      <c r="F10781" s="7" t="n">
        <v>2</v>
      </c>
      <c r="G10781" s="7" t="n">
        <v>1</v>
      </c>
      <c r="H10781" s="7" t="n">
        <v>32</v>
      </c>
      <c r="I10781" s="34" t="s">
        <v>3</v>
      </c>
      <c r="J10781" s="7" t="n">
        <v>1</v>
      </c>
      <c r="K10781" s="16" t="n">
        <f t="normal" ca="1">A10787</f>
        <v>0</v>
      </c>
    </row>
    <row r="10782" spans="1:27">
      <c r="A10782" t="s">
        <v>4</v>
      </c>
      <c r="B10782" s="4" t="s">
        <v>5</v>
      </c>
      <c r="C10782" s="4" t="s">
        <v>13</v>
      </c>
      <c r="D10782" s="4" t="s">
        <v>10</v>
      </c>
    </row>
    <row r="10783" spans="1:27">
      <c r="A10783" t="n">
        <v>78992</v>
      </c>
      <c r="B10783" s="31" t="n">
        <v>64</v>
      </c>
      <c r="C10783" s="7" t="n">
        <v>0</v>
      </c>
      <c r="D10783" s="7" t="n">
        <v>1</v>
      </c>
    </row>
    <row r="10784" spans="1:27">
      <c r="A10784" t="s">
        <v>4</v>
      </c>
      <c r="B10784" s="4" t="s">
        <v>5</v>
      </c>
      <c r="C10784" s="4" t="s">
        <v>13</v>
      </c>
      <c r="D10784" s="4" t="s">
        <v>13</v>
      </c>
      <c r="E10784" s="4" t="s">
        <v>9</v>
      </c>
      <c r="F10784" s="4" t="s">
        <v>13</v>
      </c>
      <c r="G10784" s="4" t="s">
        <v>13</v>
      </c>
    </row>
    <row r="10785" spans="1:11">
      <c r="A10785" t="n">
        <v>78996</v>
      </c>
      <c r="B10785" s="46" t="n">
        <v>10</v>
      </c>
      <c r="C10785" s="7" t="n">
        <v>0</v>
      </c>
      <c r="D10785" s="7" t="n">
        <v>0</v>
      </c>
      <c r="E10785" s="7" t="n">
        <v>1</v>
      </c>
      <c r="F10785" s="7" t="n">
        <v>24</v>
      </c>
      <c r="G10785" s="7" t="n">
        <v>1</v>
      </c>
    </row>
    <row r="10786" spans="1:11">
      <c r="A10786" t="s">
        <v>4</v>
      </c>
      <c r="B10786" s="4" t="s">
        <v>5</v>
      </c>
      <c r="C10786" s="4" t="s">
        <v>13</v>
      </c>
      <c r="D10786" s="34" t="s">
        <v>114</v>
      </c>
      <c r="E10786" s="4" t="s">
        <v>5</v>
      </c>
      <c r="F10786" s="4" t="s">
        <v>13</v>
      </c>
      <c r="G10786" s="4" t="s">
        <v>10</v>
      </c>
      <c r="H10786" s="4" t="s">
        <v>9</v>
      </c>
      <c r="I10786" s="34" t="s">
        <v>115</v>
      </c>
      <c r="J10786" s="4" t="s">
        <v>13</v>
      </c>
      <c r="K10786" s="4" t="s">
        <v>84</v>
      </c>
    </row>
    <row r="10787" spans="1:11">
      <c r="A10787" t="n">
        <v>79005</v>
      </c>
      <c r="B10787" s="15" t="n">
        <v>5</v>
      </c>
      <c r="C10787" s="7" t="n">
        <v>28</v>
      </c>
      <c r="D10787" s="34" t="s">
        <v>3</v>
      </c>
      <c r="E10787" s="41" t="n">
        <v>167</v>
      </c>
      <c r="F10787" s="7" t="n">
        <v>2</v>
      </c>
      <c r="G10787" s="7" t="n">
        <v>2</v>
      </c>
      <c r="H10787" s="7" t="n">
        <v>32</v>
      </c>
      <c r="I10787" s="34" t="s">
        <v>3</v>
      </c>
      <c r="J10787" s="7" t="n">
        <v>1</v>
      </c>
      <c r="K10787" s="16" t="n">
        <f t="normal" ca="1">A10793</f>
        <v>0</v>
      </c>
    </row>
    <row r="10788" spans="1:11">
      <c r="A10788" t="s">
        <v>4</v>
      </c>
      <c r="B10788" s="4" t="s">
        <v>5</v>
      </c>
      <c r="C10788" s="4" t="s">
        <v>13</v>
      </c>
      <c r="D10788" s="4" t="s">
        <v>10</v>
      </c>
    </row>
    <row r="10789" spans="1:11">
      <c r="A10789" t="n">
        <v>79020</v>
      </c>
      <c r="B10789" s="31" t="n">
        <v>64</v>
      </c>
      <c r="C10789" s="7" t="n">
        <v>0</v>
      </c>
      <c r="D10789" s="7" t="n">
        <v>2</v>
      </c>
    </row>
    <row r="10790" spans="1:11">
      <c r="A10790" t="s">
        <v>4</v>
      </c>
      <c r="B10790" s="4" t="s">
        <v>5</v>
      </c>
      <c r="C10790" s="4" t="s">
        <v>13</v>
      </c>
      <c r="D10790" s="4" t="s">
        <v>13</v>
      </c>
      <c r="E10790" s="4" t="s">
        <v>9</v>
      </c>
      <c r="F10790" s="4" t="s">
        <v>13</v>
      </c>
      <c r="G10790" s="4" t="s">
        <v>13</v>
      </c>
    </row>
    <row r="10791" spans="1:11">
      <c r="A10791" t="n">
        <v>79024</v>
      </c>
      <c r="B10791" s="46" t="n">
        <v>10</v>
      </c>
      <c r="C10791" s="7" t="n">
        <v>0</v>
      </c>
      <c r="D10791" s="7" t="n">
        <v>0</v>
      </c>
      <c r="E10791" s="7" t="n">
        <v>1</v>
      </c>
      <c r="F10791" s="7" t="n">
        <v>24</v>
      </c>
      <c r="G10791" s="7" t="n">
        <v>1</v>
      </c>
    </row>
    <row r="10792" spans="1:11">
      <c r="A10792" t="s">
        <v>4</v>
      </c>
      <c r="B10792" s="4" t="s">
        <v>5</v>
      </c>
      <c r="C10792" s="4" t="s">
        <v>13</v>
      </c>
      <c r="D10792" s="34" t="s">
        <v>114</v>
      </c>
      <c r="E10792" s="4" t="s">
        <v>5</v>
      </c>
      <c r="F10792" s="4" t="s">
        <v>13</v>
      </c>
      <c r="G10792" s="4" t="s">
        <v>10</v>
      </c>
      <c r="H10792" s="4" t="s">
        <v>9</v>
      </c>
      <c r="I10792" s="34" t="s">
        <v>115</v>
      </c>
      <c r="J10792" s="4" t="s">
        <v>13</v>
      </c>
      <c r="K10792" s="4" t="s">
        <v>84</v>
      </c>
    </row>
    <row r="10793" spans="1:11">
      <c r="A10793" t="n">
        <v>79033</v>
      </c>
      <c r="B10793" s="15" t="n">
        <v>5</v>
      </c>
      <c r="C10793" s="7" t="n">
        <v>28</v>
      </c>
      <c r="D10793" s="34" t="s">
        <v>3</v>
      </c>
      <c r="E10793" s="41" t="n">
        <v>167</v>
      </c>
      <c r="F10793" s="7" t="n">
        <v>2</v>
      </c>
      <c r="G10793" s="7" t="n">
        <v>3</v>
      </c>
      <c r="H10793" s="7" t="n">
        <v>32</v>
      </c>
      <c r="I10793" s="34" t="s">
        <v>3</v>
      </c>
      <c r="J10793" s="7" t="n">
        <v>1</v>
      </c>
      <c r="K10793" s="16" t="n">
        <f t="normal" ca="1">A10799</f>
        <v>0</v>
      </c>
    </row>
    <row r="10794" spans="1:11">
      <c r="A10794" t="s">
        <v>4</v>
      </c>
      <c r="B10794" s="4" t="s">
        <v>5</v>
      </c>
      <c r="C10794" s="4" t="s">
        <v>13</v>
      </c>
      <c r="D10794" s="4" t="s">
        <v>10</v>
      </c>
    </row>
    <row r="10795" spans="1:11">
      <c r="A10795" t="n">
        <v>79048</v>
      </c>
      <c r="B10795" s="31" t="n">
        <v>64</v>
      </c>
      <c r="C10795" s="7" t="n">
        <v>0</v>
      </c>
      <c r="D10795" s="7" t="n">
        <v>3</v>
      </c>
    </row>
    <row r="10796" spans="1:11">
      <c r="A10796" t="s">
        <v>4</v>
      </c>
      <c r="B10796" s="4" t="s">
        <v>5</v>
      </c>
      <c r="C10796" s="4" t="s">
        <v>13</v>
      </c>
      <c r="D10796" s="4" t="s">
        <v>13</v>
      </c>
      <c r="E10796" s="4" t="s">
        <v>9</v>
      </c>
      <c r="F10796" s="4" t="s">
        <v>13</v>
      </c>
      <c r="G10796" s="4" t="s">
        <v>13</v>
      </c>
    </row>
    <row r="10797" spans="1:11">
      <c r="A10797" t="n">
        <v>79052</v>
      </c>
      <c r="B10797" s="46" t="n">
        <v>10</v>
      </c>
      <c r="C10797" s="7" t="n">
        <v>0</v>
      </c>
      <c r="D10797" s="7" t="n">
        <v>0</v>
      </c>
      <c r="E10797" s="7" t="n">
        <v>1</v>
      </c>
      <c r="F10797" s="7" t="n">
        <v>24</v>
      </c>
      <c r="G10797" s="7" t="n">
        <v>1</v>
      </c>
    </row>
    <row r="10798" spans="1:11">
      <c r="A10798" t="s">
        <v>4</v>
      </c>
      <c r="B10798" s="4" t="s">
        <v>5</v>
      </c>
      <c r="C10798" s="4" t="s">
        <v>13</v>
      </c>
      <c r="D10798" s="34" t="s">
        <v>114</v>
      </c>
      <c r="E10798" s="4" t="s">
        <v>5</v>
      </c>
      <c r="F10798" s="4" t="s">
        <v>13</v>
      </c>
      <c r="G10798" s="4" t="s">
        <v>10</v>
      </c>
      <c r="H10798" s="4" t="s">
        <v>9</v>
      </c>
      <c r="I10798" s="34" t="s">
        <v>115</v>
      </c>
      <c r="J10798" s="4" t="s">
        <v>13</v>
      </c>
      <c r="K10798" s="4" t="s">
        <v>84</v>
      </c>
    </row>
    <row r="10799" spans="1:11">
      <c r="A10799" t="n">
        <v>79061</v>
      </c>
      <c r="B10799" s="15" t="n">
        <v>5</v>
      </c>
      <c r="C10799" s="7" t="n">
        <v>28</v>
      </c>
      <c r="D10799" s="34" t="s">
        <v>3</v>
      </c>
      <c r="E10799" s="41" t="n">
        <v>167</v>
      </c>
      <c r="F10799" s="7" t="n">
        <v>2</v>
      </c>
      <c r="G10799" s="7" t="n">
        <v>5</v>
      </c>
      <c r="H10799" s="7" t="n">
        <v>32</v>
      </c>
      <c r="I10799" s="34" t="s">
        <v>3</v>
      </c>
      <c r="J10799" s="7" t="n">
        <v>1</v>
      </c>
      <c r="K10799" s="16" t="n">
        <f t="normal" ca="1">A10805</f>
        <v>0</v>
      </c>
    </row>
    <row r="10800" spans="1:11">
      <c r="A10800" t="s">
        <v>4</v>
      </c>
      <c r="B10800" s="4" t="s">
        <v>5</v>
      </c>
      <c r="C10800" s="4" t="s">
        <v>13</v>
      </c>
      <c r="D10800" s="4" t="s">
        <v>10</v>
      </c>
    </row>
    <row r="10801" spans="1:11">
      <c r="A10801" t="n">
        <v>79076</v>
      </c>
      <c r="B10801" s="31" t="n">
        <v>64</v>
      </c>
      <c r="C10801" s="7" t="n">
        <v>0</v>
      </c>
      <c r="D10801" s="7" t="n">
        <v>5</v>
      </c>
    </row>
    <row r="10802" spans="1:11">
      <c r="A10802" t="s">
        <v>4</v>
      </c>
      <c r="B10802" s="4" t="s">
        <v>5</v>
      </c>
      <c r="C10802" s="4" t="s">
        <v>13</v>
      </c>
      <c r="D10802" s="4" t="s">
        <v>13</v>
      </c>
      <c r="E10802" s="4" t="s">
        <v>9</v>
      </c>
      <c r="F10802" s="4" t="s">
        <v>13</v>
      </c>
      <c r="G10802" s="4" t="s">
        <v>13</v>
      </c>
    </row>
    <row r="10803" spans="1:11">
      <c r="A10803" t="n">
        <v>79080</v>
      </c>
      <c r="B10803" s="46" t="n">
        <v>10</v>
      </c>
      <c r="C10803" s="7" t="n">
        <v>0</v>
      </c>
      <c r="D10803" s="7" t="n">
        <v>0</v>
      </c>
      <c r="E10803" s="7" t="n">
        <v>1</v>
      </c>
      <c r="F10803" s="7" t="n">
        <v>24</v>
      </c>
      <c r="G10803" s="7" t="n">
        <v>1</v>
      </c>
    </row>
    <row r="10804" spans="1:11">
      <c r="A10804" t="s">
        <v>4</v>
      </c>
      <c r="B10804" s="4" t="s">
        <v>5</v>
      </c>
      <c r="C10804" s="4" t="s">
        <v>13</v>
      </c>
      <c r="D10804" s="34" t="s">
        <v>114</v>
      </c>
      <c r="E10804" s="4" t="s">
        <v>5</v>
      </c>
      <c r="F10804" s="4" t="s">
        <v>13</v>
      </c>
      <c r="G10804" s="4" t="s">
        <v>10</v>
      </c>
      <c r="H10804" s="4" t="s">
        <v>9</v>
      </c>
      <c r="I10804" s="34" t="s">
        <v>115</v>
      </c>
      <c r="J10804" s="4" t="s">
        <v>13</v>
      </c>
      <c r="K10804" s="4" t="s">
        <v>84</v>
      </c>
    </row>
    <row r="10805" spans="1:11">
      <c r="A10805" t="n">
        <v>79089</v>
      </c>
      <c r="B10805" s="15" t="n">
        <v>5</v>
      </c>
      <c r="C10805" s="7" t="n">
        <v>28</v>
      </c>
      <c r="D10805" s="34" t="s">
        <v>3</v>
      </c>
      <c r="E10805" s="41" t="n">
        <v>167</v>
      </c>
      <c r="F10805" s="7" t="n">
        <v>2</v>
      </c>
      <c r="G10805" s="7" t="n">
        <v>6</v>
      </c>
      <c r="H10805" s="7" t="n">
        <v>32</v>
      </c>
      <c r="I10805" s="34" t="s">
        <v>3</v>
      </c>
      <c r="J10805" s="7" t="n">
        <v>1</v>
      </c>
      <c r="K10805" s="16" t="n">
        <f t="normal" ca="1">A10811</f>
        <v>0</v>
      </c>
    </row>
    <row r="10806" spans="1:11">
      <c r="A10806" t="s">
        <v>4</v>
      </c>
      <c r="B10806" s="4" t="s">
        <v>5</v>
      </c>
      <c r="C10806" s="4" t="s">
        <v>13</v>
      </c>
      <c r="D10806" s="4" t="s">
        <v>10</v>
      </c>
    </row>
    <row r="10807" spans="1:11">
      <c r="A10807" t="n">
        <v>79104</v>
      </c>
      <c r="B10807" s="31" t="n">
        <v>64</v>
      </c>
      <c r="C10807" s="7" t="n">
        <v>0</v>
      </c>
      <c r="D10807" s="7" t="n">
        <v>6</v>
      </c>
    </row>
    <row r="10808" spans="1:11">
      <c r="A10808" t="s">
        <v>4</v>
      </c>
      <c r="B10808" s="4" t="s">
        <v>5</v>
      </c>
      <c r="C10808" s="4" t="s">
        <v>13</v>
      </c>
      <c r="D10808" s="4" t="s">
        <v>13</v>
      </c>
      <c r="E10808" s="4" t="s">
        <v>9</v>
      </c>
      <c r="F10808" s="4" t="s">
        <v>13</v>
      </c>
      <c r="G10808" s="4" t="s">
        <v>13</v>
      </c>
    </row>
    <row r="10809" spans="1:11">
      <c r="A10809" t="n">
        <v>79108</v>
      </c>
      <c r="B10809" s="46" t="n">
        <v>10</v>
      </c>
      <c r="C10809" s="7" t="n">
        <v>0</v>
      </c>
      <c r="D10809" s="7" t="n">
        <v>0</v>
      </c>
      <c r="E10809" s="7" t="n">
        <v>1</v>
      </c>
      <c r="F10809" s="7" t="n">
        <v>24</v>
      </c>
      <c r="G10809" s="7" t="n">
        <v>1</v>
      </c>
    </row>
    <row r="10810" spans="1:11">
      <c r="A10810" t="s">
        <v>4</v>
      </c>
      <c r="B10810" s="4" t="s">
        <v>5</v>
      </c>
      <c r="C10810" s="4" t="s">
        <v>13</v>
      </c>
      <c r="D10810" s="34" t="s">
        <v>114</v>
      </c>
      <c r="E10810" s="4" t="s">
        <v>5</v>
      </c>
      <c r="F10810" s="4" t="s">
        <v>13</v>
      </c>
      <c r="G10810" s="4" t="s">
        <v>10</v>
      </c>
      <c r="H10810" s="4" t="s">
        <v>9</v>
      </c>
      <c r="I10810" s="34" t="s">
        <v>115</v>
      </c>
      <c r="J10810" s="4" t="s">
        <v>13</v>
      </c>
      <c r="K10810" s="4" t="s">
        <v>84</v>
      </c>
    </row>
    <row r="10811" spans="1:11">
      <c r="A10811" t="n">
        <v>79117</v>
      </c>
      <c r="B10811" s="15" t="n">
        <v>5</v>
      </c>
      <c r="C10811" s="7" t="n">
        <v>28</v>
      </c>
      <c r="D10811" s="34" t="s">
        <v>3</v>
      </c>
      <c r="E10811" s="41" t="n">
        <v>167</v>
      </c>
      <c r="F10811" s="7" t="n">
        <v>2</v>
      </c>
      <c r="G10811" s="7" t="n">
        <v>7</v>
      </c>
      <c r="H10811" s="7" t="n">
        <v>32</v>
      </c>
      <c r="I10811" s="34" t="s">
        <v>3</v>
      </c>
      <c r="J10811" s="7" t="n">
        <v>1</v>
      </c>
      <c r="K10811" s="16" t="n">
        <f t="normal" ca="1">A10817</f>
        <v>0</v>
      </c>
    </row>
    <row r="10812" spans="1:11">
      <c r="A10812" t="s">
        <v>4</v>
      </c>
      <c r="B10812" s="4" t="s">
        <v>5</v>
      </c>
      <c r="C10812" s="4" t="s">
        <v>13</v>
      </c>
      <c r="D10812" s="4" t="s">
        <v>10</v>
      </c>
    </row>
    <row r="10813" spans="1:11">
      <c r="A10813" t="n">
        <v>79132</v>
      </c>
      <c r="B10813" s="31" t="n">
        <v>64</v>
      </c>
      <c r="C10813" s="7" t="n">
        <v>0</v>
      </c>
      <c r="D10813" s="7" t="n">
        <v>7</v>
      </c>
    </row>
    <row r="10814" spans="1:11">
      <c r="A10814" t="s">
        <v>4</v>
      </c>
      <c r="B10814" s="4" t="s">
        <v>5</v>
      </c>
      <c r="C10814" s="4" t="s">
        <v>13</v>
      </c>
      <c r="D10814" s="4" t="s">
        <v>13</v>
      </c>
      <c r="E10814" s="4" t="s">
        <v>9</v>
      </c>
      <c r="F10814" s="4" t="s">
        <v>13</v>
      </c>
      <c r="G10814" s="4" t="s">
        <v>13</v>
      </c>
    </row>
    <row r="10815" spans="1:11">
      <c r="A10815" t="n">
        <v>79136</v>
      </c>
      <c r="B10815" s="46" t="n">
        <v>10</v>
      </c>
      <c r="C10815" s="7" t="n">
        <v>0</v>
      </c>
      <c r="D10815" s="7" t="n">
        <v>0</v>
      </c>
      <c r="E10815" s="7" t="n">
        <v>1</v>
      </c>
      <c r="F10815" s="7" t="n">
        <v>24</v>
      </c>
      <c r="G10815" s="7" t="n">
        <v>1</v>
      </c>
    </row>
    <row r="10816" spans="1:11">
      <c r="A10816" t="s">
        <v>4</v>
      </c>
      <c r="B10816" s="4" t="s">
        <v>5</v>
      </c>
      <c r="C10816" s="4" t="s">
        <v>13</v>
      </c>
      <c r="D10816" s="34" t="s">
        <v>114</v>
      </c>
      <c r="E10816" s="4" t="s">
        <v>5</v>
      </c>
      <c r="F10816" s="4" t="s">
        <v>13</v>
      </c>
      <c r="G10816" s="4" t="s">
        <v>10</v>
      </c>
      <c r="H10816" s="4" t="s">
        <v>9</v>
      </c>
      <c r="I10816" s="34" t="s">
        <v>115</v>
      </c>
      <c r="J10816" s="4" t="s">
        <v>13</v>
      </c>
      <c r="K10816" s="4" t="s">
        <v>84</v>
      </c>
    </row>
    <row r="10817" spans="1:11">
      <c r="A10817" t="n">
        <v>79145</v>
      </c>
      <c r="B10817" s="15" t="n">
        <v>5</v>
      </c>
      <c r="C10817" s="7" t="n">
        <v>28</v>
      </c>
      <c r="D10817" s="34" t="s">
        <v>3</v>
      </c>
      <c r="E10817" s="41" t="n">
        <v>167</v>
      </c>
      <c r="F10817" s="7" t="n">
        <v>2</v>
      </c>
      <c r="G10817" s="7" t="n">
        <v>8</v>
      </c>
      <c r="H10817" s="7" t="n">
        <v>32</v>
      </c>
      <c r="I10817" s="34" t="s">
        <v>3</v>
      </c>
      <c r="J10817" s="7" t="n">
        <v>1</v>
      </c>
      <c r="K10817" s="16" t="n">
        <f t="normal" ca="1">A10823</f>
        <v>0</v>
      </c>
    </row>
    <row r="10818" spans="1:11">
      <c r="A10818" t="s">
        <v>4</v>
      </c>
      <c r="B10818" s="4" t="s">
        <v>5</v>
      </c>
      <c r="C10818" s="4" t="s">
        <v>13</v>
      </c>
      <c r="D10818" s="4" t="s">
        <v>10</v>
      </c>
    </row>
    <row r="10819" spans="1:11">
      <c r="A10819" t="n">
        <v>79160</v>
      </c>
      <c r="B10819" s="31" t="n">
        <v>64</v>
      </c>
      <c r="C10819" s="7" t="n">
        <v>0</v>
      </c>
      <c r="D10819" s="7" t="n">
        <v>8</v>
      </c>
    </row>
    <row r="10820" spans="1:11">
      <c r="A10820" t="s">
        <v>4</v>
      </c>
      <c r="B10820" s="4" t="s">
        <v>5</v>
      </c>
      <c r="C10820" s="4" t="s">
        <v>13</v>
      </c>
      <c r="D10820" s="4" t="s">
        <v>13</v>
      </c>
      <c r="E10820" s="4" t="s">
        <v>9</v>
      </c>
      <c r="F10820" s="4" t="s">
        <v>13</v>
      </c>
      <c r="G10820" s="4" t="s">
        <v>13</v>
      </c>
    </row>
    <row r="10821" spans="1:11">
      <c r="A10821" t="n">
        <v>79164</v>
      </c>
      <c r="B10821" s="46" t="n">
        <v>10</v>
      </c>
      <c r="C10821" s="7" t="n">
        <v>0</v>
      </c>
      <c r="D10821" s="7" t="n">
        <v>0</v>
      </c>
      <c r="E10821" s="7" t="n">
        <v>1</v>
      </c>
      <c r="F10821" s="7" t="n">
        <v>24</v>
      </c>
      <c r="G10821" s="7" t="n">
        <v>1</v>
      </c>
    </row>
    <row r="10822" spans="1:11">
      <c r="A10822" t="s">
        <v>4</v>
      </c>
      <c r="B10822" s="4" t="s">
        <v>5</v>
      </c>
      <c r="C10822" s="4" t="s">
        <v>13</v>
      </c>
      <c r="D10822" s="34" t="s">
        <v>114</v>
      </c>
      <c r="E10822" s="4" t="s">
        <v>5</v>
      </c>
      <c r="F10822" s="4" t="s">
        <v>13</v>
      </c>
      <c r="G10822" s="4" t="s">
        <v>10</v>
      </c>
      <c r="H10822" s="4" t="s">
        <v>9</v>
      </c>
      <c r="I10822" s="34" t="s">
        <v>115</v>
      </c>
      <c r="J10822" s="4" t="s">
        <v>13</v>
      </c>
      <c r="K10822" s="4" t="s">
        <v>84</v>
      </c>
    </row>
    <row r="10823" spans="1:11">
      <c r="A10823" t="n">
        <v>79173</v>
      </c>
      <c r="B10823" s="15" t="n">
        <v>5</v>
      </c>
      <c r="C10823" s="7" t="n">
        <v>28</v>
      </c>
      <c r="D10823" s="34" t="s">
        <v>3</v>
      </c>
      <c r="E10823" s="41" t="n">
        <v>167</v>
      </c>
      <c r="F10823" s="7" t="n">
        <v>2</v>
      </c>
      <c r="G10823" s="7" t="n">
        <v>9</v>
      </c>
      <c r="H10823" s="7" t="n">
        <v>32</v>
      </c>
      <c r="I10823" s="34" t="s">
        <v>3</v>
      </c>
      <c r="J10823" s="7" t="n">
        <v>1</v>
      </c>
      <c r="K10823" s="16" t="n">
        <f t="normal" ca="1">A10829</f>
        <v>0</v>
      </c>
    </row>
    <row r="10824" spans="1:11">
      <c r="A10824" t="s">
        <v>4</v>
      </c>
      <c r="B10824" s="4" t="s">
        <v>5</v>
      </c>
      <c r="C10824" s="4" t="s">
        <v>13</v>
      </c>
      <c r="D10824" s="4" t="s">
        <v>10</v>
      </c>
    </row>
    <row r="10825" spans="1:11">
      <c r="A10825" t="n">
        <v>79188</v>
      </c>
      <c r="B10825" s="31" t="n">
        <v>64</v>
      </c>
      <c r="C10825" s="7" t="n">
        <v>0</v>
      </c>
      <c r="D10825" s="7" t="n">
        <v>9</v>
      </c>
    </row>
    <row r="10826" spans="1:11">
      <c r="A10826" t="s">
        <v>4</v>
      </c>
      <c r="B10826" s="4" t="s">
        <v>5</v>
      </c>
      <c r="C10826" s="4" t="s">
        <v>13</v>
      </c>
      <c r="D10826" s="4" t="s">
        <v>13</v>
      </c>
      <c r="E10826" s="4" t="s">
        <v>9</v>
      </c>
      <c r="F10826" s="4" t="s">
        <v>13</v>
      </c>
      <c r="G10826" s="4" t="s">
        <v>13</v>
      </c>
    </row>
    <row r="10827" spans="1:11">
      <c r="A10827" t="n">
        <v>79192</v>
      </c>
      <c r="B10827" s="46" t="n">
        <v>10</v>
      </c>
      <c r="C10827" s="7" t="n">
        <v>0</v>
      </c>
      <c r="D10827" s="7" t="n">
        <v>0</v>
      </c>
      <c r="E10827" s="7" t="n">
        <v>1</v>
      </c>
      <c r="F10827" s="7" t="n">
        <v>24</v>
      </c>
      <c r="G10827" s="7" t="n">
        <v>1</v>
      </c>
    </row>
    <row r="10828" spans="1:11">
      <c r="A10828" t="s">
        <v>4</v>
      </c>
      <c r="B10828" s="4" t="s">
        <v>5</v>
      </c>
      <c r="C10828" s="4" t="s">
        <v>13</v>
      </c>
      <c r="D10828" s="34" t="s">
        <v>114</v>
      </c>
      <c r="E10828" s="4" t="s">
        <v>5</v>
      </c>
      <c r="F10828" s="4" t="s">
        <v>13</v>
      </c>
      <c r="G10828" s="4" t="s">
        <v>10</v>
      </c>
      <c r="H10828" s="4" t="s">
        <v>9</v>
      </c>
      <c r="I10828" s="34" t="s">
        <v>115</v>
      </c>
      <c r="J10828" s="4" t="s">
        <v>13</v>
      </c>
      <c r="K10828" s="4" t="s">
        <v>84</v>
      </c>
    </row>
    <row r="10829" spans="1:11">
      <c r="A10829" t="n">
        <v>79201</v>
      </c>
      <c r="B10829" s="15" t="n">
        <v>5</v>
      </c>
      <c r="C10829" s="7" t="n">
        <v>28</v>
      </c>
      <c r="D10829" s="34" t="s">
        <v>3</v>
      </c>
      <c r="E10829" s="41" t="n">
        <v>167</v>
      </c>
      <c r="F10829" s="7" t="n">
        <v>2</v>
      </c>
      <c r="G10829" s="7" t="n">
        <v>11</v>
      </c>
      <c r="H10829" s="7" t="n">
        <v>32</v>
      </c>
      <c r="I10829" s="34" t="s">
        <v>3</v>
      </c>
      <c r="J10829" s="7" t="n">
        <v>1</v>
      </c>
      <c r="K10829" s="16" t="n">
        <f t="normal" ca="1">A10835</f>
        <v>0</v>
      </c>
    </row>
    <row r="10830" spans="1:11">
      <c r="A10830" t="s">
        <v>4</v>
      </c>
      <c r="B10830" s="4" t="s">
        <v>5</v>
      </c>
      <c r="C10830" s="4" t="s">
        <v>13</v>
      </c>
      <c r="D10830" s="4" t="s">
        <v>10</v>
      </c>
    </row>
    <row r="10831" spans="1:11">
      <c r="A10831" t="n">
        <v>79216</v>
      </c>
      <c r="B10831" s="31" t="n">
        <v>64</v>
      </c>
      <c r="C10831" s="7" t="n">
        <v>0</v>
      </c>
      <c r="D10831" s="7" t="n">
        <v>11</v>
      </c>
    </row>
    <row r="10832" spans="1:11">
      <c r="A10832" t="s">
        <v>4</v>
      </c>
      <c r="B10832" s="4" t="s">
        <v>5</v>
      </c>
      <c r="C10832" s="4" t="s">
        <v>13</v>
      </c>
      <c r="D10832" s="4" t="s">
        <v>13</v>
      </c>
      <c r="E10832" s="4" t="s">
        <v>9</v>
      </c>
      <c r="F10832" s="4" t="s">
        <v>13</v>
      </c>
      <c r="G10832" s="4" t="s">
        <v>13</v>
      </c>
    </row>
    <row r="10833" spans="1:11">
      <c r="A10833" t="n">
        <v>79220</v>
      </c>
      <c r="B10833" s="46" t="n">
        <v>10</v>
      </c>
      <c r="C10833" s="7" t="n">
        <v>0</v>
      </c>
      <c r="D10833" s="7" t="n">
        <v>0</v>
      </c>
      <c r="E10833" s="7" t="n">
        <v>1</v>
      </c>
      <c r="F10833" s="7" t="n">
        <v>24</v>
      </c>
      <c r="G10833" s="7" t="n">
        <v>1</v>
      </c>
    </row>
    <row r="10834" spans="1:11">
      <c r="A10834" t="s">
        <v>4</v>
      </c>
      <c r="B10834" s="4" t="s">
        <v>5</v>
      </c>
      <c r="C10834" s="4" t="s">
        <v>13</v>
      </c>
      <c r="D10834" s="34" t="s">
        <v>114</v>
      </c>
      <c r="E10834" s="4" t="s">
        <v>5</v>
      </c>
      <c r="F10834" s="4" t="s">
        <v>13</v>
      </c>
      <c r="G10834" s="4" t="s">
        <v>10</v>
      </c>
      <c r="H10834" s="4" t="s">
        <v>9</v>
      </c>
      <c r="I10834" s="34" t="s">
        <v>115</v>
      </c>
      <c r="J10834" s="4" t="s">
        <v>13</v>
      </c>
      <c r="K10834" s="4" t="s">
        <v>84</v>
      </c>
    </row>
    <row r="10835" spans="1:11">
      <c r="A10835" t="n">
        <v>79229</v>
      </c>
      <c r="B10835" s="15" t="n">
        <v>5</v>
      </c>
      <c r="C10835" s="7" t="n">
        <v>28</v>
      </c>
      <c r="D10835" s="34" t="s">
        <v>3</v>
      </c>
      <c r="E10835" s="41" t="n">
        <v>167</v>
      </c>
      <c r="F10835" s="7" t="n">
        <v>2</v>
      </c>
      <c r="G10835" s="7" t="n">
        <v>12</v>
      </c>
      <c r="H10835" s="7" t="n">
        <v>32</v>
      </c>
      <c r="I10835" s="34" t="s">
        <v>3</v>
      </c>
      <c r="J10835" s="7" t="n">
        <v>1</v>
      </c>
      <c r="K10835" s="16" t="n">
        <f t="normal" ca="1">A10841</f>
        <v>0</v>
      </c>
    </row>
    <row r="10836" spans="1:11">
      <c r="A10836" t="s">
        <v>4</v>
      </c>
      <c r="B10836" s="4" t="s">
        <v>5</v>
      </c>
      <c r="C10836" s="4" t="s">
        <v>13</v>
      </c>
      <c r="D10836" s="4" t="s">
        <v>10</v>
      </c>
    </row>
    <row r="10837" spans="1:11">
      <c r="A10837" t="n">
        <v>79244</v>
      </c>
      <c r="B10837" s="31" t="n">
        <v>64</v>
      </c>
      <c r="C10837" s="7" t="n">
        <v>0</v>
      </c>
      <c r="D10837" s="7" t="n">
        <v>12</v>
      </c>
    </row>
    <row r="10838" spans="1:11">
      <c r="A10838" t="s">
        <v>4</v>
      </c>
      <c r="B10838" s="4" t="s">
        <v>5</v>
      </c>
      <c r="C10838" s="4" t="s">
        <v>13</v>
      </c>
      <c r="D10838" s="4" t="s">
        <v>13</v>
      </c>
      <c r="E10838" s="4" t="s">
        <v>9</v>
      </c>
      <c r="F10838" s="4" t="s">
        <v>13</v>
      </c>
      <c r="G10838" s="4" t="s">
        <v>13</v>
      </c>
    </row>
    <row r="10839" spans="1:11">
      <c r="A10839" t="n">
        <v>79248</v>
      </c>
      <c r="B10839" s="46" t="n">
        <v>10</v>
      </c>
      <c r="C10839" s="7" t="n">
        <v>0</v>
      </c>
      <c r="D10839" s="7" t="n">
        <v>0</v>
      </c>
      <c r="E10839" s="7" t="n">
        <v>1</v>
      </c>
      <c r="F10839" s="7" t="n">
        <v>24</v>
      </c>
      <c r="G10839" s="7" t="n">
        <v>1</v>
      </c>
    </row>
    <row r="10840" spans="1:11">
      <c r="A10840" t="s">
        <v>4</v>
      </c>
      <c r="B10840" s="4" t="s">
        <v>5</v>
      </c>
      <c r="C10840" s="4" t="s">
        <v>13</v>
      </c>
      <c r="D10840" s="34" t="s">
        <v>114</v>
      </c>
      <c r="E10840" s="4" t="s">
        <v>5</v>
      </c>
      <c r="F10840" s="4" t="s">
        <v>13</v>
      </c>
      <c r="G10840" s="4" t="s">
        <v>10</v>
      </c>
      <c r="H10840" s="4" t="s">
        <v>9</v>
      </c>
      <c r="I10840" s="34" t="s">
        <v>115</v>
      </c>
      <c r="J10840" s="4" t="s">
        <v>13</v>
      </c>
      <c r="K10840" s="4" t="s">
        <v>84</v>
      </c>
    </row>
    <row r="10841" spans="1:11">
      <c r="A10841" t="n">
        <v>79257</v>
      </c>
      <c r="B10841" s="15" t="n">
        <v>5</v>
      </c>
      <c r="C10841" s="7" t="n">
        <v>28</v>
      </c>
      <c r="D10841" s="34" t="s">
        <v>3</v>
      </c>
      <c r="E10841" s="41" t="n">
        <v>167</v>
      </c>
      <c r="F10841" s="7" t="n">
        <v>2</v>
      </c>
      <c r="G10841" s="7" t="n">
        <v>13</v>
      </c>
      <c r="H10841" s="7" t="n">
        <v>32</v>
      </c>
      <c r="I10841" s="34" t="s">
        <v>3</v>
      </c>
      <c r="J10841" s="7" t="n">
        <v>1</v>
      </c>
      <c r="K10841" s="16" t="n">
        <f t="normal" ca="1">A10847</f>
        <v>0</v>
      </c>
    </row>
    <row r="10842" spans="1:11">
      <c r="A10842" t="s">
        <v>4</v>
      </c>
      <c r="B10842" s="4" t="s">
        <v>5</v>
      </c>
      <c r="C10842" s="4" t="s">
        <v>13</v>
      </c>
      <c r="D10842" s="4" t="s">
        <v>10</v>
      </c>
    </row>
    <row r="10843" spans="1:11">
      <c r="A10843" t="n">
        <v>79272</v>
      </c>
      <c r="B10843" s="31" t="n">
        <v>64</v>
      </c>
      <c r="C10843" s="7" t="n">
        <v>0</v>
      </c>
      <c r="D10843" s="7" t="n">
        <v>13</v>
      </c>
    </row>
    <row r="10844" spans="1:11">
      <c r="A10844" t="s">
        <v>4</v>
      </c>
      <c r="B10844" s="4" t="s">
        <v>5</v>
      </c>
      <c r="C10844" s="4" t="s">
        <v>13</v>
      </c>
      <c r="D10844" s="4" t="s">
        <v>13</v>
      </c>
      <c r="E10844" s="4" t="s">
        <v>9</v>
      </c>
      <c r="F10844" s="4" t="s">
        <v>13</v>
      </c>
      <c r="G10844" s="4" t="s">
        <v>13</v>
      </c>
    </row>
    <row r="10845" spans="1:11">
      <c r="A10845" t="n">
        <v>79276</v>
      </c>
      <c r="B10845" s="46" t="n">
        <v>10</v>
      </c>
      <c r="C10845" s="7" t="n">
        <v>0</v>
      </c>
      <c r="D10845" s="7" t="n">
        <v>0</v>
      </c>
      <c r="E10845" s="7" t="n">
        <v>1</v>
      </c>
      <c r="F10845" s="7" t="n">
        <v>24</v>
      </c>
      <c r="G10845" s="7" t="n">
        <v>1</v>
      </c>
    </row>
    <row r="10846" spans="1:11">
      <c r="A10846" t="s">
        <v>4</v>
      </c>
      <c r="B10846" s="4" t="s">
        <v>5</v>
      </c>
      <c r="C10846" s="4" t="s">
        <v>13</v>
      </c>
      <c r="D10846" s="4" t="s">
        <v>13</v>
      </c>
      <c r="E10846" s="4" t="s">
        <v>13</v>
      </c>
      <c r="F10846" s="4" t="s">
        <v>9</v>
      </c>
      <c r="G10846" s="4" t="s">
        <v>13</v>
      </c>
      <c r="H10846" s="4" t="s">
        <v>13</v>
      </c>
      <c r="I10846" s="4" t="s">
        <v>13</v>
      </c>
      <c r="J10846" s="4" t="s">
        <v>13</v>
      </c>
      <c r="K10846" s="4" t="s">
        <v>9</v>
      </c>
      <c r="L10846" s="4" t="s">
        <v>13</v>
      </c>
      <c r="M10846" s="4" t="s">
        <v>13</v>
      </c>
      <c r="N10846" s="4" t="s">
        <v>13</v>
      </c>
      <c r="O10846" s="4" t="s">
        <v>13</v>
      </c>
      <c r="P10846" s="4" t="s">
        <v>13</v>
      </c>
      <c r="Q10846" s="4" t="s">
        <v>9</v>
      </c>
      <c r="R10846" s="4" t="s">
        <v>13</v>
      </c>
      <c r="S10846" s="4" t="s">
        <v>13</v>
      </c>
      <c r="T10846" s="4" t="s">
        <v>13</v>
      </c>
      <c r="U10846" s="4" t="s">
        <v>13</v>
      </c>
      <c r="V10846" s="4" t="s">
        <v>9</v>
      </c>
      <c r="W10846" s="4" t="s">
        <v>13</v>
      </c>
      <c r="X10846" s="4" t="s">
        <v>13</v>
      </c>
      <c r="Y10846" s="4" t="s">
        <v>13</v>
      </c>
      <c r="Z10846" s="4" t="s">
        <v>13</v>
      </c>
      <c r="AA10846" s="4" t="s">
        <v>84</v>
      </c>
    </row>
    <row r="10847" spans="1:11">
      <c r="A10847" t="n">
        <v>79285</v>
      </c>
      <c r="B10847" s="15" t="n">
        <v>5</v>
      </c>
      <c r="C10847" s="7" t="n">
        <v>35</v>
      </c>
      <c r="D10847" s="7" t="n">
        <v>1</v>
      </c>
      <c r="E10847" s="7" t="n">
        <v>0</v>
      </c>
      <c r="F10847" s="7" t="n">
        <v>88</v>
      </c>
      <c r="G10847" s="7" t="n">
        <v>7</v>
      </c>
      <c r="H10847" s="7" t="n">
        <v>35</v>
      </c>
      <c r="I10847" s="7" t="n">
        <v>1</v>
      </c>
      <c r="J10847" s="7" t="n">
        <v>0</v>
      </c>
      <c r="K10847" s="7" t="n">
        <v>108</v>
      </c>
      <c r="L10847" s="7" t="n">
        <v>6</v>
      </c>
      <c r="M10847" s="7" t="n">
        <v>9</v>
      </c>
      <c r="N10847" s="7" t="n">
        <v>35</v>
      </c>
      <c r="O10847" s="7" t="n">
        <v>1</v>
      </c>
      <c r="P10847" s="7" t="n">
        <v>0</v>
      </c>
      <c r="Q10847" s="7" t="n">
        <v>162</v>
      </c>
      <c r="R10847" s="7" t="n">
        <v>7</v>
      </c>
      <c r="S10847" s="7" t="n">
        <v>35</v>
      </c>
      <c r="T10847" s="7" t="n">
        <v>1</v>
      </c>
      <c r="U10847" s="7" t="n">
        <v>0</v>
      </c>
      <c r="V10847" s="7" t="n">
        <v>222</v>
      </c>
      <c r="W10847" s="7" t="n">
        <v>6</v>
      </c>
      <c r="X10847" s="7" t="n">
        <v>9</v>
      </c>
      <c r="Y10847" s="7" t="n">
        <v>11</v>
      </c>
      <c r="Z10847" s="7" t="n">
        <v>1</v>
      </c>
      <c r="AA10847" s="16" t="n">
        <f t="normal" ca="1">A10853</f>
        <v>0</v>
      </c>
    </row>
    <row r="10848" spans="1:11">
      <c r="A10848" t="s">
        <v>4</v>
      </c>
      <c r="B10848" s="4" t="s">
        <v>5</v>
      </c>
      <c r="C10848" s="4" t="s">
        <v>13</v>
      </c>
      <c r="D10848" s="4" t="s">
        <v>10</v>
      </c>
    </row>
    <row r="10849" spans="1:27">
      <c r="A10849" t="n">
        <v>79326</v>
      </c>
      <c r="B10849" s="31" t="n">
        <v>64</v>
      </c>
      <c r="C10849" s="7" t="n">
        <v>0</v>
      </c>
      <c r="D10849" s="7" t="n">
        <v>5</v>
      </c>
    </row>
    <row r="10850" spans="1:27">
      <c r="A10850" t="s">
        <v>4</v>
      </c>
      <c r="B10850" s="4" t="s">
        <v>5</v>
      </c>
      <c r="C10850" s="4" t="s">
        <v>13</v>
      </c>
      <c r="D10850" s="4" t="s">
        <v>13</v>
      </c>
      <c r="E10850" s="4" t="s">
        <v>9</v>
      </c>
      <c r="F10850" s="4" t="s">
        <v>13</v>
      </c>
      <c r="G10850" s="4" t="s">
        <v>13</v>
      </c>
    </row>
    <row r="10851" spans="1:27">
      <c r="A10851" t="n">
        <v>79330</v>
      </c>
      <c r="B10851" s="46" t="n">
        <v>10</v>
      </c>
      <c r="C10851" s="7" t="n">
        <v>0</v>
      </c>
      <c r="D10851" s="7" t="n">
        <v>0</v>
      </c>
      <c r="E10851" s="7" t="n">
        <v>1</v>
      </c>
      <c r="F10851" s="7" t="n">
        <v>24</v>
      </c>
      <c r="G10851" s="7" t="n">
        <v>1</v>
      </c>
    </row>
    <row r="10852" spans="1:27">
      <c r="A10852" t="s">
        <v>4</v>
      </c>
      <c r="B10852" s="4" t="s">
        <v>5</v>
      </c>
      <c r="C10852" s="4" t="s">
        <v>13</v>
      </c>
      <c r="D10852" s="4" t="s">
        <v>13</v>
      </c>
      <c r="E10852" s="4" t="s">
        <v>13</v>
      </c>
      <c r="F10852" s="4" t="s">
        <v>84</v>
      </c>
    </row>
    <row r="10853" spans="1:27">
      <c r="A10853" t="n">
        <v>79339</v>
      </c>
      <c r="B10853" s="15" t="n">
        <v>5</v>
      </c>
      <c r="C10853" s="7" t="n">
        <v>31</v>
      </c>
      <c r="D10853" s="7" t="n">
        <v>0</v>
      </c>
      <c r="E10853" s="7" t="n">
        <v>1</v>
      </c>
      <c r="F10853" s="16" t="n">
        <f t="normal" ca="1">A10867</f>
        <v>0</v>
      </c>
    </row>
    <row r="10854" spans="1:27">
      <c r="A10854" t="s">
        <v>4</v>
      </c>
      <c r="B10854" s="4" t="s">
        <v>5</v>
      </c>
      <c r="C10854" s="4" t="s">
        <v>13</v>
      </c>
      <c r="D10854" s="4" t="s">
        <v>13</v>
      </c>
      <c r="E10854" s="4" t="s">
        <v>13</v>
      </c>
      <c r="F10854" s="4" t="s">
        <v>9</v>
      </c>
      <c r="G10854" s="4" t="s">
        <v>13</v>
      </c>
      <c r="H10854" s="4" t="s">
        <v>13</v>
      </c>
      <c r="I10854" s="4" t="s">
        <v>13</v>
      </c>
      <c r="J10854" s="4" t="s">
        <v>13</v>
      </c>
      <c r="K10854" s="4" t="s">
        <v>9</v>
      </c>
      <c r="L10854" s="4" t="s">
        <v>13</v>
      </c>
      <c r="M10854" s="4" t="s">
        <v>13</v>
      </c>
      <c r="N10854" s="4" t="s">
        <v>13</v>
      </c>
      <c r="O10854" s="4" t="s">
        <v>13</v>
      </c>
      <c r="P10854" s="4" t="s">
        <v>13</v>
      </c>
      <c r="Q10854" s="4" t="s">
        <v>9</v>
      </c>
      <c r="R10854" s="4" t="s">
        <v>13</v>
      </c>
      <c r="S10854" s="4" t="s">
        <v>13</v>
      </c>
      <c r="T10854" s="4" t="s">
        <v>13</v>
      </c>
      <c r="U10854" s="4" t="s">
        <v>13</v>
      </c>
      <c r="V10854" s="4" t="s">
        <v>9</v>
      </c>
      <c r="W10854" s="4" t="s">
        <v>13</v>
      </c>
      <c r="X10854" s="4" t="s">
        <v>13</v>
      </c>
      <c r="Y10854" s="4" t="s">
        <v>13</v>
      </c>
      <c r="Z10854" s="4" t="s">
        <v>13</v>
      </c>
      <c r="AA10854" s="4" t="s">
        <v>84</v>
      </c>
    </row>
    <row r="10855" spans="1:27">
      <c r="A10855" t="n">
        <v>79347</v>
      </c>
      <c r="B10855" s="15" t="n">
        <v>5</v>
      </c>
      <c r="C10855" s="7" t="n">
        <v>35</v>
      </c>
      <c r="D10855" s="7" t="n">
        <v>1</v>
      </c>
      <c r="E10855" s="7" t="n">
        <v>0</v>
      </c>
      <c r="F10855" s="7" t="n">
        <v>142</v>
      </c>
      <c r="G10855" s="7" t="n">
        <v>7</v>
      </c>
      <c r="H10855" s="7" t="n">
        <v>35</v>
      </c>
      <c r="I10855" s="7" t="n">
        <v>1</v>
      </c>
      <c r="J10855" s="7" t="n">
        <v>0</v>
      </c>
      <c r="K10855" s="7" t="n">
        <v>143</v>
      </c>
      <c r="L10855" s="7" t="n">
        <v>6</v>
      </c>
      <c r="M10855" s="7" t="n">
        <v>9</v>
      </c>
      <c r="N10855" s="7" t="n">
        <v>35</v>
      </c>
      <c r="O10855" s="7" t="n">
        <v>1</v>
      </c>
      <c r="P10855" s="7" t="n">
        <v>0</v>
      </c>
      <c r="Q10855" s="7" t="n">
        <v>235</v>
      </c>
      <c r="R10855" s="7" t="n">
        <v>7</v>
      </c>
      <c r="S10855" s="7" t="n">
        <v>35</v>
      </c>
      <c r="T10855" s="7" t="n">
        <v>1</v>
      </c>
      <c r="U10855" s="7" t="n">
        <v>0</v>
      </c>
      <c r="V10855" s="7" t="n">
        <v>240</v>
      </c>
      <c r="W10855" s="7" t="n">
        <v>6</v>
      </c>
      <c r="X10855" s="7" t="n">
        <v>9</v>
      </c>
      <c r="Y10855" s="7" t="n">
        <v>11</v>
      </c>
      <c r="Z10855" s="7" t="n">
        <v>1</v>
      </c>
      <c r="AA10855" s="16" t="n">
        <f t="normal" ca="1">A10861</f>
        <v>0</v>
      </c>
    </row>
    <row r="10856" spans="1:27">
      <c r="A10856" t="s">
        <v>4</v>
      </c>
      <c r="B10856" s="4" t="s">
        <v>5</v>
      </c>
      <c r="C10856" s="4" t="s">
        <v>13</v>
      </c>
      <c r="D10856" s="4" t="s">
        <v>10</v>
      </c>
      <c r="E10856" s="4" t="s">
        <v>10</v>
      </c>
      <c r="F10856" s="4" t="s">
        <v>10</v>
      </c>
      <c r="G10856" s="4" t="s">
        <v>10</v>
      </c>
      <c r="H10856" s="4" t="s">
        <v>10</v>
      </c>
      <c r="I10856" s="4" t="s">
        <v>10</v>
      </c>
      <c r="J10856" s="4" t="s">
        <v>10</v>
      </c>
      <c r="K10856" s="4" t="s">
        <v>10</v>
      </c>
      <c r="L10856" s="4" t="s">
        <v>10</v>
      </c>
      <c r="M10856" s="4" t="s">
        <v>10</v>
      </c>
      <c r="N10856" s="4" t="s">
        <v>10</v>
      </c>
      <c r="O10856" s="4" t="s">
        <v>10</v>
      </c>
      <c r="P10856" s="4" t="s">
        <v>10</v>
      </c>
      <c r="Q10856" s="4" t="s">
        <v>10</v>
      </c>
      <c r="R10856" s="4" t="s">
        <v>10</v>
      </c>
      <c r="S10856" s="4" t="s">
        <v>10</v>
      </c>
      <c r="T10856" s="4" t="s">
        <v>10</v>
      </c>
      <c r="U10856" s="4" t="s">
        <v>10</v>
      </c>
      <c r="V10856" s="4" t="s">
        <v>10</v>
      </c>
      <c r="W10856" s="4" t="s">
        <v>10</v>
      </c>
      <c r="X10856" s="4" t="s">
        <v>10</v>
      </c>
      <c r="Y10856" s="4" t="s">
        <v>10</v>
      </c>
      <c r="Z10856" s="4" t="s">
        <v>10</v>
      </c>
      <c r="AA10856" s="4" t="s">
        <v>10</v>
      </c>
    </row>
    <row r="10857" spans="1:27">
      <c r="A10857" t="n">
        <v>79388</v>
      </c>
      <c r="B10857" s="31" t="n">
        <v>64</v>
      </c>
      <c r="C10857" s="7" t="n">
        <v>13</v>
      </c>
      <c r="D10857" s="7" t="n">
        <v>1</v>
      </c>
      <c r="E10857" s="7" t="n">
        <v>2</v>
      </c>
      <c r="F10857" s="7" t="n">
        <v>3</v>
      </c>
      <c r="G10857" s="7" t="n">
        <v>4</v>
      </c>
      <c r="H10857" s="7" t="n">
        <v>5</v>
      </c>
      <c r="I10857" s="7" t="n">
        <v>6</v>
      </c>
      <c r="J10857" s="7" t="n">
        <v>7</v>
      </c>
      <c r="K10857" s="7" t="n">
        <v>8</v>
      </c>
      <c r="L10857" s="7" t="n">
        <v>9</v>
      </c>
      <c r="M10857" s="7" t="n">
        <v>65533</v>
      </c>
      <c r="N10857" s="7" t="n">
        <v>65533</v>
      </c>
      <c r="O10857" s="7" t="n">
        <v>65533</v>
      </c>
      <c r="P10857" s="7" t="n">
        <v>65533</v>
      </c>
      <c r="Q10857" s="7" t="n">
        <v>65533</v>
      </c>
      <c r="R10857" s="7" t="n">
        <v>65533</v>
      </c>
      <c r="S10857" s="7" t="n">
        <v>65533</v>
      </c>
      <c r="T10857" s="7" t="n">
        <v>65533</v>
      </c>
      <c r="U10857" s="7" t="n">
        <v>65533</v>
      </c>
      <c r="V10857" s="7" t="n">
        <v>65533</v>
      </c>
      <c r="W10857" s="7" t="n">
        <v>65533</v>
      </c>
      <c r="X10857" s="7" t="n">
        <v>65533</v>
      </c>
      <c r="Y10857" s="7" t="n">
        <v>65533</v>
      </c>
      <c r="Z10857" s="7" t="n">
        <v>65533</v>
      </c>
      <c r="AA10857" s="7" t="n">
        <v>65533</v>
      </c>
    </row>
    <row r="10858" spans="1:27">
      <c r="A10858" t="s">
        <v>4</v>
      </c>
      <c r="B10858" s="4" t="s">
        <v>5</v>
      </c>
      <c r="C10858" s="4" t="s">
        <v>84</v>
      </c>
    </row>
    <row r="10859" spans="1:27">
      <c r="A10859" t="n">
        <v>79438</v>
      </c>
      <c r="B10859" s="29" t="n">
        <v>3</v>
      </c>
      <c r="C10859" s="16" t="n">
        <f t="normal" ca="1">A10863</f>
        <v>0</v>
      </c>
    </row>
    <row r="10860" spans="1:27">
      <c r="A10860" t="s">
        <v>4</v>
      </c>
      <c r="B10860" s="4" t="s">
        <v>5</v>
      </c>
      <c r="C10860" s="4" t="s">
        <v>13</v>
      </c>
      <c r="D10860" s="4" t="s">
        <v>10</v>
      </c>
      <c r="E10860" s="4" t="s">
        <v>10</v>
      </c>
      <c r="F10860" s="4" t="s">
        <v>10</v>
      </c>
      <c r="G10860" s="4" t="s">
        <v>10</v>
      </c>
      <c r="H10860" s="4" t="s">
        <v>10</v>
      </c>
      <c r="I10860" s="4" t="s">
        <v>10</v>
      </c>
      <c r="J10860" s="4" t="s">
        <v>10</v>
      </c>
      <c r="K10860" s="4" t="s">
        <v>10</v>
      </c>
      <c r="L10860" s="4" t="s">
        <v>10</v>
      </c>
      <c r="M10860" s="4" t="s">
        <v>10</v>
      </c>
      <c r="N10860" s="4" t="s">
        <v>10</v>
      </c>
      <c r="O10860" s="4" t="s">
        <v>10</v>
      </c>
      <c r="P10860" s="4" t="s">
        <v>10</v>
      </c>
      <c r="Q10860" s="4" t="s">
        <v>10</v>
      </c>
      <c r="R10860" s="4" t="s">
        <v>10</v>
      </c>
      <c r="S10860" s="4" t="s">
        <v>10</v>
      </c>
      <c r="T10860" s="4" t="s">
        <v>10</v>
      </c>
      <c r="U10860" s="4" t="s">
        <v>10</v>
      </c>
      <c r="V10860" s="4" t="s">
        <v>10</v>
      </c>
      <c r="W10860" s="4" t="s">
        <v>10</v>
      </c>
      <c r="X10860" s="4" t="s">
        <v>10</v>
      </c>
      <c r="Y10860" s="4" t="s">
        <v>10</v>
      </c>
      <c r="Z10860" s="4" t="s">
        <v>10</v>
      </c>
      <c r="AA10860" s="4" t="s">
        <v>10</v>
      </c>
    </row>
    <row r="10861" spans="1:27">
      <c r="A10861" t="n">
        <v>79443</v>
      </c>
      <c r="B10861" s="31" t="n">
        <v>64</v>
      </c>
      <c r="C10861" s="7" t="n">
        <v>13</v>
      </c>
      <c r="D10861" s="7" t="n">
        <v>1</v>
      </c>
      <c r="E10861" s="7" t="n">
        <v>2</v>
      </c>
      <c r="F10861" s="7" t="n">
        <v>3</v>
      </c>
      <c r="G10861" s="7" t="n">
        <v>4</v>
      </c>
      <c r="H10861" s="7" t="n">
        <v>5</v>
      </c>
      <c r="I10861" s="7" t="n">
        <v>6</v>
      </c>
      <c r="J10861" s="7" t="n">
        <v>7</v>
      </c>
      <c r="K10861" s="7" t="n">
        <v>8</v>
      </c>
      <c r="L10861" s="7" t="n">
        <v>9</v>
      </c>
      <c r="M10861" s="7" t="n">
        <v>11</v>
      </c>
      <c r="N10861" s="7" t="n">
        <v>65533</v>
      </c>
      <c r="O10861" s="7" t="n">
        <v>65533</v>
      </c>
      <c r="P10861" s="7" t="n">
        <v>65533</v>
      </c>
      <c r="Q10861" s="7" t="n">
        <v>65533</v>
      </c>
      <c r="R10861" s="7" t="n">
        <v>65533</v>
      </c>
      <c r="S10861" s="7" t="n">
        <v>65533</v>
      </c>
      <c r="T10861" s="7" t="n">
        <v>65533</v>
      </c>
      <c r="U10861" s="7" t="n">
        <v>65533</v>
      </c>
      <c r="V10861" s="7" t="n">
        <v>65533</v>
      </c>
      <c r="W10861" s="7" t="n">
        <v>65533</v>
      </c>
      <c r="X10861" s="7" t="n">
        <v>65533</v>
      </c>
      <c r="Y10861" s="7" t="n">
        <v>65533</v>
      </c>
      <c r="Z10861" s="7" t="n">
        <v>65533</v>
      </c>
      <c r="AA10861" s="7" t="n">
        <v>65533</v>
      </c>
    </row>
    <row r="10862" spans="1:27">
      <c r="A10862" t="s">
        <v>4</v>
      </c>
      <c r="B10862" s="4" t="s">
        <v>5</v>
      </c>
      <c r="C10862" s="4" t="s">
        <v>13</v>
      </c>
      <c r="D10862" s="4" t="s">
        <v>13</v>
      </c>
      <c r="E10862" s="4" t="s">
        <v>9</v>
      </c>
      <c r="F10862" s="4" t="s">
        <v>13</v>
      </c>
      <c r="G10862" s="4" t="s">
        <v>13</v>
      </c>
    </row>
    <row r="10863" spans="1:27">
      <c r="A10863" t="n">
        <v>79493</v>
      </c>
      <c r="B10863" s="46" t="n">
        <v>10</v>
      </c>
      <c r="C10863" s="7" t="n">
        <v>0</v>
      </c>
      <c r="D10863" s="7" t="n">
        <v>0</v>
      </c>
      <c r="E10863" s="7" t="n">
        <v>1</v>
      </c>
      <c r="F10863" s="7" t="n">
        <v>24</v>
      </c>
      <c r="G10863" s="7" t="n">
        <v>1</v>
      </c>
    </row>
    <row r="10864" spans="1:27">
      <c r="A10864" t="s">
        <v>4</v>
      </c>
      <c r="B10864" s="4" t="s">
        <v>5</v>
      </c>
      <c r="C10864" s="4" t="s">
        <v>84</v>
      </c>
    </row>
    <row r="10865" spans="1:27">
      <c r="A10865" t="n">
        <v>79502</v>
      </c>
      <c r="B10865" s="29" t="n">
        <v>3</v>
      </c>
      <c r="C10865" s="16" t="n">
        <f t="normal" ca="1">A10853</f>
        <v>0</v>
      </c>
    </row>
    <row r="10866" spans="1:27">
      <c r="A10866" t="s">
        <v>4</v>
      </c>
      <c r="B10866" s="4" t="s">
        <v>5</v>
      </c>
      <c r="C10866" s="4" t="s">
        <v>13</v>
      </c>
      <c r="D10866" s="34" t="s">
        <v>114</v>
      </c>
      <c r="E10866" s="4" t="s">
        <v>5</v>
      </c>
      <c r="F10866" s="4" t="s">
        <v>13</v>
      </c>
      <c r="G10866" s="4" t="s">
        <v>10</v>
      </c>
      <c r="H10866" s="34" t="s">
        <v>115</v>
      </c>
      <c r="I10866" s="4" t="s">
        <v>13</v>
      </c>
      <c r="J10866" s="4" t="s">
        <v>84</v>
      </c>
    </row>
    <row r="10867" spans="1:27">
      <c r="A10867" t="n">
        <v>79507</v>
      </c>
      <c r="B10867" s="15" t="n">
        <v>5</v>
      </c>
      <c r="C10867" s="7" t="n">
        <v>28</v>
      </c>
      <c r="D10867" s="34" t="s">
        <v>3</v>
      </c>
      <c r="E10867" s="31" t="n">
        <v>64</v>
      </c>
      <c r="F10867" s="7" t="n">
        <v>5</v>
      </c>
      <c r="G10867" s="7" t="n">
        <v>0</v>
      </c>
      <c r="H10867" s="34" t="s">
        <v>3</v>
      </c>
      <c r="I10867" s="7" t="n">
        <v>1</v>
      </c>
      <c r="J10867" s="16" t="n">
        <f t="normal" ca="1">A10873</f>
        <v>0</v>
      </c>
    </row>
    <row r="10868" spans="1:27">
      <c r="A10868" t="s">
        <v>4</v>
      </c>
      <c r="B10868" s="4" t="s">
        <v>5</v>
      </c>
      <c r="C10868" s="4" t="s">
        <v>13</v>
      </c>
      <c r="D10868" s="4" t="s">
        <v>10</v>
      </c>
    </row>
    <row r="10869" spans="1:27">
      <c r="A10869" t="n">
        <v>79518</v>
      </c>
      <c r="B10869" s="31" t="n">
        <v>64</v>
      </c>
      <c r="C10869" s="7" t="n">
        <v>4</v>
      </c>
      <c r="D10869" s="7" t="n">
        <v>0</v>
      </c>
    </row>
    <row r="10870" spans="1:27">
      <c r="A10870" t="s">
        <v>4</v>
      </c>
      <c r="B10870" s="4" t="s">
        <v>5</v>
      </c>
      <c r="C10870" s="4" t="s">
        <v>84</v>
      </c>
    </row>
    <row r="10871" spans="1:27">
      <c r="A10871" t="n">
        <v>79522</v>
      </c>
      <c r="B10871" s="29" t="n">
        <v>3</v>
      </c>
      <c r="C10871" s="16" t="n">
        <f t="normal" ca="1">A11003</f>
        <v>0</v>
      </c>
    </row>
    <row r="10872" spans="1:27">
      <c r="A10872" t="s">
        <v>4</v>
      </c>
      <c r="B10872" s="4" t="s">
        <v>5</v>
      </c>
      <c r="C10872" s="4" t="s">
        <v>13</v>
      </c>
      <c r="D10872" s="34" t="s">
        <v>114</v>
      </c>
      <c r="E10872" s="4" t="s">
        <v>5</v>
      </c>
      <c r="F10872" s="4" t="s">
        <v>13</v>
      </c>
      <c r="G10872" s="4" t="s">
        <v>10</v>
      </c>
      <c r="H10872" s="34" t="s">
        <v>115</v>
      </c>
      <c r="I10872" s="4" t="s">
        <v>13</v>
      </c>
      <c r="J10872" s="4" t="s">
        <v>84</v>
      </c>
    </row>
    <row r="10873" spans="1:27">
      <c r="A10873" t="n">
        <v>79527</v>
      </c>
      <c r="B10873" s="15" t="n">
        <v>5</v>
      </c>
      <c r="C10873" s="7" t="n">
        <v>28</v>
      </c>
      <c r="D10873" s="34" t="s">
        <v>3</v>
      </c>
      <c r="E10873" s="31" t="n">
        <v>64</v>
      </c>
      <c r="F10873" s="7" t="n">
        <v>5</v>
      </c>
      <c r="G10873" s="7" t="n">
        <v>1</v>
      </c>
      <c r="H10873" s="34" t="s">
        <v>3</v>
      </c>
      <c r="I10873" s="7" t="n">
        <v>1</v>
      </c>
      <c r="J10873" s="16" t="n">
        <f t="normal" ca="1">A10879</f>
        <v>0</v>
      </c>
    </row>
    <row r="10874" spans="1:27">
      <c r="A10874" t="s">
        <v>4</v>
      </c>
      <c r="B10874" s="4" t="s">
        <v>5</v>
      </c>
      <c r="C10874" s="4" t="s">
        <v>13</v>
      </c>
      <c r="D10874" s="4" t="s">
        <v>10</v>
      </c>
    </row>
    <row r="10875" spans="1:27">
      <c r="A10875" t="n">
        <v>79538</v>
      </c>
      <c r="B10875" s="31" t="n">
        <v>64</v>
      </c>
      <c r="C10875" s="7" t="n">
        <v>4</v>
      </c>
      <c r="D10875" s="7" t="n">
        <v>1</v>
      </c>
    </row>
    <row r="10876" spans="1:27">
      <c r="A10876" t="s">
        <v>4</v>
      </c>
      <c r="B10876" s="4" t="s">
        <v>5</v>
      </c>
      <c r="C10876" s="4" t="s">
        <v>84</v>
      </c>
    </row>
    <row r="10877" spans="1:27">
      <c r="A10877" t="n">
        <v>79542</v>
      </c>
      <c r="B10877" s="29" t="n">
        <v>3</v>
      </c>
      <c r="C10877" s="16" t="n">
        <f t="normal" ca="1">A11003</f>
        <v>0</v>
      </c>
    </row>
    <row r="10878" spans="1:27">
      <c r="A10878" t="s">
        <v>4</v>
      </c>
      <c r="B10878" s="4" t="s">
        <v>5</v>
      </c>
      <c r="C10878" s="4" t="s">
        <v>13</v>
      </c>
      <c r="D10878" s="34" t="s">
        <v>114</v>
      </c>
      <c r="E10878" s="4" t="s">
        <v>5</v>
      </c>
      <c r="F10878" s="4" t="s">
        <v>13</v>
      </c>
      <c r="G10878" s="4" t="s">
        <v>10</v>
      </c>
      <c r="H10878" s="34" t="s">
        <v>115</v>
      </c>
      <c r="I10878" s="4" t="s">
        <v>13</v>
      </c>
      <c r="J10878" s="4" t="s">
        <v>84</v>
      </c>
    </row>
    <row r="10879" spans="1:27">
      <c r="A10879" t="n">
        <v>79547</v>
      </c>
      <c r="B10879" s="15" t="n">
        <v>5</v>
      </c>
      <c r="C10879" s="7" t="n">
        <v>28</v>
      </c>
      <c r="D10879" s="34" t="s">
        <v>3</v>
      </c>
      <c r="E10879" s="31" t="n">
        <v>64</v>
      </c>
      <c r="F10879" s="7" t="n">
        <v>5</v>
      </c>
      <c r="G10879" s="7" t="n">
        <v>2</v>
      </c>
      <c r="H10879" s="34" t="s">
        <v>3</v>
      </c>
      <c r="I10879" s="7" t="n">
        <v>1</v>
      </c>
      <c r="J10879" s="16" t="n">
        <f t="normal" ca="1">A10885</f>
        <v>0</v>
      </c>
    </row>
    <row r="10880" spans="1:27">
      <c r="A10880" t="s">
        <v>4</v>
      </c>
      <c r="B10880" s="4" t="s">
        <v>5</v>
      </c>
      <c r="C10880" s="4" t="s">
        <v>13</v>
      </c>
      <c r="D10880" s="4" t="s">
        <v>10</v>
      </c>
    </row>
    <row r="10881" spans="1:10">
      <c r="A10881" t="n">
        <v>79558</v>
      </c>
      <c r="B10881" s="31" t="n">
        <v>64</v>
      </c>
      <c r="C10881" s="7" t="n">
        <v>4</v>
      </c>
      <c r="D10881" s="7" t="n">
        <v>2</v>
      </c>
    </row>
    <row r="10882" spans="1:10">
      <c r="A10882" t="s">
        <v>4</v>
      </c>
      <c r="B10882" s="4" t="s">
        <v>5</v>
      </c>
      <c r="C10882" s="4" t="s">
        <v>84</v>
      </c>
    </row>
    <row r="10883" spans="1:10">
      <c r="A10883" t="n">
        <v>79562</v>
      </c>
      <c r="B10883" s="29" t="n">
        <v>3</v>
      </c>
      <c r="C10883" s="16" t="n">
        <f t="normal" ca="1">A11003</f>
        <v>0</v>
      </c>
    </row>
    <row r="10884" spans="1:10">
      <c r="A10884" t="s">
        <v>4</v>
      </c>
      <c r="B10884" s="4" t="s">
        <v>5</v>
      </c>
      <c r="C10884" s="4" t="s">
        <v>13</v>
      </c>
      <c r="D10884" s="34" t="s">
        <v>114</v>
      </c>
      <c r="E10884" s="4" t="s">
        <v>5</v>
      </c>
      <c r="F10884" s="4" t="s">
        <v>13</v>
      </c>
      <c r="G10884" s="4" t="s">
        <v>10</v>
      </c>
      <c r="H10884" s="34" t="s">
        <v>115</v>
      </c>
      <c r="I10884" s="4" t="s">
        <v>13</v>
      </c>
      <c r="J10884" s="4" t="s">
        <v>84</v>
      </c>
    </row>
    <row r="10885" spans="1:10">
      <c r="A10885" t="n">
        <v>79567</v>
      </c>
      <c r="B10885" s="15" t="n">
        <v>5</v>
      </c>
      <c r="C10885" s="7" t="n">
        <v>28</v>
      </c>
      <c r="D10885" s="34" t="s">
        <v>3</v>
      </c>
      <c r="E10885" s="31" t="n">
        <v>64</v>
      </c>
      <c r="F10885" s="7" t="n">
        <v>5</v>
      </c>
      <c r="G10885" s="7" t="n">
        <v>3</v>
      </c>
      <c r="H10885" s="34" t="s">
        <v>3</v>
      </c>
      <c r="I10885" s="7" t="n">
        <v>1</v>
      </c>
      <c r="J10885" s="16" t="n">
        <f t="normal" ca="1">A10891</f>
        <v>0</v>
      </c>
    </row>
    <row r="10886" spans="1:10">
      <c r="A10886" t="s">
        <v>4</v>
      </c>
      <c r="B10886" s="4" t="s">
        <v>5</v>
      </c>
      <c r="C10886" s="4" t="s">
        <v>13</v>
      </c>
      <c r="D10886" s="4" t="s">
        <v>10</v>
      </c>
    </row>
    <row r="10887" spans="1:10">
      <c r="A10887" t="n">
        <v>79578</v>
      </c>
      <c r="B10887" s="31" t="n">
        <v>64</v>
      </c>
      <c r="C10887" s="7" t="n">
        <v>4</v>
      </c>
      <c r="D10887" s="7" t="n">
        <v>3</v>
      </c>
    </row>
    <row r="10888" spans="1:10">
      <c r="A10888" t="s">
        <v>4</v>
      </c>
      <c r="B10888" s="4" t="s">
        <v>5</v>
      </c>
      <c r="C10888" s="4" t="s">
        <v>84</v>
      </c>
    </row>
    <row r="10889" spans="1:10">
      <c r="A10889" t="n">
        <v>79582</v>
      </c>
      <c r="B10889" s="29" t="n">
        <v>3</v>
      </c>
      <c r="C10889" s="16" t="n">
        <f t="normal" ca="1">A11003</f>
        <v>0</v>
      </c>
    </row>
    <row r="10890" spans="1:10">
      <c r="A10890" t="s">
        <v>4</v>
      </c>
      <c r="B10890" s="4" t="s">
        <v>5</v>
      </c>
      <c r="C10890" s="4" t="s">
        <v>13</v>
      </c>
      <c r="D10890" s="34" t="s">
        <v>114</v>
      </c>
      <c r="E10890" s="4" t="s">
        <v>5</v>
      </c>
      <c r="F10890" s="4" t="s">
        <v>13</v>
      </c>
      <c r="G10890" s="4" t="s">
        <v>10</v>
      </c>
      <c r="H10890" s="34" t="s">
        <v>115</v>
      </c>
      <c r="I10890" s="4" t="s">
        <v>13</v>
      </c>
      <c r="J10890" s="4" t="s">
        <v>84</v>
      </c>
    </row>
    <row r="10891" spans="1:10">
      <c r="A10891" t="n">
        <v>79587</v>
      </c>
      <c r="B10891" s="15" t="n">
        <v>5</v>
      </c>
      <c r="C10891" s="7" t="n">
        <v>28</v>
      </c>
      <c r="D10891" s="34" t="s">
        <v>3</v>
      </c>
      <c r="E10891" s="31" t="n">
        <v>64</v>
      </c>
      <c r="F10891" s="7" t="n">
        <v>5</v>
      </c>
      <c r="G10891" s="7" t="n">
        <v>4</v>
      </c>
      <c r="H10891" s="34" t="s">
        <v>3</v>
      </c>
      <c r="I10891" s="7" t="n">
        <v>1</v>
      </c>
      <c r="J10891" s="16" t="n">
        <f t="normal" ca="1">A10897</f>
        <v>0</v>
      </c>
    </row>
    <row r="10892" spans="1:10">
      <c r="A10892" t="s">
        <v>4</v>
      </c>
      <c r="B10892" s="4" t="s">
        <v>5</v>
      </c>
      <c r="C10892" s="4" t="s">
        <v>13</v>
      </c>
      <c r="D10892" s="4" t="s">
        <v>10</v>
      </c>
    </row>
    <row r="10893" spans="1:10">
      <c r="A10893" t="n">
        <v>79598</v>
      </c>
      <c r="B10893" s="31" t="n">
        <v>64</v>
      </c>
      <c r="C10893" s="7" t="n">
        <v>4</v>
      </c>
      <c r="D10893" s="7" t="n">
        <v>4</v>
      </c>
    </row>
    <row r="10894" spans="1:10">
      <c r="A10894" t="s">
        <v>4</v>
      </c>
      <c r="B10894" s="4" t="s">
        <v>5</v>
      </c>
      <c r="C10894" s="4" t="s">
        <v>84</v>
      </c>
    </row>
    <row r="10895" spans="1:10">
      <c r="A10895" t="n">
        <v>79602</v>
      </c>
      <c r="B10895" s="29" t="n">
        <v>3</v>
      </c>
      <c r="C10895" s="16" t="n">
        <f t="normal" ca="1">A11003</f>
        <v>0</v>
      </c>
    </row>
    <row r="10896" spans="1:10">
      <c r="A10896" t="s">
        <v>4</v>
      </c>
      <c r="B10896" s="4" t="s">
        <v>5</v>
      </c>
      <c r="C10896" s="4" t="s">
        <v>13</v>
      </c>
      <c r="D10896" s="34" t="s">
        <v>114</v>
      </c>
      <c r="E10896" s="4" t="s">
        <v>5</v>
      </c>
      <c r="F10896" s="4" t="s">
        <v>13</v>
      </c>
      <c r="G10896" s="4" t="s">
        <v>10</v>
      </c>
      <c r="H10896" s="34" t="s">
        <v>115</v>
      </c>
      <c r="I10896" s="4" t="s">
        <v>13</v>
      </c>
      <c r="J10896" s="4" t="s">
        <v>84</v>
      </c>
    </row>
    <row r="10897" spans="1:10">
      <c r="A10897" t="n">
        <v>79607</v>
      </c>
      <c r="B10897" s="15" t="n">
        <v>5</v>
      </c>
      <c r="C10897" s="7" t="n">
        <v>28</v>
      </c>
      <c r="D10897" s="34" t="s">
        <v>3</v>
      </c>
      <c r="E10897" s="31" t="n">
        <v>64</v>
      </c>
      <c r="F10897" s="7" t="n">
        <v>5</v>
      </c>
      <c r="G10897" s="7" t="n">
        <v>5</v>
      </c>
      <c r="H10897" s="34" t="s">
        <v>3</v>
      </c>
      <c r="I10897" s="7" t="n">
        <v>1</v>
      </c>
      <c r="J10897" s="16" t="n">
        <f t="normal" ca="1">A10903</f>
        <v>0</v>
      </c>
    </row>
    <row r="10898" spans="1:10">
      <c r="A10898" t="s">
        <v>4</v>
      </c>
      <c r="B10898" s="4" t="s">
        <v>5</v>
      </c>
      <c r="C10898" s="4" t="s">
        <v>13</v>
      </c>
      <c r="D10898" s="4" t="s">
        <v>10</v>
      </c>
    </row>
    <row r="10899" spans="1:10">
      <c r="A10899" t="n">
        <v>79618</v>
      </c>
      <c r="B10899" s="31" t="n">
        <v>64</v>
      </c>
      <c r="C10899" s="7" t="n">
        <v>4</v>
      </c>
      <c r="D10899" s="7" t="n">
        <v>5</v>
      </c>
    </row>
    <row r="10900" spans="1:10">
      <c r="A10900" t="s">
        <v>4</v>
      </c>
      <c r="B10900" s="4" t="s">
        <v>5</v>
      </c>
      <c r="C10900" s="4" t="s">
        <v>84</v>
      </c>
    </row>
    <row r="10901" spans="1:10">
      <c r="A10901" t="n">
        <v>79622</v>
      </c>
      <c r="B10901" s="29" t="n">
        <v>3</v>
      </c>
      <c r="C10901" s="16" t="n">
        <f t="normal" ca="1">A11003</f>
        <v>0</v>
      </c>
    </row>
    <row r="10902" spans="1:10">
      <c r="A10902" t="s">
        <v>4</v>
      </c>
      <c r="B10902" s="4" t="s">
        <v>5</v>
      </c>
      <c r="C10902" s="4" t="s">
        <v>13</v>
      </c>
      <c r="D10902" s="34" t="s">
        <v>114</v>
      </c>
      <c r="E10902" s="4" t="s">
        <v>5</v>
      </c>
      <c r="F10902" s="4" t="s">
        <v>13</v>
      </c>
      <c r="G10902" s="4" t="s">
        <v>10</v>
      </c>
      <c r="H10902" s="34" t="s">
        <v>115</v>
      </c>
      <c r="I10902" s="4" t="s">
        <v>13</v>
      </c>
      <c r="J10902" s="4" t="s">
        <v>84</v>
      </c>
    </row>
    <row r="10903" spans="1:10">
      <c r="A10903" t="n">
        <v>79627</v>
      </c>
      <c r="B10903" s="15" t="n">
        <v>5</v>
      </c>
      <c r="C10903" s="7" t="n">
        <v>28</v>
      </c>
      <c r="D10903" s="34" t="s">
        <v>3</v>
      </c>
      <c r="E10903" s="31" t="n">
        <v>64</v>
      </c>
      <c r="F10903" s="7" t="n">
        <v>5</v>
      </c>
      <c r="G10903" s="7" t="n">
        <v>6</v>
      </c>
      <c r="H10903" s="34" t="s">
        <v>3</v>
      </c>
      <c r="I10903" s="7" t="n">
        <v>1</v>
      </c>
      <c r="J10903" s="16" t="n">
        <f t="normal" ca="1">A10909</f>
        <v>0</v>
      </c>
    </row>
    <row r="10904" spans="1:10">
      <c r="A10904" t="s">
        <v>4</v>
      </c>
      <c r="B10904" s="4" t="s">
        <v>5</v>
      </c>
      <c r="C10904" s="4" t="s">
        <v>13</v>
      </c>
      <c r="D10904" s="4" t="s">
        <v>10</v>
      </c>
    </row>
    <row r="10905" spans="1:10">
      <c r="A10905" t="n">
        <v>79638</v>
      </c>
      <c r="B10905" s="31" t="n">
        <v>64</v>
      </c>
      <c r="C10905" s="7" t="n">
        <v>4</v>
      </c>
      <c r="D10905" s="7" t="n">
        <v>6</v>
      </c>
    </row>
    <row r="10906" spans="1:10">
      <c r="A10906" t="s">
        <v>4</v>
      </c>
      <c r="B10906" s="4" t="s">
        <v>5</v>
      </c>
      <c r="C10906" s="4" t="s">
        <v>84</v>
      </c>
    </row>
    <row r="10907" spans="1:10">
      <c r="A10907" t="n">
        <v>79642</v>
      </c>
      <c r="B10907" s="29" t="n">
        <v>3</v>
      </c>
      <c r="C10907" s="16" t="n">
        <f t="normal" ca="1">A11003</f>
        <v>0</v>
      </c>
    </row>
    <row r="10908" spans="1:10">
      <c r="A10908" t="s">
        <v>4</v>
      </c>
      <c r="B10908" s="4" t="s">
        <v>5</v>
      </c>
      <c r="C10908" s="4" t="s">
        <v>13</v>
      </c>
      <c r="D10908" s="34" t="s">
        <v>114</v>
      </c>
      <c r="E10908" s="4" t="s">
        <v>5</v>
      </c>
      <c r="F10908" s="4" t="s">
        <v>13</v>
      </c>
      <c r="G10908" s="4" t="s">
        <v>10</v>
      </c>
      <c r="H10908" s="34" t="s">
        <v>115</v>
      </c>
      <c r="I10908" s="4" t="s">
        <v>13</v>
      </c>
      <c r="J10908" s="4" t="s">
        <v>84</v>
      </c>
    </row>
    <row r="10909" spans="1:10">
      <c r="A10909" t="n">
        <v>79647</v>
      </c>
      <c r="B10909" s="15" t="n">
        <v>5</v>
      </c>
      <c r="C10909" s="7" t="n">
        <v>28</v>
      </c>
      <c r="D10909" s="34" t="s">
        <v>3</v>
      </c>
      <c r="E10909" s="31" t="n">
        <v>64</v>
      </c>
      <c r="F10909" s="7" t="n">
        <v>5</v>
      </c>
      <c r="G10909" s="7" t="n">
        <v>7</v>
      </c>
      <c r="H10909" s="34" t="s">
        <v>3</v>
      </c>
      <c r="I10909" s="7" t="n">
        <v>1</v>
      </c>
      <c r="J10909" s="16" t="n">
        <f t="normal" ca="1">A10915</f>
        <v>0</v>
      </c>
    </row>
    <row r="10910" spans="1:10">
      <c r="A10910" t="s">
        <v>4</v>
      </c>
      <c r="B10910" s="4" t="s">
        <v>5</v>
      </c>
      <c r="C10910" s="4" t="s">
        <v>13</v>
      </c>
      <c r="D10910" s="4" t="s">
        <v>10</v>
      </c>
    </row>
    <row r="10911" spans="1:10">
      <c r="A10911" t="n">
        <v>79658</v>
      </c>
      <c r="B10911" s="31" t="n">
        <v>64</v>
      </c>
      <c r="C10911" s="7" t="n">
        <v>4</v>
      </c>
      <c r="D10911" s="7" t="n">
        <v>7</v>
      </c>
    </row>
    <row r="10912" spans="1:10">
      <c r="A10912" t="s">
        <v>4</v>
      </c>
      <c r="B10912" s="4" t="s">
        <v>5</v>
      </c>
      <c r="C10912" s="4" t="s">
        <v>84</v>
      </c>
    </row>
    <row r="10913" spans="1:10">
      <c r="A10913" t="n">
        <v>79662</v>
      </c>
      <c r="B10913" s="29" t="n">
        <v>3</v>
      </c>
      <c r="C10913" s="16" t="n">
        <f t="normal" ca="1">A11003</f>
        <v>0</v>
      </c>
    </row>
    <row r="10914" spans="1:10">
      <c r="A10914" t="s">
        <v>4</v>
      </c>
      <c r="B10914" s="4" t="s">
        <v>5</v>
      </c>
      <c r="C10914" s="4" t="s">
        <v>13</v>
      </c>
      <c r="D10914" s="34" t="s">
        <v>114</v>
      </c>
      <c r="E10914" s="4" t="s">
        <v>5</v>
      </c>
      <c r="F10914" s="4" t="s">
        <v>13</v>
      </c>
      <c r="G10914" s="4" t="s">
        <v>10</v>
      </c>
      <c r="H10914" s="34" t="s">
        <v>115</v>
      </c>
      <c r="I10914" s="4" t="s">
        <v>13</v>
      </c>
      <c r="J10914" s="4" t="s">
        <v>84</v>
      </c>
    </row>
    <row r="10915" spans="1:10">
      <c r="A10915" t="n">
        <v>79667</v>
      </c>
      <c r="B10915" s="15" t="n">
        <v>5</v>
      </c>
      <c r="C10915" s="7" t="n">
        <v>28</v>
      </c>
      <c r="D10915" s="34" t="s">
        <v>3</v>
      </c>
      <c r="E10915" s="31" t="n">
        <v>64</v>
      </c>
      <c r="F10915" s="7" t="n">
        <v>5</v>
      </c>
      <c r="G10915" s="7" t="n">
        <v>8</v>
      </c>
      <c r="H10915" s="34" t="s">
        <v>3</v>
      </c>
      <c r="I10915" s="7" t="n">
        <v>1</v>
      </c>
      <c r="J10915" s="16" t="n">
        <f t="normal" ca="1">A10921</f>
        <v>0</v>
      </c>
    </row>
    <row r="10916" spans="1:10">
      <c r="A10916" t="s">
        <v>4</v>
      </c>
      <c r="B10916" s="4" t="s">
        <v>5</v>
      </c>
      <c r="C10916" s="4" t="s">
        <v>13</v>
      </c>
      <c r="D10916" s="4" t="s">
        <v>10</v>
      </c>
    </row>
    <row r="10917" spans="1:10">
      <c r="A10917" t="n">
        <v>79678</v>
      </c>
      <c r="B10917" s="31" t="n">
        <v>64</v>
      </c>
      <c r="C10917" s="7" t="n">
        <v>4</v>
      </c>
      <c r="D10917" s="7" t="n">
        <v>8</v>
      </c>
    </row>
    <row r="10918" spans="1:10">
      <c r="A10918" t="s">
        <v>4</v>
      </c>
      <c r="B10918" s="4" t="s">
        <v>5</v>
      </c>
      <c r="C10918" s="4" t="s">
        <v>84</v>
      </c>
    </row>
    <row r="10919" spans="1:10">
      <c r="A10919" t="n">
        <v>79682</v>
      </c>
      <c r="B10919" s="29" t="n">
        <v>3</v>
      </c>
      <c r="C10919" s="16" t="n">
        <f t="normal" ca="1">A11003</f>
        <v>0</v>
      </c>
    </row>
    <row r="10920" spans="1:10">
      <c r="A10920" t="s">
        <v>4</v>
      </c>
      <c r="B10920" s="4" t="s">
        <v>5</v>
      </c>
      <c r="C10920" s="4" t="s">
        <v>13</v>
      </c>
      <c r="D10920" s="34" t="s">
        <v>114</v>
      </c>
      <c r="E10920" s="4" t="s">
        <v>5</v>
      </c>
      <c r="F10920" s="4" t="s">
        <v>13</v>
      </c>
      <c r="G10920" s="4" t="s">
        <v>10</v>
      </c>
      <c r="H10920" s="34" t="s">
        <v>115</v>
      </c>
      <c r="I10920" s="4" t="s">
        <v>13</v>
      </c>
      <c r="J10920" s="4" t="s">
        <v>84</v>
      </c>
    </row>
    <row r="10921" spans="1:10">
      <c r="A10921" t="n">
        <v>79687</v>
      </c>
      <c r="B10921" s="15" t="n">
        <v>5</v>
      </c>
      <c r="C10921" s="7" t="n">
        <v>28</v>
      </c>
      <c r="D10921" s="34" t="s">
        <v>3</v>
      </c>
      <c r="E10921" s="31" t="n">
        <v>64</v>
      </c>
      <c r="F10921" s="7" t="n">
        <v>5</v>
      </c>
      <c r="G10921" s="7" t="n">
        <v>9</v>
      </c>
      <c r="H10921" s="34" t="s">
        <v>3</v>
      </c>
      <c r="I10921" s="7" t="n">
        <v>1</v>
      </c>
      <c r="J10921" s="16" t="n">
        <f t="normal" ca="1">A10927</f>
        <v>0</v>
      </c>
    </row>
    <row r="10922" spans="1:10">
      <c r="A10922" t="s">
        <v>4</v>
      </c>
      <c r="B10922" s="4" t="s">
        <v>5</v>
      </c>
      <c r="C10922" s="4" t="s">
        <v>13</v>
      </c>
      <c r="D10922" s="4" t="s">
        <v>10</v>
      </c>
    </row>
    <row r="10923" spans="1:10">
      <c r="A10923" t="n">
        <v>79698</v>
      </c>
      <c r="B10923" s="31" t="n">
        <v>64</v>
      </c>
      <c r="C10923" s="7" t="n">
        <v>4</v>
      </c>
      <c r="D10923" s="7" t="n">
        <v>9</v>
      </c>
    </row>
    <row r="10924" spans="1:10">
      <c r="A10924" t="s">
        <v>4</v>
      </c>
      <c r="B10924" s="4" t="s">
        <v>5</v>
      </c>
      <c r="C10924" s="4" t="s">
        <v>84</v>
      </c>
    </row>
    <row r="10925" spans="1:10">
      <c r="A10925" t="n">
        <v>79702</v>
      </c>
      <c r="B10925" s="29" t="n">
        <v>3</v>
      </c>
      <c r="C10925" s="16" t="n">
        <f t="normal" ca="1">A11003</f>
        <v>0</v>
      </c>
    </row>
    <row r="10926" spans="1:10">
      <c r="A10926" t="s">
        <v>4</v>
      </c>
      <c r="B10926" s="4" t="s">
        <v>5</v>
      </c>
      <c r="C10926" s="4" t="s">
        <v>13</v>
      </c>
      <c r="D10926" s="34" t="s">
        <v>114</v>
      </c>
      <c r="E10926" s="4" t="s">
        <v>5</v>
      </c>
      <c r="F10926" s="4" t="s">
        <v>13</v>
      </c>
      <c r="G10926" s="4" t="s">
        <v>10</v>
      </c>
      <c r="H10926" s="34" t="s">
        <v>115</v>
      </c>
      <c r="I10926" s="4" t="s">
        <v>13</v>
      </c>
      <c r="J10926" s="4" t="s">
        <v>84</v>
      </c>
    </row>
    <row r="10927" spans="1:10">
      <c r="A10927" t="n">
        <v>79707</v>
      </c>
      <c r="B10927" s="15" t="n">
        <v>5</v>
      </c>
      <c r="C10927" s="7" t="n">
        <v>28</v>
      </c>
      <c r="D10927" s="34" t="s">
        <v>3</v>
      </c>
      <c r="E10927" s="31" t="n">
        <v>64</v>
      </c>
      <c r="F10927" s="7" t="n">
        <v>5</v>
      </c>
      <c r="G10927" s="7" t="n">
        <v>11</v>
      </c>
      <c r="H10927" s="34" t="s">
        <v>3</v>
      </c>
      <c r="I10927" s="7" t="n">
        <v>1</v>
      </c>
      <c r="J10927" s="16" t="n">
        <f t="normal" ca="1">A10933</f>
        <v>0</v>
      </c>
    </row>
    <row r="10928" spans="1:10">
      <c r="A10928" t="s">
        <v>4</v>
      </c>
      <c r="B10928" s="4" t="s">
        <v>5</v>
      </c>
      <c r="C10928" s="4" t="s">
        <v>13</v>
      </c>
      <c r="D10928" s="4" t="s">
        <v>10</v>
      </c>
    </row>
    <row r="10929" spans="1:10">
      <c r="A10929" t="n">
        <v>79718</v>
      </c>
      <c r="B10929" s="31" t="n">
        <v>64</v>
      </c>
      <c r="C10929" s="7" t="n">
        <v>4</v>
      </c>
      <c r="D10929" s="7" t="n">
        <v>11</v>
      </c>
    </row>
    <row r="10930" spans="1:10">
      <c r="A10930" t="s">
        <v>4</v>
      </c>
      <c r="B10930" s="4" t="s">
        <v>5</v>
      </c>
      <c r="C10930" s="4" t="s">
        <v>84</v>
      </c>
    </row>
    <row r="10931" spans="1:10">
      <c r="A10931" t="n">
        <v>79722</v>
      </c>
      <c r="B10931" s="29" t="n">
        <v>3</v>
      </c>
      <c r="C10931" s="16" t="n">
        <f t="normal" ca="1">A11003</f>
        <v>0</v>
      </c>
    </row>
    <row r="10932" spans="1:10">
      <c r="A10932" t="s">
        <v>4</v>
      </c>
      <c r="B10932" s="4" t="s">
        <v>5</v>
      </c>
      <c r="C10932" s="4" t="s">
        <v>13</v>
      </c>
      <c r="D10932" s="34" t="s">
        <v>114</v>
      </c>
      <c r="E10932" s="4" t="s">
        <v>5</v>
      </c>
      <c r="F10932" s="4" t="s">
        <v>13</v>
      </c>
      <c r="G10932" s="4" t="s">
        <v>10</v>
      </c>
      <c r="H10932" s="34" t="s">
        <v>115</v>
      </c>
      <c r="I10932" s="4" t="s">
        <v>13</v>
      </c>
      <c r="J10932" s="4" t="s">
        <v>84</v>
      </c>
    </row>
    <row r="10933" spans="1:10">
      <c r="A10933" t="n">
        <v>79727</v>
      </c>
      <c r="B10933" s="15" t="n">
        <v>5</v>
      </c>
      <c r="C10933" s="7" t="n">
        <v>28</v>
      </c>
      <c r="D10933" s="34" t="s">
        <v>3</v>
      </c>
      <c r="E10933" s="31" t="n">
        <v>64</v>
      </c>
      <c r="F10933" s="7" t="n">
        <v>5</v>
      </c>
      <c r="G10933" s="7" t="n">
        <v>12</v>
      </c>
      <c r="H10933" s="34" t="s">
        <v>3</v>
      </c>
      <c r="I10933" s="7" t="n">
        <v>1</v>
      </c>
      <c r="J10933" s="16" t="n">
        <f t="normal" ca="1">A10939</f>
        <v>0</v>
      </c>
    </row>
    <row r="10934" spans="1:10">
      <c r="A10934" t="s">
        <v>4</v>
      </c>
      <c r="B10934" s="4" t="s">
        <v>5</v>
      </c>
      <c r="C10934" s="4" t="s">
        <v>13</v>
      </c>
      <c r="D10934" s="4" t="s">
        <v>10</v>
      </c>
    </row>
    <row r="10935" spans="1:10">
      <c r="A10935" t="n">
        <v>79738</v>
      </c>
      <c r="B10935" s="31" t="n">
        <v>64</v>
      </c>
      <c r="C10935" s="7" t="n">
        <v>4</v>
      </c>
      <c r="D10935" s="7" t="n">
        <v>12</v>
      </c>
    </row>
    <row r="10936" spans="1:10">
      <c r="A10936" t="s">
        <v>4</v>
      </c>
      <c r="B10936" s="4" t="s">
        <v>5</v>
      </c>
      <c r="C10936" s="4" t="s">
        <v>84</v>
      </c>
    </row>
    <row r="10937" spans="1:10">
      <c r="A10937" t="n">
        <v>79742</v>
      </c>
      <c r="B10937" s="29" t="n">
        <v>3</v>
      </c>
      <c r="C10937" s="16" t="n">
        <f t="normal" ca="1">A11003</f>
        <v>0</v>
      </c>
    </row>
    <row r="10938" spans="1:10">
      <c r="A10938" t="s">
        <v>4</v>
      </c>
      <c r="B10938" s="4" t="s">
        <v>5</v>
      </c>
      <c r="C10938" s="4" t="s">
        <v>13</v>
      </c>
      <c r="D10938" s="34" t="s">
        <v>114</v>
      </c>
      <c r="E10938" s="4" t="s">
        <v>5</v>
      </c>
      <c r="F10938" s="4" t="s">
        <v>13</v>
      </c>
      <c r="G10938" s="4" t="s">
        <v>10</v>
      </c>
      <c r="H10938" s="34" t="s">
        <v>115</v>
      </c>
      <c r="I10938" s="4" t="s">
        <v>13</v>
      </c>
      <c r="J10938" s="4" t="s">
        <v>84</v>
      </c>
    </row>
    <row r="10939" spans="1:10">
      <c r="A10939" t="n">
        <v>79747</v>
      </c>
      <c r="B10939" s="15" t="n">
        <v>5</v>
      </c>
      <c r="C10939" s="7" t="n">
        <v>28</v>
      </c>
      <c r="D10939" s="34" t="s">
        <v>3</v>
      </c>
      <c r="E10939" s="31" t="n">
        <v>64</v>
      </c>
      <c r="F10939" s="7" t="n">
        <v>5</v>
      </c>
      <c r="G10939" s="7" t="n">
        <v>13</v>
      </c>
      <c r="H10939" s="34" t="s">
        <v>3</v>
      </c>
      <c r="I10939" s="7" t="n">
        <v>1</v>
      </c>
      <c r="J10939" s="16" t="n">
        <f t="normal" ca="1">A10945</f>
        <v>0</v>
      </c>
    </row>
    <row r="10940" spans="1:10">
      <c r="A10940" t="s">
        <v>4</v>
      </c>
      <c r="B10940" s="4" t="s">
        <v>5</v>
      </c>
      <c r="C10940" s="4" t="s">
        <v>13</v>
      </c>
      <c r="D10940" s="4" t="s">
        <v>10</v>
      </c>
    </row>
    <row r="10941" spans="1:10">
      <c r="A10941" t="n">
        <v>79758</v>
      </c>
      <c r="B10941" s="31" t="n">
        <v>64</v>
      </c>
      <c r="C10941" s="7" t="n">
        <v>4</v>
      </c>
      <c r="D10941" s="7" t="n">
        <v>13</v>
      </c>
    </row>
    <row r="10942" spans="1:10">
      <c r="A10942" t="s">
        <v>4</v>
      </c>
      <c r="B10942" s="4" t="s">
        <v>5</v>
      </c>
      <c r="C10942" s="4" t="s">
        <v>84</v>
      </c>
    </row>
    <row r="10943" spans="1:10">
      <c r="A10943" t="n">
        <v>79762</v>
      </c>
      <c r="B10943" s="29" t="n">
        <v>3</v>
      </c>
      <c r="C10943" s="16" t="n">
        <f t="normal" ca="1">A11003</f>
        <v>0</v>
      </c>
    </row>
    <row r="10944" spans="1:10">
      <c r="A10944" t="s">
        <v>4</v>
      </c>
      <c r="B10944" s="4" t="s">
        <v>5</v>
      </c>
      <c r="C10944" s="4" t="s">
        <v>13</v>
      </c>
      <c r="D10944" s="34" t="s">
        <v>114</v>
      </c>
      <c r="E10944" s="4" t="s">
        <v>5</v>
      </c>
      <c r="F10944" s="4" t="s">
        <v>13</v>
      </c>
      <c r="G10944" s="4" t="s">
        <v>10</v>
      </c>
      <c r="H10944" s="34" t="s">
        <v>115</v>
      </c>
      <c r="I10944" s="4" t="s">
        <v>13</v>
      </c>
      <c r="J10944" s="4" t="s">
        <v>84</v>
      </c>
    </row>
    <row r="10945" spans="1:10">
      <c r="A10945" t="n">
        <v>79767</v>
      </c>
      <c r="B10945" s="15" t="n">
        <v>5</v>
      </c>
      <c r="C10945" s="7" t="n">
        <v>28</v>
      </c>
      <c r="D10945" s="34" t="s">
        <v>3</v>
      </c>
      <c r="E10945" s="31" t="n">
        <v>64</v>
      </c>
      <c r="F10945" s="7" t="n">
        <v>5</v>
      </c>
      <c r="G10945" s="7" t="n">
        <v>14</v>
      </c>
      <c r="H10945" s="34" t="s">
        <v>3</v>
      </c>
      <c r="I10945" s="7" t="n">
        <v>1</v>
      </c>
      <c r="J10945" s="16" t="n">
        <f t="normal" ca="1">A10951</f>
        <v>0</v>
      </c>
    </row>
    <row r="10946" spans="1:10">
      <c r="A10946" t="s">
        <v>4</v>
      </c>
      <c r="B10946" s="4" t="s">
        <v>5</v>
      </c>
      <c r="C10946" s="4" t="s">
        <v>13</v>
      </c>
      <c r="D10946" s="4" t="s">
        <v>10</v>
      </c>
    </row>
    <row r="10947" spans="1:10">
      <c r="A10947" t="n">
        <v>79778</v>
      </c>
      <c r="B10947" s="31" t="n">
        <v>64</v>
      </c>
      <c r="C10947" s="7" t="n">
        <v>4</v>
      </c>
      <c r="D10947" s="7" t="n">
        <v>14</v>
      </c>
    </row>
    <row r="10948" spans="1:10">
      <c r="A10948" t="s">
        <v>4</v>
      </c>
      <c r="B10948" s="4" t="s">
        <v>5</v>
      </c>
      <c r="C10948" s="4" t="s">
        <v>84</v>
      </c>
    </row>
    <row r="10949" spans="1:10">
      <c r="A10949" t="n">
        <v>79782</v>
      </c>
      <c r="B10949" s="29" t="n">
        <v>3</v>
      </c>
      <c r="C10949" s="16" t="n">
        <f t="normal" ca="1">A11003</f>
        <v>0</v>
      </c>
    </row>
    <row r="10950" spans="1:10">
      <c r="A10950" t="s">
        <v>4</v>
      </c>
      <c r="B10950" s="4" t="s">
        <v>5</v>
      </c>
      <c r="C10950" s="4" t="s">
        <v>13</v>
      </c>
      <c r="D10950" s="34" t="s">
        <v>114</v>
      </c>
      <c r="E10950" s="4" t="s">
        <v>5</v>
      </c>
      <c r="F10950" s="4" t="s">
        <v>13</v>
      </c>
      <c r="G10950" s="4" t="s">
        <v>10</v>
      </c>
      <c r="H10950" s="34" t="s">
        <v>115</v>
      </c>
      <c r="I10950" s="4" t="s">
        <v>13</v>
      </c>
      <c r="J10950" s="4" t="s">
        <v>84</v>
      </c>
    </row>
    <row r="10951" spans="1:10">
      <c r="A10951" t="n">
        <v>79787</v>
      </c>
      <c r="B10951" s="15" t="n">
        <v>5</v>
      </c>
      <c r="C10951" s="7" t="n">
        <v>28</v>
      </c>
      <c r="D10951" s="34" t="s">
        <v>3</v>
      </c>
      <c r="E10951" s="31" t="n">
        <v>64</v>
      </c>
      <c r="F10951" s="7" t="n">
        <v>5</v>
      </c>
      <c r="G10951" s="7" t="n">
        <v>15</v>
      </c>
      <c r="H10951" s="34" t="s">
        <v>3</v>
      </c>
      <c r="I10951" s="7" t="n">
        <v>1</v>
      </c>
      <c r="J10951" s="16" t="n">
        <f t="normal" ca="1">A10957</f>
        <v>0</v>
      </c>
    </row>
    <row r="10952" spans="1:10">
      <c r="A10952" t="s">
        <v>4</v>
      </c>
      <c r="B10952" s="4" t="s">
        <v>5</v>
      </c>
      <c r="C10952" s="4" t="s">
        <v>13</v>
      </c>
      <c r="D10952" s="4" t="s">
        <v>10</v>
      </c>
    </row>
    <row r="10953" spans="1:10">
      <c r="A10953" t="n">
        <v>79798</v>
      </c>
      <c r="B10953" s="31" t="n">
        <v>64</v>
      </c>
      <c r="C10953" s="7" t="n">
        <v>4</v>
      </c>
      <c r="D10953" s="7" t="n">
        <v>15</v>
      </c>
    </row>
    <row r="10954" spans="1:10">
      <c r="A10954" t="s">
        <v>4</v>
      </c>
      <c r="B10954" s="4" t="s">
        <v>5</v>
      </c>
      <c r="C10954" s="4" t="s">
        <v>84</v>
      </c>
    </row>
    <row r="10955" spans="1:10">
      <c r="A10955" t="n">
        <v>79802</v>
      </c>
      <c r="B10955" s="29" t="n">
        <v>3</v>
      </c>
      <c r="C10955" s="16" t="n">
        <f t="normal" ca="1">A11003</f>
        <v>0</v>
      </c>
    </row>
    <row r="10956" spans="1:10">
      <c r="A10956" t="s">
        <v>4</v>
      </c>
      <c r="B10956" s="4" t="s">
        <v>5</v>
      </c>
      <c r="C10956" s="4" t="s">
        <v>13</v>
      </c>
      <c r="D10956" s="34" t="s">
        <v>114</v>
      </c>
      <c r="E10956" s="4" t="s">
        <v>5</v>
      </c>
      <c r="F10956" s="4" t="s">
        <v>13</v>
      </c>
      <c r="G10956" s="4" t="s">
        <v>10</v>
      </c>
      <c r="H10956" s="34" t="s">
        <v>115</v>
      </c>
      <c r="I10956" s="4" t="s">
        <v>13</v>
      </c>
      <c r="J10956" s="4" t="s">
        <v>84</v>
      </c>
    </row>
    <row r="10957" spans="1:10">
      <c r="A10957" t="n">
        <v>79807</v>
      </c>
      <c r="B10957" s="15" t="n">
        <v>5</v>
      </c>
      <c r="C10957" s="7" t="n">
        <v>28</v>
      </c>
      <c r="D10957" s="34" t="s">
        <v>3</v>
      </c>
      <c r="E10957" s="31" t="n">
        <v>64</v>
      </c>
      <c r="F10957" s="7" t="n">
        <v>5</v>
      </c>
      <c r="G10957" s="7" t="n">
        <v>16</v>
      </c>
      <c r="H10957" s="34" t="s">
        <v>3</v>
      </c>
      <c r="I10957" s="7" t="n">
        <v>1</v>
      </c>
      <c r="J10957" s="16" t="n">
        <f t="normal" ca="1">A10963</f>
        <v>0</v>
      </c>
    </row>
    <row r="10958" spans="1:10">
      <c r="A10958" t="s">
        <v>4</v>
      </c>
      <c r="B10958" s="4" t="s">
        <v>5</v>
      </c>
      <c r="C10958" s="4" t="s">
        <v>13</v>
      </c>
      <c r="D10958" s="4" t="s">
        <v>10</v>
      </c>
    </row>
    <row r="10959" spans="1:10">
      <c r="A10959" t="n">
        <v>79818</v>
      </c>
      <c r="B10959" s="31" t="n">
        <v>64</v>
      </c>
      <c r="C10959" s="7" t="n">
        <v>4</v>
      </c>
      <c r="D10959" s="7" t="n">
        <v>16</v>
      </c>
    </row>
    <row r="10960" spans="1:10">
      <c r="A10960" t="s">
        <v>4</v>
      </c>
      <c r="B10960" s="4" t="s">
        <v>5</v>
      </c>
      <c r="C10960" s="4" t="s">
        <v>84</v>
      </c>
    </row>
    <row r="10961" spans="1:10">
      <c r="A10961" t="n">
        <v>79822</v>
      </c>
      <c r="B10961" s="29" t="n">
        <v>3</v>
      </c>
      <c r="C10961" s="16" t="n">
        <f t="normal" ca="1">A11003</f>
        <v>0</v>
      </c>
    </row>
    <row r="10962" spans="1:10">
      <c r="A10962" t="s">
        <v>4</v>
      </c>
      <c r="B10962" s="4" t="s">
        <v>5</v>
      </c>
      <c r="C10962" s="4" t="s">
        <v>13</v>
      </c>
      <c r="D10962" s="34" t="s">
        <v>114</v>
      </c>
      <c r="E10962" s="4" t="s">
        <v>5</v>
      </c>
      <c r="F10962" s="4" t="s">
        <v>13</v>
      </c>
      <c r="G10962" s="4" t="s">
        <v>10</v>
      </c>
      <c r="H10962" s="34" t="s">
        <v>115</v>
      </c>
      <c r="I10962" s="4" t="s">
        <v>13</v>
      </c>
      <c r="J10962" s="4" t="s">
        <v>84</v>
      </c>
    </row>
    <row r="10963" spans="1:10">
      <c r="A10963" t="n">
        <v>79827</v>
      </c>
      <c r="B10963" s="15" t="n">
        <v>5</v>
      </c>
      <c r="C10963" s="7" t="n">
        <v>28</v>
      </c>
      <c r="D10963" s="34" t="s">
        <v>3</v>
      </c>
      <c r="E10963" s="31" t="n">
        <v>64</v>
      </c>
      <c r="F10963" s="7" t="n">
        <v>5</v>
      </c>
      <c r="G10963" s="7" t="n">
        <v>17</v>
      </c>
      <c r="H10963" s="34" t="s">
        <v>3</v>
      </c>
      <c r="I10963" s="7" t="n">
        <v>1</v>
      </c>
      <c r="J10963" s="16" t="n">
        <f t="normal" ca="1">A10969</f>
        <v>0</v>
      </c>
    </row>
    <row r="10964" spans="1:10">
      <c r="A10964" t="s">
        <v>4</v>
      </c>
      <c r="B10964" s="4" t="s">
        <v>5</v>
      </c>
      <c r="C10964" s="4" t="s">
        <v>13</v>
      </c>
      <c r="D10964" s="4" t="s">
        <v>10</v>
      </c>
    </row>
    <row r="10965" spans="1:10">
      <c r="A10965" t="n">
        <v>79838</v>
      </c>
      <c r="B10965" s="31" t="n">
        <v>64</v>
      </c>
      <c r="C10965" s="7" t="n">
        <v>4</v>
      </c>
      <c r="D10965" s="7" t="n">
        <v>17</v>
      </c>
    </row>
    <row r="10966" spans="1:10">
      <c r="A10966" t="s">
        <v>4</v>
      </c>
      <c r="B10966" s="4" t="s">
        <v>5</v>
      </c>
      <c r="C10966" s="4" t="s">
        <v>84</v>
      </c>
    </row>
    <row r="10967" spans="1:10">
      <c r="A10967" t="n">
        <v>79842</v>
      </c>
      <c r="B10967" s="29" t="n">
        <v>3</v>
      </c>
      <c r="C10967" s="16" t="n">
        <f t="normal" ca="1">A11003</f>
        <v>0</v>
      </c>
    </row>
    <row r="10968" spans="1:10">
      <c r="A10968" t="s">
        <v>4</v>
      </c>
      <c r="B10968" s="4" t="s">
        <v>5</v>
      </c>
      <c r="C10968" s="4" t="s">
        <v>13</v>
      </c>
      <c r="D10968" s="34" t="s">
        <v>114</v>
      </c>
      <c r="E10968" s="4" t="s">
        <v>5</v>
      </c>
      <c r="F10968" s="4" t="s">
        <v>13</v>
      </c>
      <c r="G10968" s="4" t="s">
        <v>10</v>
      </c>
      <c r="H10968" s="34" t="s">
        <v>115</v>
      </c>
      <c r="I10968" s="4" t="s">
        <v>13</v>
      </c>
      <c r="J10968" s="4" t="s">
        <v>84</v>
      </c>
    </row>
    <row r="10969" spans="1:10">
      <c r="A10969" t="n">
        <v>79847</v>
      </c>
      <c r="B10969" s="15" t="n">
        <v>5</v>
      </c>
      <c r="C10969" s="7" t="n">
        <v>28</v>
      </c>
      <c r="D10969" s="34" t="s">
        <v>3</v>
      </c>
      <c r="E10969" s="31" t="n">
        <v>64</v>
      </c>
      <c r="F10969" s="7" t="n">
        <v>5</v>
      </c>
      <c r="G10969" s="7" t="n">
        <v>18</v>
      </c>
      <c r="H10969" s="34" t="s">
        <v>3</v>
      </c>
      <c r="I10969" s="7" t="n">
        <v>1</v>
      </c>
      <c r="J10969" s="16" t="n">
        <f t="normal" ca="1">A10975</f>
        <v>0</v>
      </c>
    </row>
    <row r="10970" spans="1:10">
      <c r="A10970" t="s">
        <v>4</v>
      </c>
      <c r="B10970" s="4" t="s">
        <v>5</v>
      </c>
      <c r="C10970" s="4" t="s">
        <v>13</v>
      </c>
      <c r="D10970" s="4" t="s">
        <v>10</v>
      </c>
    </row>
    <row r="10971" spans="1:10">
      <c r="A10971" t="n">
        <v>79858</v>
      </c>
      <c r="B10971" s="31" t="n">
        <v>64</v>
      </c>
      <c r="C10971" s="7" t="n">
        <v>4</v>
      </c>
      <c r="D10971" s="7" t="n">
        <v>18</v>
      </c>
    </row>
    <row r="10972" spans="1:10">
      <c r="A10972" t="s">
        <v>4</v>
      </c>
      <c r="B10972" s="4" t="s">
        <v>5</v>
      </c>
      <c r="C10972" s="4" t="s">
        <v>84</v>
      </c>
    </row>
    <row r="10973" spans="1:10">
      <c r="A10973" t="n">
        <v>79862</v>
      </c>
      <c r="B10973" s="29" t="n">
        <v>3</v>
      </c>
      <c r="C10973" s="16" t="n">
        <f t="normal" ca="1">A11003</f>
        <v>0</v>
      </c>
    </row>
    <row r="10974" spans="1:10">
      <c r="A10974" t="s">
        <v>4</v>
      </c>
      <c r="B10974" s="4" t="s">
        <v>5</v>
      </c>
      <c r="C10974" s="4" t="s">
        <v>13</v>
      </c>
      <c r="D10974" s="34" t="s">
        <v>114</v>
      </c>
      <c r="E10974" s="4" t="s">
        <v>5</v>
      </c>
      <c r="F10974" s="4" t="s">
        <v>13</v>
      </c>
      <c r="G10974" s="4" t="s">
        <v>10</v>
      </c>
      <c r="H10974" s="34" t="s">
        <v>115</v>
      </c>
      <c r="I10974" s="4" t="s">
        <v>13</v>
      </c>
      <c r="J10974" s="4" t="s">
        <v>84</v>
      </c>
    </row>
    <row r="10975" spans="1:10">
      <c r="A10975" t="n">
        <v>79867</v>
      </c>
      <c r="B10975" s="15" t="n">
        <v>5</v>
      </c>
      <c r="C10975" s="7" t="n">
        <v>28</v>
      </c>
      <c r="D10975" s="34" t="s">
        <v>3</v>
      </c>
      <c r="E10975" s="31" t="n">
        <v>64</v>
      </c>
      <c r="F10975" s="7" t="n">
        <v>5</v>
      </c>
      <c r="G10975" s="7" t="n">
        <v>19</v>
      </c>
      <c r="H10975" s="34" t="s">
        <v>3</v>
      </c>
      <c r="I10975" s="7" t="n">
        <v>1</v>
      </c>
      <c r="J10975" s="16" t="n">
        <f t="normal" ca="1">A10981</f>
        <v>0</v>
      </c>
    </row>
    <row r="10976" spans="1:10">
      <c r="A10976" t="s">
        <v>4</v>
      </c>
      <c r="B10976" s="4" t="s">
        <v>5</v>
      </c>
      <c r="C10976" s="4" t="s">
        <v>13</v>
      </c>
      <c r="D10976" s="4" t="s">
        <v>10</v>
      </c>
    </row>
    <row r="10977" spans="1:10">
      <c r="A10977" t="n">
        <v>79878</v>
      </c>
      <c r="B10977" s="31" t="n">
        <v>64</v>
      </c>
      <c r="C10977" s="7" t="n">
        <v>4</v>
      </c>
      <c r="D10977" s="7" t="n">
        <v>19</v>
      </c>
    </row>
    <row r="10978" spans="1:10">
      <c r="A10978" t="s">
        <v>4</v>
      </c>
      <c r="B10978" s="4" t="s">
        <v>5</v>
      </c>
      <c r="C10978" s="4" t="s">
        <v>84</v>
      </c>
    </row>
    <row r="10979" spans="1:10">
      <c r="A10979" t="n">
        <v>79882</v>
      </c>
      <c r="B10979" s="29" t="n">
        <v>3</v>
      </c>
      <c r="C10979" s="16" t="n">
        <f t="normal" ca="1">A11003</f>
        <v>0</v>
      </c>
    </row>
    <row r="10980" spans="1:10">
      <c r="A10980" t="s">
        <v>4</v>
      </c>
      <c r="B10980" s="4" t="s">
        <v>5</v>
      </c>
      <c r="C10980" s="4" t="s">
        <v>13</v>
      </c>
      <c r="D10980" s="34" t="s">
        <v>114</v>
      </c>
      <c r="E10980" s="4" t="s">
        <v>5</v>
      </c>
      <c r="F10980" s="4" t="s">
        <v>13</v>
      </c>
      <c r="G10980" s="4" t="s">
        <v>10</v>
      </c>
      <c r="H10980" s="34" t="s">
        <v>115</v>
      </c>
      <c r="I10980" s="4" t="s">
        <v>13</v>
      </c>
      <c r="J10980" s="4" t="s">
        <v>84</v>
      </c>
    </row>
    <row r="10981" spans="1:10">
      <c r="A10981" t="n">
        <v>79887</v>
      </c>
      <c r="B10981" s="15" t="n">
        <v>5</v>
      </c>
      <c r="C10981" s="7" t="n">
        <v>28</v>
      </c>
      <c r="D10981" s="34" t="s">
        <v>3</v>
      </c>
      <c r="E10981" s="31" t="n">
        <v>64</v>
      </c>
      <c r="F10981" s="7" t="n">
        <v>5</v>
      </c>
      <c r="G10981" s="7" t="n">
        <v>20</v>
      </c>
      <c r="H10981" s="34" t="s">
        <v>3</v>
      </c>
      <c r="I10981" s="7" t="n">
        <v>1</v>
      </c>
      <c r="J10981" s="16" t="n">
        <f t="normal" ca="1">A10987</f>
        <v>0</v>
      </c>
    </row>
    <row r="10982" spans="1:10">
      <c r="A10982" t="s">
        <v>4</v>
      </c>
      <c r="B10982" s="4" t="s">
        <v>5</v>
      </c>
      <c r="C10982" s="4" t="s">
        <v>13</v>
      </c>
      <c r="D10982" s="4" t="s">
        <v>10</v>
      </c>
    </row>
    <row r="10983" spans="1:10">
      <c r="A10983" t="n">
        <v>79898</v>
      </c>
      <c r="B10983" s="31" t="n">
        <v>64</v>
      </c>
      <c r="C10983" s="7" t="n">
        <v>4</v>
      </c>
      <c r="D10983" s="7" t="n">
        <v>20</v>
      </c>
    </row>
    <row r="10984" spans="1:10">
      <c r="A10984" t="s">
        <v>4</v>
      </c>
      <c r="B10984" s="4" t="s">
        <v>5</v>
      </c>
      <c r="C10984" s="4" t="s">
        <v>84</v>
      </c>
    </row>
    <row r="10985" spans="1:10">
      <c r="A10985" t="n">
        <v>79902</v>
      </c>
      <c r="B10985" s="29" t="n">
        <v>3</v>
      </c>
      <c r="C10985" s="16" t="n">
        <f t="normal" ca="1">A11003</f>
        <v>0</v>
      </c>
    </row>
    <row r="10986" spans="1:10">
      <c r="A10986" t="s">
        <v>4</v>
      </c>
      <c r="B10986" s="4" t="s">
        <v>5</v>
      </c>
      <c r="C10986" s="4" t="s">
        <v>13</v>
      </c>
      <c r="D10986" s="34" t="s">
        <v>114</v>
      </c>
      <c r="E10986" s="4" t="s">
        <v>5</v>
      </c>
      <c r="F10986" s="4" t="s">
        <v>13</v>
      </c>
      <c r="G10986" s="4" t="s">
        <v>10</v>
      </c>
      <c r="H10986" s="34" t="s">
        <v>115</v>
      </c>
      <c r="I10986" s="4" t="s">
        <v>13</v>
      </c>
      <c r="J10986" s="4" t="s">
        <v>84</v>
      </c>
    </row>
    <row r="10987" spans="1:10">
      <c r="A10987" t="n">
        <v>79907</v>
      </c>
      <c r="B10987" s="15" t="n">
        <v>5</v>
      </c>
      <c r="C10987" s="7" t="n">
        <v>28</v>
      </c>
      <c r="D10987" s="34" t="s">
        <v>3</v>
      </c>
      <c r="E10987" s="31" t="n">
        <v>64</v>
      </c>
      <c r="F10987" s="7" t="n">
        <v>5</v>
      </c>
      <c r="G10987" s="7" t="n">
        <v>21</v>
      </c>
      <c r="H10987" s="34" t="s">
        <v>3</v>
      </c>
      <c r="I10987" s="7" t="n">
        <v>1</v>
      </c>
      <c r="J10987" s="16" t="n">
        <f t="normal" ca="1">A10993</f>
        <v>0</v>
      </c>
    </row>
    <row r="10988" spans="1:10">
      <c r="A10988" t="s">
        <v>4</v>
      </c>
      <c r="B10988" s="4" t="s">
        <v>5</v>
      </c>
      <c r="C10988" s="4" t="s">
        <v>13</v>
      </c>
      <c r="D10988" s="4" t="s">
        <v>10</v>
      </c>
    </row>
    <row r="10989" spans="1:10">
      <c r="A10989" t="n">
        <v>79918</v>
      </c>
      <c r="B10989" s="31" t="n">
        <v>64</v>
      </c>
      <c r="C10989" s="7" t="n">
        <v>4</v>
      </c>
      <c r="D10989" s="7" t="n">
        <v>21</v>
      </c>
    </row>
    <row r="10990" spans="1:10">
      <c r="A10990" t="s">
        <v>4</v>
      </c>
      <c r="B10990" s="4" t="s">
        <v>5</v>
      </c>
      <c r="C10990" s="4" t="s">
        <v>84</v>
      </c>
    </row>
    <row r="10991" spans="1:10">
      <c r="A10991" t="n">
        <v>79922</v>
      </c>
      <c r="B10991" s="29" t="n">
        <v>3</v>
      </c>
      <c r="C10991" s="16" t="n">
        <f t="normal" ca="1">A11003</f>
        <v>0</v>
      </c>
    </row>
    <row r="10992" spans="1:10">
      <c r="A10992" t="s">
        <v>4</v>
      </c>
      <c r="B10992" s="4" t="s">
        <v>5</v>
      </c>
      <c r="C10992" s="4" t="s">
        <v>13</v>
      </c>
      <c r="D10992" s="34" t="s">
        <v>114</v>
      </c>
      <c r="E10992" s="4" t="s">
        <v>5</v>
      </c>
      <c r="F10992" s="4" t="s">
        <v>13</v>
      </c>
      <c r="G10992" s="4" t="s">
        <v>10</v>
      </c>
      <c r="H10992" s="34" t="s">
        <v>115</v>
      </c>
      <c r="I10992" s="4" t="s">
        <v>13</v>
      </c>
      <c r="J10992" s="4" t="s">
        <v>84</v>
      </c>
    </row>
    <row r="10993" spans="1:10">
      <c r="A10993" t="n">
        <v>79927</v>
      </c>
      <c r="B10993" s="15" t="n">
        <v>5</v>
      </c>
      <c r="C10993" s="7" t="n">
        <v>28</v>
      </c>
      <c r="D10993" s="34" t="s">
        <v>3</v>
      </c>
      <c r="E10993" s="31" t="n">
        <v>64</v>
      </c>
      <c r="F10993" s="7" t="n">
        <v>5</v>
      </c>
      <c r="G10993" s="7" t="n">
        <v>22</v>
      </c>
      <c r="H10993" s="34" t="s">
        <v>3</v>
      </c>
      <c r="I10993" s="7" t="n">
        <v>1</v>
      </c>
      <c r="J10993" s="16" t="n">
        <f t="normal" ca="1">A10999</f>
        <v>0</v>
      </c>
    </row>
    <row r="10994" spans="1:10">
      <c r="A10994" t="s">
        <v>4</v>
      </c>
      <c r="B10994" s="4" t="s">
        <v>5</v>
      </c>
      <c r="C10994" s="4" t="s">
        <v>13</v>
      </c>
      <c r="D10994" s="4" t="s">
        <v>10</v>
      </c>
    </row>
    <row r="10995" spans="1:10">
      <c r="A10995" t="n">
        <v>79938</v>
      </c>
      <c r="B10995" s="31" t="n">
        <v>64</v>
      </c>
      <c r="C10995" s="7" t="n">
        <v>4</v>
      </c>
      <c r="D10995" s="7" t="n">
        <v>22</v>
      </c>
    </row>
    <row r="10996" spans="1:10">
      <c r="A10996" t="s">
        <v>4</v>
      </c>
      <c r="B10996" s="4" t="s">
        <v>5</v>
      </c>
      <c r="C10996" s="4" t="s">
        <v>84</v>
      </c>
    </row>
    <row r="10997" spans="1:10">
      <c r="A10997" t="n">
        <v>79942</v>
      </c>
      <c r="B10997" s="29" t="n">
        <v>3</v>
      </c>
      <c r="C10997" s="16" t="n">
        <f t="normal" ca="1">A11003</f>
        <v>0</v>
      </c>
    </row>
    <row r="10998" spans="1:10">
      <c r="A10998" t="s">
        <v>4</v>
      </c>
      <c r="B10998" s="4" t="s">
        <v>5</v>
      </c>
      <c r="C10998" s="4" t="s">
        <v>13</v>
      </c>
      <c r="D10998" s="34" t="s">
        <v>114</v>
      </c>
      <c r="E10998" s="4" t="s">
        <v>5</v>
      </c>
      <c r="F10998" s="4" t="s">
        <v>13</v>
      </c>
      <c r="G10998" s="4" t="s">
        <v>10</v>
      </c>
      <c r="H10998" s="34" t="s">
        <v>115</v>
      </c>
      <c r="I10998" s="4" t="s">
        <v>13</v>
      </c>
      <c r="J10998" s="4" t="s">
        <v>84</v>
      </c>
    </row>
    <row r="10999" spans="1:10">
      <c r="A10999" t="n">
        <v>79947</v>
      </c>
      <c r="B10999" s="15" t="n">
        <v>5</v>
      </c>
      <c r="C10999" s="7" t="n">
        <v>28</v>
      </c>
      <c r="D10999" s="34" t="s">
        <v>3</v>
      </c>
      <c r="E10999" s="31" t="n">
        <v>64</v>
      </c>
      <c r="F10999" s="7" t="n">
        <v>5</v>
      </c>
      <c r="G10999" s="7" t="n">
        <v>23</v>
      </c>
      <c r="H10999" s="34" t="s">
        <v>3</v>
      </c>
      <c r="I10999" s="7" t="n">
        <v>1</v>
      </c>
      <c r="J10999" s="16" t="n">
        <f t="normal" ca="1">A11003</f>
        <v>0</v>
      </c>
    </row>
    <row r="11000" spans="1:10">
      <c r="A11000" t="s">
        <v>4</v>
      </c>
      <c r="B11000" s="4" t="s">
        <v>5</v>
      </c>
      <c r="C11000" s="4" t="s">
        <v>13</v>
      </c>
      <c r="D11000" s="4" t="s">
        <v>10</v>
      </c>
    </row>
    <row r="11001" spans="1:10">
      <c r="A11001" t="n">
        <v>79958</v>
      </c>
      <c r="B11001" s="31" t="n">
        <v>64</v>
      </c>
      <c r="C11001" s="7" t="n">
        <v>4</v>
      </c>
      <c r="D11001" s="7" t="n">
        <v>23</v>
      </c>
    </row>
    <row r="11002" spans="1:10">
      <c r="A11002" t="s">
        <v>4</v>
      </c>
      <c r="B11002" s="4" t="s">
        <v>5</v>
      </c>
      <c r="C11002" s="4" t="s">
        <v>84</v>
      </c>
    </row>
    <row r="11003" spans="1:10">
      <c r="A11003" t="n">
        <v>79962</v>
      </c>
      <c r="B11003" s="29" t="n">
        <v>3</v>
      </c>
      <c r="C11003" s="16" t="n">
        <f t="normal" ca="1">A11025</f>
        <v>0</v>
      </c>
    </row>
    <row r="11004" spans="1:10">
      <c r="A11004" t="s">
        <v>4</v>
      </c>
      <c r="B11004" s="4" t="s">
        <v>5</v>
      </c>
      <c r="C11004" s="4" t="s">
        <v>13</v>
      </c>
      <c r="D11004" s="4" t="s">
        <v>13</v>
      </c>
      <c r="E11004" s="4" t="s">
        <v>13</v>
      </c>
      <c r="F11004" s="4" t="s">
        <v>9</v>
      </c>
      <c r="G11004" s="4" t="s">
        <v>13</v>
      </c>
      <c r="H11004" s="4" t="s">
        <v>13</v>
      </c>
      <c r="I11004" s="4" t="s">
        <v>13</v>
      </c>
      <c r="J11004" s="4" t="s">
        <v>13</v>
      </c>
      <c r="K11004" s="4" t="s">
        <v>9</v>
      </c>
      <c r="L11004" s="4" t="s">
        <v>13</v>
      </c>
      <c r="M11004" s="4" t="s">
        <v>13</v>
      </c>
      <c r="N11004" s="4" t="s">
        <v>13</v>
      </c>
      <c r="O11004" s="4" t="s">
        <v>13</v>
      </c>
      <c r="P11004" s="4" t="s">
        <v>13</v>
      </c>
      <c r="Q11004" s="4" t="s">
        <v>9</v>
      </c>
      <c r="R11004" s="4" t="s">
        <v>13</v>
      </c>
      <c r="S11004" s="4" t="s">
        <v>13</v>
      </c>
      <c r="T11004" s="4" t="s">
        <v>13</v>
      </c>
      <c r="U11004" s="4" t="s">
        <v>13</v>
      </c>
      <c r="V11004" s="4" t="s">
        <v>9</v>
      </c>
      <c r="W11004" s="4" t="s">
        <v>13</v>
      </c>
      <c r="X11004" s="4" t="s">
        <v>13</v>
      </c>
      <c r="Y11004" s="4" t="s">
        <v>13</v>
      </c>
      <c r="Z11004" s="4" t="s">
        <v>13</v>
      </c>
      <c r="AA11004" s="4" t="s">
        <v>84</v>
      </c>
    </row>
    <row r="11005" spans="1:10">
      <c r="A11005" t="n">
        <v>79967</v>
      </c>
      <c r="B11005" s="15" t="n">
        <v>5</v>
      </c>
      <c r="C11005" s="7" t="n">
        <v>35</v>
      </c>
      <c r="D11005" s="7" t="n">
        <v>1</v>
      </c>
      <c r="E11005" s="7" t="n">
        <v>0</v>
      </c>
      <c r="F11005" s="7" t="n">
        <v>88</v>
      </c>
      <c r="G11005" s="7" t="n">
        <v>7</v>
      </c>
      <c r="H11005" s="7" t="n">
        <v>35</v>
      </c>
      <c r="I11005" s="7" t="n">
        <v>1</v>
      </c>
      <c r="J11005" s="7" t="n">
        <v>0</v>
      </c>
      <c r="K11005" s="7" t="n">
        <v>108</v>
      </c>
      <c r="L11005" s="7" t="n">
        <v>6</v>
      </c>
      <c r="M11005" s="7" t="n">
        <v>9</v>
      </c>
      <c r="N11005" s="7" t="n">
        <v>35</v>
      </c>
      <c r="O11005" s="7" t="n">
        <v>1</v>
      </c>
      <c r="P11005" s="7" t="n">
        <v>0</v>
      </c>
      <c r="Q11005" s="7" t="n">
        <v>162</v>
      </c>
      <c r="R11005" s="7" t="n">
        <v>7</v>
      </c>
      <c r="S11005" s="7" t="n">
        <v>35</v>
      </c>
      <c r="T11005" s="7" t="n">
        <v>1</v>
      </c>
      <c r="U11005" s="7" t="n">
        <v>0</v>
      </c>
      <c r="V11005" s="7" t="n">
        <v>222</v>
      </c>
      <c r="W11005" s="7" t="n">
        <v>6</v>
      </c>
      <c r="X11005" s="7" t="n">
        <v>9</v>
      </c>
      <c r="Y11005" s="7" t="n">
        <v>11</v>
      </c>
      <c r="Z11005" s="7" t="n">
        <v>1</v>
      </c>
      <c r="AA11005" s="16" t="n">
        <f t="normal" ca="1">A11017</f>
        <v>0</v>
      </c>
    </row>
    <row r="11006" spans="1:10">
      <c r="A11006" t="s">
        <v>4</v>
      </c>
      <c r="B11006" s="4" t="s">
        <v>5</v>
      </c>
      <c r="C11006" s="4" t="s">
        <v>13</v>
      </c>
      <c r="D11006" s="4" t="s">
        <v>10</v>
      </c>
      <c r="E11006" s="4" t="s">
        <v>10</v>
      </c>
      <c r="F11006" s="4" t="s">
        <v>10</v>
      </c>
      <c r="G11006" s="4" t="s">
        <v>10</v>
      </c>
      <c r="H11006" s="4" t="s">
        <v>13</v>
      </c>
    </row>
    <row r="11007" spans="1:10">
      <c r="A11007" t="n">
        <v>80008</v>
      </c>
      <c r="B11007" s="47" t="n">
        <v>25</v>
      </c>
      <c r="C11007" s="7" t="n">
        <v>5</v>
      </c>
      <c r="D11007" s="7" t="n">
        <v>65535</v>
      </c>
      <c r="E11007" s="7" t="n">
        <v>500</v>
      </c>
      <c r="F11007" s="7" t="n">
        <v>800</v>
      </c>
      <c r="G11007" s="7" t="n">
        <v>140</v>
      </c>
      <c r="H11007" s="7" t="n">
        <v>0</v>
      </c>
    </row>
    <row r="11008" spans="1:10">
      <c r="A11008" t="s">
        <v>4</v>
      </c>
      <c r="B11008" s="4" t="s">
        <v>5</v>
      </c>
      <c r="C11008" s="4" t="s">
        <v>10</v>
      </c>
      <c r="D11008" s="4" t="s">
        <v>13</v>
      </c>
      <c r="E11008" s="4" t="s">
        <v>111</v>
      </c>
      <c r="F11008" s="4" t="s">
        <v>13</v>
      </c>
      <c r="G11008" s="4" t="s">
        <v>13</v>
      </c>
    </row>
    <row r="11009" spans="1:27">
      <c r="A11009" t="n">
        <v>80019</v>
      </c>
      <c r="B11009" s="48" t="n">
        <v>24</v>
      </c>
      <c r="C11009" s="7" t="n">
        <v>65533</v>
      </c>
      <c r="D11009" s="7" t="n">
        <v>11</v>
      </c>
      <c r="E11009" s="7" t="s">
        <v>1052</v>
      </c>
      <c r="F11009" s="7" t="n">
        <v>2</v>
      </c>
      <c r="G11009" s="7" t="n">
        <v>0</v>
      </c>
    </row>
    <row r="11010" spans="1:27">
      <c r="A11010" t="s">
        <v>4</v>
      </c>
      <c r="B11010" s="4" t="s">
        <v>5</v>
      </c>
    </row>
    <row r="11011" spans="1:27">
      <c r="A11011" t="n">
        <v>80051</v>
      </c>
      <c r="B11011" s="33" t="n">
        <v>28</v>
      </c>
    </row>
    <row r="11012" spans="1:27">
      <c r="A11012" t="s">
        <v>4</v>
      </c>
      <c r="B11012" s="4" t="s">
        <v>5</v>
      </c>
      <c r="C11012" s="4" t="s">
        <v>13</v>
      </c>
    </row>
    <row r="11013" spans="1:27">
      <c r="A11013" t="n">
        <v>80052</v>
      </c>
      <c r="B11013" s="49" t="n">
        <v>27</v>
      </c>
      <c r="C11013" s="7" t="n">
        <v>0</v>
      </c>
    </row>
    <row r="11014" spans="1:27">
      <c r="A11014" t="s">
        <v>4</v>
      </c>
      <c r="B11014" s="4" t="s">
        <v>5</v>
      </c>
      <c r="C11014" s="4" t="s">
        <v>13</v>
      </c>
      <c r="D11014" s="4" t="s">
        <v>10</v>
      </c>
      <c r="E11014" s="4" t="s">
        <v>10</v>
      </c>
      <c r="F11014" s="4" t="s">
        <v>10</v>
      </c>
      <c r="G11014" s="4" t="s">
        <v>10</v>
      </c>
      <c r="H11014" s="4" t="s">
        <v>13</v>
      </c>
    </row>
    <row r="11015" spans="1:27">
      <c r="A11015" t="n">
        <v>80054</v>
      </c>
      <c r="B11015" s="47" t="n">
        <v>25</v>
      </c>
      <c r="C11015" s="7" t="n">
        <v>5</v>
      </c>
      <c r="D11015" s="7" t="n">
        <v>65535</v>
      </c>
      <c r="E11015" s="7" t="n">
        <v>65535</v>
      </c>
      <c r="F11015" s="7" t="n">
        <v>65535</v>
      </c>
      <c r="G11015" s="7" t="n">
        <v>65535</v>
      </c>
      <c r="H11015" s="7" t="n">
        <v>0</v>
      </c>
    </row>
    <row r="11016" spans="1:27">
      <c r="A11016" t="s">
        <v>4</v>
      </c>
      <c r="B11016" s="4" t="s">
        <v>5</v>
      </c>
      <c r="C11016" s="4" t="s">
        <v>13</v>
      </c>
      <c r="D11016" s="4" t="s">
        <v>13</v>
      </c>
      <c r="E11016" s="4" t="s">
        <v>13</v>
      </c>
      <c r="F11016" s="4" t="s">
        <v>13</v>
      </c>
      <c r="G11016" s="4" t="s">
        <v>13</v>
      </c>
    </row>
    <row r="11017" spans="1:27">
      <c r="A11017" t="n">
        <v>80065</v>
      </c>
      <c r="B11017" s="25" t="n">
        <v>18</v>
      </c>
      <c r="C11017" s="7" t="n">
        <v>6</v>
      </c>
      <c r="D11017" s="7" t="n">
        <v>31</v>
      </c>
      <c r="E11017" s="7" t="n">
        <v>0</v>
      </c>
      <c r="F11017" s="7" t="n">
        <v>19</v>
      </c>
      <c r="G11017" s="7" t="n">
        <v>1</v>
      </c>
    </row>
    <row r="11018" spans="1:27">
      <c r="A11018" t="s">
        <v>4</v>
      </c>
      <c r="B11018" s="4" t="s">
        <v>5</v>
      </c>
      <c r="C11018" s="4" t="s">
        <v>13</v>
      </c>
    </row>
    <row r="11019" spans="1:27">
      <c r="A11019" t="n">
        <v>80071</v>
      </c>
      <c r="B11019" s="43" t="n">
        <v>117</v>
      </c>
      <c r="C11019" s="7" t="n">
        <v>2</v>
      </c>
    </row>
    <row r="11020" spans="1:27">
      <c r="A11020" t="s">
        <v>4</v>
      </c>
      <c r="B11020" s="4" t="s">
        <v>5</v>
      </c>
      <c r="C11020" s="4" t="s">
        <v>13</v>
      </c>
      <c r="D11020" s="4" t="s">
        <v>13</v>
      </c>
    </row>
    <row r="11021" spans="1:27">
      <c r="A11021" t="n">
        <v>80073</v>
      </c>
      <c r="B11021" s="43" t="n">
        <v>117</v>
      </c>
      <c r="C11021" s="7" t="n">
        <v>0</v>
      </c>
      <c r="D11021" s="7" t="n">
        <v>0</v>
      </c>
    </row>
    <row r="11022" spans="1:27">
      <c r="A11022" t="s">
        <v>4</v>
      </c>
      <c r="B11022" s="4" t="s">
        <v>5</v>
      </c>
      <c r="C11022" s="4" t="s">
        <v>13</v>
      </c>
    </row>
    <row r="11023" spans="1:27">
      <c r="A11023" t="n">
        <v>80076</v>
      </c>
      <c r="B11023" s="43" t="n">
        <v>117</v>
      </c>
      <c r="C11023" s="7" t="n">
        <v>1</v>
      </c>
    </row>
    <row r="11024" spans="1:27">
      <c r="A11024" t="s">
        <v>4</v>
      </c>
      <c r="B11024" s="4" t="s">
        <v>5</v>
      </c>
      <c r="C11024" s="4" t="s">
        <v>13</v>
      </c>
      <c r="D11024" s="4" t="s">
        <v>13</v>
      </c>
      <c r="E11024" s="4" t="s">
        <v>13</v>
      </c>
      <c r="F11024" s="4" t="s">
        <v>9</v>
      </c>
      <c r="G11024" s="4" t="s">
        <v>13</v>
      </c>
      <c r="H11024" s="4" t="s">
        <v>13</v>
      </c>
      <c r="I11024" s="4" t="s">
        <v>84</v>
      </c>
    </row>
    <row r="11025" spans="1:9">
      <c r="A11025" t="n">
        <v>80078</v>
      </c>
      <c r="B11025" s="15" t="n">
        <v>5</v>
      </c>
      <c r="C11025" s="7" t="n">
        <v>35</v>
      </c>
      <c r="D11025" s="7" t="n">
        <v>1</v>
      </c>
      <c r="E11025" s="7" t="n">
        <v>0</v>
      </c>
      <c r="F11025" s="7" t="n">
        <v>141</v>
      </c>
      <c r="G11025" s="7" t="n">
        <v>2</v>
      </c>
      <c r="H11025" s="7" t="n">
        <v>1</v>
      </c>
      <c r="I11025" s="16" t="n">
        <f t="normal" ca="1">A11031</f>
        <v>0</v>
      </c>
    </row>
    <row r="11026" spans="1:9">
      <c r="A11026" t="s">
        <v>4</v>
      </c>
      <c r="B11026" s="4" t="s">
        <v>5</v>
      </c>
      <c r="C11026" s="4" t="s">
        <v>13</v>
      </c>
      <c r="D11026" s="4" t="s">
        <v>9</v>
      </c>
    </row>
    <row r="11027" spans="1:9">
      <c r="A11027" t="n">
        <v>80092</v>
      </c>
      <c r="B11027" s="50" t="n">
        <v>138</v>
      </c>
      <c r="C11027" s="7" t="n">
        <v>0</v>
      </c>
      <c r="D11027" s="7" t="n">
        <v>536871040</v>
      </c>
    </row>
    <row r="11028" spans="1:9">
      <c r="A11028" t="s">
        <v>4</v>
      </c>
      <c r="B11028" s="4" t="s">
        <v>5</v>
      </c>
      <c r="C11028" s="4" t="s">
        <v>13</v>
      </c>
    </row>
    <row r="11029" spans="1:9">
      <c r="A11029" t="n">
        <v>80098</v>
      </c>
      <c r="B11029" s="50" t="n">
        <v>138</v>
      </c>
      <c r="C11029" s="7" t="n">
        <v>1</v>
      </c>
    </row>
    <row r="11030" spans="1:9">
      <c r="A11030" t="s">
        <v>4</v>
      </c>
      <c r="B11030" s="4" t="s">
        <v>5</v>
      </c>
    </row>
    <row r="11031" spans="1:9">
      <c r="A11031" t="n">
        <v>80100</v>
      </c>
      <c r="B11031" s="5" t="n">
        <v>1</v>
      </c>
    </row>
    <row r="11032" spans="1:9" s="3" customFormat="1" customHeight="0">
      <c r="A11032" s="3" t="s">
        <v>2</v>
      </c>
      <c r="B11032" s="3" t="s">
        <v>1053</v>
      </c>
    </row>
    <row r="11033" spans="1:9">
      <c r="A11033" t="s">
        <v>4</v>
      </c>
      <c r="B11033" s="4" t="s">
        <v>5</v>
      </c>
      <c r="C11033" s="4" t="s">
        <v>13</v>
      </c>
      <c r="D11033" s="4" t="s">
        <v>13</v>
      </c>
      <c r="E11033" s="4" t="s">
        <v>9</v>
      </c>
      <c r="F11033" s="4" t="s">
        <v>13</v>
      </c>
      <c r="G11033" s="4" t="s">
        <v>13</v>
      </c>
    </row>
    <row r="11034" spans="1:9">
      <c r="A11034" t="n">
        <v>80104</v>
      </c>
      <c r="B11034" s="25" t="n">
        <v>18</v>
      </c>
      <c r="C11034" s="7" t="n">
        <v>1</v>
      </c>
      <c r="D11034" s="7" t="n">
        <v>0</v>
      </c>
      <c r="E11034" s="7" t="n">
        <v>0</v>
      </c>
      <c r="F11034" s="7" t="n">
        <v>19</v>
      </c>
      <c r="G11034" s="7" t="n">
        <v>1</v>
      </c>
    </row>
    <row r="11035" spans="1:9">
      <c r="A11035" t="s">
        <v>4</v>
      </c>
      <c r="B11035" s="4" t="s">
        <v>5</v>
      </c>
      <c r="C11035" s="4" t="s">
        <v>13</v>
      </c>
      <c r="D11035" s="4" t="s">
        <v>13</v>
      </c>
      <c r="E11035" s="4" t="s">
        <v>10</v>
      </c>
      <c r="F11035" s="4" t="s">
        <v>9</v>
      </c>
    </row>
    <row r="11036" spans="1:9">
      <c r="A11036" t="n">
        <v>80113</v>
      </c>
      <c r="B11036" s="26" t="n">
        <v>31</v>
      </c>
      <c r="C11036" s="7" t="n">
        <v>0</v>
      </c>
      <c r="D11036" s="7" t="n">
        <v>1</v>
      </c>
      <c r="E11036" s="7" t="n">
        <v>0</v>
      </c>
      <c r="F11036" s="7" t="n">
        <v>1107296256</v>
      </c>
    </row>
    <row r="11037" spans="1:9">
      <c r="A11037" t="s">
        <v>4</v>
      </c>
      <c r="B11037" s="4" t="s">
        <v>5</v>
      </c>
      <c r="C11037" s="4" t="s">
        <v>13</v>
      </c>
      <c r="D11037" s="4" t="s">
        <v>13</v>
      </c>
      <c r="E11037" s="4" t="s">
        <v>6</v>
      </c>
      <c r="F11037" s="4" t="s">
        <v>10</v>
      </c>
    </row>
    <row r="11038" spans="1:9">
      <c r="A11038" t="n">
        <v>80122</v>
      </c>
      <c r="B11038" s="26" t="n">
        <v>31</v>
      </c>
      <c r="C11038" s="7" t="n">
        <v>1</v>
      </c>
      <c r="D11038" s="7" t="n">
        <v>1</v>
      </c>
      <c r="E11038" s="7" t="s">
        <v>1054</v>
      </c>
      <c r="F11038" s="7" t="n">
        <v>1</v>
      </c>
    </row>
    <row r="11039" spans="1:9">
      <c r="A11039" t="s">
        <v>4</v>
      </c>
      <c r="B11039" s="4" t="s">
        <v>5</v>
      </c>
      <c r="C11039" s="4" t="s">
        <v>13</v>
      </c>
      <c r="D11039" s="4" t="s">
        <v>13</v>
      </c>
      <c r="E11039" s="4" t="s">
        <v>6</v>
      </c>
      <c r="F11039" s="4" t="s">
        <v>10</v>
      </c>
    </row>
    <row r="11040" spans="1:9">
      <c r="A11040" t="n">
        <v>80157</v>
      </c>
      <c r="B11040" s="26" t="n">
        <v>31</v>
      </c>
      <c r="C11040" s="7" t="n">
        <v>1</v>
      </c>
      <c r="D11040" s="7" t="n">
        <v>1</v>
      </c>
      <c r="E11040" s="7" t="s">
        <v>1055</v>
      </c>
      <c r="F11040" s="7" t="n">
        <v>2</v>
      </c>
    </row>
    <row r="11041" spans="1:9">
      <c r="A11041" t="s">
        <v>4</v>
      </c>
      <c r="B11041" s="4" t="s">
        <v>5</v>
      </c>
      <c r="C11041" s="4" t="s">
        <v>13</v>
      </c>
      <c r="D11041" s="4" t="s">
        <v>13</v>
      </c>
      <c r="E11041" s="4" t="s">
        <v>6</v>
      </c>
      <c r="F11041" s="4" t="s">
        <v>10</v>
      </c>
    </row>
    <row r="11042" spans="1:9">
      <c r="A11042" t="n">
        <v>80191</v>
      </c>
      <c r="B11042" s="26" t="n">
        <v>31</v>
      </c>
      <c r="C11042" s="7" t="n">
        <v>1</v>
      </c>
      <c r="D11042" s="7" t="n">
        <v>1</v>
      </c>
      <c r="E11042" s="7" t="s">
        <v>1056</v>
      </c>
      <c r="F11042" s="7" t="n">
        <v>3</v>
      </c>
    </row>
    <row r="11043" spans="1:9">
      <c r="A11043" t="s">
        <v>4</v>
      </c>
      <c r="B11043" s="4" t="s">
        <v>5</v>
      </c>
      <c r="C11043" s="4" t="s">
        <v>13</v>
      </c>
      <c r="D11043" s="4" t="s">
        <v>13</v>
      </c>
      <c r="E11043" s="4" t="s">
        <v>6</v>
      </c>
      <c r="F11043" s="4" t="s">
        <v>10</v>
      </c>
    </row>
    <row r="11044" spans="1:9">
      <c r="A11044" t="n">
        <v>80230</v>
      </c>
      <c r="B11044" s="26" t="n">
        <v>31</v>
      </c>
      <c r="C11044" s="7" t="n">
        <v>1</v>
      </c>
      <c r="D11044" s="7" t="n">
        <v>1</v>
      </c>
      <c r="E11044" s="7" t="s">
        <v>1057</v>
      </c>
      <c r="F11044" s="7" t="n">
        <v>4</v>
      </c>
    </row>
    <row r="11045" spans="1:9">
      <c r="A11045" t="s">
        <v>4</v>
      </c>
      <c r="B11045" s="4" t="s">
        <v>5</v>
      </c>
      <c r="C11045" s="4" t="s">
        <v>13</v>
      </c>
      <c r="D11045" s="4" t="s">
        <v>13</v>
      </c>
      <c r="E11045" s="4" t="s">
        <v>6</v>
      </c>
      <c r="F11045" s="4" t="s">
        <v>10</v>
      </c>
    </row>
    <row r="11046" spans="1:9">
      <c r="A11046" t="n">
        <v>80267</v>
      </c>
      <c r="B11046" s="26" t="n">
        <v>31</v>
      </c>
      <c r="C11046" s="7" t="n">
        <v>1</v>
      </c>
      <c r="D11046" s="7" t="n">
        <v>1</v>
      </c>
      <c r="E11046" s="7" t="s">
        <v>1058</v>
      </c>
      <c r="F11046" s="7" t="n">
        <v>5</v>
      </c>
    </row>
    <row r="11047" spans="1:9">
      <c r="A11047" t="s">
        <v>4</v>
      </c>
      <c r="B11047" s="4" t="s">
        <v>5</v>
      </c>
      <c r="C11047" s="4" t="s">
        <v>13</v>
      </c>
      <c r="D11047" s="4" t="s">
        <v>13</v>
      </c>
      <c r="E11047" s="4" t="s">
        <v>6</v>
      </c>
      <c r="F11047" s="4" t="s">
        <v>10</v>
      </c>
    </row>
    <row r="11048" spans="1:9">
      <c r="A11048" t="n">
        <v>80312</v>
      </c>
      <c r="B11048" s="26" t="n">
        <v>31</v>
      </c>
      <c r="C11048" s="7" t="n">
        <v>1</v>
      </c>
      <c r="D11048" s="7" t="n">
        <v>1</v>
      </c>
      <c r="E11048" s="7" t="s">
        <v>1059</v>
      </c>
      <c r="F11048" s="7" t="n">
        <v>6</v>
      </c>
    </row>
    <row r="11049" spans="1:9">
      <c r="A11049" t="s">
        <v>4</v>
      </c>
      <c r="B11049" s="4" t="s">
        <v>5</v>
      </c>
      <c r="C11049" s="4" t="s">
        <v>13</v>
      </c>
      <c r="D11049" s="4" t="s">
        <v>13</v>
      </c>
      <c r="E11049" s="4" t="s">
        <v>6</v>
      </c>
      <c r="F11049" s="4" t="s">
        <v>10</v>
      </c>
    </row>
    <row r="11050" spans="1:9">
      <c r="A11050" t="n">
        <v>80353</v>
      </c>
      <c r="B11050" s="26" t="n">
        <v>31</v>
      </c>
      <c r="C11050" s="7" t="n">
        <v>1</v>
      </c>
      <c r="D11050" s="7" t="n">
        <v>1</v>
      </c>
      <c r="E11050" s="7" t="s">
        <v>1060</v>
      </c>
      <c r="F11050" s="7" t="n">
        <v>7</v>
      </c>
    </row>
    <row r="11051" spans="1:9">
      <c r="A11051" t="s">
        <v>4</v>
      </c>
      <c r="B11051" s="4" t="s">
        <v>5</v>
      </c>
      <c r="C11051" s="4" t="s">
        <v>13</v>
      </c>
      <c r="D11051" s="4" t="s">
        <v>13</v>
      </c>
      <c r="E11051" s="4" t="s">
        <v>6</v>
      </c>
      <c r="F11051" s="4" t="s">
        <v>10</v>
      </c>
    </row>
    <row r="11052" spans="1:9">
      <c r="A11052" t="n">
        <v>80393</v>
      </c>
      <c r="B11052" s="26" t="n">
        <v>31</v>
      </c>
      <c r="C11052" s="7" t="n">
        <v>1</v>
      </c>
      <c r="D11052" s="7" t="n">
        <v>1</v>
      </c>
      <c r="E11052" s="7" t="s">
        <v>1061</v>
      </c>
      <c r="F11052" s="7" t="n">
        <v>13</v>
      </c>
    </row>
    <row r="11053" spans="1:9">
      <c r="A11053" t="s">
        <v>4</v>
      </c>
      <c r="B11053" s="4" t="s">
        <v>5</v>
      </c>
      <c r="C11053" s="4" t="s">
        <v>13</v>
      </c>
      <c r="D11053" s="4" t="s">
        <v>13</v>
      </c>
      <c r="E11053" s="4" t="s">
        <v>6</v>
      </c>
      <c r="F11053" s="4" t="s">
        <v>10</v>
      </c>
    </row>
    <row r="11054" spans="1:9">
      <c r="A11054" t="n">
        <v>80457</v>
      </c>
      <c r="B11054" s="26" t="n">
        <v>31</v>
      </c>
      <c r="C11054" s="7" t="n">
        <v>1</v>
      </c>
      <c r="D11054" s="7" t="n">
        <v>1</v>
      </c>
      <c r="E11054" s="7" t="s">
        <v>1062</v>
      </c>
      <c r="F11054" s="7" t="n">
        <v>8</v>
      </c>
    </row>
    <row r="11055" spans="1:9">
      <c r="A11055" t="s">
        <v>4</v>
      </c>
      <c r="B11055" s="4" t="s">
        <v>5</v>
      </c>
      <c r="C11055" s="4" t="s">
        <v>13</v>
      </c>
      <c r="D11055" s="4" t="s">
        <v>13</v>
      </c>
      <c r="E11055" s="4" t="s">
        <v>6</v>
      </c>
      <c r="F11055" s="4" t="s">
        <v>10</v>
      </c>
    </row>
    <row r="11056" spans="1:9">
      <c r="A11056" t="n">
        <v>80505</v>
      </c>
      <c r="B11056" s="26" t="n">
        <v>31</v>
      </c>
      <c r="C11056" s="7" t="n">
        <v>1</v>
      </c>
      <c r="D11056" s="7" t="n">
        <v>1</v>
      </c>
      <c r="E11056" s="7" t="s">
        <v>1063</v>
      </c>
      <c r="F11056" s="7" t="n">
        <v>9</v>
      </c>
    </row>
    <row r="11057" spans="1:6">
      <c r="A11057" t="s">
        <v>4</v>
      </c>
      <c r="B11057" s="4" t="s">
        <v>5</v>
      </c>
      <c r="C11057" s="4" t="s">
        <v>13</v>
      </c>
      <c r="D11057" s="4" t="s">
        <v>13</v>
      </c>
      <c r="E11057" s="4" t="s">
        <v>6</v>
      </c>
      <c r="F11057" s="4" t="s">
        <v>10</v>
      </c>
    </row>
    <row r="11058" spans="1:6">
      <c r="A11058" t="n">
        <v>80555</v>
      </c>
      <c r="B11058" s="26" t="n">
        <v>31</v>
      </c>
      <c r="C11058" s="7" t="n">
        <v>1</v>
      </c>
      <c r="D11058" s="7" t="n">
        <v>1</v>
      </c>
      <c r="E11058" s="7" t="s">
        <v>1064</v>
      </c>
      <c r="F11058" s="7" t="n">
        <v>10</v>
      </c>
    </row>
    <row r="11059" spans="1:6">
      <c r="A11059" t="s">
        <v>4</v>
      </c>
      <c r="B11059" s="4" t="s">
        <v>5</v>
      </c>
      <c r="C11059" s="4" t="s">
        <v>13</v>
      </c>
      <c r="D11059" s="4" t="s">
        <v>13</v>
      </c>
      <c r="E11059" s="4" t="s">
        <v>6</v>
      </c>
      <c r="F11059" s="4" t="s">
        <v>10</v>
      </c>
    </row>
    <row r="11060" spans="1:6">
      <c r="A11060" t="n">
        <v>80593</v>
      </c>
      <c r="B11060" s="26" t="n">
        <v>31</v>
      </c>
      <c r="C11060" s="7" t="n">
        <v>1</v>
      </c>
      <c r="D11060" s="7" t="n">
        <v>1</v>
      </c>
      <c r="E11060" s="7" t="s">
        <v>1065</v>
      </c>
      <c r="F11060" s="7" t="n">
        <v>11</v>
      </c>
    </row>
    <row r="11061" spans="1:6">
      <c r="A11061" t="s">
        <v>4</v>
      </c>
      <c r="B11061" s="4" t="s">
        <v>5</v>
      </c>
      <c r="C11061" s="4" t="s">
        <v>13</v>
      </c>
      <c r="D11061" s="4" t="s">
        <v>13</v>
      </c>
      <c r="E11061" s="4" t="s">
        <v>6</v>
      </c>
      <c r="F11061" s="4" t="s">
        <v>10</v>
      </c>
    </row>
    <row r="11062" spans="1:6">
      <c r="A11062" t="n">
        <v>80632</v>
      </c>
      <c r="B11062" s="26" t="n">
        <v>31</v>
      </c>
      <c r="C11062" s="7" t="n">
        <v>1</v>
      </c>
      <c r="D11062" s="7" t="n">
        <v>1</v>
      </c>
      <c r="E11062" s="7" t="s">
        <v>1066</v>
      </c>
      <c r="F11062" s="7" t="n">
        <v>12</v>
      </c>
    </row>
    <row r="11063" spans="1:6">
      <c r="A11063" t="s">
        <v>4</v>
      </c>
      <c r="B11063" s="4" t="s">
        <v>5</v>
      </c>
      <c r="C11063" s="4" t="s">
        <v>13</v>
      </c>
      <c r="D11063" s="4" t="s">
        <v>13</v>
      </c>
      <c r="E11063" s="4" t="s">
        <v>13</v>
      </c>
      <c r="F11063" s="4" t="s">
        <v>10</v>
      </c>
      <c r="G11063" s="4" t="s">
        <v>10</v>
      </c>
      <c r="H11063" s="4" t="s">
        <v>13</v>
      </c>
    </row>
    <row r="11064" spans="1:6">
      <c r="A11064" t="n">
        <v>80668</v>
      </c>
      <c r="B11064" s="26" t="n">
        <v>31</v>
      </c>
      <c r="C11064" s="7" t="n">
        <v>2</v>
      </c>
      <c r="D11064" s="7" t="n">
        <v>1</v>
      </c>
      <c r="E11064" s="7" t="n">
        <v>1</v>
      </c>
      <c r="F11064" s="7" t="n">
        <v>400</v>
      </c>
      <c r="G11064" s="7" t="n">
        <v>100</v>
      </c>
      <c r="H11064" s="7" t="n">
        <v>0</v>
      </c>
    </row>
    <row r="11065" spans="1:6">
      <c r="A11065" t="s">
        <v>4</v>
      </c>
      <c r="B11065" s="4" t="s">
        <v>5</v>
      </c>
      <c r="C11065" s="4" t="s">
        <v>13</v>
      </c>
      <c r="D11065" s="4" t="s">
        <v>13</v>
      </c>
      <c r="E11065" s="4" t="s">
        <v>13</v>
      </c>
    </row>
    <row r="11066" spans="1:6">
      <c r="A11066" t="n">
        <v>80677</v>
      </c>
      <c r="B11066" s="26" t="n">
        <v>31</v>
      </c>
      <c r="C11066" s="7" t="n">
        <v>4</v>
      </c>
      <c r="D11066" s="7" t="n">
        <v>1</v>
      </c>
      <c r="E11066" s="7" t="n">
        <v>1</v>
      </c>
    </row>
    <row r="11067" spans="1:6">
      <c r="A11067" t="s">
        <v>4</v>
      </c>
      <c r="B11067" s="4" t="s">
        <v>5</v>
      </c>
      <c r="C11067" s="4" t="s">
        <v>13</v>
      </c>
      <c r="D11067" s="4" t="s">
        <v>13</v>
      </c>
    </row>
    <row r="11068" spans="1:6">
      <c r="A11068" t="n">
        <v>80681</v>
      </c>
      <c r="B11068" s="26" t="n">
        <v>31</v>
      </c>
      <c r="C11068" s="7" t="n">
        <v>3</v>
      </c>
      <c r="D11068" s="7" t="n">
        <v>1</v>
      </c>
    </row>
    <row r="11069" spans="1:6">
      <c r="A11069" t="s">
        <v>4</v>
      </c>
      <c r="B11069" s="4" t="s">
        <v>5</v>
      </c>
      <c r="C11069" s="4" t="s">
        <v>13</v>
      </c>
      <c r="D11069" s="4" t="s">
        <v>13</v>
      </c>
      <c r="E11069" s="4" t="s">
        <v>13</v>
      </c>
      <c r="F11069" s="4" t="s">
        <v>9</v>
      </c>
      <c r="G11069" s="4" t="s">
        <v>13</v>
      </c>
      <c r="H11069" s="4" t="s">
        <v>13</v>
      </c>
      <c r="I11069" s="4" t="s">
        <v>84</v>
      </c>
    </row>
    <row r="11070" spans="1:6">
      <c r="A11070" t="n">
        <v>80684</v>
      </c>
      <c r="B11070" s="15" t="n">
        <v>5</v>
      </c>
      <c r="C11070" s="7" t="n">
        <v>35</v>
      </c>
      <c r="D11070" s="7" t="n">
        <v>1</v>
      </c>
      <c r="E11070" s="7" t="n">
        <v>0</v>
      </c>
      <c r="F11070" s="7" t="n">
        <v>-2</v>
      </c>
      <c r="G11070" s="7" t="n">
        <v>3</v>
      </c>
      <c r="H11070" s="7" t="n">
        <v>1</v>
      </c>
      <c r="I11070" s="16" t="n">
        <f t="normal" ca="1">A11074</f>
        <v>0</v>
      </c>
    </row>
    <row r="11071" spans="1:6">
      <c r="A11071" t="s">
        <v>4</v>
      </c>
      <c r="B11071" s="4" t="s">
        <v>5</v>
      </c>
      <c r="C11071" s="4" t="s">
        <v>13</v>
      </c>
      <c r="D11071" s="4" t="s">
        <v>6</v>
      </c>
    </row>
    <row r="11072" spans="1:6">
      <c r="A11072" t="n">
        <v>80698</v>
      </c>
      <c r="B11072" s="30" t="n">
        <v>2</v>
      </c>
      <c r="C11072" s="7" t="n">
        <v>0</v>
      </c>
      <c r="D11072" s="7" t="s">
        <v>1067</v>
      </c>
    </row>
    <row r="11073" spans="1:9">
      <c r="A11073" t="s">
        <v>4</v>
      </c>
      <c r="B11073" s="4" t="s">
        <v>5</v>
      </c>
    </row>
    <row r="11074" spans="1:9">
      <c r="A11074" t="n">
        <v>80713</v>
      </c>
      <c r="B11074" s="5" t="n">
        <v>1</v>
      </c>
    </row>
    <row r="11075" spans="1:9" s="3" customFormat="1" customHeight="0">
      <c r="A11075" s="3" t="s">
        <v>2</v>
      </c>
      <c r="B11075" s="3" t="s">
        <v>1068</v>
      </c>
    </row>
    <row r="11076" spans="1:9">
      <c r="A11076" t="s">
        <v>4</v>
      </c>
      <c r="B11076" s="4" t="s">
        <v>5</v>
      </c>
      <c r="C11076" s="4" t="s">
        <v>13</v>
      </c>
      <c r="D11076" s="4" t="s">
        <v>13</v>
      </c>
      <c r="E11076" s="4" t="s">
        <v>9</v>
      </c>
      <c r="F11076" s="4" t="s">
        <v>13</v>
      </c>
      <c r="G11076" s="4" t="s">
        <v>13</v>
      </c>
    </row>
    <row r="11077" spans="1:9">
      <c r="A11077" t="n">
        <v>80716</v>
      </c>
      <c r="B11077" s="25" t="n">
        <v>18</v>
      </c>
      <c r="C11077" s="7" t="n">
        <v>1</v>
      </c>
      <c r="D11077" s="7" t="n">
        <v>0</v>
      </c>
      <c r="E11077" s="7" t="n">
        <v>0</v>
      </c>
      <c r="F11077" s="7" t="n">
        <v>19</v>
      </c>
      <c r="G11077" s="7" t="n">
        <v>1</v>
      </c>
    </row>
    <row r="11078" spans="1:9">
      <c r="A11078" t="s">
        <v>4</v>
      </c>
      <c r="B11078" s="4" t="s">
        <v>5</v>
      </c>
      <c r="C11078" s="4" t="s">
        <v>13</v>
      </c>
      <c r="D11078" s="4" t="s">
        <v>13</v>
      </c>
      <c r="E11078" s="4" t="s">
        <v>10</v>
      </c>
      <c r="F11078" s="4" t="s">
        <v>9</v>
      </c>
    </row>
    <row r="11079" spans="1:9">
      <c r="A11079" t="n">
        <v>80725</v>
      </c>
      <c r="B11079" s="26" t="n">
        <v>31</v>
      </c>
      <c r="C11079" s="7" t="n">
        <v>0</v>
      </c>
      <c r="D11079" s="7" t="n">
        <v>1</v>
      </c>
      <c r="E11079" s="7" t="n">
        <v>0</v>
      </c>
      <c r="F11079" s="7" t="n">
        <v>1107296256</v>
      </c>
    </row>
    <row r="11080" spans="1:9">
      <c r="A11080" t="s">
        <v>4</v>
      </c>
      <c r="B11080" s="4" t="s">
        <v>5</v>
      </c>
      <c r="C11080" s="4" t="s">
        <v>13</v>
      </c>
      <c r="D11080" s="4" t="s">
        <v>13</v>
      </c>
      <c r="E11080" s="4" t="s">
        <v>6</v>
      </c>
      <c r="F11080" s="4" t="s">
        <v>10</v>
      </c>
    </row>
    <row r="11081" spans="1:9">
      <c r="A11081" t="n">
        <v>80734</v>
      </c>
      <c r="B11081" s="26" t="n">
        <v>31</v>
      </c>
      <c r="C11081" s="7" t="n">
        <v>1</v>
      </c>
      <c r="D11081" s="7" t="n">
        <v>1</v>
      </c>
      <c r="E11081" s="7" t="s">
        <v>1069</v>
      </c>
      <c r="F11081" s="7" t="n">
        <v>20</v>
      </c>
    </row>
    <row r="11082" spans="1:9">
      <c r="A11082" t="s">
        <v>4</v>
      </c>
      <c r="B11082" s="4" t="s">
        <v>5</v>
      </c>
      <c r="C11082" s="4" t="s">
        <v>13</v>
      </c>
      <c r="D11082" s="4" t="s">
        <v>13</v>
      </c>
      <c r="E11082" s="4" t="s">
        <v>6</v>
      </c>
      <c r="F11082" s="4" t="s">
        <v>10</v>
      </c>
    </row>
    <row r="11083" spans="1:9">
      <c r="A11083" t="n">
        <v>80784</v>
      </c>
      <c r="B11083" s="26" t="n">
        <v>31</v>
      </c>
      <c r="C11083" s="7" t="n">
        <v>1</v>
      </c>
      <c r="D11083" s="7" t="n">
        <v>1</v>
      </c>
      <c r="E11083" s="7" t="s">
        <v>1070</v>
      </c>
      <c r="F11083" s="7" t="n">
        <v>21</v>
      </c>
    </row>
    <row r="11084" spans="1:9">
      <c r="A11084" t="s">
        <v>4</v>
      </c>
      <c r="B11084" s="4" t="s">
        <v>5</v>
      </c>
      <c r="C11084" s="4" t="s">
        <v>13</v>
      </c>
      <c r="D11084" s="4" t="s">
        <v>13</v>
      </c>
      <c r="E11084" s="4" t="s">
        <v>6</v>
      </c>
      <c r="F11084" s="4" t="s">
        <v>10</v>
      </c>
    </row>
    <row r="11085" spans="1:9">
      <c r="A11085" t="n">
        <v>80835</v>
      </c>
      <c r="B11085" s="26" t="n">
        <v>31</v>
      </c>
      <c r="C11085" s="7" t="n">
        <v>1</v>
      </c>
      <c r="D11085" s="7" t="n">
        <v>1</v>
      </c>
      <c r="E11085" s="7" t="s">
        <v>1071</v>
      </c>
      <c r="F11085" s="7" t="n">
        <v>22</v>
      </c>
    </row>
    <row r="11086" spans="1:9">
      <c r="A11086" t="s">
        <v>4</v>
      </c>
      <c r="B11086" s="4" t="s">
        <v>5</v>
      </c>
      <c r="C11086" s="4" t="s">
        <v>13</v>
      </c>
      <c r="D11086" s="4" t="s">
        <v>13</v>
      </c>
      <c r="E11086" s="4" t="s">
        <v>6</v>
      </c>
      <c r="F11086" s="4" t="s">
        <v>10</v>
      </c>
    </row>
    <row r="11087" spans="1:9">
      <c r="A11087" t="n">
        <v>80882</v>
      </c>
      <c r="B11087" s="26" t="n">
        <v>31</v>
      </c>
      <c r="C11087" s="7" t="n">
        <v>1</v>
      </c>
      <c r="D11087" s="7" t="n">
        <v>1</v>
      </c>
      <c r="E11087" s="7" t="s">
        <v>1072</v>
      </c>
      <c r="F11087" s="7" t="n">
        <v>23</v>
      </c>
    </row>
    <row r="11088" spans="1:9">
      <c r="A11088" t="s">
        <v>4</v>
      </c>
      <c r="B11088" s="4" t="s">
        <v>5</v>
      </c>
      <c r="C11088" s="4" t="s">
        <v>13</v>
      </c>
      <c r="D11088" s="4" t="s">
        <v>13</v>
      </c>
      <c r="E11088" s="4" t="s">
        <v>6</v>
      </c>
      <c r="F11088" s="4" t="s">
        <v>10</v>
      </c>
    </row>
    <row r="11089" spans="1:7">
      <c r="A11089" t="n">
        <v>80914</v>
      </c>
      <c r="B11089" s="26" t="n">
        <v>31</v>
      </c>
      <c r="C11089" s="7" t="n">
        <v>1</v>
      </c>
      <c r="D11089" s="7" t="n">
        <v>1</v>
      </c>
      <c r="E11089" s="7" t="s">
        <v>1073</v>
      </c>
      <c r="F11089" s="7" t="n">
        <v>24</v>
      </c>
    </row>
    <row r="11090" spans="1:7">
      <c r="A11090" t="s">
        <v>4</v>
      </c>
      <c r="B11090" s="4" t="s">
        <v>5</v>
      </c>
      <c r="C11090" s="4" t="s">
        <v>13</v>
      </c>
      <c r="D11090" s="4" t="s">
        <v>13</v>
      </c>
      <c r="E11090" s="4" t="s">
        <v>6</v>
      </c>
      <c r="F11090" s="4" t="s">
        <v>10</v>
      </c>
    </row>
    <row r="11091" spans="1:7">
      <c r="A11091" t="n">
        <v>80961</v>
      </c>
      <c r="B11091" s="26" t="n">
        <v>31</v>
      </c>
      <c r="C11091" s="7" t="n">
        <v>1</v>
      </c>
      <c r="D11091" s="7" t="n">
        <v>1</v>
      </c>
      <c r="E11091" s="7" t="s">
        <v>1074</v>
      </c>
      <c r="F11091" s="7" t="n">
        <v>25</v>
      </c>
    </row>
    <row r="11092" spans="1:7">
      <c r="A11092" t="s">
        <v>4</v>
      </c>
      <c r="B11092" s="4" t="s">
        <v>5</v>
      </c>
      <c r="C11092" s="4" t="s">
        <v>13</v>
      </c>
      <c r="D11092" s="4" t="s">
        <v>13</v>
      </c>
      <c r="E11092" s="4" t="s">
        <v>6</v>
      </c>
      <c r="F11092" s="4" t="s">
        <v>10</v>
      </c>
    </row>
    <row r="11093" spans="1:7">
      <c r="A11093" t="n">
        <v>81012</v>
      </c>
      <c r="B11093" s="26" t="n">
        <v>31</v>
      </c>
      <c r="C11093" s="7" t="n">
        <v>1</v>
      </c>
      <c r="D11093" s="7" t="n">
        <v>1</v>
      </c>
      <c r="E11093" s="7" t="s">
        <v>1075</v>
      </c>
      <c r="F11093" s="7" t="n">
        <v>26</v>
      </c>
    </row>
    <row r="11094" spans="1:7">
      <c r="A11094" t="s">
        <v>4</v>
      </c>
      <c r="B11094" s="4" t="s">
        <v>5</v>
      </c>
      <c r="C11094" s="4" t="s">
        <v>13</v>
      </c>
      <c r="D11094" s="4" t="s">
        <v>13</v>
      </c>
      <c r="E11094" s="4" t="s">
        <v>6</v>
      </c>
      <c r="F11094" s="4" t="s">
        <v>10</v>
      </c>
    </row>
    <row r="11095" spans="1:7">
      <c r="A11095" t="n">
        <v>81054</v>
      </c>
      <c r="B11095" s="26" t="n">
        <v>31</v>
      </c>
      <c r="C11095" s="7" t="n">
        <v>1</v>
      </c>
      <c r="D11095" s="7" t="n">
        <v>1</v>
      </c>
      <c r="E11095" s="7" t="s">
        <v>1076</v>
      </c>
      <c r="F11095" s="7" t="n">
        <v>27</v>
      </c>
    </row>
    <row r="11096" spans="1:7">
      <c r="A11096" t="s">
        <v>4</v>
      </c>
      <c r="B11096" s="4" t="s">
        <v>5</v>
      </c>
      <c r="C11096" s="4" t="s">
        <v>13</v>
      </c>
      <c r="D11096" s="4" t="s">
        <v>13</v>
      </c>
      <c r="E11096" s="4" t="s">
        <v>6</v>
      </c>
      <c r="F11096" s="4" t="s">
        <v>10</v>
      </c>
    </row>
    <row r="11097" spans="1:7">
      <c r="A11097" t="n">
        <v>81097</v>
      </c>
      <c r="B11097" s="26" t="n">
        <v>31</v>
      </c>
      <c r="C11097" s="7" t="n">
        <v>1</v>
      </c>
      <c r="D11097" s="7" t="n">
        <v>1</v>
      </c>
      <c r="E11097" s="7" t="s">
        <v>1077</v>
      </c>
      <c r="F11097" s="7" t="n">
        <v>28</v>
      </c>
    </row>
    <row r="11098" spans="1:7">
      <c r="A11098" t="s">
        <v>4</v>
      </c>
      <c r="B11098" s="4" t="s">
        <v>5</v>
      </c>
      <c r="C11098" s="4" t="s">
        <v>13</v>
      </c>
      <c r="D11098" s="4" t="s">
        <v>13</v>
      </c>
      <c r="E11098" s="4" t="s">
        <v>6</v>
      </c>
      <c r="F11098" s="4" t="s">
        <v>10</v>
      </c>
    </row>
    <row r="11099" spans="1:7">
      <c r="A11099" t="n">
        <v>81134</v>
      </c>
      <c r="B11099" s="26" t="n">
        <v>31</v>
      </c>
      <c r="C11099" s="7" t="n">
        <v>1</v>
      </c>
      <c r="D11099" s="7" t="n">
        <v>1</v>
      </c>
      <c r="E11099" s="7" t="s">
        <v>1078</v>
      </c>
      <c r="F11099" s="7" t="n">
        <v>29</v>
      </c>
    </row>
    <row r="11100" spans="1:7">
      <c r="A11100" t="s">
        <v>4</v>
      </c>
      <c r="B11100" s="4" t="s">
        <v>5</v>
      </c>
      <c r="C11100" s="4" t="s">
        <v>13</v>
      </c>
      <c r="D11100" s="4" t="s">
        <v>13</v>
      </c>
      <c r="E11100" s="4" t="s">
        <v>6</v>
      </c>
      <c r="F11100" s="4" t="s">
        <v>10</v>
      </c>
    </row>
    <row r="11101" spans="1:7">
      <c r="A11101" t="n">
        <v>81179</v>
      </c>
      <c r="B11101" s="26" t="n">
        <v>31</v>
      </c>
      <c r="C11101" s="7" t="n">
        <v>1</v>
      </c>
      <c r="D11101" s="7" t="n">
        <v>1</v>
      </c>
      <c r="E11101" s="7" t="s">
        <v>1079</v>
      </c>
      <c r="F11101" s="7" t="n">
        <v>30</v>
      </c>
    </row>
    <row r="11102" spans="1:7">
      <c r="A11102" t="s">
        <v>4</v>
      </c>
      <c r="B11102" s="4" t="s">
        <v>5</v>
      </c>
      <c r="C11102" s="4" t="s">
        <v>13</v>
      </c>
      <c r="D11102" s="4" t="s">
        <v>13</v>
      </c>
      <c r="E11102" s="4" t="s">
        <v>6</v>
      </c>
      <c r="F11102" s="4" t="s">
        <v>10</v>
      </c>
    </row>
    <row r="11103" spans="1:7">
      <c r="A11103" t="n">
        <v>81215</v>
      </c>
      <c r="B11103" s="26" t="n">
        <v>31</v>
      </c>
      <c r="C11103" s="7" t="n">
        <v>1</v>
      </c>
      <c r="D11103" s="7" t="n">
        <v>1</v>
      </c>
      <c r="E11103" s="7" t="s">
        <v>1080</v>
      </c>
      <c r="F11103" s="7" t="n">
        <v>31</v>
      </c>
    </row>
    <row r="11104" spans="1:7">
      <c r="A11104" t="s">
        <v>4</v>
      </c>
      <c r="B11104" s="4" t="s">
        <v>5</v>
      </c>
      <c r="C11104" s="4" t="s">
        <v>13</v>
      </c>
      <c r="D11104" s="4" t="s">
        <v>13</v>
      </c>
      <c r="E11104" s="4" t="s">
        <v>6</v>
      </c>
      <c r="F11104" s="4" t="s">
        <v>10</v>
      </c>
    </row>
    <row r="11105" spans="1:6">
      <c r="A11105" t="n">
        <v>81260</v>
      </c>
      <c r="B11105" s="26" t="n">
        <v>31</v>
      </c>
      <c r="C11105" s="7" t="n">
        <v>1</v>
      </c>
      <c r="D11105" s="7" t="n">
        <v>1</v>
      </c>
      <c r="E11105" s="7" t="s">
        <v>1081</v>
      </c>
      <c r="F11105" s="7" t="n">
        <v>32</v>
      </c>
    </row>
    <row r="11106" spans="1:6">
      <c r="A11106" t="s">
        <v>4</v>
      </c>
      <c r="B11106" s="4" t="s">
        <v>5</v>
      </c>
      <c r="C11106" s="4" t="s">
        <v>13</v>
      </c>
      <c r="D11106" s="4" t="s">
        <v>13</v>
      </c>
      <c r="E11106" s="4" t="s">
        <v>6</v>
      </c>
      <c r="F11106" s="4" t="s">
        <v>10</v>
      </c>
    </row>
    <row r="11107" spans="1:6">
      <c r="A11107" t="n">
        <v>81305</v>
      </c>
      <c r="B11107" s="26" t="n">
        <v>31</v>
      </c>
      <c r="C11107" s="7" t="n">
        <v>1</v>
      </c>
      <c r="D11107" s="7" t="n">
        <v>1</v>
      </c>
      <c r="E11107" s="7" t="s">
        <v>1082</v>
      </c>
      <c r="F11107" s="7" t="n">
        <v>33</v>
      </c>
    </row>
    <row r="11108" spans="1:6">
      <c r="A11108" t="s">
        <v>4</v>
      </c>
      <c r="B11108" s="4" t="s">
        <v>5</v>
      </c>
      <c r="C11108" s="4" t="s">
        <v>13</v>
      </c>
      <c r="D11108" s="4" t="s">
        <v>13</v>
      </c>
      <c r="E11108" s="4" t="s">
        <v>6</v>
      </c>
      <c r="F11108" s="4" t="s">
        <v>10</v>
      </c>
    </row>
    <row r="11109" spans="1:6">
      <c r="A11109" t="n">
        <v>81338</v>
      </c>
      <c r="B11109" s="26" t="n">
        <v>31</v>
      </c>
      <c r="C11109" s="7" t="n">
        <v>1</v>
      </c>
      <c r="D11109" s="7" t="n">
        <v>1</v>
      </c>
      <c r="E11109" s="7" t="s">
        <v>1083</v>
      </c>
      <c r="F11109" s="7" t="n">
        <v>34</v>
      </c>
    </row>
    <row r="11110" spans="1:6">
      <c r="A11110" t="s">
        <v>4</v>
      </c>
      <c r="B11110" s="4" t="s">
        <v>5</v>
      </c>
      <c r="C11110" s="4" t="s">
        <v>13</v>
      </c>
      <c r="D11110" s="4" t="s">
        <v>13</v>
      </c>
      <c r="E11110" s="4" t="s">
        <v>6</v>
      </c>
      <c r="F11110" s="4" t="s">
        <v>10</v>
      </c>
    </row>
    <row r="11111" spans="1:6">
      <c r="A11111" t="n">
        <v>81387</v>
      </c>
      <c r="B11111" s="26" t="n">
        <v>31</v>
      </c>
      <c r="C11111" s="7" t="n">
        <v>1</v>
      </c>
      <c r="D11111" s="7" t="n">
        <v>1</v>
      </c>
      <c r="E11111" s="7" t="s">
        <v>1084</v>
      </c>
      <c r="F11111" s="7" t="n">
        <v>35</v>
      </c>
    </row>
    <row r="11112" spans="1:6">
      <c r="A11112" t="s">
        <v>4</v>
      </c>
      <c r="B11112" s="4" t="s">
        <v>5</v>
      </c>
      <c r="C11112" s="4" t="s">
        <v>13</v>
      </c>
      <c r="D11112" s="4" t="s">
        <v>13</v>
      </c>
      <c r="E11112" s="4" t="s">
        <v>6</v>
      </c>
      <c r="F11112" s="4" t="s">
        <v>10</v>
      </c>
    </row>
    <row r="11113" spans="1:6">
      <c r="A11113" t="n">
        <v>81423</v>
      </c>
      <c r="B11113" s="26" t="n">
        <v>31</v>
      </c>
      <c r="C11113" s="7" t="n">
        <v>1</v>
      </c>
      <c r="D11113" s="7" t="n">
        <v>1</v>
      </c>
      <c r="E11113" s="7" t="s">
        <v>1085</v>
      </c>
      <c r="F11113" s="7" t="n">
        <v>36</v>
      </c>
    </row>
    <row r="11114" spans="1:6">
      <c r="A11114" t="s">
        <v>4</v>
      </c>
      <c r="B11114" s="4" t="s">
        <v>5</v>
      </c>
      <c r="C11114" s="4" t="s">
        <v>13</v>
      </c>
      <c r="D11114" s="4" t="s">
        <v>13</v>
      </c>
      <c r="E11114" s="4" t="s">
        <v>6</v>
      </c>
      <c r="F11114" s="4" t="s">
        <v>10</v>
      </c>
    </row>
    <row r="11115" spans="1:6">
      <c r="A11115" t="n">
        <v>81459</v>
      </c>
      <c r="B11115" s="26" t="n">
        <v>31</v>
      </c>
      <c r="C11115" s="7" t="n">
        <v>1</v>
      </c>
      <c r="D11115" s="7" t="n">
        <v>1</v>
      </c>
      <c r="E11115" s="7" t="s">
        <v>1086</v>
      </c>
      <c r="F11115" s="7" t="n">
        <v>37</v>
      </c>
    </row>
    <row r="11116" spans="1:6">
      <c r="A11116" t="s">
        <v>4</v>
      </c>
      <c r="B11116" s="4" t="s">
        <v>5</v>
      </c>
      <c r="C11116" s="4" t="s">
        <v>13</v>
      </c>
      <c r="D11116" s="4" t="s">
        <v>13</v>
      </c>
      <c r="E11116" s="4" t="s">
        <v>6</v>
      </c>
      <c r="F11116" s="4" t="s">
        <v>10</v>
      </c>
    </row>
    <row r="11117" spans="1:6">
      <c r="A11117" t="n">
        <v>81495</v>
      </c>
      <c r="B11117" s="26" t="n">
        <v>31</v>
      </c>
      <c r="C11117" s="7" t="n">
        <v>1</v>
      </c>
      <c r="D11117" s="7" t="n">
        <v>1</v>
      </c>
      <c r="E11117" s="7" t="s">
        <v>1087</v>
      </c>
      <c r="F11117" s="7" t="n">
        <v>38</v>
      </c>
    </row>
    <row r="11118" spans="1:6">
      <c r="A11118" t="s">
        <v>4</v>
      </c>
      <c r="B11118" s="4" t="s">
        <v>5</v>
      </c>
      <c r="C11118" s="4" t="s">
        <v>13</v>
      </c>
      <c r="D11118" s="4" t="s">
        <v>13</v>
      </c>
      <c r="E11118" s="4" t="s">
        <v>6</v>
      </c>
      <c r="F11118" s="4" t="s">
        <v>10</v>
      </c>
    </row>
    <row r="11119" spans="1:6">
      <c r="A11119" t="n">
        <v>81540</v>
      </c>
      <c r="B11119" s="26" t="n">
        <v>31</v>
      </c>
      <c r="C11119" s="7" t="n">
        <v>1</v>
      </c>
      <c r="D11119" s="7" t="n">
        <v>1</v>
      </c>
      <c r="E11119" s="7" t="s">
        <v>1088</v>
      </c>
      <c r="F11119" s="7" t="n">
        <v>39</v>
      </c>
    </row>
    <row r="11120" spans="1:6">
      <c r="A11120" t="s">
        <v>4</v>
      </c>
      <c r="B11120" s="4" t="s">
        <v>5</v>
      </c>
      <c r="C11120" s="4" t="s">
        <v>13</v>
      </c>
      <c r="D11120" s="4" t="s">
        <v>13</v>
      </c>
      <c r="E11120" s="4" t="s">
        <v>6</v>
      </c>
      <c r="F11120" s="4" t="s">
        <v>10</v>
      </c>
    </row>
    <row r="11121" spans="1:6">
      <c r="A11121" t="n">
        <v>81572</v>
      </c>
      <c r="B11121" s="26" t="n">
        <v>31</v>
      </c>
      <c r="C11121" s="7" t="n">
        <v>1</v>
      </c>
      <c r="D11121" s="7" t="n">
        <v>1</v>
      </c>
      <c r="E11121" s="7" t="s">
        <v>1089</v>
      </c>
      <c r="F11121" s="7" t="n">
        <v>40</v>
      </c>
    </row>
    <row r="11122" spans="1:6">
      <c r="A11122" t="s">
        <v>4</v>
      </c>
      <c r="B11122" s="4" t="s">
        <v>5</v>
      </c>
      <c r="C11122" s="4" t="s">
        <v>13</v>
      </c>
      <c r="D11122" s="4" t="s">
        <v>13</v>
      </c>
      <c r="E11122" s="4" t="s">
        <v>6</v>
      </c>
      <c r="F11122" s="4" t="s">
        <v>10</v>
      </c>
    </row>
    <row r="11123" spans="1:6">
      <c r="A11123" t="n">
        <v>81610</v>
      </c>
      <c r="B11123" s="26" t="n">
        <v>31</v>
      </c>
      <c r="C11123" s="7" t="n">
        <v>1</v>
      </c>
      <c r="D11123" s="7" t="n">
        <v>1</v>
      </c>
      <c r="E11123" s="7" t="s">
        <v>1090</v>
      </c>
      <c r="F11123" s="7" t="n">
        <v>41</v>
      </c>
    </row>
    <row r="11124" spans="1:6">
      <c r="A11124" t="s">
        <v>4</v>
      </c>
      <c r="B11124" s="4" t="s">
        <v>5</v>
      </c>
      <c r="C11124" s="4" t="s">
        <v>13</v>
      </c>
      <c r="D11124" s="4" t="s">
        <v>13</v>
      </c>
      <c r="E11124" s="4" t="s">
        <v>13</v>
      </c>
      <c r="F11124" s="4" t="s">
        <v>10</v>
      </c>
      <c r="G11124" s="4" t="s">
        <v>10</v>
      </c>
      <c r="H11124" s="4" t="s">
        <v>13</v>
      </c>
    </row>
    <row r="11125" spans="1:6">
      <c r="A11125" t="n">
        <v>81654</v>
      </c>
      <c r="B11125" s="26" t="n">
        <v>31</v>
      </c>
      <c r="C11125" s="7" t="n">
        <v>2</v>
      </c>
      <c r="D11125" s="7" t="n">
        <v>1</v>
      </c>
      <c r="E11125" s="7" t="n">
        <v>1</v>
      </c>
      <c r="F11125" s="7" t="n">
        <v>400</v>
      </c>
      <c r="G11125" s="7" t="n">
        <v>0</v>
      </c>
      <c r="H11125" s="7" t="n">
        <v>0</v>
      </c>
    </row>
    <row r="11126" spans="1:6">
      <c r="A11126" t="s">
        <v>4</v>
      </c>
      <c r="B11126" s="4" t="s">
        <v>5</v>
      </c>
      <c r="C11126" s="4" t="s">
        <v>13</v>
      </c>
      <c r="D11126" s="4" t="s">
        <v>13</v>
      </c>
      <c r="E11126" s="4" t="s">
        <v>13</v>
      </c>
    </row>
    <row r="11127" spans="1:6">
      <c r="A11127" t="n">
        <v>81663</v>
      </c>
      <c r="B11127" s="26" t="n">
        <v>31</v>
      </c>
      <c r="C11127" s="7" t="n">
        <v>4</v>
      </c>
      <c r="D11127" s="7" t="n">
        <v>1</v>
      </c>
      <c r="E11127" s="7" t="n">
        <v>1</v>
      </c>
    </row>
    <row r="11128" spans="1:6">
      <c r="A11128" t="s">
        <v>4</v>
      </c>
      <c r="B11128" s="4" t="s">
        <v>5</v>
      </c>
      <c r="C11128" s="4" t="s">
        <v>13</v>
      </c>
      <c r="D11128" s="4" t="s">
        <v>13</v>
      </c>
    </row>
    <row r="11129" spans="1:6">
      <c r="A11129" t="n">
        <v>81667</v>
      </c>
      <c r="B11129" s="26" t="n">
        <v>31</v>
      </c>
      <c r="C11129" s="7" t="n">
        <v>3</v>
      </c>
      <c r="D11129" s="7" t="n">
        <v>1</v>
      </c>
    </row>
    <row r="11130" spans="1:6">
      <c r="A11130" t="s">
        <v>4</v>
      </c>
      <c r="B11130" s="4" t="s">
        <v>5</v>
      </c>
      <c r="C11130" s="4" t="s">
        <v>13</v>
      </c>
      <c r="D11130" s="4" t="s">
        <v>13</v>
      </c>
      <c r="E11130" s="4" t="s">
        <v>13</v>
      </c>
      <c r="F11130" s="4" t="s">
        <v>9</v>
      </c>
      <c r="G11130" s="4" t="s">
        <v>13</v>
      </c>
      <c r="H11130" s="4" t="s">
        <v>13</v>
      </c>
      <c r="I11130" s="4" t="s">
        <v>84</v>
      </c>
    </row>
    <row r="11131" spans="1:6">
      <c r="A11131" t="n">
        <v>81670</v>
      </c>
      <c r="B11131" s="15" t="n">
        <v>5</v>
      </c>
      <c r="C11131" s="7" t="n">
        <v>35</v>
      </c>
      <c r="D11131" s="7" t="n">
        <v>1</v>
      </c>
      <c r="E11131" s="7" t="n">
        <v>0</v>
      </c>
      <c r="F11131" s="7" t="n">
        <v>-2</v>
      </c>
      <c r="G11131" s="7" t="n">
        <v>3</v>
      </c>
      <c r="H11131" s="7" t="n">
        <v>1</v>
      </c>
      <c r="I11131" s="16" t="n">
        <f t="normal" ca="1">A11135</f>
        <v>0</v>
      </c>
    </row>
    <row r="11132" spans="1:6">
      <c r="A11132" t="s">
        <v>4</v>
      </c>
      <c r="B11132" s="4" t="s">
        <v>5</v>
      </c>
      <c r="C11132" s="4" t="s">
        <v>13</v>
      </c>
      <c r="D11132" s="4" t="s">
        <v>6</v>
      </c>
    </row>
    <row r="11133" spans="1:6">
      <c r="A11133" t="n">
        <v>81684</v>
      </c>
      <c r="B11133" s="30" t="n">
        <v>2</v>
      </c>
      <c r="C11133" s="7" t="n">
        <v>0</v>
      </c>
      <c r="D11133" s="7" t="s">
        <v>1067</v>
      </c>
    </row>
    <row r="11134" spans="1:6">
      <c r="A11134" t="s">
        <v>4</v>
      </c>
      <c r="B11134" s="4" t="s">
        <v>5</v>
      </c>
    </row>
    <row r="11135" spans="1:6">
      <c r="A11135" t="n">
        <v>81699</v>
      </c>
      <c r="B11135" s="5" t="n">
        <v>1</v>
      </c>
    </row>
    <row r="11136" spans="1:6" s="3" customFormat="1" customHeight="0">
      <c r="A11136" s="3" t="s">
        <v>2</v>
      </c>
      <c r="B11136" s="3" t="s">
        <v>1091</v>
      </c>
    </row>
    <row r="11137" spans="1:9">
      <c r="A11137" t="s">
        <v>4</v>
      </c>
      <c r="B11137" s="4" t="s">
        <v>5</v>
      </c>
      <c r="C11137" s="4" t="s">
        <v>13</v>
      </c>
      <c r="D11137" s="4" t="s">
        <v>13</v>
      </c>
      <c r="E11137" s="4" t="s">
        <v>9</v>
      </c>
      <c r="F11137" s="4" t="s">
        <v>13</v>
      </c>
      <c r="G11137" s="4" t="s">
        <v>13</v>
      </c>
    </row>
    <row r="11138" spans="1:9">
      <c r="A11138" t="n">
        <v>81700</v>
      </c>
      <c r="B11138" s="25" t="n">
        <v>18</v>
      </c>
      <c r="C11138" s="7" t="n">
        <v>1</v>
      </c>
      <c r="D11138" s="7" t="n">
        <v>0</v>
      </c>
      <c r="E11138" s="7" t="n">
        <v>0</v>
      </c>
      <c r="F11138" s="7" t="n">
        <v>19</v>
      </c>
      <c r="G11138" s="7" t="n">
        <v>1</v>
      </c>
    </row>
    <row r="11139" spans="1:9">
      <c r="A11139" t="s">
        <v>4</v>
      </c>
      <c r="B11139" s="4" t="s">
        <v>5</v>
      </c>
      <c r="C11139" s="4" t="s">
        <v>13</v>
      </c>
      <c r="D11139" s="4" t="s">
        <v>13</v>
      </c>
      <c r="E11139" s="4" t="s">
        <v>10</v>
      </c>
      <c r="F11139" s="4" t="s">
        <v>9</v>
      </c>
    </row>
    <row r="11140" spans="1:9">
      <c r="A11140" t="n">
        <v>81709</v>
      </c>
      <c r="B11140" s="26" t="n">
        <v>31</v>
      </c>
      <c r="C11140" s="7" t="n">
        <v>0</v>
      </c>
      <c r="D11140" s="7" t="n">
        <v>1</v>
      </c>
      <c r="E11140" s="7" t="n">
        <v>0</v>
      </c>
      <c r="F11140" s="7" t="n">
        <v>1107296256</v>
      </c>
    </row>
    <row r="11141" spans="1:9">
      <c r="A11141" t="s">
        <v>4</v>
      </c>
      <c r="B11141" s="4" t="s">
        <v>5</v>
      </c>
      <c r="C11141" s="4" t="s">
        <v>13</v>
      </c>
      <c r="D11141" s="4" t="s">
        <v>13</v>
      </c>
      <c r="E11141" s="4" t="s">
        <v>6</v>
      </c>
      <c r="F11141" s="4" t="s">
        <v>10</v>
      </c>
    </row>
    <row r="11142" spans="1:9">
      <c r="A11142" t="n">
        <v>81718</v>
      </c>
      <c r="B11142" s="26" t="n">
        <v>31</v>
      </c>
      <c r="C11142" s="7" t="n">
        <v>1</v>
      </c>
      <c r="D11142" s="7" t="n">
        <v>1</v>
      </c>
      <c r="E11142" s="7" t="s">
        <v>1092</v>
      </c>
      <c r="F11142" s="7" t="n">
        <v>42</v>
      </c>
    </row>
    <row r="11143" spans="1:9">
      <c r="A11143" t="s">
        <v>4</v>
      </c>
      <c r="B11143" s="4" t="s">
        <v>5</v>
      </c>
      <c r="C11143" s="4" t="s">
        <v>13</v>
      </c>
      <c r="D11143" s="4" t="s">
        <v>13</v>
      </c>
      <c r="E11143" s="4" t="s">
        <v>6</v>
      </c>
      <c r="F11143" s="4" t="s">
        <v>10</v>
      </c>
    </row>
    <row r="11144" spans="1:9">
      <c r="A11144" t="n">
        <v>81772</v>
      </c>
      <c r="B11144" s="26" t="n">
        <v>31</v>
      </c>
      <c r="C11144" s="7" t="n">
        <v>1</v>
      </c>
      <c r="D11144" s="7" t="n">
        <v>1</v>
      </c>
      <c r="E11144" s="7" t="s">
        <v>1093</v>
      </c>
      <c r="F11144" s="7" t="n">
        <v>43</v>
      </c>
    </row>
    <row r="11145" spans="1:9">
      <c r="A11145" t="s">
        <v>4</v>
      </c>
      <c r="B11145" s="4" t="s">
        <v>5</v>
      </c>
      <c r="C11145" s="4" t="s">
        <v>13</v>
      </c>
      <c r="D11145" s="4" t="s">
        <v>13</v>
      </c>
      <c r="E11145" s="4" t="s">
        <v>6</v>
      </c>
      <c r="F11145" s="4" t="s">
        <v>10</v>
      </c>
    </row>
    <row r="11146" spans="1:9">
      <c r="A11146" t="n">
        <v>81829</v>
      </c>
      <c r="B11146" s="26" t="n">
        <v>31</v>
      </c>
      <c r="C11146" s="7" t="n">
        <v>1</v>
      </c>
      <c r="D11146" s="7" t="n">
        <v>1</v>
      </c>
      <c r="E11146" s="7" t="s">
        <v>1094</v>
      </c>
      <c r="F11146" s="7" t="n">
        <v>44</v>
      </c>
    </row>
    <row r="11147" spans="1:9">
      <c r="A11147" t="s">
        <v>4</v>
      </c>
      <c r="B11147" s="4" t="s">
        <v>5</v>
      </c>
      <c r="C11147" s="4" t="s">
        <v>13</v>
      </c>
      <c r="D11147" s="4" t="s">
        <v>13</v>
      </c>
      <c r="E11147" s="4" t="s">
        <v>6</v>
      </c>
      <c r="F11147" s="4" t="s">
        <v>10</v>
      </c>
    </row>
    <row r="11148" spans="1:9">
      <c r="A11148" t="n">
        <v>81887</v>
      </c>
      <c r="B11148" s="26" t="n">
        <v>31</v>
      </c>
      <c r="C11148" s="7" t="n">
        <v>1</v>
      </c>
      <c r="D11148" s="7" t="n">
        <v>1</v>
      </c>
      <c r="E11148" s="7" t="s">
        <v>1095</v>
      </c>
      <c r="F11148" s="7" t="n">
        <v>45</v>
      </c>
    </row>
    <row r="11149" spans="1:9">
      <c r="A11149" t="s">
        <v>4</v>
      </c>
      <c r="B11149" s="4" t="s">
        <v>5</v>
      </c>
      <c r="C11149" s="4" t="s">
        <v>13</v>
      </c>
      <c r="D11149" s="4" t="s">
        <v>13</v>
      </c>
      <c r="E11149" s="4" t="s">
        <v>6</v>
      </c>
      <c r="F11149" s="4" t="s">
        <v>10</v>
      </c>
    </row>
    <row r="11150" spans="1:9">
      <c r="A11150" t="n">
        <v>81936</v>
      </c>
      <c r="B11150" s="26" t="n">
        <v>31</v>
      </c>
      <c r="C11150" s="7" t="n">
        <v>1</v>
      </c>
      <c r="D11150" s="7" t="n">
        <v>1</v>
      </c>
      <c r="E11150" s="7" t="s">
        <v>1096</v>
      </c>
      <c r="F11150" s="7" t="n">
        <v>46</v>
      </c>
    </row>
    <row r="11151" spans="1:9">
      <c r="A11151" t="s">
        <v>4</v>
      </c>
      <c r="B11151" s="4" t="s">
        <v>5</v>
      </c>
      <c r="C11151" s="4" t="s">
        <v>13</v>
      </c>
      <c r="D11151" s="4" t="s">
        <v>13</v>
      </c>
      <c r="E11151" s="4" t="s">
        <v>13</v>
      </c>
      <c r="F11151" s="4" t="s">
        <v>10</v>
      </c>
      <c r="G11151" s="4" t="s">
        <v>10</v>
      </c>
      <c r="H11151" s="4" t="s">
        <v>13</v>
      </c>
    </row>
    <row r="11152" spans="1:9">
      <c r="A11152" t="n">
        <v>81969</v>
      </c>
      <c r="B11152" s="26" t="n">
        <v>31</v>
      </c>
      <c r="C11152" s="7" t="n">
        <v>2</v>
      </c>
      <c r="D11152" s="7" t="n">
        <v>1</v>
      </c>
      <c r="E11152" s="7" t="n">
        <v>1</v>
      </c>
      <c r="F11152" s="7" t="n">
        <v>400</v>
      </c>
      <c r="G11152" s="7" t="n">
        <v>100</v>
      </c>
      <c r="H11152" s="7" t="n">
        <v>0</v>
      </c>
    </row>
    <row r="11153" spans="1:8">
      <c r="A11153" t="s">
        <v>4</v>
      </c>
      <c r="B11153" s="4" t="s">
        <v>5</v>
      </c>
      <c r="C11153" s="4" t="s">
        <v>13</v>
      </c>
      <c r="D11153" s="4" t="s">
        <v>13</v>
      </c>
      <c r="E11153" s="4" t="s">
        <v>13</v>
      </c>
    </row>
    <row r="11154" spans="1:8">
      <c r="A11154" t="n">
        <v>81978</v>
      </c>
      <c r="B11154" s="26" t="n">
        <v>31</v>
      </c>
      <c r="C11154" s="7" t="n">
        <v>4</v>
      </c>
      <c r="D11154" s="7" t="n">
        <v>1</v>
      </c>
      <c r="E11154" s="7" t="n">
        <v>1</v>
      </c>
    </row>
    <row r="11155" spans="1:8">
      <c r="A11155" t="s">
        <v>4</v>
      </c>
      <c r="B11155" s="4" t="s">
        <v>5</v>
      </c>
      <c r="C11155" s="4" t="s">
        <v>13</v>
      </c>
      <c r="D11155" s="4" t="s">
        <v>13</v>
      </c>
    </row>
    <row r="11156" spans="1:8">
      <c r="A11156" t="n">
        <v>81982</v>
      </c>
      <c r="B11156" s="26" t="n">
        <v>31</v>
      </c>
      <c r="C11156" s="7" t="n">
        <v>3</v>
      </c>
      <c r="D11156" s="7" t="n">
        <v>1</v>
      </c>
    </row>
    <row r="11157" spans="1:8">
      <c r="A11157" t="s">
        <v>4</v>
      </c>
      <c r="B11157" s="4" t="s">
        <v>5</v>
      </c>
      <c r="C11157" s="4" t="s">
        <v>13</v>
      </c>
      <c r="D11157" s="4" t="s">
        <v>13</v>
      </c>
      <c r="E11157" s="4" t="s">
        <v>13</v>
      </c>
      <c r="F11157" s="4" t="s">
        <v>9</v>
      </c>
      <c r="G11157" s="4" t="s">
        <v>13</v>
      </c>
      <c r="H11157" s="4" t="s">
        <v>13</v>
      </c>
      <c r="I11157" s="4" t="s">
        <v>84</v>
      </c>
    </row>
    <row r="11158" spans="1:8">
      <c r="A11158" t="n">
        <v>81985</v>
      </c>
      <c r="B11158" s="15" t="n">
        <v>5</v>
      </c>
      <c r="C11158" s="7" t="n">
        <v>35</v>
      </c>
      <c r="D11158" s="7" t="n">
        <v>1</v>
      </c>
      <c r="E11158" s="7" t="n">
        <v>0</v>
      </c>
      <c r="F11158" s="7" t="n">
        <v>-2</v>
      </c>
      <c r="G11158" s="7" t="n">
        <v>3</v>
      </c>
      <c r="H11158" s="7" t="n">
        <v>1</v>
      </c>
      <c r="I11158" s="16" t="n">
        <f t="normal" ca="1">A11162</f>
        <v>0</v>
      </c>
    </row>
    <row r="11159" spans="1:8">
      <c r="A11159" t="s">
        <v>4</v>
      </c>
      <c r="B11159" s="4" t="s">
        <v>5</v>
      </c>
      <c r="C11159" s="4" t="s">
        <v>13</v>
      </c>
      <c r="D11159" s="4" t="s">
        <v>6</v>
      </c>
    </row>
    <row r="11160" spans="1:8">
      <c r="A11160" t="n">
        <v>81999</v>
      </c>
      <c r="B11160" s="30" t="n">
        <v>2</v>
      </c>
      <c r="C11160" s="7" t="n">
        <v>0</v>
      </c>
      <c r="D11160" s="7" t="s">
        <v>1067</v>
      </c>
    </row>
    <row r="11161" spans="1:8">
      <c r="A11161" t="s">
        <v>4</v>
      </c>
      <c r="B11161" s="4" t="s">
        <v>5</v>
      </c>
    </row>
    <row r="11162" spans="1:8">
      <c r="A11162" t="n">
        <v>82014</v>
      </c>
      <c r="B11162" s="5" t="n">
        <v>1</v>
      </c>
    </row>
    <row r="11163" spans="1:8" s="3" customFormat="1" customHeight="0">
      <c r="A11163" s="3" t="s">
        <v>2</v>
      </c>
      <c r="B11163" s="3" t="s">
        <v>1097</v>
      </c>
    </row>
    <row r="11164" spans="1:8">
      <c r="A11164" t="s">
        <v>4</v>
      </c>
      <c r="B11164" s="4" t="s">
        <v>5</v>
      </c>
      <c r="C11164" s="4" t="s">
        <v>13</v>
      </c>
      <c r="D11164" s="4" t="s">
        <v>13</v>
      </c>
      <c r="E11164" s="4" t="s">
        <v>9</v>
      </c>
      <c r="F11164" s="4" t="s">
        <v>13</v>
      </c>
      <c r="G11164" s="4" t="s">
        <v>13</v>
      </c>
    </row>
    <row r="11165" spans="1:8">
      <c r="A11165" t="n">
        <v>82016</v>
      </c>
      <c r="B11165" s="25" t="n">
        <v>18</v>
      </c>
      <c r="C11165" s="7" t="n">
        <v>1</v>
      </c>
      <c r="D11165" s="7" t="n">
        <v>0</v>
      </c>
      <c r="E11165" s="7" t="n">
        <v>0</v>
      </c>
      <c r="F11165" s="7" t="n">
        <v>19</v>
      </c>
      <c r="G11165" s="7" t="n">
        <v>1</v>
      </c>
    </row>
    <row r="11166" spans="1:8">
      <c r="A11166" t="s">
        <v>4</v>
      </c>
      <c r="B11166" s="4" t="s">
        <v>5</v>
      </c>
      <c r="C11166" s="4" t="s">
        <v>13</v>
      </c>
      <c r="D11166" s="4" t="s">
        <v>13</v>
      </c>
      <c r="E11166" s="4" t="s">
        <v>10</v>
      </c>
      <c r="F11166" s="4" t="s">
        <v>9</v>
      </c>
    </row>
    <row r="11167" spans="1:8">
      <c r="A11167" t="n">
        <v>82025</v>
      </c>
      <c r="B11167" s="26" t="n">
        <v>31</v>
      </c>
      <c r="C11167" s="7" t="n">
        <v>0</v>
      </c>
      <c r="D11167" s="7" t="n">
        <v>1</v>
      </c>
      <c r="E11167" s="7" t="n">
        <v>0</v>
      </c>
      <c r="F11167" s="7" t="n">
        <v>1107296256</v>
      </c>
    </row>
    <row r="11168" spans="1:8">
      <c r="A11168" t="s">
        <v>4</v>
      </c>
      <c r="B11168" s="4" t="s">
        <v>5</v>
      </c>
      <c r="C11168" s="4" t="s">
        <v>13</v>
      </c>
      <c r="D11168" s="4" t="s">
        <v>13</v>
      </c>
      <c r="E11168" s="4" t="s">
        <v>6</v>
      </c>
      <c r="F11168" s="4" t="s">
        <v>10</v>
      </c>
    </row>
    <row r="11169" spans="1:9">
      <c r="A11169" t="n">
        <v>82034</v>
      </c>
      <c r="B11169" s="26" t="n">
        <v>31</v>
      </c>
      <c r="C11169" s="7" t="n">
        <v>1</v>
      </c>
      <c r="D11169" s="7" t="n">
        <v>1</v>
      </c>
      <c r="E11169" s="7" t="s">
        <v>1098</v>
      </c>
      <c r="F11169" s="7" t="n">
        <v>50</v>
      </c>
    </row>
    <row r="11170" spans="1:9">
      <c r="A11170" t="s">
        <v>4</v>
      </c>
      <c r="B11170" s="4" t="s">
        <v>5</v>
      </c>
      <c r="C11170" s="4" t="s">
        <v>13</v>
      </c>
      <c r="D11170" s="4" t="s">
        <v>13</v>
      </c>
      <c r="E11170" s="4" t="s">
        <v>6</v>
      </c>
      <c r="F11170" s="4" t="s">
        <v>10</v>
      </c>
    </row>
    <row r="11171" spans="1:9">
      <c r="A11171" t="n">
        <v>82081</v>
      </c>
      <c r="B11171" s="26" t="n">
        <v>31</v>
      </c>
      <c r="C11171" s="7" t="n">
        <v>1</v>
      </c>
      <c r="D11171" s="7" t="n">
        <v>1</v>
      </c>
      <c r="E11171" s="7" t="s">
        <v>1099</v>
      </c>
      <c r="F11171" s="7" t="n">
        <v>51</v>
      </c>
    </row>
    <row r="11172" spans="1:9">
      <c r="A11172" t="s">
        <v>4</v>
      </c>
      <c r="B11172" s="4" t="s">
        <v>5</v>
      </c>
      <c r="C11172" s="4" t="s">
        <v>13</v>
      </c>
      <c r="D11172" s="4" t="s">
        <v>13</v>
      </c>
      <c r="E11172" s="4" t="s">
        <v>6</v>
      </c>
      <c r="F11172" s="4" t="s">
        <v>10</v>
      </c>
    </row>
    <row r="11173" spans="1:9">
      <c r="A11173" t="n">
        <v>82131</v>
      </c>
      <c r="B11173" s="26" t="n">
        <v>31</v>
      </c>
      <c r="C11173" s="7" t="n">
        <v>1</v>
      </c>
      <c r="D11173" s="7" t="n">
        <v>1</v>
      </c>
      <c r="E11173" s="7" t="s">
        <v>1100</v>
      </c>
      <c r="F11173" s="7" t="n">
        <v>52</v>
      </c>
    </row>
    <row r="11174" spans="1:9">
      <c r="A11174" t="s">
        <v>4</v>
      </c>
      <c r="B11174" s="4" t="s">
        <v>5</v>
      </c>
      <c r="C11174" s="4" t="s">
        <v>13</v>
      </c>
      <c r="D11174" s="4" t="s">
        <v>13</v>
      </c>
      <c r="E11174" s="4" t="s">
        <v>6</v>
      </c>
      <c r="F11174" s="4" t="s">
        <v>10</v>
      </c>
    </row>
    <row r="11175" spans="1:9">
      <c r="A11175" t="n">
        <v>82178</v>
      </c>
      <c r="B11175" s="26" t="n">
        <v>31</v>
      </c>
      <c r="C11175" s="7" t="n">
        <v>1</v>
      </c>
      <c r="D11175" s="7" t="n">
        <v>1</v>
      </c>
      <c r="E11175" s="7" t="s">
        <v>1101</v>
      </c>
      <c r="F11175" s="7" t="n">
        <v>53</v>
      </c>
    </row>
    <row r="11176" spans="1:9">
      <c r="A11176" t="s">
        <v>4</v>
      </c>
      <c r="B11176" s="4" t="s">
        <v>5</v>
      </c>
      <c r="C11176" s="4" t="s">
        <v>13</v>
      </c>
      <c r="D11176" s="4" t="s">
        <v>13</v>
      </c>
      <c r="E11176" s="4" t="s">
        <v>6</v>
      </c>
      <c r="F11176" s="4" t="s">
        <v>10</v>
      </c>
    </row>
    <row r="11177" spans="1:9">
      <c r="A11177" t="n">
        <v>82220</v>
      </c>
      <c r="B11177" s="26" t="n">
        <v>31</v>
      </c>
      <c r="C11177" s="7" t="n">
        <v>1</v>
      </c>
      <c r="D11177" s="7" t="n">
        <v>1</v>
      </c>
      <c r="E11177" s="7" t="s">
        <v>1102</v>
      </c>
      <c r="F11177" s="7" t="n">
        <v>54</v>
      </c>
    </row>
    <row r="11178" spans="1:9">
      <c r="A11178" t="s">
        <v>4</v>
      </c>
      <c r="B11178" s="4" t="s">
        <v>5</v>
      </c>
      <c r="C11178" s="4" t="s">
        <v>13</v>
      </c>
      <c r="D11178" s="4" t="s">
        <v>13</v>
      </c>
      <c r="E11178" s="4" t="s">
        <v>6</v>
      </c>
      <c r="F11178" s="4" t="s">
        <v>10</v>
      </c>
    </row>
    <row r="11179" spans="1:9">
      <c r="A11179" t="n">
        <v>82256</v>
      </c>
      <c r="B11179" s="26" t="n">
        <v>31</v>
      </c>
      <c r="C11179" s="7" t="n">
        <v>1</v>
      </c>
      <c r="D11179" s="7" t="n">
        <v>1</v>
      </c>
      <c r="E11179" s="7" t="s">
        <v>1103</v>
      </c>
      <c r="F11179" s="7" t="n">
        <v>55</v>
      </c>
    </row>
    <row r="11180" spans="1:9">
      <c r="A11180" t="s">
        <v>4</v>
      </c>
      <c r="B11180" s="4" t="s">
        <v>5</v>
      </c>
      <c r="C11180" s="4" t="s">
        <v>13</v>
      </c>
      <c r="D11180" s="4" t="s">
        <v>13</v>
      </c>
      <c r="E11180" s="4" t="s">
        <v>6</v>
      </c>
      <c r="F11180" s="4" t="s">
        <v>10</v>
      </c>
    </row>
    <row r="11181" spans="1:9">
      <c r="A11181" t="n">
        <v>82294</v>
      </c>
      <c r="B11181" s="26" t="n">
        <v>31</v>
      </c>
      <c r="C11181" s="7" t="n">
        <v>1</v>
      </c>
      <c r="D11181" s="7" t="n">
        <v>1</v>
      </c>
      <c r="E11181" s="7" t="s">
        <v>1104</v>
      </c>
      <c r="F11181" s="7" t="n">
        <v>56</v>
      </c>
    </row>
    <row r="11182" spans="1:9">
      <c r="A11182" t="s">
        <v>4</v>
      </c>
      <c r="B11182" s="4" t="s">
        <v>5</v>
      </c>
      <c r="C11182" s="4" t="s">
        <v>13</v>
      </c>
      <c r="D11182" s="4" t="s">
        <v>13</v>
      </c>
      <c r="E11182" s="4" t="s">
        <v>6</v>
      </c>
      <c r="F11182" s="4" t="s">
        <v>10</v>
      </c>
    </row>
    <row r="11183" spans="1:9">
      <c r="A11183" t="n">
        <v>82334</v>
      </c>
      <c r="B11183" s="26" t="n">
        <v>31</v>
      </c>
      <c r="C11183" s="7" t="n">
        <v>1</v>
      </c>
      <c r="D11183" s="7" t="n">
        <v>1</v>
      </c>
      <c r="E11183" s="7" t="s">
        <v>1105</v>
      </c>
      <c r="F11183" s="7" t="n">
        <v>57</v>
      </c>
    </row>
    <row r="11184" spans="1:9">
      <c r="A11184" t="s">
        <v>4</v>
      </c>
      <c r="B11184" s="4" t="s">
        <v>5</v>
      </c>
      <c r="C11184" s="4" t="s">
        <v>13</v>
      </c>
      <c r="D11184" s="4" t="s">
        <v>13</v>
      </c>
      <c r="E11184" s="4" t="s">
        <v>6</v>
      </c>
      <c r="F11184" s="4" t="s">
        <v>10</v>
      </c>
    </row>
    <row r="11185" spans="1:6">
      <c r="A11185" t="n">
        <v>82387</v>
      </c>
      <c r="B11185" s="26" t="n">
        <v>31</v>
      </c>
      <c r="C11185" s="7" t="n">
        <v>1</v>
      </c>
      <c r="D11185" s="7" t="n">
        <v>1</v>
      </c>
      <c r="E11185" s="7" t="s">
        <v>1106</v>
      </c>
      <c r="F11185" s="7" t="n">
        <v>58</v>
      </c>
    </row>
    <row r="11186" spans="1:6">
      <c r="A11186" t="s">
        <v>4</v>
      </c>
      <c r="B11186" s="4" t="s">
        <v>5</v>
      </c>
      <c r="C11186" s="4" t="s">
        <v>13</v>
      </c>
      <c r="D11186" s="4" t="s">
        <v>13</v>
      </c>
      <c r="E11186" s="4" t="s">
        <v>6</v>
      </c>
      <c r="F11186" s="4" t="s">
        <v>10</v>
      </c>
    </row>
    <row r="11187" spans="1:6">
      <c r="A11187" t="n">
        <v>82437</v>
      </c>
      <c r="B11187" s="26" t="n">
        <v>31</v>
      </c>
      <c r="C11187" s="7" t="n">
        <v>1</v>
      </c>
      <c r="D11187" s="7" t="n">
        <v>1</v>
      </c>
      <c r="E11187" s="7" t="s">
        <v>1107</v>
      </c>
      <c r="F11187" s="7" t="n">
        <v>59</v>
      </c>
    </row>
    <row r="11188" spans="1:6">
      <c r="A11188" t="s">
        <v>4</v>
      </c>
      <c r="B11188" s="4" t="s">
        <v>5</v>
      </c>
      <c r="C11188" s="4" t="s">
        <v>13</v>
      </c>
      <c r="D11188" s="4" t="s">
        <v>13</v>
      </c>
      <c r="E11188" s="4" t="s">
        <v>6</v>
      </c>
      <c r="F11188" s="4" t="s">
        <v>10</v>
      </c>
    </row>
    <row r="11189" spans="1:6">
      <c r="A11189" t="n">
        <v>82472</v>
      </c>
      <c r="B11189" s="26" t="n">
        <v>31</v>
      </c>
      <c r="C11189" s="7" t="n">
        <v>1</v>
      </c>
      <c r="D11189" s="7" t="n">
        <v>1</v>
      </c>
      <c r="E11189" s="7" t="s">
        <v>1108</v>
      </c>
      <c r="F11189" s="7" t="n">
        <v>61</v>
      </c>
    </row>
    <row r="11190" spans="1:6">
      <c r="A11190" t="s">
        <v>4</v>
      </c>
      <c r="B11190" s="4" t="s">
        <v>5</v>
      </c>
      <c r="C11190" s="4" t="s">
        <v>13</v>
      </c>
      <c r="D11190" s="4" t="s">
        <v>13</v>
      </c>
      <c r="E11190" s="4" t="s">
        <v>6</v>
      </c>
      <c r="F11190" s="4" t="s">
        <v>10</v>
      </c>
    </row>
    <row r="11191" spans="1:6">
      <c r="A11191" t="n">
        <v>82519</v>
      </c>
      <c r="B11191" s="26" t="n">
        <v>31</v>
      </c>
      <c r="C11191" s="7" t="n">
        <v>1</v>
      </c>
      <c r="D11191" s="7" t="n">
        <v>1</v>
      </c>
      <c r="E11191" s="7" t="s">
        <v>1109</v>
      </c>
      <c r="F11191" s="7" t="n">
        <v>62</v>
      </c>
    </row>
    <row r="11192" spans="1:6">
      <c r="A11192" t="s">
        <v>4</v>
      </c>
      <c r="B11192" s="4" t="s">
        <v>5</v>
      </c>
      <c r="C11192" s="4" t="s">
        <v>13</v>
      </c>
      <c r="D11192" s="4" t="s">
        <v>13</v>
      </c>
      <c r="E11192" s="4" t="s">
        <v>6</v>
      </c>
      <c r="F11192" s="4" t="s">
        <v>10</v>
      </c>
    </row>
    <row r="11193" spans="1:6">
      <c r="A11193" t="n">
        <v>82567</v>
      </c>
      <c r="B11193" s="26" t="n">
        <v>31</v>
      </c>
      <c r="C11193" s="7" t="n">
        <v>1</v>
      </c>
      <c r="D11193" s="7" t="n">
        <v>1</v>
      </c>
      <c r="E11193" s="7" t="s">
        <v>1110</v>
      </c>
      <c r="F11193" s="7" t="n">
        <v>63</v>
      </c>
    </row>
    <row r="11194" spans="1:6">
      <c r="A11194" t="s">
        <v>4</v>
      </c>
      <c r="B11194" s="4" t="s">
        <v>5</v>
      </c>
      <c r="C11194" s="4" t="s">
        <v>13</v>
      </c>
      <c r="D11194" s="4" t="s">
        <v>13</v>
      </c>
      <c r="E11194" s="4" t="s">
        <v>6</v>
      </c>
      <c r="F11194" s="4" t="s">
        <v>10</v>
      </c>
    </row>
    <row r="11195" spans="1:6">
      <c r="A11195" t="n">
        <v>82616</v>
      </c>
      <c r="B11195" s="26" t="n">
        <v>31</v>
      </c>
      <c r="C11195" s="7" t="n">
        <v>1</v>
      </c>
      <c r="D11195" s="7" t="n">
        <v>1</v>
      </c>
      <c r="E11195" s="7" t="s">
        <v>1111</v>
      </c>
      <c r="F11195" s="7" t="n">
        <v>64</v>
      </c>
    </row>
    <row r="11196" spans="1:6">
      <c r="A11196" t="s">
        <v>4</v>
      </c>
      <c r="B11196" s="4" t="s">
        <v>5</v>
      </c>
      <c r="C11196" s="4" t="s">
        <v>13</v>
      </c>
      <c r="D11196" s="4" t="s">
        <v>13</v>
      </c>
      <c r="E11196" s="4" t="s">
        <v>6</v>
      </c>
      <c r="F11196" s="4" t="s">
        <v>10</v>
      </c>
    </row>
    <row r="11197" spans="1:6">
      <c r="A11197" t="n">
        <v>82652</v>
      </c>
      <c r="B11197" s="26" t="n">
        <v>31</v>
      </c>
      <c r="C11197" s="7" t="n">
        <v>1</v>
      </c>
      <c r="D11197" s="7" t="n">
        <v>1</v>
      </c>
      <c r="E11197" s="7" t="s">
        <v>1112</v>
      </c>
      <c r="F11197" s="7" t="n">
        <v>65</v>
      </c>
    </row>
    <row r="11198" spans="1:6">
      <c r="A11198" t="s">
        <v>4</v>
      </c>
      <c r="B11198" s="4" t="s">
        <v>5</v>
      </c>
      <c r="C11198" s="4" t="s">
        <v>13</v>
      </c>
      <c r="D11198" s="4" t="s">
        <v>13</v>
      </c>
      <c r="E11198" s="4" t="s">
        <v>6</v>
      </c>
      <c r="F11198" s="4" t="s">
        <v>10</v>
      </c>
    </row>
    <row r="11199" spans="1:6">
      <c r="A11199" t="n">
        <v>82696</v>
      </c>
      <c r="B11199" s="26" t="n">
        <v>31</v>
      </c>
      <c r="C11199" s="7" t="n">
        <v>1</v>
      </c>
      <c r="D11199" s="7" t="n">
        <v>1</v>
      </c>
      <c r="E11199" s="7" t="s">
        <v>1113</v>
      </c>
      <c r="F11199" s="7" t="n">
        <v>66</v>
      </c>
    </row>
    <row r="11200" spans="1:6">
      <c r="A11200" t="s">
        <v>4</v>
      </c>
      <c r="B11200" s="4" t="s">
        <v>5</v>
      </c>
      <c r="C11200" s="4" t="s">
        <v>13</v>
      </c>
      <c r="D11200" s="4" t="s">
        <v>13</v>
      </c>
      <c r="E11200" s="4" t="s">
        <v>6</v>
      </c>
      <c r="F11200" s="4" t="s">
        <v>10</v>
      </c>
    </row>
    <row r="11201" spans="1:6">
      <c r="A11201" t="n">
        <v>82741</v>
      </c>
      <c r="B11201" s="26" t="n">
        <v>31</v>
      </c>
      <c r="C11201" s="7" t="n">
        <v>1</v>
      </c>
      <c r="D11201" s="7" t="n">
        <v>1</v>
      </c>
      <c r="E11201" s="7" t="s">
        <v>1114</v>
      </c>
      <c r="F11201" s="7" t="n">
        <v>67</v>
      </c>
    </row>
    <row r="11202" spans="1:6">
      <c r="A11202" t="s">
        <v>4</v>
      </c>
      <c r="B11202" s="4" t="s">
        <v>5</v>
      </c>
      <c r="C11202" s="4" t="s">
        <v>13</v>
      </c>
      <c r="D11202" s="4" t="s">
        <v>13</v>
      </c>
      <c r="E11202" s="4" t="s">
        <v>6</v>
      </c>
      <c r="F11202" s="4" t="s">
        <v>10</v>
      </c>
    </row>
    <row r="11203" spans="1:6">
      <c r="A11203" t="n">
        <v>82795</v>
      </c>
      <c r="B11203" s="26" t="n">
        <v>31</v>
      </c>
      <c r="C11203" s="7" t="n">
        <v>1</v>
      </c>
      <c r="D11203" s="7" t="n">
        <v>1</v>
      </c>
      <c r="E11203" s="7" t="s">
        <v>1115</v>
      </c>
      <c r="F11203" s="7" t="n">
        <v>68</v>
      </c>
    </row>
    <row r="11204" spans="1:6">
      <c r="A11204" t="s">
        <v>4</v>
      </c>
      <c r="B11204" s="4" t="s">
        <v>5</v>
      </c>
      <c r="C11204" s="4" t="s">
        <v>13</v>
      </c>
      <c r="D11204" s="4" t="s">
        <v>13</v>
      </c>
      <c r="E11204" s="4" t="s">
        <v>6</v>
      </c>
      <c r="F11204" s="4" t="s">
        <v>10</v>
      </c>
    </row>
    <row r="11205" spans="1:6">
      <c r="A11205" t="n">
        <v>82832</v>
      </c>
      <c r="B11205" s="26" t="n">
        <v>31</v>
      </c>
      <c r="C11205" s="7" t="n">
        <v>1</v>
      </c>
      <c r="D11205" s="7" t="n">
        <v>1</v>
      </c>
      <c r="E11205" s="7" t="s">
        <v>1116</v>
      </c>
      <c r="F11205" s="7" t="n">
        <v>69</v>
      </c>
    </row>
    <row r="11206" spans="1:6">
      <c r="A11206" t="s">
        <v>4</v>
      </c>
      <c r="B11206" s="4" t="s">
        <v>5</v>
      </c>
      <c r="C11206" s="4" t="s">
        <v>13</v>
      </c>
      <c r="D11206" s="4" t="s">
        <v>13</v>
      </c>
      <c r="E11206" s="4" t="s">
        <v>6</v>
      </c>
      <c r="F11206" s="4" t="s">
        <v>10</v>
      </c>
    </row>
    <row r="11207" spans="1:6">
      <c r="A11207" t="n">
        <v>82880</v>
      </c>
      <c r="B11207" s="26" t="n">
        <v>31</v>
      </c>
      <c r="C11207" s="7" t="n">
        <v>1</v>
      </c>
      <c r="D11207" s="7" t="n">
        <v>1</v>
      </c>
      <c r="E11207" s="7" t="s">
        <v>1117</v>
      </c>
      <c r="F11207" s="7" t="n">
        <v>70</v>
      </c>
    </row>
    <row r="11208" spans="1:6">
      <c r="A11208" t="s">
        <v>4</v>
      </c>
      <c r="B11208" s="4" t="s">
        <v>5</v>
      </c>
      <c r="C11208" s="4" t="s">
        <v>13</v>
      </c>
      <c r="D11208" s="4" t="s">
        <v>13</v>
      </c>
      <c r="E11208" s="4" t="s">
        <v>6</v>
      </c>
      <c r="F11208" s="4" t="s">
        <v>10</v>
      </c>
    </row>
    <row r="11209" spans="1:6">
      <c r="A11209" t="n">
        <v>82931</v>
      </c>
      <c r="B11209" s="26" t="n">
        <v>31</v>
      </c>
      <c r="C11209" s="7" t="n">
        <v>1</v>
      </c>
      <c r="D11209" s="7" t="n">
        <v>1</v>
      </c>
      <c r="E11209" s="7" t="s">
        <v>1118</v>
      </c>
      <c r="F11209" s="7" t="n">
        <v>71</v>
      </c>
    </row>
    <row r="11210" spans="1:6">
      <c r="A11210" t="s">
        <v>4</v>
      </c>
      <c r="B11210" s="4" t="s">
        <v>5</v>
      </c>
      <c r="C11210" s="4" t="s">
        <v>13</v>
      </c>
      <c r="D11210" s="4" t="s">
        <v>13</v>
      </c>
      <c r="E11210" s="4" t="s">
        <v>6</v>
      </c>
      <c r="F11210" s="4" t="s">
        <v>10</v>
      </c>
    </row>
    <row r="11211" spans="1:6">
      <c r="A11211" t="n">
        <v>82982</v>
      </c>
      <c r="B11211" s="26" t="n">
        <v>31</v>
      </c>
      <c r="C11211" s="7" t="n">
        <v>1</v>
      </c>
      <c r="D11211" s="7" t="n">
        <v>1</v>
      </c>
      <c r="E11211" s="7" t="s">
        <v>1119</v>
      </c>
      <c r="F11211" s="7" t="n">
        <v>72</v>
      </c>
    </row>
    <row r="11212" spans="1:6">
      <c r="A11212" t="s">
        <v>4</v>
      </c>
      <c r="B11212" s="4" t="s">
        <v>5</v>
      </c>
      <c r="C11212" s="4" t="s">
        <v>13</v>
      </c>
      <c r="D11212" s="4" t="s">
        <v>13</v>
      </c>
      <c r="E11212" s="4" t="s">
        <v>13</v>
      </c>
      <c r="F11212" s="4" t="s">
        <v>10</v>
      </c>
      <c r="G11212" s="4" t="s">
        <v>10</v>
      </c>
      <c r="H11212" s="4" t="s">
        <v>13</v>
      </c>
    </row>
    <row r="11213" spans="1:6">
      <c r="A11213" t="n">
        <v>83035</v>
      </c>
      <c r="B11213" s="26" t="n">
        <v>31</v>
      </c>
      <c r="C11213" s="7" t="n">
        <v>2</v>
      </c>
      <c r="D11213" s="7" t="n">
        <v>1</v>
      </c>
      <c r="E11213" s="7" t="n">
        <v>1</v>
      </c>
      <c r="F11213" s="7" t="n">
        <v>400</v>
      </c>
      <c r="G11213" s="7" t="n">
        <v>0</v>
      </c>
      <c r="H11213" s="7" t="n">
        <v>0</v>
      </c>
    </row>
    <row r="11214" spans="1:6">
      <c r="A11214" t="s">
        <v>4</v>
      </c>
      <c r="B11214" s="4" t="s">
        <v>5</v>
      </c>
      <c r="C11214" s="4" t="s">
        <v>13</v>
      </c>
      <c r="D11214" s="4" t="s">
        <v>13</v>
      </c>
      <c r="E11214" s="4" t="s">
        <v>13</v>
      </c>
    </row>
    <row r="11215" spans="1:6">
      <c r="A11215" t="n">
        <v>83044</v>
      </c>
      <c r="B11215" s="26" t="n">
        <v>31</v>
      </c>
      <c r="C11215" s="7" t="n">
        <v>4</v>
      </c>
      <c r="D11215" s="7" t="n">
        <v>1</v>
      </c>
      <c r="E11215" s="7" t="n">
        <v>1</v>
      </c>
    </row>
    <row r="11216" spans="1:6">
      <c r="A11216" t="s">
        <v>4</v>
      </c>
      <c r="B11216" s="4" t="s">
        <v>5</v>
      </c>
      <c r="C11216" s="4" t="s">
        <v>13</v>
      </c>
      <c r="D11216" s="4" t="s">
        <v>13</v>
      </c>
    </row>
    <row r="11217" spans="1:8">
      <c r="A11217" t="n">
        <v>83048</v>
      </c>
      <c r="B11217" s="26" t="n">
        <v>31</v>
      </c>
      <c r="C11217" s="7" t="n">
        <v>3</v>
      </c>
      <c r="D11217" s="7" t="n">
        <v>1</v>
      </c>
    </row>
    <row r="11218" spans="1:8">
      <c r="A11218" t="s">
        <v>4</v>
      </c>
      <c r="B11218" s="4" t="s">
        <v>5</v>
      </c>
      <c r="C11218" s="4" t="s">
        <v>13</v>
      </c>
      <c r="D11218" s="4" t="s">
        <v>13</v>
      </c>
      <c r="E11218" s="4" t="s">
        <v>13</v>
      </c>
      <c r="F11218" s="4" t="s">
        <v>9</v>
      </c>
      <c r="G11218" s="4" t="s">
        <v>13</v>
      </c>
      <c r="H11218" s="4" t="s">
        <v>13</v>
      </c>
      <c r="I11218" s="4" t="s">
        <v>84</v>
      </c>
    </row>
    <row r="11219" spans="1:8">
      <c r="A11219" t="n">
        <v>83051</v>
      </c>
      <c r="B11219" s="15" t="n">
        <v>5</v>
      </c>
      <c r="C11219" s="7" t="n">
        <v>35</v>
      </c>
      <c r="D11219" s="7" t="n">
        <v>1</v>
      </c>
      <c r="E11219" s="7" t="n">
        <v>0</v>
      </c>
      <c r="F11219" s="7" t="n">
        <v>-2</v>
      </c>
      <c r="G11219" s="7" t="n">
        <v>3</v>
      </c>
      <c r="H11219" s="7" t="n">
        <v>1</v>
      </c>
      <c r="I11219" s="16" t="n">
        <f t="normal" ca="1">A11223</f>
        <v>0</v>
      </c>
    </row>
    <row r="11220" spans="1:8">
      <c r="A11220" t="s">
        <v>4</v>
      </c>
      <c r="B11220" s="4" t="s">
        <v>5</v>
      </c>
      <c r="C11220" s="4" t="s">
        <v>13</v>
      </c>
      <c r="D11220" s="4" t="s">
        <v>6</v>
      </c>
    </row>
    <row r="11221" spans="1:8">
      <c r="A11221" t="n">
        <v>83065</v>
      </c>
      <c r="B11221" s="30" t="n">
        <v>2</v>
      </c>
      <c r="C11221" s="7" t="n">
        <v>0</v>
      </c>
      <c r="D11221" s="7" t="s">
        <v>1067</v>
      </c>
    </row>
    <row r="11222" spans="1:8">
      <c r="A11222" t="s">
        <v>4</v>
      </c>
      <c r="B11222" s="4" t="s">
        <v>5</v>
      </c>
    </row>
    <row r="11223" spans="1:8">
      <c r="A11223" t="n">
        <v>83080</v>
      </c>
      <c r="B11223" s="5" t="n">
        <v>1</v>
      </c>
    </row>
    <row r="11224" spans="1:8" s="3" customFormat="1" customHeight="0">
      <c r="A11224" s="3" t="s">
        <v>2</v>
      </c>
      <c r="B11224" s="3" t="s">
        <v>1120</v>
      </c>
    </row>
    <row r="11225" spans="1:8">
      <c r="A11225" t="s">
        <v>4</v>
      </c>
      <c r="B11225" s="4" t="s">
        <v>5</v>
      </c>
      <c r="C11225" s="4" t="s">
        <v>13</v>
      </c>
      <c r="D11225" s="4" t="s">
        <v>13</v>
      </c>
      <c r="E11225" s="4" t="s">
        <v>9</v>
      </c>
      <c r="F11225" s="4" t="s">
        <v>13</v>
      </c>
      <c r="G11225" s="4" t="s">
        <v>13</v>
      </c>
    </row>
    <row r="11226" spans="1:8">
      <c r="A11226" t="n">
        <v>83084</v>
      </c>
      <c r="B11226" s="25" t="n">
        <v>18</v>
      </c>
      <c r="C11226" s="7" t="n">
        <v>1</v>
      </c>
      <c r="D11226" s="7" t="n">
        <v>0</v>
      </c>
      <c r="E11226" s="7" t="n">
        <v>0</v>
      </c>
      <c r="F11226" s="7" t="n">
        <v>19</v>
      </c>
      <c r="G11226" s="7" t="n">
        <v>1</v>
      </c>
    </row>
    <row r="11227" spans="1:8">
      <c r="A11227" t="s">
        <v>4</v>
      </c>
      <c r="B11227" s="4" t="s">
        <v>5</v>
      </c>
      <c r="C11227" s="4" t="s">
        <v>13</v>
      </c>
      <c r="D11227" s="4" t="s">
        <v>13</v>
      </c>
      <c r="E11227" s="4" t="s">
        <v>10</v>
      </c>
      <c r="F11227" s="4" t="s">
        <v>9</v>
      </c>
    </row>
    <row r="11228" spans="1:8">
      <c r="A11228" t="n">
        <v>83093</v>
      </c>
      <c r="B11228" s="26" t="n">
        <v>31</v>
      </c>
      <c r="C11228" s="7" t="n">
        <v>0</v>
      </c>
      <c r="D11228" s="7" t="n">
        <v>1</v>
      </c>
      <c r="E11228" s="7" t="n">
        <v>22</v>
      </c>
      <c r="F11228" s="7" t="n">
        <v>1107296256</v>
      </c>
    </row>
    <row r="11229" spans="1:8">
      <c r="A11229" t="s">
        <v>4</v>
      </c>
      <c r="B11229" s="4" t="s">
        <v>5</v>
      </c>
      <c r="C11229" s="4" t="s">
        <v>13</v>
      </c>
      <c r="D11229" s="4" t="s">
        <v>13</v>
      </c>
      <c r="E11229" s="4" t="s">
        <v>6</v>
      </c>
      <c r="F11229" s="4" t="s">
        <v>10</v>
      </c>
    </row>
    <row r="11230" spans="1:8">
      <c r="A11230" t="n">
        <v>83102</v>
      </c>
      <c r="B11230" s="26" t="n">
        <v>31</v>
      </c>
      <c r="C11230" s="7" t="n">
        <v>1</v>
      </c>
      <c r="D11230" s="7" t="n">
        <v>1</v>
      </c>
      <c r="E11230" s="7" t="s">
        <v>1121</v>
      </c>
      <c r="F11230" s="7" t="n">
        <v>73</v>
      </c>
    </row>
    <row r="11231" spans="1:8">
      <c r="A11231" t="s">
        <v>4</v>
      </c>
      <c r="B11231" s="4" t="s">
        <v>5</v>
      </c>
      <c r="C11231" s="4" t="s">
        <v>13</v>
      </c>
      <c r="D11231" s="4" t="s">
        <v>13</v>
      </c>
      <c r="E11231" s="4" t="s">
        <v>6</v>
      </c>
      <c r="F11231" s="4" t="s">
        <v>10</v>
      </c>
    </row>
    <row r="11232" spans="1:8">
      <c r="A11232" t="n">
        <v>83139</v>
      </c>
      <c r="B11232" s="26" t="n">
        <v>31</v>
      </c>
      <c r="C11232" s="7" t="n">
        <v>1</v>
      </c>
      <c r="D11232" s="7" t="n">
        <v>1</v>
      </c>
      <c r="E11232" s="7" t="s">
        <v>1122</v>
      </c>
      <c r="F11232" s="7" t="n">
        <v>74</v>
      </c>
    </row>
    <row r="11233" spans="1:9">
      <c r="A11233" t="s">
        <v>4</v>
      </c>
      <c r="B11233" s="4" t="s">
        <v>5</v>
      </c>
      <c r="C11233" s="4" t="s">
        <v>13</v>
      </c>
      <c r="D11233" s="4" t="s">
        <v>13</v>
      </c>
      <c r="E11233" s="4" t="s">
        <v>6</v>
      </c>
      <c r="F11233" s="4" t="s">
        <v>10</v>
      </c>
    </row>
    <row r="11234" spans="1:9">
      <c r="A11234" t="n">
        <v>83187</v>
      </c>
      <c r="B11234" s="26" t="n">
        <v>31</v>
      </c>
      <c r="C11234" s="7" t="n">
        <v>1</v>
      </c>
      <c r="D11234" s="7" t="n">
        <v>1</v>
      </c>
      <c r="E11234" s="7" t="s">
        <v>1123</v>
      </c>
      <c r="F11234" s="7" t="n">
        <v>75</v>
      </c>
    </row>
    <row r="11235" spans="1:9">
      <c r="A11235" t="s">
        <v>4</v>
      </c>
      <c r="B11235" s="4" t="s">
        <v>5</v>
      </c>
      <c r="C11235" s="4" t="s">
        <v>13</v>
      </c>
      <c r="D11235" s="4" t="s">
        <v>13</v>
      </c>
      <c r="E11235" s="4" t="s">
        <v>6</v>
      </c>
      <c r="F11235" s="4" t="s">
        <v>10</v>
      </c>
    </row>
    <row r="11236" spans="1:9">
      <c r="A11236" t="n">
        <v>83236</v>
      </c>
      <c r="B11236" s="26" t="n">
        <v>31</v>
      </c>
      <c r="C11236" s="7" t="n">
        <v>1</v>
      </c>
      <c r="D11236" s="7" t="n">
        <v>1</v>
      </c>
      <c r="E11236" s="7" t="s">
        <v>1124</v>
      </c>
      <c r="F11236" s="7" t="n">
        <v>76</v>
      </c>
    </row>
    <row r="11237" spans="1:9">
      <c r="A11237" t="s">
        <v>4</v>
      </c>
      <c r="B11237" s="4" t="s">
        <v>5</v>
      </c>
      <c r="C11237" s="4" t="s">
        <v>13</v>
      </c>
      <c r="D11237" s="4" t="s">
        <v>13</v>
      </c>
      <c r="E11237" s="4" t="s">
        <v>6</v>
      </c>
      <c r="F11237" s="4" t="s">
        <v>10</v>
      </c>
    </row>
    <row r="11238" spans="1:9">
      <c r="A11238" t="n">
        <v>83290</v>
      </c>
      <c r="B11238" s="26" t="n">
        <v>31</v>
      </c>
      <c r="C11238" s="7" t="n">
        <v>1</v>
      </c>
      <c r="D11238" s="7" t="n">
        <v>1</v>
      </c>
      <c r="E11238" s="7" t="s">
        <v>1125</v>
      </c>
      <c r="F11238" s="7" t="n">
        <v>77</v>
      </c>
    </row>
    <row r="11239" spans="1:9">
      <c r="A11239" t="s">
        <v>4</v>
      </c>
      <c r="B11239" s="4" t="s">
        <v>5</v>
      </c>
      <c r="C11239" s="4" t="s">
        <v>13</v>
      </c>
      <c r="D11239" s="4" t="s">
        <v>13</v>
      </c>
      <c r="E11239" s="4" t="s">
        <v>6</v>
      </c>
      <c r="F11239" s="4" t="s">
        <v>10</v>
      </c>
    </row>
    <row r="11240" spans="1:9">
      <c r="A11240" t="n">
        <v>83332</v>
      </c>
      <c r="B11240" s="26" t="n">
        <v>31</v>
      </c>
      <c r="C11240" s="7" t="n">
        <v>1</v>
      </c>
      <c r="D11240" s="7" t="n">
        <v>1</v>
      </c>
      <c r="E11240" s="7" t="s">
        <v>1126</v>
      </c>
      <c r="F11240" s="7" t="n">
        <v>78</v>
      </c>
    </row>
    <row r="11241" spans="1:9">
      <c r="A11241" t="s">
        <v>4</v>
      </c>
      <c r="B11241" s="4" t="s">
        <v>5</v>
      </c>
      <c r="C11241" s="4" t="s">
        <v>13</v>
      </c>
      <c r="D11241" s="4" t="s">
        <v>13</v>
      </c>
      <c r="E11241" s="4" t="s">
        <v>6</v>
      </c>
      <c r="F11241" s="4" t="s">
        <v>10</v>
      </c>
    </row>
    <row r="11242" spans="1:9">
      <c r="A11242" t="n">
        <v>83380</v>
      </c>
      <c r="B11242" s="26" t="n">
        <v>31</v>
      </c>
      <c r="C11242" s="7" t="n">
        <v>1</v>
      </c>
      <c r="D11242" s="7" t="n">
        <v>1</v>
      </c>
      <c r="E11242" s="7" t="s">
        <v>1127</v>
      </c>
      <c r="F11242" s="7" t="n">
        <v>79</v>
      </c>
    </row>
    <row r="11243" spans="1:9">
      <c r="A11243" t="s">
        <v>4</v>
      </c>
      <c r="B11243" s="4" t="s">
        <v>5</v>
      </c>
      <c r="C11243" s="4" t="s">
        <v>13</v>
      </c>
      <c r="D11243" s="4" t="s">
        <v>13</v>
      </c>
      <c r="E11243" s="4" t="s">
        <v>6</v>
      </c>
      <c r="F11243" s="4" t="s">
        <v>10</v>
      </c>
    </row>
    <row r="11244" spans="1:9">
      <c r="A11244" t="n">
        <v>83424</v>
      </c>
      <c r="B11244" s="26" t="n">
        <v>31</v>
      </c>
      <c r="C11244" s="7" t="n">
        <v>1</v>
      </c>
      <c r="D11244" s="7" t="n">
        <v>1</v>
      </c>
      <c r="E11244" s="7" t="s">
        <v>1128</v>
      </c>
      <c r="F11244" s="7" t="n">
        <v>80</v>
      </c>
    </row>
    <row r="11245" spans="1:9">
      <c r="A11245" t="s">
        <v>4</v>
      </c>
      <c r="B11245" s="4" t="s">
        <v>5</v>
      </c>
      <c r="C11245" s="4" t="s">
        <v>13</v>
      </c>
      <c r="D11245" s="4" t="s">
        <v>13</v>
      </c>
      <c r="E11245" s="4" t="s">
        <v>6</v>
      </c>
      <c r="F11245" s="4" t="s">
        <v>10</v>
      </c>
    </row>
    <row r="11246" spans="1:9">
      <c r="A11246" t="n">
        <v>83466</v>
      </c>
      <c r="B11246" s="26" t="n">
        <v>31</v>
      </c>
      <c r="C11246" s="7" t="n">
        <v>1</v>
      </c>
      <c r="D11246" s="7" t="n">
        <v>1</v>
      </c>
      <c r="E11246" s="7" t="s">
        <v>1129</v>
      </c>
      <c r="F11246" s="7" t="n">
        <v>81</v>
      </c>
    </row>
    <row r="11247" spans="1:9">
      <c r="A11247" t="s">
        <v>4</v>
      </c>
      <c r="B11247" s="4" t="s">
        <v>5</v>
      </c>
      <c r="C11247" s="4" t="s">
        <v>13</v>
      </c>
      <c r="D11247" s="4" t="s">
        <v>13</v>
      </c>
      <c r="E11247" s="4" t="s">
        <v>6</v>
      </c>
      <c r="F11247" s="4" t="s">
        <v>10</v>
      </c>
    </row>
    <row r="11248" spans="1:9">
      <c r="A11248" t="n">
        <v>83500</v>
      </c>
      <c r="B11248" s="26" t="n">
        <v>31</v>
      </c>
      <c r="C11248" s="7" t="n">
        <v>1</v>
      </c>
      <c r="D11248" s="7" t="n">
        <v>1</v>
      </c>
      <c r="E11248" s="7" t="s">
        <v>1130</v>
      </c>
      <c r="F11248" s="7" t="n">
        <v>82</v>
      </c>
    </row>
    <row r="11249" spans="1:6">
      <c r="A11249" t="s">
        <v>4</v>
      </c>
      <c r="B11249" s="4" t="s">
        <v>5</v>
      </c>
      <c r="C11249" s="4" t="s">
        <v>13</v>
      </c>
      <c r="D11249" s="4" t="s">
        <v>13</v>
      </c>
      <c r="E11249" s="4" t="s">
        <v>6</v>
      </c>
      <c r="F11249" s="4" t="s">
        <v>10</v>
      </c>
    </row>
    <row r="11250" spans="1:6">
      <c r="A11250" t="n">
        <v>83532</v>
      </c>
      <c r="B11250" s="26" t="n">
        <v>31</v>
      </c>
      <c r="C11250" s="7" t="n">
        <v>1</v>
      </c>
      <c r="D11250" s="7" t="n">
        <v>1</v>
      </c>
      <c r="E11250" s="7" t="s">
        <v>1131</v>
      </c>
      <c r="F11250" s="7" t="n">
        <v>83</v>
      </c>
    </row>
    <row r="11251" spans="1:6">
      <c r="A11251" t="s">
        <v>4</v>
      </c>
      <c r="B11251" s="4" t="s">
        <v>5</v>
      </c>
      <c r="C11251" s="4" t="s">
        <v>13</v>
      </c>
      <c r="D11251" s="4" t="s">
        <v>13</v>
      </c>
      <c r="E11251" s="4" t="s">
        <v>6</v>
      </c>
      <c r="F11251" s="4" t="s">
        <v>10</v>
      </c>
    </row>
    <row r="11252" spans="1:6">
      <c r="A11252" t="n">
        <v>83569</v>
      </c>
      <c r="B11252" s="26" t="n">
        <v>31</v>
      </c>
      <c r="C11252" s="7" t="n">
        <v>1</v>
      </c>
      <c r="D11252" s="7" t="n">
        <v>1</v>
      </c>
      <c r="E11252" s="7" t="s">
        <v>1132</v>
      </c>
      <c r="F11252" s="7" t="n">
        <v>84</v>
      </c>
    </row>
    <row r="11253" spans="1:6">
      <c r="A11253" t="s">
        <v>4</v>
      </c>
      <c r="B11253" s="4" t="s">
        <v>5</v>
      </c>
      <c r="C11253" s="4" t="s">
        <v>13</v>
      </c>
      <c r="D11253" s="4" t="s">
        <v>13</v>
      </c>
      <c r="E11253" s="4" t="s">
        <v>6</v>
      </c>
      <c r="F11253" s="4" t="s">
        <v>10</v>
      </c>
    </row>
    <row r="11254" spans="1:6">
      <c r="A11254" t="n">
        <v>83630</v>
      </c>
      <c r="B11254" s="26" t="n">
        <v>31</v>
      </c>
      <c r="C11254" s="7" t="n">
        <v>1</v>
      </c>
      <c r="D11254" s="7" t="n">
        <v>1</v>
      </c>
      <c r="E11254" s="7" t="s">
        <v>1133</v>
      </c>
      <c r="F11254" s="7" t="n">
        <v>85</v>
      </c>
    </row>
    <row r="11255" spans="1:6">
      <c r="A11255" t="s">
        <v>4</v>
      </c>
      <c r="B11255" s="4" t="s">
        <v>5</v>
      </c>
      <c r="C11255" s="4" t="s">
        <v>13</v>
      </c>
      <c r="D11255" s="4" t="s">
        <v>13</v>
      </c>
      <c r="E11255" s="4" t="s">
        <v>6</v>
      </c>
      <c r="F11255" s="4" t="s">
        <v>10</v>
      </c>
    </row>
    <row r="11256" spans="1:6">
      <c r="A11256" t="n">
        <v>83684</v>
      </c>
      <c r="B11256" s="26" t="n">
        <v>31</v>
      </c>
      <c r="C11256" s="7" t="n">
        <v>1</v>
      </c>
      <c r="D11256" s="7" t="n">
        <v>1</v>
      </c>
      <c r="E11256" s="7" t="s">
        <v>1134</v>
      </c>
      <c r="F11256" s="7" t="n">
        <v>86</v>
      </c>
    </row>
    <row r="11257" spans="1:6">
      <c r="A11257" t="s">
        <v>4</v>
      </c>
      <c r="B11257" s="4" t="s">
        <v>5</v>
      </c>
      <c r="C11257" s="4" t="s">
        <v>13</v>
      </c>
      <c r="D11257" s="4" t="s">
        <v>13</v>
      </c>
      <c r="E11257" s="4" t="s">
        <v>6</v>
      </c>
      <c r="F11257" s="4" t="s">
        <v>10</v>
      </c>
    </row>
    <row r="11258" spans="1:6">
      <c r="A11258" t="n">
        <v>83732</v>
      </c>
      <c r="B11258" s="26" t="n">
        <v>31</v>
      </c>
      <c r="C11258" s="7" t="n">
        <v>1</v>
      </c>
      <c r="D11258" s="7" t="n">
        <v>1</v>
      </c>
      <c r="E11258" s="7" t="s">
        <v>1135</v>
      </c>
      <c r="F11258" s="7" t="n">
        <v>87</v>
      </c>
    </row>
    <row r="11259" spans="1:6">
      <c r="A11259" t="s">
        <v>4</v>
      </c>
      <c r="B11259" s="4" t="s">
        <v>5</v>
      </c>
      <c r="C11259" s="4" t="s">
        <v>13</v>
      </c>
      <c r="D11259" s="4" t="s">
        <v>13</v>
      </c>
      <c r="E11259" s="4" t="s">
        <v>6</v>
      </c>
      <c r="F11259" s="4" t="s">
        <v>10</v>
      </c>
    </row>
    <row r="11260" spans="1:6">
      <c r="A11260" t="n">
        <v>83785</v>
      </c>
      <c r="B11260" s="26" t="n">
        <v>31</v>
      </c>
      <c r="C11260" s="7" t="n">
        <v>1</v>
      </c>
      <c r="D11260" s="7" t="n">
        <v>1</v>
      </c>
      <c r="E11260" s="7" t="s">
        <v>1136</v>
      </c>
      <c r="F11260" s="7" t="n">
        <v>88</v>
      </c>
    </row>
    <row r="11261" spans="1:6">
      <c r="A11261" t="s">
        <v>4</v>
      </c>
      <c r="B11261" s="4" t="s">
        <v>5</v>
      </c>
      <c r="C11261" s="4" t="s">
        <v>13</v>
      </c>
      <c r="D11261" s="4" t="s">
        <v>13</v>
      </c>
      <c r="E11261" s="4" t="s">
        <v>6</v>
      </c>
      <c r="F11261" s="4" t="s">
        <v>10</v>
      </c>
    </row>
    <row r="11262" spans="1:6">
      <c r="A11262" t="n">
        <v>83830</v>
      </c>
      <c r="B11262" s="26" t="n">
        <v>31</v>
      </c>
      <c r="C11262" s="7" t="n">
        <v>1</v>
      </c>
      <c r="D11262" s="7" t="n">
        <v>1</v>
      </c>
      <c r="E11262" s="7" t="s">
        <v>1137</v>
      </c>
      <c r="F11262" s="7" t="n">
        <v>89</v>
      </c>
    </row>
    <row r="11263" spans="1:6">
      <c r="A11263" t="s">
        <v>4</v>
      </c>
      <c r="B11263" s="4" t="s">
        <v>5</v>
      </c>
      <c r="C11263" s="4" t="s">
        <v>13</v>
      </c>
      <c r="D11263" s="4" t="s">
        <v>13</v>
      </c>
      <c r="E11263" s="4" t="s">
        <v>6</v>
      </c>
      <c r="F11263" s="4" t="s">
        <v>10</v>
      </c>
    </row>
    <row r="11264" spans="1:6">
      <c r="A11264" t="n">
        <v>83875</v>
      </c>
      <c r="B11264" s="26" t="n">
        <v>31</v>
      </c>
      <c r="C11264" s="7" t="n">
        <v>1</v>
      </c>
      <c r="D11264" s="7" t="n">
        <v>1</v>
      </c>
      <c r="E11264" s="7" t="s">
        <v>1138</v>
      </c>
      <c r="F11264" s="7" t="n">
        <v>90</v>
      </c>
    </row>
    <row r="11265" spans="1:6">
      <c r="A11265" t="s">
        <v>4</v>
      </c>
      <c r="B11265" s="4" t="s">
        <v>5</v>
      </c>
      <c r="C11265" s="4" t="s">
        <v>13</v>
      </c>
      <c r="D11265" s="4" t="s">
        <v>13</v>
      </c>
      <c r="E11265" s="4" t="s">
        <v>6</v>
      </c>
      <c r="F11265" s="4" t="s">
        <v>10</v>
      </c>
    </row>
    <row r="11266" spans="1:6">
      <c r="A11266" t="n">
        <v>83923</v>
      </c>
      <c r="B11266" s="26" t="n">
        <v>31</v>
      </c>
      <c r="C11266" s="7" t="n">
        <v>1</v>
      </c>
      <c r="D11266" s="7" t="n">
        <v>1</v>
      </c>
      <c r="E11266" s="7" t="s">
        <v>1139</v>
      </c>
      <c r="F11266" s="7" t="n">
        <v>91</v>
      </c>
    </row>
    <row r="11267" spans="1:6">
      <c r="A11267" t="s">
        <v>4</v>
      </c>
      <c r="B11267" s="4" t="s">
        <v>5</v>
      </c>
      <c r="C11267" s="4" t="s">
        <v>13</v>
      </c>
      <c r="D11267" s="4" t="s">
        <v>13</v>
      </c>
      <c r="E11267" s="4" t="s">
        <v>6</v>
      </c>
      <c r="F11267" s="4" t="s">
        <v>10</v>
      </c>
    </row>
    <row r="11268" spans="1:6">
      <c r="A11268" t="n">
        <v>83975</v>
      </c>
      <c r="B11268" s="26" t="n">
        <v>31</v>
      </c>
      <c r="C11268" s="7" t="n">
        <v>1</v>
      </c>
      <c r="D11268" s="7" t="n">
        <v>1</v>
      </c>
      <c r="E11268" s="7" t="s">
        <v>1140</v>
      </c>
      <c r="F11268" s="7" t="n">
        <v>92</v>
      </c>
    </row>
    <row r="11269" spans="1:6">
      <c r="A11269" t="s">
        <v>4</v>
      </c>
      <c r="B11269" s="4" t="s">
        <v>5</v>
      </c>
      <c r="C11269" s="4" t="s">
        <v>13</v>
      </c>
      <c r="D11269" s="4" t="s">
        <v>13</v>
      </c>
      <c r="E11269" s="4" t="s">
        <v>6</v>
      </c>
      <c r="F11269" s="4" t="s">
        <v>10</v>
      </c>
    </row>
    <row r="11270" spans="1:6">
      <c r="A11270" t="n">
        <v>84033</v>
      </c>
      <c r="B11270" s="26" t="n">
        <v>31</v>
      </c>
      <c r="C11270" s="7" t="n">
        <v>1</v>
      </c>
      <c r="D11270" s="7" t="n">
        <v>1</v>
      </c>
      <c r="E11270" s="7" t="s">
        <v>1141</v>
      </c>
      <c r="F11270" s="7" t="n">
        <v>94</v>
      </c>
    </row>
    <row r="11271" spans="1:6">
      <c r="A11271" t="s">
        <v>4</v>
      </c>
      <c r="B11271" s="4" t="s">
        <v>5</v>
      </c>
      <c r="C11271" s="4" t="s">
        <v>13</v>
      </c>
      <c r="D11271" s="4" t="s">
        <v>13</v>
      </c>
      <c r="E11271" s="4" t="s">
        <v>6</v>
      </c>
      <c r="F11271" s="4" t="s">
        <v>10</v>
      </c>
    </row>
    <row r="11272" spans="1:6">
      <c r="A11272" t="n">
        <v>84075</v>
      </c>
      <c r="B11272" s="26" t="n">
        <v>31</v>
      </c>
      <c r="C11272" s="7" t="n">
        <v>1</v>
      </c>
      <c r="D11272" s="7" t="n">
        <v>1</v>
      </c>
      <c r="E11272" s="7" t="s">
        <v>1142</v>
      </c>
      <c r="F11272" s="7" t="n">
        <v>95</v>
      </c>
    </row>
    <row r="11273" spans="1:6">
      <c r="A11273" t="s">
        <v>4</v>
      </c>
      <c r="B11273" s="4" t="s">
        <v>5</v>
      </c>
      <c r="C11273" s="4" t="s">
        <v>13</v>
      </c>
      <c r="D11273" s="4" t="s">
        <v>13</v>
      </c>
      <c r="E11273" s="4" t="s">
        <v>6</v>
      </c>
      <c r="F11273" s="4" t="s">
        <v>10</v>
      </c>
    </row>
    <row r="11274" spans="1:6">
      <c r="A11274" t="n">
        <v>84113</v>
      </c>
      <c r="B11274" s="26" t="n">
        <v>31</v>
      </c>
      <c r="C11274" s="7" t="n">
        <v>1</v>
      </c>
      <c r="D11274" s="7" t="n">
        <v>1</v>
      </c>
      <c r="E11274" s="7" t="s">
        <v>1143</v>
      </c>
      <c r="F11274" s="7" t="n">
        <v>96</v>
      </c>
    </row>
    <row r="11275" spans="1:6">
      <c r="A11275" t="s">
        <v>4</v>
      </c>
      <c r="B11275" s="4" t="s">
        <v>5</v>
      </c>
      <c r="C11275" s="4" t="s">
        <v>13</v>
      </c>
      <c r="D11275" s="4" t="s">
        <v>13</v>
      </c>
      <c r="E11275" s="4" t="s">
        <v>6</v>
      </c>
      <c r="F11275" s="4" t="s">
        <v>10</v>
      </c>
    </row>
    <row r="11276" spans="1:6">
      <c r="A11276" t="n">
        <v>84174</v>
      </c>
      <c r="B11276" s="26" t="n">
        <v>31</v>
      </c>
      <c r="C11276" s="7" t="n">
        <v>1</v>
      </c>
      <c r="D11276" s="7" t="n">
        <v>1</v>
      </c>
      <c r="E11276" s="7" t="s">
        <v>1144</v>
      </c>
      <c r="F11276" s="7" t="n">
        <v>97</v>
      </c>
    </row>
    <row r="11277" spans="1:6">
      <c r="A11277" t="s">
        <v>4</v>
      </c>
      <c r="B11277" s="4" t="s">
        <v>5</v>
      </c>
      <c r="C11277" s="4" t="s">
        <v>13</v>
      </c>
      <c r="D11277" s="4" t="s">
        <v>13</v>
      </c>
      <c r="E11277" s="4" t="s">
        <v>13</v>
      </c>
      <c r="F11277" s="4" t="s">
        <v>10</v>
      </c>
      <c r="G11277" s="4" t="s">
        <v>10</v>
      </c>
      <c r="H11277" s="4" t="s">
        <v>13</v>
      </c>
    </row>
    <row r="11278" spans="1:6">
      <c r="A11278" t="n">
        <v>84235</v>
      </c>
      <c r="B11278" s="26" t="n">
        <v>31</v>
      </c>
      <c r="C11278" s="7" t="n">
        <v>2</v>
      </c>
      <c r="D11278" s="7" t="n">
        <v>1</v>
      </c>
      <c r="E11278" s="7" t="n">
        <v>1</v>
      </c>
      <c r="F11278" s="7" t="n">
        <v>400</v>
      </c>
      <c r="G11278" s="7" t="n">
        <v>0</v>
      </c>
      <c r="H11278" s="7" t="n">
        <v>0</v>
      </c>
    </row>
    <row r="11279" spans="1:6">
      <c r="A11279" t="s">
        <v>4</v>
      </c>
      <c r="B11279" s="4" t="s">
        <v>5</v>
      </c>
      <c r="C11279" s="4" t="s">
        <v>13</v>
      </c>
      <c r="D11279" s="4" t="s">
        <v>13</v>
      </c>
      <c r="E11279" s="4" t="s">
        <v>13</v>
      </c>
    </row>
    <row r="11280" spans="1:6">
      <c r="A11280" t="n">
        <v>84244</v>
      </c>
      <c r="B11280" s="26" t="n">
        <v>31</v>
      </c>
      <c r="C11280" s="7" t="n">
        <v>4</v>
      </c>
      <c r="D11280" s="7" t="n">
        <v>1</v>
      </c>
      <c r="E11280" s="7" t="n">
        <v>1</v>
      </c>
    </row>
    <row r="11281" spans="1:8">
      <c r="A11281" t="s">
        <v>4</v>
      </c>
      <c r="B11281" s="4" t="s">
        <v>5</v>
      </c>
      <c r="C11281" s="4" t="s">
        <v>13</v>
      </c>
      <c r="D11281" s="4" t="s">
        <v>13</v>
      </c>
    </row>
    <row r="11282" spans="1:8">
      <c r="A11282" t="n">
        <v>84248</v>
      </c>
      <c r="B11282" s="26" t="n">
        <v>31</v>
      </c>
      <c r="C11282" s="7" t="n">
        <v>3</v>
      </c>
      <c r="D11282" s="7" t="n">
        <v>1</v>
      </c>
    </row>
    <row r="11283" spans="1:8">
      <c r="A11283" t="s">
        <v>4</v>
      </c>
      <c r="B11283" s="4" t="s">
        <v>5</v>
      </c>
      <c r="C11283" s="4" t="s">
        <v>13</v>
      </c>
      <c r="D11283" s="4" t="s">
        <v>13</v>
      </c>
      <c r="E11283" s="4" t="s">
        <v>13</v>
      </c>
      <c r="F11283" s="4" t="s">
        <v>9</v>
      </c>
      <c r="G11283" s="4" t="s">
        <v>13</v>
      </c>
      <c r="H11283" s="4" t="s">
        <v>13</v>
      </c>
      <c r="I11283" s="4" t="s">
        <v>84</v>
      </c>
    </row>
    <row r="11284" spans="1:8">
      <c r="A11284" t="n">
        <v>84251</v>
      </c>
      <c r="B11284" s="15" t="n">
        <v>5</v>
      </c>
      <c r="C11284" s="7" t="n">
        <v>35</v>
      </c>
      <c r="D11284" s="7" t="n">
        <v>1</v>
      </c>
      <c r="E11284" s="7" t="n">
        <v>0</v>
      </c>
      <c r="F11284" s="7" t="n">
        <v>-2</v>
      </c>
      <c r="G11284" s="7" t="n">
        <v>3</v>
      </c>
      <c r="H11284" s="7" t="n">
        <v>1</v>
      </c>
      <c r="I11284" s="16" t="n">
        <f t="normal" ca="1">A11288</f>
        <v>0</v>
      </c>
    </row>
    <row r="11285" spans="1:8">
      <c r="A11285" t="s">
        <v>4</v>
      </c>
      <c r="B11285" s="4" t="s">
        <v>5</v>
      </c>
      <c r="C11285" s="4" t="s">
        <v>13</v>
      </c>
      <c r="D11285" s="4" t="s">
        <v>6</v>
      </c>
    </row>
    <row r="11286" spans="1:8">
      <c r="A11286" t="n">
        <v>84265</v>
      </c>
      <c r="B11286" s="30" t="n">
        <v>2</v>
      </c>
      <c r="C11286" s="7" t="n">
        <v>0</v>
      </c>
      <c r="D11286" s="7" t="s">
        <v>1067</v>
      </c>
    </row>
    <row r="11287" spans="1:8">
      <c r="A11287" t="s">
        <v>4</v>
      </c>
      <c r="B11287" s="4" t="s">
        <v>5</v>
      </c>
    </row>
    <row r="11288" spans="1:8">
      <c r="A11288" t="n">
        <v>84280</v>
      </c>
      <c r="B11288" s="5" t="n">
        <v>1</v>
      </c>
    </row>
    <row r="11289" spans="1:8" s="3" customFormat="1" customHeight="0">
      <c r="A11289" s="3" t="s">
        <v>2</v>
      </c>
      <c r="B11289" s="3" t="s">
        <v>1145</v>
      </c>
    </row>
    <row r="11290" spans="1:8">
      <c r="A11290" t="s">
        <v>4</v>
      </c>
      <c r="B11290" s="4" t="s">
        <v>5</v>
      </c>
      <c r="C11290" s="4" t="s">
        <v>13</v>
      </c>
      <c r="D11290" s="4" t="s">
        <v>10</v>
      </c>
      <c r="E11290" s="4" t="s">
        <v>10</v>
      </c>
      <c r="F11290" s="4" t="s">
        <v>10</v>
      </c>
    </row>
    <row r="11291" spans="1:8">
      <c r="A11291" t="n">
        <v>84284</v>
      </c>
      <c r="B11291" s="19" t="n">
        <v>63</v>
      </c>
      <c r="C11291" s="7" t="n">
        <v>0</v>
      </c>
      <c r="D11291" s="7" t="n">
        <v>0</v>
      </c>
      <c r="E11291" s="7" t="n">
        <v>0</v>
      </c>
      <c r="F11291" s="7" t="n">
        <v>40</v>
      </c>
    </row>
    <row r="11292" spans="1:8">
      <c r="A11292" t="s">
        <v>4</v>
      </c>
      <c r="B11292" s="4" t="s">
        <v>5</v>
      </c>
      <c r="C11292" s="4" t="s">
        <v>13</v>
      </c>
      <c r="D11292" s="4" t="s">
        <v>10</v>
      </c>
      <c r="E11292" s="4" t="s">
        <v>9</v>
      </c>
    </row>
    <row r="11293" spans="1:8">
      <c r="A11293" t="n">
        <v>84292</v>
      </c>
      <c r="B11293" s="21" t="n">
        <v>101</v>
      </c>
      <c r="C11293" s="7" t="n">
        <v>0</v>
      </c>
      <c r="D11293" s="7" t="n">
        <v>1200</v>
      </c>
      <c r="E11293" s="7" t="n">
        <v>1</v>
      </c>
    </row>
    <row r="11294" spans="1:8">
      <c r="A11294" t="s">
        <v>4</v>
      </c>
      <c r="B11294" s="4" t="s">
        <v>5</v>
      </c>
      <c r="C11294" s="4" t="s">
        <v>13</v>
      </c>
      <c r="D11294" s="4" t="s">
        <v>10</v>
      </c>
      <c r="E11294" s="4" t="s">
        <v>10</v>
      </c>
      <c r="F11294" s="4" t="s">
        <v>13</v>
      </c>
    </row>
    <row r="11295" spans="1:8">
      <c r="A11295" t="n">
        <v>84300</v>
      </c>
      <c r="B11295" s="22" t="n">
        <v>102</v>
      </c>
      <c r="C11295" s="7" t="n">
        <v>0</v>
      </c>
      <c r="D11295" s="7" t="n">
        <v>0</v>
      </c>
      <c r="E11295" s="7" t="n">
        <v>1200</v>
      </c>
      <c r="F11295" s="7" t="n">
        <v>255</v>
      </c>
    </row>
    <row r="11296" spans="1:8">
      <c r="A11296" t="s">
        <v>4</v>
      </c>
      <c r="B11296" s="4" t="s">
        <v>5</v>
      </c>
      <c r="C11296" s="4" t="s">
        <v>13</v>
      </c>
      <c r="D11296" s="4" t="s">
        <v>10</v>
      </c>
      <c r="E11296" s="4" t="s">
        <v>10</v>
      </c>
      <c r="F11296" s="4" t="s">
        <v>10</v>
      </c>
    </row>
    <row r="11297" spans="1:9">
      <c r="A11297" t="n">
        <v>84307</v>
      </c>
      <c r="B11297" s="19" t="n">
        <v>63</v>
      </c>
      <c r="C11297" s="7" t="n">
        <v>0</v>
      </c>
      <c r="D11297" s="7" t="n">
        <v>1</v>
      </c>
      <c r="E11297" s="7" t="n">
        <v>0</v>
      </c>
      <c r="F11297" s="7" t="n">
        <v>40</v>
      </c>
    </row>
    <row r="11298" spans="1:9">
      <c r="A11298" t="s">
        <v>4</v>
      </c>
      <c r="B11298" s="4" t="s">
        <v>5</v>
      </c>
      <c r="C11298" s="4" t="s">
        <v>13</v>
      </c>
      <c r="D11298" s="4" t="s">
        <v>10</v>
      </c>
      <c r="E11298" s="4" t="s">
        <v>9</v>
      </c>
    </row>
    <row r="11299" spans="1:9">
      <c r="A11299" t="n">
        <v>84315</v>
      </c>
      <c r="B11299" s="21" t="n">
        <v>101</v>
      </c>
      <c r="C11299" s="7" t="n">
        <v>0</v>
      </c>
      <c r="D11299" s="7" t="n">
        <v>1250</v>
      </c>
      <c r="E11299" s="7" t="n">
        <v>1</v>
      </c>
    </row>
    <row r="11300" spans="1:9">
      <c r="A11300" t="s">
        <v>4</v>
      </c>
      <c r="B11300" s="4" t="s">
        <v>5</v>
      </c>
      <c r="C11300" s="4" t="s">
        <v>13</v>
      </c>
      <c r="D11300" s="4" t="s">
        <v>10</v>
      </c>
      <c r="E11300" s="4" t="s">
        <v>10</v>
      </c>
      <c r="F11300" s="4" t="s">
        <v>13</v>
      </c>
    </row>
    <row r="11301" spans="1:9">
      <c r="A11301" t="n">
        <v>84323</v>
      </c>
      <c r="B11301" s="22" t="n">
        <v>102</v>
      </c>
      <c r="C11301" s="7" t="n">
        <v>0</v>
      </c>
      <c r="D11301" s="7" t="n">
        <v>1</v>
      </c>
      <c r="E11301" s="7" t="n">
        <v>1250</v>
      </c>
      <c r="F11301" s="7" t="n">
        <v>255</v>
      </c>
    </row>
    <row r="11302" spans="1:9">
      <c r="A11302" t="s">
        <v>4</v>
      </c>
      <c r="B11302" s="4" t="s">
        <v>5</v>
      </c>
      <c r="C11302" s="4" t="s">
        <v>13</v>
      </c>
      <c r="D11302" s="4" t="s">
        <v>10</v>
      </c>
      <c r="E11302" s="4" t="s">
        <v>10</v>
      </c>
      <c r="F11302" s="4" t="s">
        <v>10</v>
      </c>
    </row>
    <row r="11303" spans="1:9">
      <c r="A11303" t="n">
        <v>84330</v>
      </c>
      <c r="B11303" s="19" t="n">
        <v>63</v>
      </c>
      <c r="C11303" s="7" t="n">
        <v>0</v>
      </c>
      <c r="D11303" s="7" t="n">
        <v>2</v>
      </c>
      <c r="E11303" s="7" t="n">
        <v>0</v>
      </c>
      <c r="F11303" s="7" t="n">
        <v>40</v>
      </c>
    </row>
    <row r="11304" spans="1:9">
      <c r="A11304" t="s">
        <v>4</v>
      </c>
      <c r="B11304" s="4" t="s">
        <v>5</v>
      </c>
      <c r="C11304" s="4" t="s">
        <v>13</v>
      </c>
      <c r="D11304" s="4" t="s">
        <v>10</v>
      </c>
      <c r="E11304" s="4" t="s">
        <v>9</v>
      </c>
    </row>
    <row r="11305" spans="1:9">
      <c r="A11305" t="n">
        <v>84338</v>
      </c>
      <c r="B11305" s="21" t="n">
        <v>101</v>
      </c>
      <c r="C11305" s="7" t="n">
        <v>0</v>
      </c>
      <c r="D11305" s="7" t="n">
        <v>1350</v>
      </c>
      <c r="E11305" s="7" t="n">
        <v>1</v>
      </c>
    </row>
    <row r="11306" spans="1:9">
      <c r="A11306" t="s">
        <v>4</v>
      </c>
      <c r="B11306" s="4" t="s">
        <v>5</v>
      </c>
      <c r="C11306" s="4" t="s">
        <v>13</v>
      </c>
      <c r="D11306" s="4" t="s">
        <v>10</v>
      </c>
      <c r="E11306" s="4" t="s">
        <v>10</v>
      </c>
      <c r="F11306" s="4" t="s">
        <v>13</v>
      </c>
    </row>
    <row r="11307" spans="1:9">
      <c r="A11307" t="n">
        <v>84346</v>
      </c>
      <c r="B11307" s="22" t="n">
        <v>102</v>
      </c>
      <c r="C11307" s="7" t="n">
        <v>0</v>
      </c>
      <c r="D11307" s="7" t="n">
        <v>2</v>
      </c>
      <c r="E11307" s="7" t="n">
        <v>1350</v>
      </c>
      <c r="F11307" s="7" t="n">
        <v>255</v>
      </c>
    </row>
    <row r="11308" spans="1:9">
      <c r="A11308" t="s">
        <v>4</v>
      </c>
      <c r="B11308" s="4" t="s">
        <v>5</v>
      </c>
      <c r="C11308" s="4" t="s">
        <v>13</v>
      </c>
      <c r="D11308" s="4" t="s">
        <v>10</v>
      </c>
      <c r="E11308" s="4" t="s">
        <v>10</v>
      </c>
      <c r="F11308" s="4" t="s">
        <v>10</v>
      </c>
    </row>
    <row r="11309" spans="1:9">
      <c r="A11309" t="n">
        <v>84353</v>
      </c>
      <c r="B11309" s="19" t="n">
        <v>63</v>
      </c>
      <c r="C11309" s="7" t="n">
        <v>0</v>
      </c>
      <c r="D11309" s="7" t="n">
        <v>3</v>
      </c>
      <c r="E11309" s="7" t="n">
        <v>0</v>
      </c>
      <c r="F11309" s="7" t="n">
        <v>40</v>
      </c>
    </row>
    <row r="11310" spans="1:9">
      <c r="A11310" t="s">
        <v>4</v>
      </c>
      <c r="B11310" s="4" t="s">
        <v>5</v>
      </c>
      <c r="C11310" s="4" t="s">
        <v>13</v>
      </c>
      <c r="D11310" s="4" t="s">
        <v>10</v>
      </c>
      <c r="E11310" s="4" t="s">
        <v>9</v>
      </c>
    </row>
    <row r="11311" spans="1:9">
      <c r="A11311" t="n">
        <v>84361</v>
      </c>
      <c r="B11311" s="21" t="n">
        <v>101</v>
      </c>
      <c r="C11311" s="7" t="n">
        <v>0</v>
      </c>
      <c r="D11311" s="7" t="n">
        <v>1450</v>
      </c>
      <c r="E11311" s="7" t="n">
        <v>1</v>
      </c>
    </row>
    <row r="11312" spans="1:9">
      <c r="A11312" t="s">
        <v>4</v>
      </c>
      <c r="B11312" s="4" t="s">
        <v>5</v>
      </c>
      <c r="C11312" s="4" t="s">
        <v>13</v>
      </c>
      <c r="D11312" s="4" t="s">
        <v>10</v>
      </c>
      <c r="E11312" s="4" t="s">
        <v>10</v>
      </c>
      <c r="F11312" s="4" t="s">
        <v>13</v>
      </c>
    </row>
    <row r="11313" spans="1:6">
      <c r="A11313" t="n">
        <v>84369</v>
      </c>
      <c r="B11313" s="22" t="n">
        <v>102</v>
      </c>
      <c r="C11313" s="7" t="n">
        <v>0</v>
      </c>
      <c r="D11313" s="7" t="n">
        <v>3</v>
      </c>
      <c r="E11313" s="7" t="n">
        <v>1450</v>
      </c>
      <c r="F11313" s="7" t="n">
        <v>255</v>
      </c>
    </row>
    <row r="11314" spans="1:6">
      <c r="A11314" t="s">
        <v>4</v>
      </c>
      <c r="B11314" s="4" t="s">
        <v>5</v>
      </c>
      <c r="C11314" s="4" t="s">
        <v>13</v>
      </c>
      <c r="D11314" s="4" t="s">
        <v>10</v>
      </c>
      <c r="E11314" s="4" t="s">
        <v>10</v>
      </c>
      <c r="F11314" s="4" t="s">
        <v>10</v>
      </c>
    </row>
    <row r="11315" spans="1:6">
      <c r="A11315" t="n">
        <v>84376</v>
      </c>
      <c r="B11315" s="19" t="n">
        <v>63</v>
      </c>
      <c r="C11315" s="7" t="n">
        <v>0</v>
      </c>
      <c r="D11315" s="7" t="n">
        <v>4</v>
      </c>
      <c r="E11315" s="7" t="n">
        <v>0</v>
      </c>
      <c r="F11315" s="7" t="n">
        <v>40</v>
      </c>
    </row>
    <row r="11316" spans="1:6">
      <c r="A11316" t="s">
        <v>4</v>
      </c>
      <c r="B11316" s="4" t="s">
        <v>5</v>
      </c>
      <c r="C11316" s="4" t="s">
        <v>13</v>
      </c>
      <c r="D11316" s="4" t="s">
        <v>10</v>
      </c>
      <c r="E11316" s="4" t="s">
        <v>9</v>
      </c>
    </row>
    <row r="11317" spans="1:6">
      <c r="A11317" t="n">
        <v>84384</v>
      </c>
      <c r="B11317" s="21" t="n">
        <v>101</v>
      </c>
      <c r="C11317" s="7" t="n">
        <v>0</v>
      </c>
      <c r="D11317" s="7" t="n">
        <v>1500</v>
      </c>
      <c r="E11317" s="7" t="n">
        <v>1</v>
      </c>
    </row>
    <row r="11318" spans="1:6">
      <c r="A11318" t="s">
        <v>4</v>
      </c>
      <c r="B11318" s="4" t="s">
        <v>5</v>
      </c>
      <c r="C11318" s="4" t="s">
        <v>13</v>
      </c>
      <c r="D11318" s="4" t="s">
        <v>10</v>
      </c>
      <c r="E11318" s="4" t="s">
        <v>10</v>
      </c>
      <c r="F11318" s="4" t="s">
        <v>13</v>
      </c>
    </row>
    <row r="11319" spans="1:6">
      <c r="A11319" t="n">
        <v>84392</v>
      </c>
      <c r="B11319" s="22" t="n">
        <v>102</v>
      </c>
      <c r="C11319" s="7" t="n">
        <v>0</v>
      </c>
      <c r="D11319" s="7" t="n">
        <v>4</v>
      </c>
      <c r="E11319" s="7" t="n">
        <v>1500</v>
      </c>
      <c r="F11319" s="7" t="n">
        <v>255</v>
      </c>
    </row>
    <row r="11320" spans="1:6">
      <c r="A11320" t="s">
        <v>4</v>
      </c>
      <c r="B11320" s="4" t="s">
        <v>5</v>
      </c>
      <c r="C11320" s="4" t="s">
        <v>13</v>
      </c>
      <c r="D11320" s="4" t="s">
        <v>10</v>
      </c>
      <c r="E11320" s="4" t="s">
        <v>10</v>
      </c>
      <c r="F11320" s="4" t="s">
        <v>10</v>
      </c>
    </row>
    <row r="11321" spans="1:6">
      <c r="A11321" t="n">
        <v>84399</v>
      </c>
      <c r="B11321" s="19" t="n">
        <v>63</v>
      </c>
      <c r="C11321" s="7" t="n">
        <v>0</v>
      </c>
      <c r="D11321" s="7" t="n">
        <v>5</v>
      </c>
      <c r="E11321" s="7" t="n">
        <v>0</v>
      </c>
      <c r="F11321" s="7" t="n">
        <v>40</v>
      </c>
    </row>
    <row r="11322" spans="1:6">
      <c r="A11322" t="s">
        <v>4</v>
      </c>
      <c r="B11322" s="4" t="s">
        <v>5</v>
      </c>
      <c r="C11322" s="4" t="s">
        <v>13</v>
      </c>
      <c r="D11322" s="4" t="s">
        <v>10</v>
      </c>
      <c r="E11322" s="4" t="s">
        <v>9</v>
      </c>
    </row>
    <row r="11323" spans="1:6">
      <c r="A11323" t="n">
        <v>84407</v>
      </c>
      <c r="B11323" s="21" t="n">
        <v>101</v>
      </c>
      <c r="C11323" s="7" t="n">
        <v>0</v>
      </c>
      <c r="D11323" s="7" t="n">
        <v>1350</v>
      </c>
      <c r="E11323" s="7" t="n">
        <v>1</v>
      </c>
    </row>
    <row r="11324" spans="1:6">
      <c r="A11324" t="s">
        <v>4</v>
      </c>
      <c r="B11324" s="4" t="s">
        <v>5</v>
      </c>
      <c r="C11324" s="4" t="s">
        <v>13</v>
      </c>
      <c r="D11324" s="4" t="s">
        <v>10</v>
      </c>
      <c r="E11324" s="4" t="s">
        <v>10</v>
      </c>
      <c r="F11324" s="4" t="s">
        <v>13</v>
      </c>
    </row>
    <row r="11325" spans="1:6">
      <c r="A11325" t="n">
        <v>84415</v>
      </c>
      <c r="B11325" s="22" t="n">
        <v>102</v>
      </c>
      <c r="C11325" s="7" t="n">
        <v>0</v>
      </c>
      <c r="D11325" s="7" t="n">
        <v>5</v>
      </c>
      <c r="E11325" s="7" t="n">
        <v>1350</v>
      </c>
      <c r="F11325" s="7" t="n">
        <v>255</v>
      </c>
    </row>
    <row r="11326" spans="1:6">
      <c r="A11326" t="s">
        <v>4</v>
      </c>
      <c r="B11326" s="4" t="s">
        <v>5</v>
      </c>
      <c r="C11326" s="4" t="s">
        <v>13</v>
      </c>
      <c r="D11326" s="4" t="s">
        <v>10</v>
      </c>
      <c r="E11326" s="4" t="s">
        <v>10</v>
      </c>
      <c r="F11326" s="4" t="s">
        <v>10</v>
      </c>
    </row>
    <row r="11327" spans="1:6">
      <c r="A11327" t="n">
        <v>84422</v>
      </c>
      <c r="B11327" s="19" t="n">
        <v>63</v>
      </c>
      <c r="C11327" s="7" t="n">
        <v>0</v>
      </c>
      <c r="D11327" s="7" t="n">
        <v>6</v>
      </c>
      <c r="E11327" s="7" t="n">
        <v>0</v>
      </c>
      <c r="F11327" s="7" t="n">
        <v>40</v>
      </c>
    </row>
    <row r="11328" spans="1:6">
      <c r="A11328" t="s">
        <v>4</v>
      </c>
      <c r="B11328" s="4" t="s">
        <v>5</v>
      </c>
      <c r="C11328" s="4" t="s">
        <v>13</v>
      </c>
      <c r="D11328" s="4" t="s">
        <v>10</v>
      </c>
      <c r="E11328" s="4" t="s">
        <v>9</v>
      </c>
    </row>
    <row r="11329" spans="1:6">
      <c r="A11329" t="n">
        <v>84430</v>
      </c>
      <c r="B11329" s="21" t="n">
        <v>101</v>
      </c>
      <c r="C11329" s="7" t="n">
        <v>0</v>
      </c>
      <c r="D11329" s="7" t="n">
        <v>1550</v>
      </c>
      <c r="E11329" s="7" t="n">
        <v>1</v>
      </c>
    </row>
    <row r="11330" spans="1:6">
      <c r="A11330" t="s">
        <v>4</v>
      </c>
      <c r="B11330" s="4" t="s">
        <v>5</v>
      </c>
      <c r="C11330" s="4" t="s">
        <v>13</v>
      </c>
      <c r="D11330" s="4" t="s">
        <v>10</v>
      </c>
      <c r="E11330" s="4" t="s">
        <v>10</v>
      </c>
      <c r="F11330" s="4" t="s">
        <v>13</v>
      </c>
    </row>
    <row r="11331" spans="1:6">
      <c r="A11331" t="n">
        <v>84438</v>
      </c>
      <c r="B11331" s="22" t="n">
        <v>102</v>
      </c>
      <c r="C11331" s="7" t="n">
        <v>0</v>
      </c>
      <c r="D11331" s="7" t="n">
        <v>6</v>
      </c>
      <c r="E11331" s="7" t="n">
        <v>1550</v>
      </c>
      <c r="F11331" s="7" t="n">
        <v>255</v>
      </c>
    </row>
    <row r="11332" spans="1:6">
      <c r="A11332" t="s">
        <v>4</v>
      </c>
      <c r="B11332" s="4" t="s">
        <v>5</v>
      </c>
      <c r="C11332" s="4" t="s">
        <v>13</v>
      </c>
      <c r="D11332" s="4" t="s">
        <v>10</v>
      </c>
      <c r="E11332" s="4" t="s">
        <v>10</v>
      </c>
      <c r="F11332" s="4" t="s">
        <v>10</v>
      </c>
    </row>
    <row r="11333" spans="1:6">
      <c r="A11333" t="n">
        <v>84445</v>
      </c>
      <c r="B11333" s="19" t="n">
        <v>63</v>
      </c>
      <c r="C11333" s="7" t="n">
        <v>0</v>
      </c>
      <c r="D11333" s="7" t="n">
        <v>7</v>
      </c>
      <c r="E11333" s="7" t="n">
        <v>0</v>
      </c>
      <c r="F11333" s="7" t="n">
        <v>40</v>
      </c>
    </row>
    <row r="11334" spans="1:6">
      <c r="A11334" t="s">
        <v>4</v>
      </c>
      <c r="B11334" s="4" t="s">
        <v>5</v>
      </c>
      <c r="C11334" s="4" t="s">
        <v>13</v>
      </c>
      <c r="D11334" s="4" t="s">
        <v>10</v>
      </c>
      <c r="E11334" s="4" t="s">
        <v>9</v>
      </c>
    </row>
    <row r="11335" spans="1:6">
      <c r="A11335" t="n">
        <v>84453</v>
      </c>
      <c r="B11335" s="21" t="n">
        <v>101</v>
      </c>
      <c r="C11335" s="7" t="n">
        <v>0</v>
      </c>
      <c r="D11335" s="7" t="n">
        <v>1600</v>
      </c>
      <c r="E11335" s="7" t="n">
        <v>1</v>
      </c>
    </row>
    <row r="11336" spans="1:6">
      <c r="A11336" t="s">
        <v>4</v>
      </c>
      <c r="B11336" s="4" t="s">
        <v>5</v>
      </c>
      <c r="C11336" s="4" t="s">
        <v>13</v>
      </c>
      <c r="D11336" s="4" t="s">
        <v>10</v>
      </c>
      <c r="E11336" s="4" t="s">
        <v>10</v>
      </c>
      <c r="F11336" s="4" t="s">
        <v>13</v>
      </c>
    </row>
    <row r="11337" spans="1:6">
      <c r="A11337" t="n">
        <v>84461</v>
      </c>
      <c r="B11337" s="22" t="n">
        <v>102</v>
      </c>
      <c r="C11337" s="7" t="n">
        <v>0</v>
      </c>
      <c r="D11337" s="7" t="n">
        <v>7</v>
      </c>
      <c r="E11337" s="7" t="n">
        <v>1600</v>
      </c>
      <c r="F11337" s="7" t="n">
        <v>255</v>
      </c>
    </row>
    <row r="11338" spans="1:6">
      <c r="A11338" t="s">
        <v>4</v>
      </c>
      <c r="B11338" s="4" t="s">
        <v>5</v>
      </c>
      <c r="C11338" s="4" t="s">
        <v>13</v>
      </c>
      <c r="D11338" s="4" t="s">
        <v>10</v>
      </c>
      <c r="E11338" s="4" t="s">
        <v>10</v>
      </c>
      <c r="F11338" s="4" t="s">
        <v>10</v>
      </c>
    </row>
    <row r="11339" spans="1:6">
      <c r="A11339" t="n">
        <v>84468</v>
      </c>
      <c r="B11339" s="19" t="n">
        <v>63</v>
      </c>
      <c r="C11339" s="7" t="n">
        <v>0</v>
      </c>
      <c r="D11339" s="7" t="n">
        <v>8</v>
      </c>
      <c r="E11339" s="7" t="n">
        <v>0</v>
      </c>
      <c r="F11339" s="7" t="n">
        <v>40</v>
      </c>
    </row>
    <row r="11340" spans="1:6">
      <c r="A11340" t="s">
        <v>4</v>
      </c>
      <c r="B11340" s="4" t="s">
        <v>5</v>
      </c>
      <c r="C11340" s="4" t="s">
        <v>13</v>
      </c>
      <c r="D11340" s="4" t="s">
        <v>10</v>
      </c>
      <c r="E11340" s="4" t="s">
        <v>9</v>
      </c>
    </row>
    <row r="11341" spans="1:6">
      <c r="A11341" t="n">
        <v>84476</v>
      </c>
      <c r="B11341" s="21" t="n">
        <v>101</v>
      </c>
      <c r="C11341" s="7" t="n">
        <v>0</v>
      </c>
      <c r="D11341" s="7" t="n">
        <v>1650</v>
      </c>
      <c r="E11341" s="7" t="n">
        <v>1</v>
      </c>
    </row>
    <row r="11342" spans="1:6">
      <c r="A11342" t="s">
        <v>4</v>
      </c>
      <c r="B11342" s="4" t="s">
        <v>5</v>
      </c>
      <c r="C11342" s="4" t="s">
        <v>13</v>
      </c>
      <c r="D11342" s="4" t="s">
        <v>10</v>
      </c>
      <c r="E11342" s="4" t="s">
        <v>10</v>
      </c>
      <c r="F11342" s="4" t="s">
        <v>13</v>
      </c>
    </row>
    <row r="11343" spans="1:6">
      <c r="A11343" t="n">
        <v>84484</v>
      </c>
      <c r="B11343" s="22" t="n">
        <v>102</v>
      </c>
      <c r="C11343" s="7" t="n">
        <v>0</v>
      </c>
      <c r="D11343" s="7" t="n">
        <v>8</v>
      </c>
      <c r="E11343" s="7" t="n">
        <v>1650</v>
      </c>
      <c r="F11343" s="7" t="n">
        <v>255</v>
      </c>
    </row>
    <row r="11344" spans="1:6">
      <c r="A11344" t="s">
        <v>4</v>
      </c>
      <c r="B11344" s="4" t="s">
        <v>5</v>
      </c>
      <c r="C11344" s="4" t="s">
        <v>13</v>
      </c>
      <c r="D11344" s="4" t="s">
        <v>10</v>
      </c>
      <c r="E11344" s="4" t="s">
        <v>10</v>
      </c>
      <c r="F11344" s="4" t="s">
        <v>10</v>
      </c>
    </row>
    <row r="11345" spans="1:6">
      <c r="A11345" t="n">
        <v>84491</v>
      </c>
      <c r="B11345" s="19" t="n">
        <v>63</v>
      </c>
      <c r="C11345" s="7" t="n">
        <v>0</v>
      </c>
      <c r="D11345" s="7" t="n">
        <v>9</v>
      </c>
      <c r="E11345" s="7" t="n">
        <v>0</v>
      </c>
      <c r="F11345" s="7" t="n">
        <v>40</v>
      </c>
    </row>
    <row r="11346" spans="1:6">
      <c r="A11346" t="s">
        <v>4</v>
      </c>
      <c r="B11346" s="4" t="s">
        <v>5</v>
      </c>
      <c r="C11346" s="4" t="s">
        <v>13</v>
      </c>
      <c r="D11346" s="4" t="s">
        <v>10</v>
      </c>
      <c r="E11346" s="4" t="s">
        <v>9</v>
      </c>
    </row>
    <row r="11347" spans="1:6">
      <c r="A11347" t="n">
        <v>84499</v>
      </c>
      <c r="B11347" s="21" t="n">
        <v>101</v>
      </c>
      <c r="C11347" s="7" t="n">
        <v>0</v>
      </c>
      <c r="D11347" s="7" t="n">
        <v>1700</v>
      </c>
      <c r="E11347" s="7" t="n">
        <v>1</v>
      </c>
    </row>
    <row r="11348" spans="1:6">
      <c r="A11348" t="s">
        <v>4</v>
      </c>
      <c r="B11348" s="4" t="s">
        <v>5</v>
      </c>
      <c r="C11348" s="4" t="s">
        <v>13</v>
      </c>
      <c r="D11348" s="4" t="s">
        <v>10</v>
      </c>
      <c r="E11348" s="4" t="s">
        <v>10</v>
      </c>
      <c r="F11348" s="4" t="s">
        <v>13</v>
      </c>
    </row>
    <row r="11349" spans="1:6">
      <c r="A11349" t="n">
        <v>84507</v>
      </c>
      <c r="B11349" s="22" t="n">
        <v>102</v>
      </c>
      <c r="C11349" s="7" t="n">
        <v>0</v>
      </c>
      <c r="D11349" s="7" t="n">
        <v>9</v>
      </c>
      <c r="E11349" s="7" t="n">
        <v>1700</v>
      </c>
      <c r="F11349" s="7" t="n">
        <v>255</v>
      </c>
    </row>
    <row r="11350" spans="1:6">
      <c r="A11350" t="s">
        <v>4</v>
      </c>
      <c r="B11350" s="4" t="s">
        <v>5</v>
      </c>
      <c r="C11350" s="4" t="s">
        <v>13</v>
      </c>
      <c r="D11350" s="4" t="s">
        <v>10</v>
      </c>
      <c r="E11350" s="4" t="s">
        <v>10</v>
      </c>
      <c r="F11350" s="4" t="s">
        <v>10</v>
      </c>
    </row>
    <row r="11351" spans="1:6">
      <c r="A11351" t="n">
        <v>84514</v>
      </c>
      <c r="B11351" s="19" t="n">
        <v>63</v>
      </c>
      <c r="C11351" s="7" t="n">
        <v>0</v>
      </c>
      <c r="D11351" s="7" t="n">
        <v>11</v>
      </c>
      <c r="E11351" s="7" t="n">
        <v>0</v>
      </c>
      <c r="F11351" s="7" t="n">
        <v>40</v>
      </c>
    </row>
    <row r="11352" spans="1:6">
      <c r="A11352" t="s">
        <v>4</v>
      </c>
      <c r="B11352" s="4" t="s">
        <v>5</v>
      </c>
      <c r="C11352" s="4" t="s">
        <v>13</v>
      </c>
      <c r="D11352" s="4" t="s">
        <v>10</v>
      </c>
      <c r="E11352" s="4" t="s">
        <v>9</v>
      </c>
    </row>
    <row r="11353" spans="1:6">
      <c r="A11353" t="n">
        <v>84522</v>
      </c>
      <c r="B11353" s="21" t="n">
        <v>101</v>
      </c>
      <c r="C11353" s="7" t="n">
        <v>0</v>
      </c>
      <c r="D11353" s="7" t="n">
        <v>1750</v>
      </c>
      <c r="E11353" s="7" t="n">
        <v>1</v>
      </c>
    </row>
    <row r="11354" spans="1:6">
      <c r="A11354" t="s">
        <v>4</v>
      </c>
      <c r="B11354" s="4" t="s">
        <v>5</v>
      </c>
      <c r="C11354" s="4" t="s">
        <v>13</v>
      </c>
      <c r="D11354" s="4" t="s">
        <v>10</v>
      </c>
      <c r="E11354" s="4" t="s">
        <v>10</v>
      </c>
      <c r="F11354" s="4" t="s">
        <v>13</v>
      </c>
    </row>
    <row r="11355" spans="1:6">
      <c r="A11355" t="n">
        <v>84530</v>
      </c>
      <c r="B11355" s="22" t="n">
        <v>102</v>
      </c>
      <c r="C11355" s="7" t="n">
        <v>0</v>
      </c>
      <c r="D11355" s="7" t="n">
        <v>11</v>
      </c>
      <c r="E11355" s="7" t="n">
        <v>1750</v>
      </c>
      <c r="F11355" s="7" t="n">
        <v>255</v>
      </c>
    </row>
    <row r="11356" spans="1:6">
      <c r="A11356" t="s">
        <v>4</v>
      </c>
      <c r="B11356" s="4" t="s">
        <v>5</v>
      </c>
      <c r="C11356" s="4" t="s">
        <v>13</v>
      </c>
      <c r="D11356" s="4" t="s">
        <v>6</v>
      </c>
    </row>
    <row r="11357" spans="1:6">
      <c r="A11357" t="n">
        <v>84537</v>
      </c>
      <c r="B11357" s="30" t="n">
        <v>2</v>
      </c>
      <c r="C11357" s="7" t="n">
        <v>11</v>
      </c>
      <c r="D11357" s="7" t="s">
        <v>562</v>
      </c>
    </row>
    <row r="11358" spans="1:6">
      <c r="A11358" t="s">
        <v>4</v>
      </c>
      <c r="B11358" s="4" t="s">
        <v>5</v>
      </c>
      <c r="C11358" s="4" t="s">
        <v>13</v>
      </c>
      <c r="D11358" s="4" t="s">
        <v>6</v>
      </c>
    </row>
    <row r="11359" spans="1:6">
      <c r="A11359" t="n">
        <v>84553</v>
      </c>
      <c r="B11359" s="30" t="n">
        <v>2</v>
      </c>
      <c r="C11359" s="7" t="n">
        <v>11</v>
      </c>
      <c r="D11359" s="7" t="s">
        <v>563</v>
      </c>
    </row>
    <row r="11360" spans="1:6">
      <c r="A11360" t="s">
        <v>4</v>
      </c>
      <c r="B11360" s="4" t="s">
        <v>5</v>
      </c>
      <c r="C11360" s="4" t="s">
        <v>13</v>
      </c>
      <c r="D11360" s="4" t="s">
        <v>6</v>
      </c>
    </row>
    <row r="11361" spans="1:6">
      <c r="A11361" t="n">
        <v>84574</v>
      </c>
      <c r="B11361" s="30" t="n">
        <v>2</v>
      </c>
      <c r="C11361" s="7" t="n">
        <v>11</v>
      </c>
      <c r="D11361" s="7" t="s">
        <v>746</v>
      </c>
    </row>
    <row r="11362" spans="1:6">
      <c r="A11362" t="s">
        <v>4</v>
      </c>
      <c r="B11362" s="4" t="s">
        <v>5</v>
      </c>
      <c r="C11362" s="4" t="s">
        <v>13</v>
      </c>
      <c r="D11362" s="4" t="s">
        <v>6</v>
      </c>
    </row>
    <row r="11363" spans="1:6">
      <c r="A11363" t="n">
        <v>84595</v>
      </c>
      <c r="B11363" s="30" t="n">
        <v>2</v>
      </c>
      <c r="C11363" s="7" t="n">
        <v>11</v>
      </c>
      <c r="D11363" s="7" t="s">
        <v>789</v>
      </c>
    </row>
    <row r="11364" spans="1:6">
      <c r="A11364" t="s">
        <v>4</v>
      </c>
      <c r="B11364" s="4" t="s">
        <v>5</v>
      </c>
      <c r="C11364" s="4" t="s">
        <v>13</v>
      </c>
      <c r="D11364" s="4" t="s">
        <v>6</v>
      </c>
    </row>
    <row r="11365" spans="1:6">
      <c r="A11365" t="n">
        <v>84616</v>
      </c>
      <c r="B11365" s="30" t="n">
        <v>2</v>
      </c>
      <c r="C11365" s="7" t="n">
        <v>11</v>
      </c>
      <c r="D11365" s="7" t="s">
        <v>1032</v>
      </c>
    </row>
    <row r="11366" spans="1:6">
      <c r="A11366" t="s">
        <v>4</v>
      </c>
      <c r="B11366" s="4" t="s">
        <v>5</v>
      </c>
      <c r="C11366" s="4" t="s">
        <v>13</v>
      </c>
      <c r="D11366" s="4" t="s">
        <v>6</v>
      </c>
    </row>
    <row r="11367" spans="1:6">
      <c r="A11367" t="n">
        <v>84637</v>
      </c>
      <c r="B11367" s="30" t="n">
        <v>2</v>
      </c>
      <c r="C11367" s="7" t="n">
        <v>11</v>
      </c>
      <c r="D11367" s="7" t="s">
        <v>1146</v>
      </c>
    </row>
    <row r="11368" spans="1:6">
      <c r="A11368" t="s">
        <v>4</v>
      </c>
      <c r="B11368" s="4" t="s">
        <v>5</v>
      </c>
      <c r="C11368" s="4" t="s">
        <v>13</v>
      </c>
      <c r="D11368" s="4" t="s">
        <v>13</v>
      </c>
      <c r="E11368" s="4" t="s">
        <v>9</v>
      </c>
      <c r="F11368" s="4" t="s">
        <v>13</v>
      </c>
      <c r="G11368" s="4" t="s">
        <v>13</v>
      </c>
    </row>
    <row r="11369" spans="1:6">
      <c r="A11369" t="n">
        <v>84658</v>
      </c>
      <c r="B11369" s="25" t="n">
        <v>18</v>
      </c>
      <c r="C11369" s="7" t="n">
        <v>3</v>
      </c>
      <c r="D11369" s="7" t="n">
        <v>0</v>
      </c>
      <c r="E11369" s="7" t="n">
        <v>4</v>
      </c>
      <c r="F11369" s="7" t="n">
        <v>19</v>
      </c>
      <c r="G11369" s="7" t="n">
        <v>1</v>
      </c>
    </row>
    <row r="11370" spans="1:6">
      <c r="A11370" t="s">
        <v>4</v>
      </c>
      <c r="B11370" s="4" t="s">
        <v>5</v>
      </c>
      <c r="C11370" s="4" t="s">
        <v>10</v>
      </c>
    </row>
    <row r="11371" spans="1:6">
      <c r="A11371" t="n">
        <v>84667</v>
      </c>
      <c r="B11371" s="9" t="n">
        <v>12</v>
      </c>
      <c r="C11371" s="7" t="n">
        <v>6400</v>
      </c>
    </row>
    <row r="11372" spans="1:6">
      <c r="A11372" t="s">
        <v>4</v>
      </c>
      <c r="B11372" s="4" t="s">
        <v>5</v>
      </c>
      <c r="C11372" s="4" t="s">
        <v>13</v>
      </c>
      <c r="D11372" s="4" t="s">
        <v>13</v>
      </c>
      <c r="E11372" s="4" t="s">
        <v>13</v>
      </c>
      <c r="F11372" s="4" t="s">
        <v>9</v>
      </c>
      <c r="G11372" s="4" t="s">
        <v>13</v>
      </c>
      <c r="H11372" s="4" t="s">
        <v>13</v>
      </c>
      <c r="I11372" s="4" t="s">
        <v>13</v>
      </c>
      <c r="J11372" s="4" t="s">
        <v>13</v>
      </c>
      <c r="K11372" s="4" t="s">
        <v>9</v>
      </c>
      <c r="L11372" s="4" t="s">
        <v>13</v>
      </c>
      <c r="M11372" s="4" t="s">
        <v>13</v>
      </c>
      <c r="N11372" s="4" t="s">
        <v>13</v>
      </c>
      <c r="O11372" s="4" t="s">
        <v>84</v>
      </c>
    </row>
    <row r="11373" spans="1:6">
      <c r="A11373" t="n">
        <v>84670</v>
      </c>
      <c r="B11373" s="15" t="n">
        <v>5</v>
      </c>
      <c r="C11373" s="7" t="n">
        <v>35</v>
      </c>
      <c r="D11373" s="7" t="n">
        <v>1</v>
      </c>
      <c r="E11373" s="7" t="n">
        <v>0</v>
      </c>
      <c r="F11373" s="7" t="n">
        <v>7</v>
      </c>
      <c r="G11373" s="7" t="n">
        <v>6</v>
      </c>
      <c r="H11373" s="7" t="n">
        <v>35</v>
      </c>
      <c r="I11373" s="7" t="n">
        <v>1</v>
      </c>
      <c r="J11373" s="7" t="n">
        <v>0</v>
      </c>
      <c r="K11373" s="7" t="n">
        <v>13</v>
      </c>
      <c r="L11373" s="7" t="n">
        <v>2</v>
      </c>
      <c r="M11373" s="7" t="n">
        <v>11</v>
      </c>
      <c r="N11373" s="7" t="n">
        <v>1</v>
      </c>
      <c r="O11373" s="16" t="n">
        <f t="normal" ca="1">A11377</f>
        <v>0</v>
      </c>
    </row>
    <row r="11374" spans="1:6">
      <c r="A11374" t="s">
        <v>4</v>
      </c>
      <c r="B11374" s="4" t="s">
        <v>5</v>
      </c>
      <c r="C11374" s="4" t="s">
        <v>13</v>
      </c>
      <c r="D11374" s="4" t="s">
        <v>6</v>
      </c>
    </row>
    <row r="11375" spans="1:6">
      <c r="A11375" t="n">
        <v>84693</v>
      </c>
      <c r="B11375" s="30" t="n">
        <v>2</v>
      </c>
      <c r="C11375" s="7" t="n">
        <v>0</v>
      </c>
      <c r="D11375" s="7" t="s">
        <v>1147</v>
      </c>
    </row>
    <row r="11376" spans="1:6">
      <c r="A11376" t="s">
        <v>4</v>
      </c>
      <c r="B11376" s="4" t="s">
        <v>5</v>
      </c>
      <c r="C11376" s="4" t="s">
        <v>13</v>
      </c>
      <c r="D11376" s="4" t="s">
        <v>13</v>
      </c>
      <c r="E11376" s="4" t="s">
        <v>13</v>
      </c>
      <c r="F11376" s="4" t="s">
        <v>9</v>
      </c>
      <c r="G11376" s="4" t="s">
        <v>13</v>
      </c>
      <c r="H11376" s="4" t="s">
        <v>13</v>
      </c>
      <c r="I11376" s="4" t="s">
        <v>13</v>
      </c>
      <c r="J11376" s="4" t="s">
        <v>13</v>
      </c>
      <c r="K11376" s="4" t="s">
        <v>9</v>
      </c>
      <c r="L11376" s="4" t="s">
        <v>13</v>
      </c>
      <c r="M11376" s="4" t="s">
        <v>13</v>
      </c>
      <c r="N11376" s="4" t="s">
        <v>13</v>
      </c>
      <c r="O11376" s="4" t="s">
        <v>84</v>
      </c>
    </row>
    <row r="11377" spans="1:15">
      <c r="A11377" t="n">
        <v>84717</v>
      </c>
      <c r="B11377" s="15" t="n">
        <v>5</v>
      </c>
      <c r="C11377" s="7" t="n">
        <v>35</v>
      </c>
      <c r="D11377" s="7" t="n">
        <v>1</v>
      </c>
      <c r="E11377" s="7" t="n">
        <v>0</v>
      </c>
      <c r="F11377" s="7" t="n">
        <v>8</v>
      </c>
      <c r="G11377" s="7" t="n">
        <v>7</v>
      </c>
      <c r="H11377" s="7" t="n">
        <v>35</v>
      </c>
      <c r="I11377" s="7" t="n">
        <v>1</v>
      </c>
      <c r="J11377" s="7" t="n">
        <v>0</v>
      </c>
      <c r="K11377" s="7" t="n">
        <v>12</v>
      </c>
      <c r="L11377" s="7" t="n">
        <v>6</v>
      </c>
      <c r="M11377" s="7" t="n">
        <v>9</v>
      </c>
      <c r="N11377" s="7" t="n">
        <v>1</v>
      </c>
      <c r="O11377" s="16" t="n">
        <f t="normal" ca="1">A11381</f>
        <v>0</v>
      </c>
    </row>
    <row r="11378" spans="1:15">
      <c r="A11378" t="s">
        <v>4</v>
      </c>
      <c r="B11378" s="4" t="s">
        <v>5</v>
      </c>
      <c r="C11378" s="4" t="s">
        <v>13</v>
      </c>
      <c r="D11378" s="4" t="s">
        <v>6</v>
      </c>
    </row>
    <row r="11379" spans="1:15">
      <c r="A11379" t="n">
        <v>84740</v>
      </c>
      <c r="B11379" s="30" t="n">
        <v>2</v>
      </c>
      <c r="C11379" s="7" t="n">
        <v>0</v>
      </c>
      <c r="D11379" s="7" t="s">
        <v>1148</v>
      </c>
    </row>
    <row r="11380" spans="1:15">
      <c r="A11380" t="s">
        <v>4</v>
      </c>
      <c r="B11380" s="4" t="s">
        <v>5</v>
      </c>
      <c r="C11380" s="4" t="s">
        <v>13</v>
      </c>
    </row>
    <row r="11381" spans="1:15">
      <c r="A11381" t="n">
        <v>84760</v>
      </c>
      <c r="B11381" s="31" t="n">
        <v>64</v>
      </c>
      <c r="C11381" s="7" t="n">
        <v>2</v>
      </c>
    </row>
    <row r="11382" spans="1:15">
      <c r="A11382" t="s">
        <v>4</v>
      </c>
      <c r="B11382" s="4" t="s">
        <v>5</v>
      </c>
      <c r="C11382" s="4" t="s">
        <v>13</v>
      </c>
      <c r="D11382" s="4" t="s">
        <v>10</v>
      </c>
    </row>
    <row r="11383" spans="1:15">
      <c r="A11383" t="n">
        <v>84762</v>
      </c>
      <c r="B11383" s="31" t="n">
        <v>64</v>
      </c>
      <c r="C11383" s="7" t="n">
        <v>0</v>
      </c>
      <c r="D11383" s="7" t="n">
        <v>0</v>
      </c>
    </row>
    <row r="11384" spans="1:15">
      <c r="A11384" t="s">
        <v>4</v>
      </c>
      <c r="B11384" s="4" t="s">
        <v>5</v>
      </c>
      <c r="C11384" s="4" t="s">
        <v>13</v>
      </c>
      <c r="D11384" s="4" t="s">
        <v>10</v>
      </c>
    </row>
    <row r="11385" spans="1:15">
      <c r="A11385" t="n">
        <v>84766</v>
      </c>
      <c r="B11385" s="31" t="n">
        <v>64</v>
      </c>
      <c r="C11385" s="7" t="n">
        <v>4</v>
      </c>
      <c r="D11385" s="7" t="n">
        <v>0</v>
      </c>
    </row>
    <row r="11386" spans="1:15">
      <c r="A11386" t="s">
        <v>4</v>
      </c>
      <c r="B11386" s="4" t="s">
        <v>5</v>
      </c>
      <c r="C11386" s="4" t="s">
        <v>13</v>
      </c>
      <c r="D11386" s="4" t="s">
        <v>13</v>
      </c>
      <c r="E11386" s="4" t="s">
        <v>13</v>
      </c>
      <c r="F11386" s="4" t="s">
        <v>9</v>
      </c>
      <c r="G11386" s="4" t="s">
        <v>13</v>
      </c>
      <c r="H11386" s="4" t="s">
        <v>13</v>
      </c>
      <c r="I11386" s="4" t="s">
        <v>13</v>
      </c>
      <c r="J11386" s="4" t="s">
        <v>13</v>
      </c>
      <c r="K11386" s="4" t="s">
        <v>9</v>
      </c>
      <c r="L11386" s="4" t="s">
        <v>13</v>
      </c>
      <c r="M11386" s="4" t="s">
        <v>13</v>
      </c>
      <c r="N11386" s="4" t="s">
        <v>13</v>
      </c>
      <c r="O11386" s="4" t="s">
        <v>13</v>
      </c>
      <c r="P11386" s="4" t="s">
        <v>13</v>
      </c>
      <c r="Q11386" s="4" t="s">
        <v>9</v>
      </c>
      <c r="R11386" s="4" t="s">
        <v>13</v>
      </c>
      <c r="S11386" s="4" t="s">
        <v>13</v>
      </c>
      <c r="T11386" s="4" t="s">
        <v>13</v>
      </c>
      <c r="U11386" s="4" t="s">
        <v>13</v>
      </c>
      <c r="V11386" s="4" t="s">
        <v>9</v>
      </c>
      <c r="W11386" s="4" t="s">
        <v>13</v>
      </c>
      <c r="X11386" s="4" t="s">
        <v>13</v>
      </c>
      <c r="Y11386" s="4" t="s">
        <v>13</v>
      </c>
      <c r="Z11386" s="4" t="s">
        <v>13</v>
      </c>
      <c r="AA11386" s="4" t="s">
        <v>13</v>
      </c>
      <c r="AB11386" s="4" t="s">
        <v>13</v>
      </c>
      <c r="AC11386" s="4" t="s">
        <v>9</v>
      </c>
      <c r="AD11386" s="4" t="s">
        <v>13</v>
      </c>
      <c r="AE11386" s="4" t="s">
        <v>13</v>
      </c>
      <c r="AF11386" s="4" t="s">
        <v>13</v>
      </c>
      <c r="AG11386" s="4" t="s">
        <v>13</v>
      </c>
      <c r="AH11386" s="4" t="s">
        <v>9</v>
      </c>
      <c r="AI11386" s="4" t="s">
        <v>13</v>
      </c>
      <c r="AJ11386" s="4" t="s">
        <v>13</v>
      </c>
      <c r="AK11386" s="4" t="s">
        <v>13</v>
      </c>
      <c r="AL11386" s="4" t="s">
        <v>13</v>
      </c>
      <c r="AM11386" s="4" t="s">
        <v>13</v>
      </c>
      <c r="AN11386" s="4" t="s">
        <v>13</v>
      </c>
      <c r="AO11386" s="4" t="s">
        <v>9</v>
      </c>
      <c r="AP11386" s="4" t="s">
        <v>13</v>
      </c>
      <c r="AQ11386" s="4" t="s">
        <v>13</v>
      </c>
      <c r="AR11386" s="4" t="s">
        <v>13</v>
      </c>
      <c r="AS11386" s="4" t="s">
        <v>13</v>
      </c>
      <c r="AT11386" s="4" t="s">
        <v>9</v>
      </c>
      <c r="AU11386" s="4" t="s">
        <v>13</v>
      </c>
      <c r="AV11386" s="4" t="s">
        <v>13</v>
      </c>
      <c r="AW11386" s="4" t="s">
        <v>13</v>
      </c>
      <c r="AX11386" s="4" t="s">
        <v>13</v>
      </c>
      <c r="AY11386" s="4" t="s">
        <v>84</v>
      </c>
    </row>
    <row r="11387" spans="1:15">
      <c r="A11387" t="n">
        <v>84770</v>
      </c>
      <c r="B11387" s="15" t="n">
        <v>5</v>
      </c>
      <c r="C11387" s="7" t="n">
        <v>35</v>
      </c>
      <c r="D11387" s="7" t="n">
        <v>1</v>
      </c>
      <c r="E11387" s="7" t="n">
        <v>0</v>
      </c>
      <c r="F11387" s="7" t="n">
        <v>20</v>
      </c>
      <c r="G11387" s="7" t="n">
        <v>7</v>
      </c>
      <c r="H11387" s="7" t="n">
        <v>35</v>
      </c>
      <c r="I11387" s="7" t="n">
        <v>1</v>
      </c>
      <c r="J11387" s="7" t="n">
        <v>0</v>
      </c>
      <c r="K11387" s="7" t="n">
        <v>41</v>
      </c>
      <c r="L11387" s="7" t="n">
        <v>6</v>
      </c>
      <c r="M11387" s="7" t="n">
        <v>9</v>
      </c>
      <c r="N11387" s="7" t="n">
        <v>35</v>
      </c>
      <c r="O11387" s="7" t="n">
        <v>1</v>
      </c>
      <c r="P11387" s="7" t="n">
        <v>0</v>
      </c>
      <c r="Q11387" s="7" t="n">
        <v>42</v>
      </c>
      <c r="R11387" s="7" t="n">
        <v>7</v>
      </c>
      <c r="S11387" s="7" t="n">
        <v>35</v>
      </c>
      <c r="T11387" s="7" t="n">
        <v>1</v>
      </c>
      <c r="U11387" s="7" t="n">
        <v>0</v>
      </c>
      <c r="V11387" s="7" t="n">
        <v>46</v>
      </c>
      <c r="W11387" s="7" t="n">
        <v>6</v>
      </c>
      <c r="X11387" s="7" t="n">
        <v>9</v>
      </c>
      <c r="Y11387" s="7" t="n">
        <v>11</v>
      </c>
      <c r="Z11387" s="7" t="n">
        <v>35</v>
      </c>
      <c r="AA11387" s="7" t="n">
        <v>1</v>
      </c>
      <c r="AB11387" s="7" t="n">
        <v>0</v>
      </c>
      <c r="AC11387" s="7" t="n">
        <v>50</v>
      </c>
      <c r="AD11387" s="7" t="n">
        <v>7</v>
      </c>
      <c r="AE11387" s="7" t="n">
        <v>35</v>
      </c>
      <c r="AF11387" s="7" t="n">
        <v>1</v>
      </c>
      <c r="AG11387" s="7" t="n">
        <v>0</v>
      </c>
      <c r="AH11387" s="7" t="n">
        <v>72</v>
      </c>
      <c r="AI11387" s="7" t="n">
        <v>6</v>
      </c>
      <c r="AJ11387" s="7" t="n">
        <v>9</v>
      </c>
      <c r="AK11387" s="7" t="n">
        <v>11</v>
      </c>
      <c r="AL11387" s="7" t="n">
        <v>35</v>
      </c>
      <c r="AM11387" s="7" t="n">
        <v>1</v>
      </c>
      <c r="AN11387" s="7" t="n">
        <v>0</v>
      </c>
      <c r="AO11387" s="7" t="n">
        <v>73</v>
      </c>
      <c r="AP11387" s="7" t="n">
        <v>7</v>
      </c>
      <c r="AQ11387" s="7" t="n">
        <v>35</v>
      </c>
      <c r="AR11387" s="7" t="n">
        <v>1</v>
      </c>
      <c r="AS11387" s="7" t="n">
        <v>0</v>
      </c>
      <c r="AT11387" s="7" t="n">
        <v>97</v>
      </c>
      <c r="AU11387" s="7" t="n">
        <v>6</v>
      </c>
      <c r="AV11387" s="7" t="n">
        <v>9</v>
      </c>
      <c r="AW11387" s="7" t="n">
        <v>11</v>
      </c>
      <c r="AX11387" s="7" t="n">
        <v>1</v>
      </c>
      <c r="AY11387" s="16" t="n">
        <f t="normal" ca="1">A11391</f>
        <v>0</v>
      </c>
    </row>
    <row r="11388" spans="1:15">
      <c r="A11388" t="s">
        <v>4</v>
      </c>
      <c r="B11388" s="4" t="s">
        <v>5</v>
      </c>
      <c r="C11388" s="4" t="s">
        <v>13</v>
      </c>
      <c r="D11388" s="4" t="s">
        <v>6</v>
      </c>
    </row>
    <row r="11389" spans="1:15">
      <c r="A11389" t="n">
        <v>84847</v>
      </c>
      <c r="B11389" s="30" t="n">
        <v>2</v>
      </c>
      <c r="C11389" s="7" t="n">
        <v>0</v>
      </c>
      <c r="D11389" s="7" t="s">
        <v>1149</v>
      </c>
    </row>
    <row r="11390" spans="1:15">
      <c r="A11390" t="s">
        <v>4</v>
      </c>
      <c r="B11390" s="4" t="s">
        <v>5</v>
      </c>
      <c r="C11390" s="4" t="s">
        <v>13</v>
      </c>
      <c r="D11390" s="4" t="s">
        <v>13</v>
      </c>
      <c r="E11390" s="4" t="s">
        <v>13</v>
      </c>
      <c r="F11390" s="4" t="s">
        <v>9</v>
      </c>
      <c r="G11390" s="4" t="s">
        <v>13</v>
      </c>
      <c r="H11390" s="4" t="s">
        <v>13</v>
      </c>
      <c r="I11390" s="4" t="s">
        <v>84</v>
      </c>
    </row>
    <row r="11391" spans="1:15">
      <c r="A11391" t="n">
        <v>84866</v>
      </c>
      <c r="B11391" s="15" t="n">
        <v>5</v>
      </c>
      <c r="C11391" s="7" t="n">
        <v>35</v>
      </c>
      <c r="D11391" s="7" t="n">
        <v>1</v>
      </c>
      <c r="E11391" s="7" t="n">
        <v>0</v>
      </c>
      <c r="F11391" s="7" t="n">
        <v>10</v>
      </c>
      <c r="G11391" s="7" t="n">
        <v>7</v>
      </c>
      <c r="H11391" s="7" t="n">
        <v>1</v>
      </c>
      <c r="I11391" s="16" t="n">
        <f t="normal" ca="1">A11397</f>
        <v>0</v>
      </c>
    </row>
    <row r="11392" spans="1:15">
      <c r="A11392" t="s">
        <v>4</v>
      </c>
      <c r="B11392" s="4" t="s">
        <v>5</v>
      </c>
      <c r="C11392" s="4" t="s">
        <v>13</v>
      </c>
      <c r="D11392" s="4" t="s">
        <v>6</v>
      </c>
    </row>
    <row r="11393" spans="1:51">
      <c r="A11393" t="n">
        <v>84880</v>
      </c>
      <c r="B11393" s="30" t="n">
        <v>2</v>
      </c>
      <c r="C11393" s="7" t="n">
        <v>10</v>
      </c>
      <c r="D11393" s="7" t="s">
        <v>334</v>
      </c>
    </row>
    <row r="11394" spans="1:51">
      <c r="A11394" t="s">
        <v>4</v>
      </c>
      <c r="B11394" s="4" t="s">
        <v>5</v>
      </c>
      <c r="C11394" s="4" t="s">
        <v>84</v>
      </c>
    </row>
    <row r="11395" spans="1:51">
      <c r="A11395" t="n">
        <v>84898</v>
      </c>
      <c r="B11395" s="29" t="n">
        <v>3</v>
      </c>
      <c r="C11395" s="16" t="n">
        <f t="normal" ca="1">A11399</f>
        <v>0</v>
      </c>
    </row>
    <row r="11396" spans="1:51">
      <c r="A11396" t="s">
        <v>4</v>
      </c>
      <c r="B11396" s="4" t="s">
        <v>5</v>
      </c>
      <c r="C11396" s="4" t="s">
        <v>13</v>
      </c>
      <c r="D11396" s="4" t="s">
        <v>6</v>
      </c>
    </row>
    <row r="11397" spans="1:51">
      <c r="A11397" t="n">
        <v>84903</v>
      </c>
      <c r="B11397" s="30" t="n">
        <v>2</v>
      </c>
      <c r="C11397" s="7" t="n">
        <v>10</v>
      </c>
      <c r="D11397" s="7" t="s">
        <v>333</v>
      </c>
    </row>
    <row r="11398" spans="1:51">
      <c r="A11398" t="s">
        <v>4</v>
      </c>
      <c r="B11398" s="4" t="s">
        <v>5</v>
      </c>
      <c r="C11398" s="4" t="s">
        <v>13</v>
      </c>
      <c r="D11398" s="4" t="s">
        <v>13</v>
      </c>
      <c r="E11398" s="4" t="s">
        <v>13</v>
      </c>
      <c r="F11398" s="4" t="s">
        <v>9</v>
      </c>
      <c r="G11398" s="4" t="s">
        <v>13</v>
      </c>
      <c r="H11398" s="4" t="s">
        <v>13</v>
      </c>
      <c r="I11398" s="4" t="s">
        <v>84</v>
      </c>
    </row>
    <row r="11399" spans="1:51">
      <c r="A11399" t="n">
        <v>84921</v>
      </c>
      <c r="B11399" s="15" t="n">
        <v>5</v>
      </c>
      <c r="C11399" s="7" t="n">
        <v>35</v>
      </c>
      <c r="D11399" s="7" t="n">
        <v>1</v>
      </c>
      <c r="E11399" s="7" t="n">
        <v>0</v>
      </c>
      <c r="F11399" s="7" t="n">
        <v>11</v>
      </c>
      <c r="G11399" s="7" t="n">
        <v>7</v>
      </c>
      <c r="H11399" s="7" t="n">
        <v>1</v>
      </c>
      <c r="I11399" s="16" t="n">
        <f t="normal" ca="1">A11403</f>
        <v>0</v>
      </c>
    </row>
    <row r="11400" spans="1:51">
      <c r="A11400" t="s">
        <v>4</v>
      </c>
      <c r="B11400" s="4" t="s">
        <v>5</v>
      </c>
      <c r="C11400" s="4" t="s">
        <v>13</v>
      </c>
      <c r="D11400" s="4" t="s">
        <v>6</v>
      </c>
    </row>
    <row r="11401" spans="1:51">
      <c r="A11401" t="n">
        <v>84935</v>
      </c>
      <c r="B11401" s="30" t="n">
        <v>2</v>
      </c>
      <c r="C11401" s="7" t="n">
        <v>11</v>
      </c>
      <c r="D11401" s="7" t="s">
        <v>1150</v>
      </c>
    </row>
    <row r="11402" spans="1:51">
      <c r="A11402" t="s">
        <v>4</v>
      </c>
      <c r="B11402" s="4" t="s">
        <v>5</v>
      </c>
      <c r="C11402" s="4" t="s">
        <v>13</v>
      </c>
      <c r="D11402" s="4" t="s">
        <v>13</v>
      </c>
      <c r="E11402" s="4" t="s">
        <v>13</v>
      </c>
      <c r="F11402" s="4" t="s">
        <v>13</v>
      </c>
      <c r="G11402" s="4" t="s">
        <v>10</v>
      </c>
      <c r="H11402" s="4" t="s">
        <v>84</v>
      </c>
      <c r="I11402" s="4" t="s">
        <v>10</v>
      </c>
      <c r="J11402" s="4" t="s">
        <v>84</v>
      </c>
      <c r="K11402" s="4" t="s">
        <v>10</v>
      </c>
      <c r="L11402" s="4" t="s">
        <v>84</v>
      </c>
      <c r="M11402" s="4" t="s">
        <v>10</v>
      </c>
      <c r="N11402" s="4" t="s">
        <v>84</v>
      </c>
      <c r="O11402" s="4" t="s">
        <v>10</v>
      </c>
      <c r="P11402" s="4" t="s">
        <v>84</v>
      </c>
      <c r="Q11402" s="4" t="s">
        <v>10</v>
      </c>
      <c r="R11402" s="4" t="s">
        <v>84</v>
      </c>
      <c r="S11402" s="4" t="s">
        <v>10</v>
      </c>
      <c r="T11402" s="4" t="s">
        <v>84</v>
      </c>
      <c r="U11402" s="4" t="s">
        <v>10</v>
      </c>
      <c r="V11402" s="4" t="s">
        <v>84</v>
      </c>
      <c r="W11402" s="4" t="s">
        <v>10</v>
      </c>
      <c r="X11402" s="4" t="s">
        <v>84</v>
      </c>
      <c r="Y11402" s="4" t="s">
        <v>10</v>
      </c>
      <c r="Z11402" s="4" t="s">
        <v>84</v>
      </c>
      <c r="AA11402" s="4" t="s">
        <v>10</v>
      </c>
      <c r="AB11402" s="4" t="s">
        <v>84</v>
      </c>
      <c r="AC11402" s="4" t="s">
        <v>10</v>
      </c>
      <c r="AD11402" s="4" t="s">
        <v>84</v>
      </c>
      <c r="AE11402" s="4" t="s">
        <v>10</v>
      </c>
      <c r="AF11402" s="4" t="s">
        <v>84</v>
      </c>
      <c r="AG11402" s="4" t="s">
        <v>10</v>
      </c>
      <c r="AH11402" s="4" t="s">
        <v>84</v>
      </c>
      <c r="AI11402" s="4" t="s">
        <v>10</v>
      </c>
      <c r="AJ11402" s="4" t="s">
        <v>84</v>
      </c>
      <c r="AK11402" s="4" t="s">
        <v>10</v>
      </c>
      <c r="AL11402" s="4" t="s">
        <v>84</v>
      </c>
      <c r="AM11402" s="4" t="s">
        <v>10</v>
      </c>
      <c r="AN11402" s="4" t="s">
        <v>84</v>
      </c>
      <c r="AO11402" s="4" t="s">
        <v>10</v>
      </c>
      <c r="AP11402" s="4" t="s">
        <v>84</v>
      </c>
      <c r="AQ11402" s="4" t="s">
        <v>10</v>
      </c>
      <c r="AR11402" s="4" t="s">
        <v>84</v>
      </c>
      <c r="AS11402" s="4" t="s">
        <v>10</v>
      </c>
      <c r="AT11402" s="4" t="s">
        <v>84</v>
      </c>
      <c r="AU11402" s="4" t="s">
        <v>10</v>
      </c>
      <c r="AV11402" s="4" t="s">
        <v>84</v>
      </c>
      <c r="AW11402" s="4" t="s">
        <v>10</v>
      </c>
      <c r="AX11402" s="4" t="s">
        <v>84</v>
      </c>
      <c r="AY11402" s="4" t="s">
        <v>10</v>
      </c>
      <c r="AZ11402" s="4" t="s">
        <v>84</v>
      </c>
      <c r="BA11402" s="4" t="s">
        <v>10</v>
      </c>
      <c r="BB11402" s="4" t="s">
        <v>84</v>
      </c>
      <c r="BC11402" s="4" t="s">
        <v>10</v>
      </c>
      <c r="BD11402" s="4" t="s">
        <v>84</v>
      </c>
      <c r="BE11402" s="4" t="s">
        <v>10</v>
      </c>
      <c r="BF11402" s="4" t="s">
        <v>84</v>
      </c>
      <c r="BG11402" s="4" t="s">
        <v>10</v>
      </c>
      <c r="BH11402" s="4" t="s">
        <v>84</v>
      </c>
      <c r="BI11402" s="4" t="s">
        <v>10</v>
      </c>
      <c r="BJ11402" s="4" t="s">
        <v>84</v>
      </c>
      <c r="BK11402" s="4" t="s">
        <v>10</v>
      </c>
      <c r="BL11402" s="4" t="s">
        <v>84</v>
      </c>
      <c r="BM11402" s="4" t="s">
        <v>10</v>
      </c>
      <c r="BN11402" s="4" t="s">
        <v>84</v>
      </c>
      <c r="BO11402" s="4" t="s">
        <v>10</v>
      </c>
      <c r="BP11402" s="4" t="s">
        <v>84</v>
      </c>
      <c r="BQ11402" s="4" t="s">
        <v>10</v>
      </c>
      <c r="BR11402" s="4" t="s">
        <v>84</v>
      </c>
      <c r="BS11402" s="4" t="s">
        <v>10</v>
      </c>
      <c r="BT11402" s="4" t="s">
        <v>84</v>
      </c>
      <c r="BU11402" s="4" t="s">
        <v>10</v>
      </c>
      <c r="BV11402" s="4" t="s">
        <v>84</v>
      </c>
      <c r="BW11402" s="4" t="s">
        <v>10</v>
      </c>
      <c r="BX11402" s="4" t="s">
        <v>84</v>
      </c>
      <c r="BY11402" s="4" t="s">
        <v>10</v>
      </c>
      <c r="BZ11402" s="4" t="s">
        <v>84</v>
      </c>
      <c r="CA11402" s="4" t="s">
        <v>10</v>
      </c>
      <c r="CB11402" s="4" t="s">
        <v>84</v>
      </c>
      <c r="CC11402" s="4" t="s">
        <v>10</v>
      </c>
      <c r="CD11402" s="4" t="s">
        <v>84</v>
      </c>
      <c r="CE11402" s="4" t="s">
        <v>10</v>
      </c>
      <c r="CF11402" s="4" t="s">
        <v>84</v>
      </c>
      <c r="CG11402" s="4" t="s">
        <v>10</v>
      </c>
      <c r="CH11402" s="4" t="s">
        <v>84</v>
      </c>
      <c r="CI11402" s="4" t="s">
        <v>10</v>
      </c>
      <c r="CJ11402" s="4" t="s">
        <v>84</v>
      </c>
      <c r="CK11402" s="4" t="s">
        <v>10</v>
      </c>
      <c r="CL11402" s="4" t="s">
        <v>84</v>
      </c>
      <c r="CM11402" s="4" t="s">
        <v>10</v>
      </c>
      <c r="CN11402" s="4" t="s">
        <v>84</v>
      </c>
      <c r="CO11402" s="4" t="s">
        <v>10</v>
      </c>
      <c r="CP11402" s="4" t="s">
        <v>84</v>
      </c>
      <c r="CQ11402" s="4" t="s">
        <v>10</v>
      </c>
      <c r="CR11402" s="4" t="s">
        <v>84</v>
      </c>
      <c r="CS11402" s="4" t="s">
        <v>10</v>
      </c>
      <c r="CT11402" s="4" t="s">
        <v>84</v>
      </c>
      <c r="CU11402" s="4" t="s">
        <v>10</v>
      </c>
      <c r="CV11402" s="4" t="s">
        <v>84</v>
      </c>
      <c r="CW11402" s="4" t="s">
        <v>10</v>
      </c>
      <c r="CX11402" s="4" t="s">
        <v>84</v>
      </c>
      <c r="CY11402" s="4" t="s">
        <v>10</v>
      </c>
      <c r="CZ11402" s="4" t="s">
        <v>84</v>
      </c>
      <c r="DA11402" s="4" t="s">
        <v>10</v>
      </c>
      <c r="DB11402" s="4" t="s">
        <v>84</v>
      </c>
      <c r="DC11402" s="4" t="s">
        <v>10</v>
      </c>
      <c r="DD11402" s="4" t="s">
        <v>84</v>
      </c>
      <c r="DE11402" s="4" t="s">
        <v>10</v>
      </c>
      <c r="DF11402" s="4" t="s">
        <v>84</v>
      </c>
      <c r="DG11402" s="4" t="s">
        <v>10</v>
      </c>
      <c r="DH11402" s="4" t="s">
        <v>84</v>
      </c>
      <c r="DI11402" s="4" t="s">
        <v>10</v>
      </c>
      <c r="DJ11402" s="4" t="s">
        <v>84</v>
      </c>
      <c r="DK11402" s="4" t="s">
        <v>10</v>
      </c>
      <c r="DL11402" s="4" t="s">
        <v>84</v>
      </c>
      <c r="DM11402" s="4" t="s">
        <v>10</v>
      </c>
      <c r="DN11402" s="4" t="s">
        <v>84</v>
      </c>
      <c r="DO11402" s="4" t="s">
        <v>10</v>
      </c>
      <c r="DP11402" s="4" t="s">
        <v>84</v>
      </c>
      <c r="DQ11402" s="4" t="s">
        <v>10</v>
      </c>
      <c r="DR11402" s="4" t="s">
        <v>84</v>
      </c>
      <c r="DS11402" s="4" t="s">
        <v>10</v>
      </c>
      <c r="DT11402" s="4" t="s">
        <v>84</v>
      </c>
      <c r="DU11402" s="4" t="s">
        <v>10</v>
      </c>
      <c r="DV11402" s="4" t="s">
        <v>84</v>
      </c>
      <c r="DW11402" s="4" t="s">
        <v>10</v>
      </c>
      <c r="DX11402" s="4" t="s">
        <v>84</v>
      </c>
      <c r="DY11402" s="4" t="s">
        <v>10</v>
      </c>
      <c r="DZ11402" s="4" t="s">
        <v>84</v>
      </c>
      <c r="EA11402" s="4" t="s">
        <v>10</v>
      </c>
      <c r="EB11402" s="4" t="s">
        <v>84</v>
      </c>
      <c r="EC11402" s="4" t="s">
        <v>10</v>
      </c>
      <c r="ED11402" s="4" t="s">
        <v>84</v>
      </c>
      <c r="EE11402" s="4" t="s">
        <v>10</v>
      </c>
      <c r="EF11402" s="4" t="s">
        <v>84</v>
      </c>
      <c r="EG11402" s="4" t="s">
        <v>10</v>
      </c>
      <c r="EH11402" s="4" t="s">
        <v>84</v>
      </c>
      <c r="EI11402" s="4" t="s">
        <v>10</v>
      </c>
      <c r="EJ11402" s="4" t="s">
        <v>84</v>
      </c>
      <c r="EK11402" s="4" t="s">
        <v>10</v>
      </c>
      <c r="EL11402" s="4" t="s">
        <v>84</v>
      </c>
      <c r="EM11402" s="4" t="s">
        <v>10</v>
      </c>
      <c r="EN11402" s="4" t="s">
        <v>84</v>
      </c>
      <c r="EO11402" s="4" t="s">
        <v>10</v>
      </c>
      <c r="EP11402" s="4" t="s">
        <v>84</v>
      </c>
      <c r="EQ11402" s="4" t="s">
        <v>10</v>
      </c>
      <c r="ER11402" s="4" t="s">
        <v>84</v>
      </c>
      <c r="ES11402" s="4" t="s">
        <v>10</v>
      </c>
      <c r="ET11402" s="4" t="s">
        <v>84</v>
      </c>
      <c r="EU11402" s="4" t="s">
        <v>10</v>
      </c>
      <c r="EV11402" s="4" t="s">
        <v>84</v>
      </c>
      <c r="EW11402" s="4" t="s">
        <v>10</v>
      </c>
      <c r="EX11402" s="4" t="s">
        <v>84</v>
      </c>
      <c r="EY11402" s="4" t="s">
        <v>10</v>
      </c>
      <c r="EZ11402" s="4" t="s">
        <v>84</v>
      </c>
      <c r="FA11402" s="4" t="s">
        <v>10</v>
      </c>
      <c r="FB11402" s="4" t="s">
        <v>84</v>
      </c>
      <c r="FC11402" s="4" t="s">
        <v>10</v>
      </c>
      <c r="FD11402" s="4" t="s">
        <v>84</v>
      </c>
      <c r="FE11402" s="4" t="s">
        <v>10</v>
      </c>
      <c r="FF11402" s="4" t="s">
        <v>84</v>
      </c>
      <c r="FG11402" s="4" t="s">
        <v>10</v>
      </c>
      <c r="FH11402" s="4" t="s">
        <v>84</v>
      </c>
      <c r="FI11402" s="4" t="s">
        <v>10</v>
      </c>
      <c r="FJ11402" s="4" t="s">
        <v>84</v>
      </c>
      <c r="FK11402" s="4" t="s">
        <v>10</v>
      </c>
      <c r="FL11402" s="4" t="s">
        <v>84</v>
      </c>
      <c r="FM11402" s="4" t="s">
        <v>10</v>
      </c>
      <c r="FN11402" s="4" t="s">
        <v>84</v>
      </c>
      <c r="FO11402" s="4" t="s">
        <v>10</v>
      </c>
      <c r="FP11402" s="4" t="s">
        <v>84</v>
      </c>
      <c r="FQ11402" s="4" t="s">
        <v>10</v>
      </c>
      <c r="FR11402" s="4" t="s">
        <v>84</v>
      </c>
      <c r="FS11402" s="4" t="s">
        <v>10</v>
      </c>
      <c r="FT11402" s="4" t="s">
        <v>84</v>
      </c>
      <c r="FU11402" s="4" t="s">
        <v>10</v>
      </c>
      <c r="FV11402" s="4" t="s">
        <v>84</v>
      </c>
      <c r="FW11402" s="4" t="s">
        <v>84</v>
      </c>
    </row>
    <row r="11403" spans="1:51">
      <c r="A11403" t="n">
        <v>84954</v>
      </c>
      <c r="B11403" s="27" t="n">
        <v>6</v>
      </c>
      <c r="C11403" s="7" t="n">
        <v>35</v>
      </c>
      <c r="D11403" s="7" t="n">
        <v>1</v>
      </c>
      <c r="E11403" s="7" t="n">
        <v>1</v>
      </c>
      <c r="F11403" s="7" t="n">
        <v>86</v>
      </c>
      <c r="G11403" s="7" t="n">
        <v>95</v>
      </c>
      <c r="H11403" s="16" t="n">
        <f t="normal" ca="1">A11405</f>
        <v>0</v>
      </c>
      <c r="I11403" s="7" t="n">
        <v>94</v>
      </c>
      <c r="J11403" s="16" t="n">
        <f t="normal" ca="1">A11405</f>
        <v>0</v>
      </c>
      <c r="K11403" s="7" t="n">
        <v>93</v>
      </c>
      <c r="L11403" s="16" t="n">
        <f t="normal" ca="1">A11405</f>
        <v>0</v>
      </c>
      <c r="M11403" s="7" t="n">
        <v>92</v>
      </c>
      <c r="N11403" s="16" t="n">
        <f t="normal" ca="1">A11405</f>
        <v>0</v>
      </c>
      <c r="O11403" s="7" t="n">
        <v>91</v>
      </c>
      <c r="P11403" s="16" t="n">
        <f t="normal" ca="1">A11405</f>
        <v>0</v>
      </c>
      <c r="Q11403" s="7" t="n">
        <v>90</v>
      </c>
      <c r="R11403" s="16" t="n">
        <f t="normal" ca="1">A11405</f>
        <v>0</v>
      </c>
      <c r="S11403" s="7" t="n">
        <v>89</v>
      </c>
      <c r="T11403" s="16" t="n">
        <f t="normal" ca="1">A11405</f>
        <v>0</v>
      </c>
      <c r="U11403" s="7" t="n">
        <v>88</v>
      </c>
      <c r="V11403" s="16" t="n">
        <f t="normal" ca="1">A11405</f>
        <v>0</v>
      </c>
      <c r="W11403" s="7" t="n">
        <v>87</v>
      </c>
      <c r="X11403" s="16" t="n">
        <f t="normal" ca="1">A11405</f>
        <v>0</v>
      </c>
      <c r="Y11403" s="7" t="n">
        <v>86</v>
      </c>
      <c r="Z11403" s="16" t="n">
        <f t="normal" ca="1">A11405</f>
        <v>0</v>
      </c>
      <c r="AA11403" s="7" t="n">
        <v>85</v>
      </c>
      <c r="AB11403" s="16" t="n">
        <f t="normal" ca="1">A11405</f>
        <v>0</v>
      </c>
      <c r="AC11403" s="7" t="n">
        <v>84</v>
      </c>
      <c r="AD11403" s="16" t="n">
        <f t="normal" ca="1">A11405</f>
        <v>0</v>
      </c>
      <c r="AE11403" s="7" t="n">
        <v>83</v>
      </c>
      <c r="AF11403" s="16" t="n">
        <f t="normal" ca="1">A11405</f>
        <v>0</v>
      </c>
      <c r="AG11403" s="7" t="n">
        <v>82</v>
      </c>
      <c r="AH11403" s="16" t="n">
        <f t="normal" ca="1">A11405</f>
        <v>0</v>
      </c>
      <c r="AI11403" s="7" t="n">
        <v>81</v>
      </c>
      <c r="AJ11403" s="16" t="n">
        <f t="normal" ca="1">A11405</f>
        <v>0</v>
      </c>
      <c r="AK11403" s="7" t="n">
        <v>80</v>
      </c>
      <c r="AL11403" s="16" t="n">
        <f t="normal" ca="1">A11405</f>
        <v>0</v>
      </c>
      <c r="AM11403" s="7" t="n">
        <v>79</v>
      </c>
      <c r="AN11403" s="16" t="n">
        <f t="normal" ca="1">A11405</f>
        <v>0</v>
      </c>
      <c r="AO11403" s="7" t="n">
        <v>78</v>
      </c>
      <c r="AP11403" s="16" t="n">
        <f t="normal" ca="1">A11405</f>
        <v>0</v>
      </c>
      <c r="AQ11403" s="7" t="n">
        <v>77</v>
      </c>
      <c r="AR11403" s="16" t="n">
        <f t="normal" ca="1">A11407</f>
        <v>0</v>
      </c>
      <c r="AS11403" s="7" t="n">
        <v>76</v>
      </c>
      <c r="AT11403" s="16" t="n">
        <f t="normal" ca="1">A11411</f>
        <v>0</v>
      </c>
      <c r="AU11403" s="7" t="n">
        <v>75</v>
      </c>
      <c r="AV11403" s="16" t="n">
        <f t="normal" ca="1">A11411</f>
        <v>0</v>
      </c>
      <c r="AW11403" s="7" t="n">
        <v>74</v>
      </c>
      <c r="AX11403" s="16" t="n">
        <f t="normal" ca="1">A11411</f>
        <v>0</v>
      </c>
      <c r="AY11403" s="7" t="n">
        <v>73</v>
      </c>
      <c r="AZ11403" s="16" t="n">
        <f t="normal" ca="1">A11411</f>
        <v>0</v>
      </c>
      <c r="BA11403" s="7" t="n">
        <v>72</v>
      </c>
      <c r="BB11403" s="16" t="n">
        <f t="normal" ca="1">A11415</f>
        <v>0</v>
      </c>
      <c r="BC11403" s="7" t="n">
        <v>71</v>
      </c>
      <c r="BD11403" s="16" t="n">
        <f t="normal" ca="1">A11415</f>
        <v>0</v>
      </c>
      <c r="BE11403" s="7" t="n">
        <v>70</v>
      </c>
      <c r="BF11403" s="16" t="n">
        <f t="normal" ca="1">A11415</f>
        <v>0</v>
      </c>
      <c r="BG11403" s="7" t="n">
        <v>69</v>
      </c>
      <c r="BH11403" s="16" t="n">
        <f t="normal" ca="1">A11415</f>
        <v>0</v>
      </c>
      <c r="BI11403" s="7" t="n">
        <v>68</v>
      </c>
      <c r="BJ11403" s="16" t="n">
        <f t="normal" ca="1">A11417</f>
        <v>0</v>
      </c>
      <c r="BK11403" s="7" t="n">
        <v>67</v>
      </c>
      <c r="BL11403" s="16" t="n">
        <f t="normal" ca="1">A11421</f>
        <v>0</v>
      </c>
      <c r="BM11403" s="7" t="n">
        <v>66</v>
      </c>
      <c r="BN11403" s="16" t="n">
        <f t="normal" ca="1">A11421</f>
        <v>0</v>
      </c>
      <c r="BO11403" s="7" t="n">
        <v>65</v>
      </c>
      <c r="BP11403" s="16" t="n">
        <f t="normal" ca="1">A11421</f>
        <v>0</v>
      </c>
      <c r="BQ11403" s="7" t="n">
        <v>64</v>
      </c>
      <c r="BR11403" s="16" t="n">
        <f t="normal" ca="1">A11421</f>
        <v>0</v>
      </c>
      <c r="BS11403" s="7" t="n">
        <v>63</v>
      </c>
      <c r="BT11403" s="16" t="n">
        <f t="normal" ca="1">A11421</f>
        <v>0</v>
      </c>
      <c r="BU11403" s="7" t="n">
        <v>62</v>
      </c>
      <c r="BV11403" s="16" t="n">
        <f t="normal" ca="1">A11421</f>
        <v>0</v>
      </c>
      <c r="BW11403" s="7" t="n">
        <v>61</v>
      </c>
      <c r="BX11403" s="16" t="n">
        <f t="normal" ca="1">A11421</f>
        <v>0</v>
      </c>
      <c r="BY11403" s="7" t="n">
        <v>60</v>
      </c>
      <c r="BZ11403" s="16" t="n">
        <f t="normal" ca="1">A11423</f>
        <v>0</v>
      </c>
      <c r="CA11403" s="7" t="n">
        <v>59</v>
      </c>
      <c r="CB11403" s="16" t="n">
        <f t="normal" ca="1">A11423</f>
        <v>0</v>
      </c>
      <c r="CC11403" s="7" t="n">
        <v>58</v>
      </c>
      <c r="CD11403" s="16" t="n">
        <f t="normal" ca="1">A11427</f>
        <v>0</v>
      </c>
      <c r="CE11403" s="7" t="n">
        <v>57</v>
      </c>
      <c r="CF11403" s="16" t="n">
        <f t="normal" ca="1">A11427</f>
        <v>0</v>
      </c>
      <c r="CG11403" s="7" t="n">
        <v>56</v>
      </c>
      <c r="CH11403" s="16" t="n">
        <f t="normal" ca="1">A11427</f>
        <v>0</v>
      </c>
      <c r="CI11403" s="7" t="n">
        <v>55</v>
      </c>
      <c r="CJ11403" s="16" t="n">
        <f t="normal" ca="1">A11427</f>
        <v>0</v>
      </c>
      <c r="CK11403" s="7" t="n">
        <v>54</v>
      </c>
      <c r="CL11403" s="16" t="n">
        <f t="normal" ca="1">A11427</f>
        <v>0</v>
      </c>
      <c r="CM11403" s="7" t="n">
        <v>53</v>
      </c>
      <c r="CN11403" s="16" t="n">
        <f t="normal" ca="1">A11427</f>
        <v>0</v>
      </c>
      <c r="CO11403" s="7" t="n">
        <v>52</v>
      </c>
      <c r="CP11403" s="16" t="n">
        <f t="normal" ca="1">A11427</f>
        <v>0</v>
      </c>
      <c r="CQ11403" s="7" t="n">
        <v>51</v>
      </c>
      <c r="CR11403" s="16" t="n">
        <f t="normal" ca="1">A11427</f>
        <v>0</v>
      </c>
      <c r="CS11403" s="7" t="n">
        <v>50</v>
      </c>
      <c r="CT11403" s="16" t="n">
        <f t="normal" ca="1">A11427</f>
        <v>0</v>
      </c>
      <c r="CU11403" s="7" t="n">
        <v>46</v>
      </c>
      <c r="CV11403" s="16" t="n">
        <f t="normal" ca="1">A11427</f>
        <v>0</v>
      </c>
      <c r="CW11403" s="7" t="n">
        <v>45</v>
      </c>
      <c r="CX11403" s="16" t="n">
        <f t="normal" ca="1">A11427</f>
        <v>0</v>
      </c>
      <c r="CY11403" s="7" t="n">
        <v>44</v>
      </c>
      <c r="CZ11403" s="16" t="n">
        <f t="normal" ca="1">A11427</f>
        <v>0</v>
      </c>
      <c r="DA11403" s="7" t="n">
        <v>43</v>
      </c>
      <c r="DB11403" s="16" t="n">
        <f t="normal" ca="1">A11427</f>
        <v>0</v>
      </c>
      <c r="DC11403" s="7" t="n">
        <v>42</v>
      </c>
      <c r="DD11403" s="16" t="n">
        <f t="normal" ca="1">A11427</f>
        <v>0</v>
      </c>
      <c r="DE11403" s="7" t="n">
        <v>41</v>
      </c>
      <c r="DF11403" s="16" t="n">
        <f t="normal" ca="1">A11427</f>
        <v>0</v>
      </c>
      <c r="DG11403" s="7" t="n">
        <v>40</v>
      </c>
      <c r="DH11403" s="16" t="n">
        <f t="normal" ca="1">A11427</f>
        <v>0</v>
      </c>
      <c r="DI11403" s="7" t="n">
        <v>39</v>
      </c>
      <c r="DJ11403" s="16" t="n">
        <f t="normal" ca="1">A11427</f>
        <v>0</v>
      </c>
      <c r="DK11403" s="7" t="n">
        <v>38</v>
      </c>
      <c r="DL11403" s="16" t="n">
        <f t="normal" ca="1">A11427</f>
        <v>0</v>
      </c>
      <c r="DM11403" s="7" t="n">
        <v>37</v>
      </c>
      <c r="DN11403" s="16" t="n">
        <f t="normal" ca="1">A11429</f>
        <v>0</v>
      </c>
      <c r="DO11403" s="7" t="n">
        <v>36</v>
      </c>
      <c r="DP11403" s="16" t="n">
        <f t="normal" ca="1">A11431</f>
        <v>0</v>
      </c>
      <c r="DQ11403" s="7" t="n">
        <v>35</v>
      </c>
      <c r="DR11403" s="16" t="n">
        <f t="normal" ca="1">A11433</f>
        <v>0</v>
      </c>
      <c r="DS11403" s="7" t="n">
        <v>34</v>
      </c>
      <c r="DT11403" s="16" t="n">
        <f t="normal" ca="1">A11435</f>
        <v>0</v>
      </c>
      <c r="DU11403" s="7" t="n">
        <v>33</v>
      </c>
      <c r="DV11403" s="16" t="n">
        <f t="normal" ca="1">A11435</f>
        <v>0</v>
      </c>
      <c r="DW11403" s="7" t="n">
        <v>32</v>
      </c>
      <c r="DX11403" s="16" t="n">
        <f t="normal" ca="1">A11437</f>
        <v>0</v>
      </c>
      <c r="DY11403" s="7" t="n">
        <v>31</v>
      </c>
      <c r="DZ11403" s="16" t="n">
        <f t="normal" ca="1">A11439</f>
        <v>0</v>
      </c>
      <c r="EA11403" s="7" t="n">
        <v>30</v>
      </c>
      <c r="EB11403" s="16" t="n">
        <f t="normal" ca="1">A11441</f>
        <v>0</v>
      </c>
      <c r="EC11403" s="7" t="n">
        <v>29</v>
      </c>
      <c r="ED11403" s="16" t="n">
        <f t="normal" ca="1">A11441</f>
        <v>0</v>
      </c>
      <c r="EE11403" s="7" t="n">
        <v>28</v>
      </c>
      <c r="EF11403" s="16" t="n">
        <f t="normal" ca="1">A11441</f>
        <v>0</v>
      </c>
      <c r="EG11403" s="7" t="n">
        <v>27</v>
      </c>
      <c r="EH11403" s="16" t="n">
        <f t="normal" ca="1">A11441</f>
        <v>0</v>
      </c>
      <c r="EI11403" s="7" t="n">
        <v>26</v>
      </c>
      <c r="EJ11403" s="16" t="n">
        <f t="normal" ca="1">A11441</f>
        <v>0</v>
      </c>
      <c r="EK11403" s="7" t="n">
        <v>25</v>
      </c>
      <c r="EL11403" s="16" t="n">
        <f t="normal" ca="1">A11441</f>
        <v>0</v>
      </c>
      <c r="EM11403" s="7" t="n">
        <v>24</v>
      </c>
      <c r="EN11403" s="16" t="n">
        <f t="normal" ca="1">A11441</f>
        <v>0</v>
      </c>
      <c r="EO11403" s="7" t="n">
        <v>23</v>
      </c>
      <c r="EP11403" s="16" t="n">
        <f t="normal" ca="1">A11441</f>
        <v>0</v>
      </c>
      <c r="EQ11403" s="7" t="n">
        <v>22</v>
      </c>
      <c r="ER11403" s="16" t="n">
        <f t="normal" ca="1">A11441</f>
        <v>0</v>
      </c>
      <c r="ES11403" s="7" t="n">
        <v>21</v>
      </c>
      <c r="ET11403" s="16" t="n">
        <f t="normal" ca="1">A11441</f>
        <v>0</v>
      </c>
      <c r="EU11403" s="7" t="n">
        <v>20</v>
      </c>
      <c r="EV11403" s="16" t="n">
        <f t="normal" ca="1">A11441</f>
        <v>0</v>
      </c>
      <c r="EW11403" s="7" t="n">
        <v>12</v>
      </c>
      <c r="EX11403" s="16" t="n">
        <f t="normal" ca="1">A11445</f>
        <v>0</v>
      </c>
      <c r="EY11403" s="7" t="n">
        <v>11</v>
      </c>
      <c r="EZ11403" s="16" t="n">
        <f t="normal" ca="1">A11445</f>
        <v>0</v>
      </c>
      <c r="FA11403" s="7" t="n">
        <v>10</v>
      </c>
      <c r="FB11403" s="16" t="n">
        <f t="normal" ca="1">A11445</f>
        <v>0</v>
      </c>
      <c r="FC11403" s="7" t="n">
        <v>9</v>
      </c>
      <c r="FD11403" s="16" t="n">
        <f t="normal" ca="1">A11445</f>
        <v>0</v>
      </c>
      <c r="FE11403" s="7" t="n">
        <v>8</v>
      </c>
      <c r="FF11403" s="16" t="n">
        <f t="normal" ca="1">A11445</f>
        <v>0</v>
      </c>
      <c r="FG11403" s="7" t="n">
        <v>13</v>
      </c>
      <c r="FH11403" s="16" t="n">
        <f t="normal" ca="1">A11445</f>
        <v>0</v>
      </c>
      <c r="FI11403" s="7" t="n">
        <v>7</v>
      </c>
      <c r="FJ11403" s="16" t="n">
        <f t="normal" ca="1">A11451</f>
        <v>0</v>
      </c>
      <c r="FK11403" s="7" t="n">
        <v>6</v>
      </c>
      <c r="FL11403" s="16" t="n">
        <f t="normal" ca="1">A11455</f>
        <v>0</v>
      </c>
      <c r="FM11403" s="7" t="n">
        <v>5</v>
      </c>
      <c r="FN11403" s="16" t="n">
        <f t="normal" ca="1">A11455</f>
        <v>0</v>
      </c>
      <c r="FO11403" s="7" t="n">
        <v>4</v>
      </c>
      <c r="FP11403" s="16" t="n">
        <f t="normal" ca="1">A11455</f>
        <v>0</v>
      </c>
      <c r="FQ11403" s="7" t="n">
        <v>3</v>
      </c>
      <c r="FR11403" s="16" t="n">
        <f t="normal" ca="1">A11455</f>
        <v>0</v>
      </c>
      <c r="FS11403" s="7" t="n">
        <v>2</v>
      </c>
      <c r="FT11403" s="16" t="n">
        <f t="normal" ca="1">A11455</f>
        <v>0</v>
      </c>
      <c r="FU11403" s="7" t="n">
        <v>1</v>
      </c>
      <c r="FV11403" s="16" t="n">
        <f t="normal" ca="1">A11455</f>
        <v>0</v>
      </c>
      <c r="FW11403" s="16" t="n">
        <f t="normal" ca="1">A11455</f>
        <v>0</v>
      </c>
    </row>
    <row r="11404" spans="1:51">
      <c r="A11404" t="s">
        <v>4</v>
      </c>
      <c r="B11404" s="4" t="s">
        <v>5</v>
      </c>
      <c r="C11404" s="4" t="s">
        <v>10</v>
      </c>
    </row>
    <row r="11405" spans="1:51">
      <c r="A11405" t="n">
        <v>85479</v>
      </c>
      <c r="B11405" s="9" t="n">
        <v>12</v>
      </c>
      <c r="C11405" s="7" t="n">
        <v>9744</v>
      </c>
    </row>
    <row r="11406" spans="1:51">
      <c r="A11406" t="s">
        <v>4</v>
      </c>
      <c r="B11406" s="4" t="s">
        <v>5</v>
      </c>
      <c r="C11406" s="4" t="s">
        <v>10</v>
      </c>
    </row>
    <row r="11407" spans="1:51">
      <c r="A11407" t="n">
        <v>85482</v>
      </c>
      <c r="B11407" s="9" t="n">
        <v>12</v>
      </c>
      <c r="C11407" s="7" t="n">
        <v>9743</v>
      </c>
    </row>
    <row r="11408" spans="1:51">
      <c r="A11408" t="s">
        <v>4</v>
      </c>
      <c r="B11408" s="4" t="s">
        <v>5</v>
      </c>
      <c r="C11408" s="4" t="s">
        <v>10</v>
      </c>
    </row>
    <row r="11409" spans="1:179">
      <c r="A11409" t="n">
        <v>85485</v>
      </c>
      <c r="B11409" s="9" t="n">
        <v>12</v>
      </c>
      <c r="C11409" s="7" t="n">
        <v>10229</v>
      </c>
    </row>
    <row r="11410" spans="1:179">
      <c r="A11410" t="s">
        <v>4</v>
      </c>
      <c r="B11410" s="4" t="s">
        <v>5</v>
      </c>
      <c r="C11410" s="4" t="s">
        <v>10</v>
      </c>
    </row>
    <row r="11411" spans="1:179">
      <c r="A11411" t="n">
        <v>85488</v>
      </c>
      <c r="B11411" s="9" t="n">
        <v>12</v>
      </c>
      <c r="C11411" s="7" t="n">
        <v>9742</v>
      </c>
    </row>
    <row r="11412" spans="1:179">
      <c r="A11412" t="s">
        <v>4</v>
      </c>
      <c r="B11412" s="4" t="s">
        <v>5</v>
      </c>
      <c r="C11412" s="4" t="s">
        <v>10</v>
      </c>
    </row>
    <row r="11413" spans="1:179">
      <c r="A11413" t="n">
        <v>85491</v>
      </c>
      <c r="B11413" s="9" t="n">
        <v>12</v>
      </c>
      <c r="C11413" s="7" t="n">
        <v>10228</v>
      </c>
    </row>
    <row r="11414" spans="1:179">
      <c r="A11414" t="s">
        <v>4</v>
      </c>
      <c r="B11414" s="4" t="s">
        <v>5</v>
      </c>
      <c r="C11414" s="4" t="s">
        <v>10</v>
      </c>
    </row>
    <row r="11415" spans="1:179">
      <c r="A11415" t="n">
        <v>85494</v>
      </c>
      <c r="B11415" s="9" t="n">
        <v>12</v>
      </c>
      <c r="C11415" s="7" t="n">
        <v>9741</v>
      </c>
    </row>
    <row r="11416" spans="1:179">
      <c r="A11416" t="s">
        <v>4</v>
      </c>
      <c r="B11416" s="4" t="s">
        <v>5</v>
      </c>
      <c r="C11416" s="4" t="s">
        <v>10</v>
      </c>
    </row>
    <row r="11417" spans="1:179">
      <c r="A11417" t="n">
        <v>85497</v>
      </c>
      <c r="B11417" s="9" t="n">
        <v>12</v>
      </c>
      <c r="C11417" s="7" t="n">
        <v>9740</v>
      </c>
    </row>
    <row r="11418" spans="1:179">
      <c r="A11418" t="s">
        <v>4</v>
      </c>
      <c r="B11418" s="4" t="s">
        <v>5</v>
      </c>
      <c r="C11418" s="4" t="s">
        <v>10</v>
      </c>
    </row>
    <row r="11419" spans="1:179">
      <c r="A11419" t="n">
        <v>85500</v>
      </c>
      <c r="B11419" s="9" t="n">
        <v>12</v>
      </c>
      <c r="C11419" s="7" t="n">
        <v>10227</v>
      </c>
    </row>
    <row r="11420" spans="1:179">
      <c r="A11420" t="s">
        <v>4</v>
      </c>
      <c r="B11420" s="4" t="s">
        <v>5</v>
      </c>
      <c r="C11420" s="4" t="s">
        <v>10</v>
      </c>
    </row>
    <row r="11421" spans="1:179">
      <c r="A11421" t="n">
        <v>85503</v>
      </c>
      <c r="B11421" s="9" t="n">
        <v>12</v>
      </c>
      <c r="C11421" s="7" t="n">
        <v>9739</v>
      </c>
    </row>
    <row r="11422" spans="1:179">
      <c r="A11422" t="s">
        <v>4</v>
      </c>
      <c r="B11422" s="4" t="s">
        <v>5</v>
      </c>
      <c r="C11422" s="4" t="s">
        <v>10</v>
      </c>
    </row>
    <row r="11423" spans="1:179">
      <c r="A11423" t="n">
        <v>85506</v>
      </c>
      <c r="B11423" s="9" t="n">
        <v>12</v>
      </c>
      <c r="C11423" s="7" t="n">
        <v>9738</v>
      </c>
    </row>
    <row r="11424" spans="1:179">
      <c r="A11424" t="s">
        <v>4</v>
      </c>
      <c r="B11424" s="4" t="s">
        <v>5</v>
      </c>
      <c r="C11424" s="4" t="s">
        <v>10</v>
      </c>
    </row>
    <row r="11425" spans="1:3">
      <c r="A11425" t="n">
        <v>85509</v>
      </c>
      <c r="B11425" s="9" t="n">
        <v>12</v>
      </c>
      <c r="C11425" s="7" t="n">
        <v>10226</v>
      </c>
    </row>
    <row r="11426" spans="1:3">
      <c r="A11426" t="s">
        <v>4</v>
      </c>
      <c r="B11426" s="4" t="s">
        <v>5</v>
      </c>
      <c r="C11426" s="4" t="s">
        <v>10</v>
      </c>
    </row>
    <row r="11427" spans="1:3">
      <c r="A11427" t="n">
        <v>85512</v>
      </c>
      <c r="B11427" s="9" t="n">
        <v>12</v>
      </c>
      <c r="C11427" s="7" t="n">
        <v>9737</v>
      </c>
    </row>
    <row r="11428" spans="1:3">
      <c r="A11428" t="s">
        <v>4</v>
      </c>
      <c r="B11428" s="4" t="s">
        <v>5</v>
      </c>
      <c r="C11428" s="4" t="s">
        <v>10</v>
      </c>
    </row>
    <row r="11429" spans="1:3">
      <c r="A11429" t="n">
        <v>85515</v>
      </c>
      <c r="B11429" s="9" t="n">
        <v>12</v>
      </c>
      <c r="C11429" s="7" t="n">
        <v>9736</v>
      </c>
    </row>
    <row r="11430" spans="1:3">
      <c r="A11430" t="s">
        <v>4</v>
      </c>
      <c r="B11430" s="4" t="s">
        <v>5</v>
      </c>
      <c r="C11430" s="4" t="s">
        <v>10</v>
      </c>
    </row>
    <row r="11431" spans="1:3">
      <c r="A11431" t="n">
        <v>85518</v>
      </c>
      <c r="B11431" s="9" t="n">
        <v>12</v>
      </c>
      <c r="C11431" s="7" t="n">
        <v>9735</v>
      </c>
    </row>
    <row r="11432" spans="1:3">
      <c r="A11432" t="s">
        <v>4</v>
      </c>
      <c r="B11432" s="4" t="s">
        <v>5</v>
      </c>
      <c r="C11432" s="4" t="s">
        <v>10</v>
      </c>
    </row>
    <row r="11433" spans="1:3">
      <c r="A11433" t="n">
        <v>85521</v>
      </c>
      <c r="B11433" s="9" t="n">
        <v>12</v>
      </c>
      <c r="C11433" s="7" t="n">
        <v>9734</v>
      </c>
    </row>
    <row r="11434" spans="1:3">
      <c r="A11434" t="s">
        <v>4</v>
      </c>
      <c r="B11434" s="4" t="s">
        <v>5</v>
      </c>
      <c r="C11434" s="4" t="s">
        <v>10</v>
      </c>
    </row>
    <row r="11435" spans="1:3">
      <c r="A11435" t="n">
        <v>85524</v>
      </c>
      <c r="B11435" s="9" t="n">
        <v>12</v>
      </c>
      <c r="C11435" s="7" t="n">
        <v>9733</v>
      </c>
    </row>
    <row r="11436" spans="1:3">
      <c r="A11436" t="s">
        <v>4</v>
      </c>
      <c r="B11436" s="4" t="s">
        <v>5</v>
      </c>
      <c r="C11436" s="4" t="s">
        <v>10</v>
      </c>
    </row>
    <row r="11437" spans="1:3">
      <c r="A11437" t="n">
        <v>85527</v>
      </c>
      <c r="B11437" s="9" t="n">
        <v>12</v>
      </c>
      <c r="C11437" s="7" t="n">
        <v>9732</v>
      </c>
    </row>
    <row r="11438" spans="1:3">
      <c r="A11438" t="s">
        <v>4</v>
      </c>
      <c r="B11438" s="4" t="s">
        <v>5</v>
      </c>
      <c r="C11438" s="4" t="s">
        <v>10</v>
      </c>
    </row>
    <row r="11439" spans="1:3">
      <c r="A11439" t="n">
        <v>85530</v>
      </c>
      <c r="B11439" s="9" t="n">
        <v>12</v>
      </c>
      <c r="C11439" s="7" t="n">
        <v>9731</v>
      </c>
    </row>
    <row r="11440" spans="1:3">
      <c r="A11440" t="s">
        <v>4</v>
      </c>
      <c r="B11440" s="4" t="s">
        <v>5</v>
      </c>
      <c r="C11440" s="4" t="s">
        <v>10</v>
      </c>
    </row>
    <row r="11441" spans="1:3">
      <c r="A11441" t="n">
        <v>85533</v>
      </c>
      <c r="B11441" s="9" t="n">
        <v>12</v>
      </c>
      <c r="C11441" s="7" t="n">
        <v>9730</v>
      </c>
    </row>
    <row r="11442" spans="1:3">
      <c r="A11442" t="s">
        <v>4</v>
      </c>
      <c r="B11442" s="4" t="s">
        <v>5</v>
      </c>
      <c r="C11442" s="4" t="s">
        <v>10</v>
      </c>
    </row>
    <row r="11443" spans="1:3">
      <c r="A11443" t="n">
        <v>85536</v>
      </c>
      <c r="B11443" s="9" t="n">
        <v>12</v>
      </c>
      <c r="C11443" s="7" t="n">
        <v>10225</v>
      </c>
    </row>
    <row r="11444" spans="1:3">
      <c r="A11444" t="s">
        <v>4</v>
      </c>
      <c r="B11444" s="4" t="s">
        <v>5</v>
      </c>
      <c r="C11444" s="4" t="s">
        <v>10</v>
      </c>
    </row>
    <row r="11445" spans="1:3">
      <c r="A11445" t="n">
        <v>85539</v>
      </c>
      <c r="B11445" s="9" t="n">
        <v>12</v>
      </c>
      <c r="C11445" s="7" t="n">
        <v>9729</v>
      </c>
    </row>
    <row r="11446" spans="1:3">
      <c r="A11446" t="s">
        <v>4</v>
      </c>
      <c r="B11446" s="4" t="s">
        <v>5</v>
      </c>
      <c r="C11446" s="4" t="s">
        <v>10</v>
      </c>
    </row>
    <row r="11447" spans="1:3">
      <c r="A11447" t="n">
        <v>85542</v>
      </c>
      <c r="B11447" s="9" t="n">
        <v>12</v>
      </c>
      <c r="C11447" s="7" t="n">
        <v>10293</v>
      </c>
    </row>
    <row r="11448" spans="1:3">
      <c r="A11448" t="s">
        <v>4</v>
      </c>
      <c r="B11448" s="4" t="s">
        <v>5</v>
      </c>
      <c r="C11448" s="4" t="s">
        <v>10</v>
      </c>
    </row>
    <row r="11449" spans="1:3">
      <c r="A11449" t="n">
        <v>85545</v>
      </c>
      <c r="B11449" s="9" t="n">
        <v>12</v>
      </c>
      <c r="C11449" s="7" t="n">
        <v>10108</v>
      </c>
    </row>
    <row r="11450" spans="1:3">
      <c r="A11450" t="s">
        <v>4</v>
      </c>
      <c r="B11450" s="4" t="s">
        <v>5</v>
      </c>
      <c r="C11450" s="4" t="s">
        <v>10</v>
      </c>
    </row>
    <row r="11451" spans="1:3">
      <c r="A11451" t="n">
        <v>85548</v>
      </c>
      <c r="B11451" s="9" t="n">
        <v>12</v>
      </c>
      <c r="C11451" s="7" t="n">
        <v>9728</v>
      </c>
    </row>
    <row r="11452" spans="1:3">
      <c r="A11452" t="s">
        <v>4</v>
      </c>
      <c r="B11452" s="4" t="s">
        <v>5</v>
      </c>
      <c r="C11452" s="4" t="s">
        <v>10</v>
      </c>
    </row>
    <row r="11453" spans="1:3">
      <c r="A11453" t="n">
        <v>85551</v>
      </c>
      <c r="B11453" s="9" t="n">
        <v>12</v>
      </c>
      <c r="C11453" s="7" t="n">
        <v>10224</v>
      </c>
    </row>
    <row r="11454" spans="1:3">
      <c r="A11454" t="s">
        <v>4</v>
      </c>
      <c r="B11454" s="4" t="s">
        <v>5</v>
      </c>
      <c r="C11454" s="4" t="s">
        <v>84</v>
      </c>
    </row>
    <row r="11455" spans="1:3">
      <c r="A11455" t="n">
        <v>85554</v>
      </c>
      <c r="B11455" s="29" t="n">
        <v>3</v>
      </c>
      <c r="C11455" s="16" t="n">
        <f t="normal" ca="1">A11457</f>
        <v>0</v>
      </c>
    </row>
    <row r="11456" spans="1:3">
      <c r="A11456" t="s">
        <v>4</v>
      </c>
      <c r="B11456" s="4" t="s">
        <v>5</v>
      </c>
      <c r="C11456" s="4" t="s">
        <v>13</v>
      </c>
      <c r="D11456" s="4" t="s">
        <v>13</v>
      </c>
      <c r="E11456" s="4" t="s">
        <v>13</v>
      </c>
      <c r="F11456" s="4" t="s">
        <v>13</v>
      </c>
      <c r="G11456" s="4" t="s">
        <v>10</v>
      </c>
      <c r="H11456" s="4" t="s">
        <v>84</v>
      </c>
      <c r="I11456" s="4" t="s">
        <v>10</v>
      </c>
      <c r="J11456" s="4" t="s">
        <v>84</v>
      </c>
      <c r="K11456" s="4" t="s">
        <v>10</v>
      </c>
      <c r="L11456" s="4" t="s">
        <v>84</v>
      </c>
      <c r="M11456" s="4" t="s">
        <v>10</v>
      </c>
      <c r="N11456" s="4" t="s">
        <v>84</v>
      </c>
      <c r="O11456" s="4" t="s">
        <v>10</v>
      </c>
      <c r="P11456" s="4" t="s">
        <v>84</v>
      </c>
      <c r="Q11456" s="4" t="s">
        <v>10</v>
      </c>
      <c r="R11456" s="4" t="s">
        <v>84</v>
      </c>
      <c r="S11456" s="4" t="s">
        <v>10</v>
      </c>
      <c r="T11456" s="4" t="s">
        <v>84</v>
      </c>
      <c r="U11456" s="4" t="s">
        <v>10</v>
      </c>
      <c r="V11456" s="4" t="s">
        <v>84</v>
      </c>
      <c r="W11456" s="4" t="s">
        <v>10</v>
      </c>
      <c r="X11456" s="4" t="s">
        <v>84</v>
      </c>
      <c r="Y11456" s="4" t="s">
        <v>10</v>
      </c>
      <c r="Z11456" s="4" t="s">
        <v>84</v>
      </c>
      <c r="AA11456" s="4" t="s">
        <v>10</v>
      </c>
      <c r="AB11456" s="4" t="s">
        <v>84</v>
      </c>
      <c r="AC11456" s="4" t="s">
        <v>10</v>
      </c>
      <c r="AD11456" s="4" t="s">
        <v>84</v>
      </c>
      <c r="AE11456" s="4" t="s">
        <v>10</v>
      </c>
      <c r="AF11456" s="4" t="s">
        <v>84</v>
      </c>
      <c r="AG11456" s="4" t="s">
        <v>10</v>
      </c>
      <c r="AH11456" s="4" t="s">
        <v>84</v>
      </c>
      <c r="AI11456" s="4" t="s">
        <v>10</v>
      </c>
      <c r="AJ11456" s="4" t="s">
        <v>84</v>
      </c>
      <c r="AK11456" s="4" t="s">
        <v>10</v>
      </c>
      <c r="AL11456" s="4" t="s">
        <v>84</v>
      </c>
      <c r="AM11456" s="4" t="s">
        <v>10</v>
      </c>
      <c r="AN11456" s="4" t="s">
        <v>84</v>
      </c>
      <c r="AO11456" s="4" t="s">
        <v>10</v>
      </c>
      <c r="AP11456" s="4" t="s">
        <v>84</v>
      </c>
      <c r="AQ11456" s="4" t="s">
        <v>10</v>
      </c>
      <c r="AR11456" s="4" t="s">
        <v>84</v>
      </c>
      <c r="AS11456" s="4" t="s">
        <v>10</v>
      </c>
      <c r="AT11456" s="4" t="s">
        <v>84</v>
      </c>
      <c r="AU11456" s="4" t="s">
        <v>10</v>
      </c>
      <c r="AV11456" s="4" t="s">
        <v>84</v>
      </c>
      <c r="AW11456" s="4" t="s">
        <v>10</v>
      </c>
      <c r="AX11456" s="4" t="s">
        <v>84</v>
      </c>
      <c r="AY11456" s="4" t="s">
        <v>10</v>
      </c>
      <c r="AZ11456" s="4" t="s">
        <v>84</v>
      </c>
      <c r="BA11456" s="4" t="s">
        <v>10</v>
      </c>
      <c r="BB11456" s="4" t="s">
        <v>84</v>
      </c>
      <c r="BC11456" s="4" t="s">
        <v>10</v>
      </c>
      <c r="BD11456" s="4" t="s">
        <v>84</v>
      </c>
      <c r="BE11456" s="4" t="s">
        <v>10</v>
      </c>
      <c r="BF11456" s="4" t="s">
        <v>84</v>
      </c>
      <c r="BG11456" s="4" t="s">
        <v>10</v>
      </c>
      <c r="BH11456" s="4" t="s">
        <v>84</v>
      </c>
      <c r="BI11456" s="4" t="s">
        <v>10</v>
      </c>
      <c r="BJ11456" s="4" t="s">
        <v>84</v>
      </c>
      <c r="BK11456" s="4" t="s">
        <v>10</v>
      </c>
      <c r="BL11456" s="4" t="s">
        <v>84</v>
      </c>
      <c r="BM11456" s="4" t="s">
        <v>10</v>
      </c>
      <c r="BN11456" s="4" t="s">
        <v>84</v>
      </c>
      <c r="BO11456" s="4" t="s">
        <v>10</v>
      </c>
      <c r="BP11456" s="4" t="s">
        <v>84</v>
      </c>
      <c r="BQ11456" s="4" t="s">
        <v>10</v>
      </c>
      <c r="BR11456" s="4" t="s">
        <v>84</v>
      </c>
      <c r="BS11456" s="4" t="s">
        <v>10</v>
      </c>
      <c r="BT11456" s="4" t="s">
        <v>84</v>
      </c>
      <c r="BU11456" s="4" t="s">
        <v>10</v>
      </c>
      <c r="BV11456" s="4" t="s">
        <v>84</v>
      </c>
      <c r="BW11456" s="4" t="s">
        <v>10</v>
      </c>
      <c r="BX11456" s="4" t="s">
        <v>84</v>
      </c>
      <c r="BY11456" s="4" t="s">
        <v>10</v>
      </c>
      <c r="BZ11456" s="4" t="s">
        <v>84</v>
      </c>
      <c r="CA11456" s="4" t="s">
        <v>10</v>
      </c>
      <c r="CB11456" s="4" t="s">
        <v>84</v>
      </c>
      <c r="CC11456" s="4" t="s">
        <v>10</v>
      </c>
      <c r="CD11456" s="4" t="s">
        <v>84</v>
      </c>
      <c r="CE11456" s="4" t="s">
        <v>10</v>
      </c>
      <c r="CF11456" s="4" t="s">
        <v>84</v>
      </c>
      <c r="CG11456" s="4" t="s">
        <v>10</v>
      </c>
      <c r="CH11456" s="4" t="s">
        <v>84</v>
      </c>
      <c r="CI11456" s="4" t="s">
        <v>10</v>
      </c>
      <c r="CJ11456" s="4" t="s">
        <v>84</v>
      </c>
      <c r="CK11456" s="4" t="s">
        <v>10</v>
      </c>
      <c r="CL11456" s="4" t="s">
        <v>84</v>
      </c>
      <c r="CM11456" s="4" t="s">
        <v>10</v>
      </c>
      <c r="CN11456" s="4" t="s">
        <v>84</v>
      </c>
      <c r="CO11456" s="4" t="s">
        <v>10</v>
      </c>
      <c r="CP11456" s="4" t="s">
        <v>84</v>
      </c>
      <c r="CQ11456" s="4" t="s">
        <v>10</v>
      </c>
      <c r="CR11456" s="4" t="s">
        <v>84</v>
      </c>
      <c r="CS11456" s="4" t="s">
        <v>10</v>
      </c>
      <c r="CT11456" s="4" t="s">
        <v>84</v>
      </c>
      <c r="CU11456" s="4" t="s">
        <v>10</v>
      </c>
      <c r="CV11456" s="4" t="s">
        <v>84</v>
      </c>
      <c r="CW11456" s="4" t="s">
        <v>10</v>
      </c>
      <c r="CX11456" s="4" t="s">
        <v>84</v>
      </c>
      <c r="CY11456" s="4" t="s">
        <v>10</v>
      </c>
      <c r="CZ11456" s="4" t="s">
        <v>84</v>
      </c>
      <c r="DA11456" s="4" t="s">
        <v>10</v>
      </c>
      <c r="DB11456" s="4" t="s">
        <v>84</v>
      </c>
      <c r="DC11456" s="4" t="s">
        <v>10</v>
      </c>
      <c r="DD11456" s="4" t="s">
        <v>84</v>
      </c>
      <c r="DE11456" s="4" t="s">
        <v>10</v>
      </c>
      <c r="DF11456" s="4" t="s">
        <v>84</v>
      </c>
      <c r="DG11456" s="4" t="s">
        <v>10</v>
      </c>
      <c r="DH11456" s="4" t="s">
        <v>84</v>
      </c>
      <c r="DI11456" s="4" t="s">
        <v>10</v>
      </c>
      <c r="DJ11456" s="4" t="s">
        <v>84</v>
      </c>
      <c r="DK11456" s="4" t="s">
        <v>10</v>
      </c>
      <c r="DL11456" s="4" t="s">
        <v>84</v>
      </c>
      <c r="DM11456" s="4" t="s">
        <v>10</v>
      </c>
      <c r="DN11456" s="4" t="s">
        <v>84</v>
      </c>
      <c r="DO11456" s="4" t="s">
        <v>10</v>
      </c>
      <c r="DP11456" s="4" t="s">
        <v>84</v>
      </c>
      <c r="DQ11456" s="4" t="s">
        <v>10</v>
      </c>
      <c r="DR11456" s="4" t="s">
        <v>84</v>
      </c>
      <c r="DS11456" s="4" t="s">
        <v>10</v>
      </c>
      <c r="DT11456" s="4" t="s">
        <v>84</v>
      </c>
      <c r="DU11456" s="4" t="s">
        <v>10</v>
      </c>
      <c r="DV11456" s="4" t="s">
        <v>84</v>
      </c>
      <c r="DW11456" s="4" t="s">
        <v>10</v>
      </c>
      <c r="DX11456" s="4" t="s">
        <v>84</v>
      </c>
      <c r="DY11456" s="4" t="s">
        <v>10</v>
      </c>
      <c r="DZ11456" s="4" t="s">
        <v>84</v>
      </c>
      <c r="EA11456" s="4" t="s">
        <v>10</v>
      </c>
      <c r="EB11456" s="4" t="s">
        <v>84</v>
      </c>
      <c r="EC11456" s="4" t="s">
        <v>10</v>
      </c>
      <c r="ED11456" s="4" t="s">
        <v>84</v>
      </c>
      <c r="EE11456" s="4" t="s">
        <v>10</v>
      </c>
      <c r="EF11456" s="4" t="s">
        <v>84</v>
      </c>
      <c r="EG11456" s="4" t="s">
        <v>10</v>
      </c>
      <c r="EH11456" s="4" t="s">
        <v>84</v>
      </c>
      <c r="EI11456" s="4" t="s">
        <v>10</v>
      </c>
      <c r="EJ11456" s="4" t="s">
        <v>84</v>
      </c>
      <c r="EK11456" s="4" t="s">
        <v>10</v>
      </c>
      <c r="EL11456" s="4" t="s">
        <v>84</v>
      </c>
      <c r="EM11456" s="4" t="s">
        <v>10</v>
      </c>
      <c r="EN11456" s="4" t="s">
        <v>84</v>
      </c>
      <c r="EO11456" s="4" t="s">
        <v>10</v>
      </c>
      <c r="EP11456" s="4" t="s">
        <v>84</v>
      </c>
      <c r="EQ11456" s="4" t="s">
        <v>10</v>
      </c>
      <c r="ER11456" s="4" t="s">
        <v>84</v>
      </c>
      <c r="ES11456" s="4" t="s">
        <v>10</v>
      </c>
      <c r="ET11456" s="4" t="s">
        <v>84</v>
      </c>
      <c r="EU11456" s="4" t="s">
        <v>10</v>
      </c>
      <c r="EV11456" s="4" t="s">
        <v>84</v>
      </c>
      <c r="EW11456" s="4" t="s">
        <v>10</v>
      </c>
      <c r="EX11456" s="4" t="s">
        <v>84</v>
      </c>
      <c r="EY11456" s="4" t="s">
        <v>10</v>
      </c>
      <c r="EZ11456" s="4" t="s">
        <v>84</v>
      </c>
      <c r="FA11456" s="4" t="s">
        <v>10</v>
      </c>
      <c r="FB11456" s="4" t="s">
        <v>84</v>
      </c>
      <c r="FC11456" s="4" t="s">
        <v>10</v>
      </c>
      <c r="FD11456" s="4" t="s">
        <v>84</v>
      </c>
      <c r="FE11456" s="4" t="s">
        <v>10</v>
      </c>
      <c r="FF11456" s="4" t="s">
        <v>84</v>
      </c>
      <c r="FG11456" s="4" t="s">
        <v>10</v>
      </c>
      <c r="FH11456" s="4" t="s">
        <v>84</v>
      </c>
      <c r="FI11456" s="4" t="s">
        <v>10</v>
      </c>
      <c r="FJ11456" s="4" t="s">
        <v>84</v>
      </c>
      <c r="FK11456" s="4" t="s">
        <v>10</v>
      </c>
      <c r="FL11456" s="4" t="s">
        <v>84</v>
      </c>
      <c r="FM11456" s="4" t="s">
        <v>10</v>
      </c>
      <c r="FN11456" s="4" t="s">
        <v>84</v>
      </c>
      <c r="FO11456" s="4" t="s">
        <v>10</v>
      </c>
      <c r="FP11456" s="4" t="s">
        <v>84</v>
      </c>
      <c r="FQ11456" s="4" t="s">
        <v>10</v>
      </c>
      <c r="FR11456" s="4" t="s">
        <v>84</v>
      </c>
      <c r="FS11456" s="4" t="s">
        <v>10</v>
      </c>
      <c r="FT11456" s="4" t="s">
        <v>84</v>
      </c>
      <c r="FU11456" s="4" t="s">
        <v>10</v>
      </c>
      <c r="FV11456" s="4" t="s">
        <v>84</v>
      </c>
      <c r="FW11456" s="4" t="s">
        <v>84</v>
      </c>
    </row>
    <row r="11457" spans="1:179">
      <c r="A11457" t="n">
        <v>85559</v>
      </c>
      <c r="B11457" s="27" t="n">
        <v>6</v>
      </c>
      <c r="C11457" s="7" t="n">
        <v>35</v>
      </c>
      <c r="D11457" s="7" t="n">
        <v>1</v>
      </c>
      <c r="E11457" s="7" t="n">
        <v>1</v>
      </c>
      <c r="F11457" s="7" t="n">
        <v>86</v>
      </c>
      <c r="G11457" s="7" t="n">
        <v>1</v>
      </c>
      <c r="H11457" s="16" t="n">
        <f t="normal" ca="1">A11459</f>
        <v>0</v>
      </c>
      <c r="I11457" s="7" t="n">
        <v>2</v>
      </c>
      <c r="J11457" s="16" t="n">
        <f t="normal" ca="1">A11465</f>
        <v>0</v>
      </c>
      <c r="K11457" s="7" t="n">
        <v>3</v>
      </c>
      <c r="L11457" s="16" t="n">
        <f t="normal" ca="1">A11471</f>
        <v>0</v>
      </c>
      <c r="M11457" s="7" t="n">
        <v>4</v>
      </c>
      <c r="N11457" s="16" t="n">
        <f t="normal" ca="1">A11477</f>
        <v>0</v>
      </c>
      <c r="O11457" s="7" t="n">
        <v>5</v>
      </c>
      <c r="P11457" s="16" t="n">
        <f t="normal" ca="1">A11481</f>
        <v>0</v>
      </c>
      <c r="Q11457" s="7" t="n">
        <v>6</v>
      </c>
      <c r="R11457" s="16" t="n">
        <f t="normal" ca="1">A11487</f>
        <v>0</v>
      </c>
      <c r="S11457" s="7" t="n">
        <v>7</v>
      </c>
      <c r="T11457" s="16" t="n">
        <f t="normal" ca="1">A11493</f>
        <v>0</v>
      </c>
      <c r="U11457" s="7" t="n">
        <v>13</v>
      </c>
      <c r="V11457" s="16" t="n">
        <f t="normal" ca="1">A11501</f>
        <v>0</v>
      </c>
      <c r="W11457" s="7" t="n">
        <v>8</v>
      </c>
      <c r="X11457" s="16" t="n">
        <f t="normal" ca="1">A11511</f>
        <v>0</v>
      </c>
      <c r="Y11457" s="7" t="n">
        <v>9</v>
      </c>
      <c r="Z11457" s="16" t="n">
        <f t="normal" ca="1">A11517</f>
        <v>0</v>
      </c>
      <c r="AA11457" s="7" t="n">
        <v>10</v>
      </c>
      <c r="AB11457" s="16" t="n">
        <f t="normal" ca="1">A11523</f>
        <v>0</v>
      </c>
      <c r="AC11457" s="7" t="n">
        <v>11</v>
      </c>
      <c r="AD11457" s="16" t="n">
        <f t="normal" ca="1">A11529</f>
        <v>0</v>
      </c>
      <c r="AE11457" s="7" t="n">
        <v>12</v>
      </c>
      <c r="AF11457" s="16" t="n">
        <f t="normal" ca="1">A11535</f>
        <v>0</v>
      </c>
      <c r="AG11457" s="7" t="n">
        <v>20</v>
      </c>
      <c r="AH11457" s="16" t="n">
        <f t="normal" ca="1">A11539</f>
        <v>0</v>
      </c>
      <c r="AI11457" s="7" t="n">
        <v>21</v>
      </c>
      <c r="AJ11457" s="16" t="n">
        <f t="normal" ca="1">A11541</f>
        <v>0</v>
      </c>
      <c r="AK11457" s="7" t="n">
        <v>22</v>
      </c>
      <c r="AL11457" s="16" t="n">
        <f t="normal" ca="1">A11545</f>
        <v>0</v>
      </c>
      <c r="AM11457" s="7" t="n">
        <v>23</v>
      </c>
      <c r="AN11457" s="16" t="n">
        <f t="normal" ca="1">A11549</f>
        <v>0</v>
      </c>
      <c r="AO11457" s="7" t="n">
        <v>24</v>
      </c>
      <c r="AP11457" s="16" t="n">
        <f t="normal" ca="1">A11553</f>
        <v>0</v>
      </c>
      <c r="AQ11457" s="7" t="n">
        <v>25</v>
      </c>
      <c r="AR11457" s="16" t="n">
        <f t="normal" ca="1">A11557</f>
        <v>0</v>
      </c>
      <c r="AS11457" s="7" t="n">
        <v>26</v>
      </c>
      <c r="AT11457" s="16" t="n">
        <f t="normal" ca="1">A11561</f>
        <v>0</v>
      </c>
      <c r="AU11457" s="7" t="n">
        <v>27</v>
      </c>
      <c r="AV11457" s="16" t="n">
        <f t="normal" ca="1">A11563</f>
        <v>0</v>
      </c>
      <c r="AW11457" s="7" t="n">
        <v>28</v>
      </c>
      <c r="AX11457" s="16" t="n">
        <f t="normal" ca="1">A11567</f>
        <v>0</v>
      </c>
      <c r="AY11457" s="7" t="n">
        <v>29</v>
      </c>
      <c r="AZ11457" s="16" t="n">
        <f t="normal" ca="1">A11569</f>
        <v>0</v>
      </c>
      <c r="BA11457" s="7" t="n">
        <v>30</v>
      </c>
      <c r="BB11457" s="16" t="n">
        <f t="normal" ca="1">A11573</f>
        <v>0</v>
      </c>
      <c r="BC11457" s="7" t="n">
        <v>31</v>
      </c>
      <c r="BD11457" s="16" t="n">
        <f t="normal" ca="1">A11577</f>
        <v>0</v>
      </c>
      <c r="BE11457" s="7" t="n">
        <v>32</v>
      </c>
      <c r="BF11457" s="16" t="n">
        <f t="normal" ca="1">A11581</f>
        <v>0</v>
      </c>
      <c r="BG11457" s="7" t="n">
        <v>33</v>
      </c>
      <c r="BH11457" s="16" t="n">
        <f t="normal" ca="1">A11585</f>
        <v>0</v>
      </c>
      <c r="BI11457" s="7" t="n">
        <v>34</v>
      </c>
      <c r="BJ11457" s="16" t="n">
        <f t="normal" ca="1">A11589</f>
        <v>0</v>
      </c>
      <c r="BK11457" s="7" t="n">
        <v>35</v>
      </c>
      <c r="BL11457" s="16" t="n">
        <f t="normal" ca="1">A11593</f>
        <v>0</v>
      </c>
      <c r="BM11457" s="7" t="n">
        <v>36</v>
      </c>
      <c r="BN11457" s="16" t="n">
        <f t="normal" ca="1">A11597</f>
        <v>0</v>
      </c>
      <c r="BO11457" s="7" t="n">
        <v>37</v>
      </c>
      <c r="BP11457" s="16" t="n">
        <f t="normal" ca="1">A11601</f>
        <v>0</v>
      </c>
      <c r="BQ11457" s="7" t="n">
        <v>38</v>
      </c>
      <c r="BR11457" s="16" t="n">
        <f t="normal" ca="1">A11605</f>
        <v>0</v>
      </c>
      <c r="BS11457" s="7" t="n">
        <v>39</v>
      </c>
      <c r="BT11457" s="16" t="n">
        <f t="normal" ca="1">A11609</f>
        <v>0</v>
      </c>
      <c r="BU11457" s="7" t="n">
        <v>40</v>
      </c>
      <c r="BV11457" s="16" t="n">
        <f t="normal" ca="1">A11611</f>
        <v>0</v>
      </c>
      <c r="BW11457" s="7" t="n">
        <v>41</v>
      </c>
      <c r="BX11457" s="16" t="n">
        <f t="normal" ca="1">A11615</f>
        <v>0</v>
      </c>
      <c r="BY11457" s="7" t="n">
        <v>42</v>
      </c>
      <c r="BZ11457" s="16" t="n">
        <f t="normal" ca="1">A11619</f>
        <v>0</v>
      </c>
      <c r="CA11457" s="7" t="n">
        <v>43</v>
      </c>
      <c r="CB11457" s="16" t="n">
        <f t="normal" ca="1">A11623</f>
        <v>0</v>
      </c>
      <c r="CC11457" s="7" t="n">
        <v>44</v>
      </c>
      <c r="CD11457" s="16" t="n">
        <f t="normal" ca="1">A11627</f>
        <v>0</v>
      </c>
      <c r="CE11457" s="7" t="n">
        <v>45</v>
      </c>
      <c r="CF11457" s="16" t="n">
        <f t="normal" ca="1">A11631</f>
        <v>0</v>
      </c>
      <c r="CG11457" s="7" t="n">
        <v>46</v>
      </c>
      <c r="CH11457" s="16" t="n">
        <f t="normal" ca="1">A11635</f>
        <v>0</v>
      </c>
      <c r="CI11457" s="7" t="n">
        <v>50</v>
      </c>
      <c r="CJ11457" s="16" t="n">
        <f t="normal" ca="1">A11637</f>
        <v>0</v>
      </c>
      <c r="CK11457" s="7" t="n">
        <v>51</v>
      </c>
      <c r="CL11457" s="16" t="n">
        <f t="normal" ca="1">A11641</f>
        <v>0</v>
      </c>
      <c r="CM11457" s="7" t="n">
        <v>52</v>
      </c>
      <c r="CN11457" s="16" t="n">
        <f t="normal" ca="1">A11643</f>
        <v>0</v>
      </c>
      <c r="CO11457" s="7" t="n">
        <v>53</v>
      </c>
      <c r="CP11457" s="16" t="n">
        <f t="normal" ca="1">A11647</f>
        <v>0</v>
      </c>
      <c r="CQ11457" s="7" t="n">
        <v>54</v>
      </c>
      <c r="CR11457" s="16" t="n">
        <f t="normal" ca="1">A11651</f>
        <v>0</v>
      </c>
      <c r="CS11457" s="7" t="n">
        <v>55</v>
      </c>
      <c r="CT11457" s="16" t="n">
        <f t="normal" ca="1">A11655</f>
        <v>0</v>
      </c>
      <c r="CU11457" s="7" t="n">
        <v>56</v>
      </c>
      <c r="CV11457" s="16" t="n">
        <f t="normal" ca="1">A11659</f>
        <v>0</v>
      </c>
      <c r="CW11457" s="7" t="n">
        <v>57</v>
      </c>
      <c r="CX11457" s="16" t="n">
        <f t="normal" ca="1">A11663</f>
        <v>0</v>
      </c>
      <c r="CY11457" s="7" t="n">
        <v>58</v>
      </c>
      <c r="CZ11457" s="16" t="n">
        <f t="normal" ca="1">A11667</f>
        <v>0</v>
      </c>
      <c r="DA11457" s="7" t="n">
        <v>59</v>
      </c>
      <c r="DB11457" s="16" t="n">
        <f t="normal" ca="1">A11671</f>
        <v>0</v>
      </c>
      <c r="DC11457" s="7" t="n">
        <v>61</v>
      </c>
      <c r="DD11457" s="16" t="n">
        <f t="normal" ca="1">A11673</f>
        <v>0</v>
      </c>
      <c r="DE11457" s="7" t="n">
        <v>62</v>
      </c>
      <c r="DF11457" s="16" t="n">
        <f t="normal" ca="1">A11675</f>
        <v>0</v>
      </c>
      <c r="DG11457" s="7" t="n">
        <v>63</v>
      </c>
      <c r="DH11457" s="16" t="n">
        <f t="normal" ca="1">A11677</f>
        <v>0</v>
      </c>
      <c r="DI11457" s="7" t="n">
        <v>64</v>
      </c>
      <c r="DJ11457" s="16" t="n">
        <f t="normal" ca="1">A11681</f>
        <v>0</v>
      </c>
      <c r="DK11457" s="7" t="n">
        <v>65</v>
      </c>
      <c r="DL11457" s="16" t="n">
        <f t="normal" ca="1">A11685</f>
        <v>0</v>
      </c>
      <c r="DM11457" s="7" t="n">
        <v>66</v>
      </c>
      <c r="DN11457" s="16" t="n">
        <f t="normal" ca="1">A11689</f>
        <v>0</v>
      </c>
      <c r="DO11457" s="7" t="n">
        <v>67</v>
      </c>
      <c r="DP11457" s="16" t="n">
        <f t="normal" ca="1">A11691</f>
        <v>0</v>
      </c>
      <c r="DQ11457" s="7" t="n">
        <v>68</v>
      </c>
      <c r="DR11457" s="16" t="n">
        <f t="normal" ca="1">A11693</f>
        <v>0</v>
      </c>
      <c r="DS11457" s="7" t="n">
        <v>69</v>
      </c>
      <c r="DT11457" s="16" t="n">
        <f t="normal" ca="1">A11695</f>
        <v>0</v>
      </c>
      <c r="DU11457" s="7" t="n">
        <v>70</v>
      </c>
      <c r="DV11457" s="16" t="n">
        <f t="normal" ca="1">A11697</f>
        <v>0</v>
      </c>
      <c r="DW11457" s="7" t="n">
        <v>71</v>
      </c>
      <c r="DX11457" s="16" t="n">
        <f t="normal" ca="1">A11699</f>
        <v>0</v>
      </c>
      <c r="DY11457" s="7" t="n">
        <v>72</v>
      </c>
      <c r="DZ11457" s="16" t="n">
        <f t="normal" ca="1">A11701</f>
        <v>0</v>
      </c>
      <c r="EA11457" s="7" t="n">
        <v>73</v>
      </c>
      <c r="EB11457" s="16" t="n">
        <f t="normal" ca="1">A11703</f>
        <v>0</v>
      </c>
      <c r="EC11457" s="7" t="n">
        <v>74</v>
      </c>
      <c r="ED11457" s="16" t="n">
        <f t="normal" ca="1">A11705</f>
        <v>0</v>
      </c>
      <c r="EE11457" s="7" t="n">
        <v>75</v>
      </c>
      <c r="EF11457" s="16" t="n">
        <f t="normal" ca="1">A11709</f>
        <v>0</v>
      </c>
      <c r="EG11457" s="7" t="n">
        <v>76</v>
      </c>
      <c r="EH11457" s="16" t="n">
        <f t="normal" ca="1">A11711</f>
        <v>0</v>
      </c>
      <c r="EI11457" s="7" t="n">
        <v>77</v>
      </c>
      <c r="EJ11457" s="16" t="n">
        <f t="normal" ca="1">A11713</f>
        <v>0</v>
      </c>
      <c r="EK11457" s="7" t="n">
        <v>78</v>
      </c>
      <c r="EL11457" s="16" t="n">
        <f t="normal" ca="1">A11715</f>
        <v>0</v>
      </c>
      <c r="EM11457" s="7" t="n">
        <v>79</v>
      </c>
      <c r="EN11457" s="16" t="n">
        <f t="normal" ca="1">A11717</f>
        <v>0</v>
      </c>
      <c r="EO11457" s="7" t="n">
        <v>80</v>
      </c>
      <c r="EP11457" s="16" t="n">
        <f t="normal" ca="1">A11719</f>
        <v>0</v>
      </c>
      <c r="EQ11457" s="7" t="n">
        <v>81</v>
      </c>
      <c r="ER11457" s="16" t="n">
        <f t="normal" ca="1">A11721</f>
        <v>0</v>
      </c>
      <c r="ES11457" s="7" t="n">
        <v>82</v>
      </c>
      <c r="ET11457" s="16" t="n">
        <f t="normal" ca="1">A11725</f>
        <v>0</v>
      </c>
      <c r="EU11457" s="7" t="n">
        <v>83</v>
      </c>
      <c r="EV11457" s="16" t="n">
        <f t="normal" ca="1">A11727</f>
        <v>0</v>
      </c>
      <c r="EW11457" s="7" t="n">
        <v>84</v>
      </c>
      <c r="EX11457" s="16" t="n">
        <f t="normal" ca="1">A11729</f>
        <v>0</v>
      </c>
      <c r="EY11457" s="7" t="n">
        <v>85</v>
      </c>
      <c r="EZ11457" s="16" t="n">
        <f t="normal" ca="1">A11733</f>
        <v>0</v>
      </c>
      <c r="FA11457" s="7" t="n">
        <v>86</v>
      </c>
      <c r="FB11457" s="16" t="n">
        <f t="normal" ca="1">A11737</f>
        <v>0</v>
      </c>
      <c r="FC11457" s="7" t="n">
        <v>87</v>
      </c>
      <c r="FD11457" s="16" t="n">
        <f t="normal" ca="1">A11741</f>
        <v>0</v>
      </c>
      <c r="FE11457" s="7" t="n">
        <v>88</v>
      </c>
      <c r="FF11457" s="16" t="n">
        <f t="normal" ca="1">A11745</f>
        <v>0</v>
      </c>
      <c r="FG11457" s="7" t="n">
        <v>89</v>
      </c>
      <c r="FH11457" s="16" t="n">
        <f t="normal" ca="1">A11749</f>
        <v>0</v>
      </c>
      <c r="FI11457" s="7" t="n">
        <v>90</v>
      </c>
      <c r="FJ11457" s="16" t="n">
        <f t="normal" ca="1">A11753</f>
        <v>0</v>
      </c>
      <c r="FK11457" s="7" t="n">
        <v>91</v>
      </c>
      <c r="FL11457" s="16" t="n">
        <f t="normal" ca="1">A11757</f>
        <v>0</v>
      </c>
      <c r="FM11457" s="7" t="n">
        <v>92</v>
      </c>
      <c r="FN11457" s="16" t="n">
        <f t="normal" ca="1">A11761</f>
        <v>0</v>
      </c>
      <c r="FO11457" s="7" t="n">
        <v>94</v>
      </c>
      <c r="FP11457" s="16" t="n">
        <f t="normal" ca="1">A11765</f>
        <v>0</v>
      </c>
      <c r="FQ11457" s="7" t="n">
        <v>95</v>
      </c>
      <c r="FR11457" s="16" t="n">
        <f t="normal" ca="1">A11769</f>
        <v>0</v>
      </c>
      <c r="FS11457" s="7" t="n">
        <v>96</v>
      </c>
      <c r="FT11457" s="16" t="n">
        <f t="normal" ca="1">A11771</f>
        <v>0</v>
      </c>
      <c r="FU11457" s="7" t="n">
        <v>97</v>
      </c>
      <c r="FV11457" s="16" t="n">
        <f t="normal" ca="1">A11775</f>
        <v>0</v>
      </c>
      <c r="FW11457" s="16" t="n">
        <f t="normal" ca="1">A11779</f>
        <v>0</v>
      </c>
    </row>
    <row r="11458" spans="1:179">
      <c r="A11458" t="s">
        <v>4</v>
      </c>
      <c r="B11458" s="4" t="s">
        <v>5</v>
      </c>
      <c r="C11458" s="4" t="s">
        <v>10</v>
      </c>
    </row>
    <row r="11459" spans="1:179">
      <c r="A11459" t="n">
        <v>86084</v>
      </c>
      <c r="B11459" s="9" t="n">
        <v>12</v>
      </c>
      <c r="C11459" s="7" t="n">
        <v>6767</v>
      </c>
    </row>
    <row r="11460" spans="1:179">
      <c r="A11460" t="s">
        <v>4</v>
      </c>
      <c r="B11460" s="4" t="s">
        <v>5</v>
      </c>
      <c r="C11460" s="4" t="s">
        <v>13</v>
      </c>
      <c r="D11460" s="4" t="s">
        <v>10</v>
      </c>
    </row>
    <row r="11461" spans="1:179">
      <c r="A11461" t="n">
        <v>86087</v>
      </c>
      <c r="B11461" s="42" t="n">
        <v>162</v>
      </c>
      <c r="C11461" s="7" t="n">
        <v>1</v>
      </c>
      <c r="D11461" s="7" t="n">
        <v>16385</v>
      </c>
    </row>
    <row r="11462" spans="1:179">
      <c r="A11462" t="s">
        <v>4</v>
      </c>
      <c r="B11462" s="4" t="s">
        <v>5</v>
      </c>
      <c r="C11462" s="4" t="s">
        <v>84</v>
      </c>
    </row>
    <row r="11463" spans="1:179">
      <c r="A11463" t="n">
        <v>86091</v>
      </c>
      <c r="B11463" s="29" t="n">
        <v>3</v>
      </c>
      <c r="C11463" s="16" t="n">
        <f t="normal" ca="1">A11779</f>
        <v>0</v>
      </c>
    </row>
    <row r="11464" spans="1:179">
      <c r="A11464" t="s">
        <v>4</v>
      </c>
      <c r="B11464" s="4" t="s">
        <v>5</v>
      </c>
      <c r="C11464" s="4" t="s">
        <v>13</v>
      </c>
      <c r="D11464" s="4" t="s">
        <v>10</v>
      </c>
    </row>
    <row r="11465" spans="1:179">
      <c r="A11465" t="n">
        <v>86096</v>
      </c>
      <c r="B11465" s="14" t="n">
        <v>49</v>
      </c>
      <c r="C11465" s="7" t="n">
        <v>6</v>
      </c>
      <c r="D11465" s="7" t="n">
        <v>523</v>
      </c>
    </row>
    <row r="11466" spans="1:179">
      <c r="A11466" t="s">
        <v>4</v>
      </c>
      <c r="B11466" s="4" t="s">
        <v>5</v>
      </c>
      <c r="C11466" s="4" t="s">
        <v>13</v>
      </c>
      <c r="D11466" s="4" t="s">
        <v>10</v>
      </c>
    </row>
    <row r="11467" spans="1:179">
      <c r="A11467" t="n">
        <v>86100</v>
      </c>
      <c r="B11467" s="42" t="n">
        <v>162</v>
      </c>
      <c r="C11467" s="7" t="n">
        <v>1</v>
      </c>
      <c r="D11467" s="7" t="n">
        <v>16386</v>
      </c>
    </row>
    <row r="11468" spans="1:179">
      <c r="A11468" t="s">
        <v>4</v>
      </c>
      <c r="B11468" s="4" t="s">
        <v>5</v>
      </c>
      <c r="C11468" s="4" t="s">
        <v>84</v>
      </c>
    </row>
    <row r="11469" spans="1:179">
      <c r="A11469" t="n">
        <v>86104</v>
      </c>
      <c r="B11469" s="29" t="n">
        <v>3</v>
      </c>
      <c r="C11469" s="16" t="n">
        <f t="normal" ca="1">A11779</f>
        <v>0</v>
      </c>
    </row>
    <row r="11470" spans="1:179">
      <c r="A11470" t="s">
        <v>4</v>
      </c>
      <c r="B11470" s="4" t="s">
        <v>5</v>
      </c>
      <c r="C11470" s="4" t="s">
        <v>13</v>
      </c>
      <c r="D11470" s="4" t="s">
        <v>10</v>
      </c>
    </row>
    <row r="11471" spans="1:179">
      <c r="A11471" t="n">
        <v>86109</v>
      </c>
      <c r="B11471" s="14" t="n">
        <v>49</v>
      </c>
      <c r="C11471" s="7" t="n">
        <v>6</v>
      </c>
      <c r="D11471" s="7" t="n">
        <v>523</v>
      </c>
    </row>
    <row r="11472" spans="1:179">
      <c r="A11472" t="s">
        <v>4</v>
      </c>
      <c r="B11472" s="4" t="s">
        <v>5</v>
      </c>
      <c r="C11472" s="4" t="s">
        <v>13</v>
      </c>
      <c r="D11472" s="4" t="s">
        <v>10</v>
      </c>
    </row>
    <row r="11473" spans="1:179">
      <c r="A11473" t="n">
        <v>86113</v>
      </c>
      <c r="B11473" s="42" t="n">
        <v>162</v>
      </c>
      <c r="C11473" s="7" t="n">
        <v>1</v>
      </c>
      <c r="D11473" s="7" t="n">
        <v>16387</v>
      </c>
    </row>
    <row r="11474" spans="1:179">
      <c r="A11474" t="s">
        <v>4</v>
      </c>
      <c r="B11474" s="4" t="s">
        <v>5</v>
      </c>
      <c r="C11474" s="4" t="s">
        <v>84</v>
      </c>
    </row>
    <row r="11475" spans="1:179">
      <c r="A11475" t="n">
        <v>86117</v>
      </c>
      <c r="B11475" s="29" t="n">
        <v>3</v>
      </c>
      <c r="C11475" s="16" t="n">
        <f t="normal" ca="1">A11779</f>
        <v>0</v>
      </c>
    </row>
    <row r="11476" spans="1:179">
      <c r="A11476" t="s">
        <v>4</v>
      </c>
      <c r="B11476" s="4" t="s">
        <v>5</v>
      </c>
      <c r="C11476" s="4" t="s">
        <v>13</v>
      </c>
      <c r="D11476" s="4" t="s">
        <v>10</v>
      </c>
    </row>
    <row r="11477" spans="1:179">
      <c r="A11477" t="n">
        <v>86122</v>
      </c>
      <c r="B11477" s="42" t="n">
        <v>162</v>
      </c>
      <c r="C11477" s="7" t="n">
        <v>1</v>
      </c>
      <c r="D11477" s="7" t="n">
        <v>16388</v>
      </c>
    </row>
    <row r="11478" spans="1:179">
      <c r="A11478" t="s">
        <v>4</v>
      </c>
      <c r="B11478" s="4" t="s">
        <v>5</v>
      </c>
      <c r="C11478" s="4" t="s">
        <v>84</v>
      </c>
    </row>
    <row r="11479" spans="1:179">
      <c r="A11479" t="n">
        <v>86126</v>
      </c>
      <c r="B11479" s="29" t="n">
        <v>3</v>
      </c>
      <c r="C11479" s="16" t="n">
        <f t="normal" ca="1">A11779</f>
        <v>0</v>
      </c>
    </row>
    <row r="11480" spans="1:179">
      <c r="A11480" t="s">
        <v>4</v>
      </c>
      <c r="B11480" s="4" t="s">
        <v>5</v>
      </c>
      <c r="C11480" s="4" t="s">
        <v>10</v>
      </c>
    </row>
    <row r="11481" spans="1:179">
      <c r="A11481" t="n">
        <v>86131</v>
      </c>
      <c r="B11481" s="9" t="n">
        <v>12</v>
      </c>
      <c r="C11481" s="7" t="n">
        <v>6766</v>
      </c>
    </row>
    <row r="11482" spans="1:179">
      <c r="A11482" t="s">
        <v>4</v>
      </c>
      <c r="B11482" s="4" t="s">
        <v>5</v>
      </c>
      <c r="C11482" s="4" t="s">
        <v>13</v>
      </c>
      <c r="D11482" s="4" t="s">
        <v>10</v>
      </c>
    </row>
    <row r="11483" spans="1:179">
      <c r="A11483" t="n">
        <v>86134</v>
      </c>
      <c r="B11483" s="42" t="n">
        <v>162</v>
      </c>
      <c r="C11483" s="7" t="n">
        <v>1</v>
      </c>
      <c r="D11483" s="7" t="n">
        <v>16389</v>
      </c>
    </row>
    <row r="11484" spans="1:179">
      <c r="A11484" t="s">
        <v>4</v>
      </c>
      <c r="B11484" s="4" t="s">
        <v>5</v>
      </c>
      <c r="C11484" s="4" t="s">
        <v>84</v>
      </c>
    </row>
    <row r="11485" spans="1:179">
      <c r="A11485" t="n">
        <v>86138</v>
      </c>
      <c r="B11485" s="29" t="n">
        <v>3</v>
      </c>
      <c r="C11485" s="16" t="n">
        <f t="normal" ca="1">A11779</f>
        <v>0</v>
      </c>
    </row>
    <row r="11486" spans="1:179">
      <c r="A11486" t="s">
        <v>4</v>
      </c>
      <c r="B11486" s="4" t="s">
        <v>5</v>
      </c>
      <c r="C11486" s="4" t="s">
        <v>10</v>
      </c>
    </row>
    <row r="11487" spans="1:179">
      <c r="A11487" t="n">
        <v>86143</v>
      </c>
      <c r="B11487" s="9" t="n">
        <v>12</v>
      </c>
      <c r="C11487" s="7" t="n">
        <v>6767</v>
      </c>
    </row>
    <row r="11488" spans="1:179">
      <c r="A11488" t="s">
        <v>4</v>
      </c>
      <c r="B11488" s="4" t="s">
        <v>5</v>
      </c>
      <c r="C11488" s="4" t="s">
        <v>13</v>
      </c>
      <c r="D11488" s="4" t="s">
        <v>10</v>
      </c>
    </row>
    <row r="11489" spans="1:4">
      <c r="A11489" t="n">
        <v>86146</v>
      </c>
      <c r="B11489" s="42" t="n">
        <v>162</v>
      </c>
      <c r="C11489" s="7" t="n">
        <v>1</v>
      </c>
      <c r="D11489" s="7" t="n">
        <v>16390</v>
      </c>
    </row>
    <row r="11490" spans="1:4">
      <c r="A11490" t="s">
        <v>4</v>
      </c>
      <c r="B11490" s="4" t="s">
        <v>5</v>
      </c>
      <c r="C11490" s="4" t="s">
        <v>84</v>
      </c>
    </row>
    <row r="11491" spans="1:4">
      <c r="A11491" t="n">
        <v>86150</v>
      </c>
      <c r="B11491" s="29" t="n">
        <v>3</v>
      </c>
      <c r="C11491" s="16" t="n">
        <f t="normal" ca="1">A11779</f>
        <v>0</v>
      </c>
    </row>
    <row r="11492" spans="1:4">
      <c r="A11492" t="s">
        <v>4</v>
      </c>
      <c r="B11492" s="4" t="s">
        <v>5</v>
      </c>
      <c r="C11492" s="4" t="s">
        <v>13</v>
      </c>
      <c r="D11492" s="4" t="s">
        <v>10</v>
      </c>
      <c r="E11492" s="4" t="s">
        <v>10</v>
      </c>
    </row>
    <row r="11493" spans="1:4">
      <c r="A11493" t="n">
        <v>86155</v>
      </c>
      <c r="B11493" s="14" t="n">
        <v>49</v>
      </c>
      <c r="C11493" s="7" t="n">
        <v>5</v>
      </c>
      <c r="D11493" s="7" t="n">
        <v>100</v>
      </c>
      <c r="E11493" s="7" t="n">
        <v>501</v>
      </c>
    </row>
    <row r="11494" spans="1:4">
      <c r="A11494" t="s">
        <v>4</v>
      </c>
      <c r="B11494" s="4" t="s">
        <v>5</v>
      </c>
      <c r="C11494" s="4" t="s">
        <v>13</v>
      </c>
      <c r="D11494" s="4" t="s">
        <v>10</v>
      </c>
      <c r="E11494" s="4" t="s">
        <v>10</v>
      </c>
    </row>
    <row r="11495" spans="1:4">
      <c r="A11495" t="n">
        <v>86161</v>
      </c>
      <c r="B11495" s="14" t="n">
        <v>49</v>
      </c>
      <c r="C11495" s="7" t="n">
        <v>5</v>
      </c>
      <c r="D11495" s="7" t="n">
        <v>0</v>
      </c>
      <c r="E11495" s="7" t="n">
        <v>501</v>
      </c>
    </row>
    <row r="11496" spans="1:4">
      <c r="A11496" t="s">
        <v>4</v>
      </c>
      <c r="B11496" s="4" t="s">
        <v>5</v>
      </c>
      <c r="C11496" s="4" t="s">
        <v>13</v>
      </c>
      <c r="D11496" s="4" t="s">
        <v>10</v>
      </c>
    </row>
    <row r="11497" spans="1:4">
      <c r="A11497" t="n">
        <v>86167</v>
      </c>
      <c r="B11497" s="42" t="n">
        <v>162</v>
      </c>
      <c r="C11497" s="7" t="n">
        <v>1</v>
      </c>
      <c r="D11497" s="7" t="n">
        <v>16391</v>
      </c>
    </row>
    <row r="11498" spans="1:4">
      <c r="A11498" t="s">
        <v>4</v>
      </c>
      <c r="B11498" s="4" t="s">
        <v>5</v>
      </c>
      <c r="C11498" s="4" t="s">
        <v>84</v>
      </c>
    </row>
    <row r="11499" spans="1:4">
      <c r="A11499" t="n">
        <v>86171</v>
      </c>
      <c r="B11499" s="29" t="n">
        <v>3</v>
      </c>
      <c r="C11499" s="16" t="n">
        <f t="normal" ca="1">A11779</f>
        <v>0</v>
      </c>
    </row>
    <row r="11500" spans="1:4">
      <c r="A11500" t="s">
        <v>4</v>
      </c>
      <c r="B11500" s="4" t="s">
        <v>5</v>
      </c>
      <c r="C11500" s="4" t="s">
        <v>13</v>
      </c>
      <c r="D11500" s="4" t="s">
        <v>10</v>
      </c>
      <c r="E11500" s="4" t="s">
        <v>10</v>
      </c>
    </row>
    <row r="11501" spans="1:4">
      <c r="A11501" t="n">
        <v>86176</v>
      </c>
      <c r="B11501" s="14" t="n">
        <v>49</v>
      </c>
      <c r="C11501" s="7" t="n">
        <v>5</v>
      </c>
      <c r="D11501" s="7" t="n">
        <v>100</v>
      </c>
      <c r="E11501" s="7" t="n">
        <v>501</v>
      </c>
    </row>
    <row r="11502" spans="1:4">
      <c r="A11502" t="s">
        <v>4</v>
      </c>
      <c r="B11502" s="4" t="s">
        <v>5</v>
      </c>
      <c r="C11502" s="4" t="s">
        <v>13</v>
      </c>
      <c r="D11502" s="4" t="s">
        <v>10</v>
      </c>
      <c r="E11502" s="4" t="s">
        <v>10</v>
      </c>
    </row>
    <row r="11503" spans="1:4">
      <c r="A11503" t="n">
        <v>86182</v>
      </c>
      <c r="B11503" s="14" t="n">
        <v>49</v>
      </c>
      <c r="C11503" s="7" t="n">
        <v>5</v>
      </c>
      <c r="D11503" s="7" t="n">
        <v>0</v>
      </c>
      <c r="E11503" s="7" t="n">
        <v>501</v>
      </c>
    </row>
    <row r="11504" spans="1:4">
      <c r="A11504" t="s">
        <v>4</v>
      </c>
      <c r="B11504" s="4" t="s">
        <v>5</v>
      </c>
      <c r="C11504" s="4" t="s">
        <v>69</v>
      </c>
      <c r="D11504" s="4" t="s">
        <v>69</v>
      </c>
      <c r="E11504" s="4" t="s">
        <v>69</v>
      </c>
      <c r="F11504" s="4" t="s">
        <v>69</v>
      </c>
    </row>
    <row r="11505" spans="1:6">
      <c r="A11505" t="n">
        <v>86188</v>
      </c>
      <c r="B11505" s="44" t="n">
        <v>149</v>
      </c>
      <c r="C11505" s="7" t="n">
        <v>36.9500007629395</v>
      </c>
      <c r="D11505" s="7" t="n">
        <v>-4</v>
      </c>
      <c r="E11505" s="7" t="n">
        <v>4.6399998664856</v>
      </c>
      <c r="F11505" s="7" t="n">
        <v>0</v>
      </c>
    </row>
    <row r="11506" spans="1:6">
      <c r="A11506" t="s">
        <v>4</v>
      </c>
      <c r="B11506" s="4" t="s">
        <v>5</v>
      </c>
      <c r="C11506" s="4" t="s">
        <v>6</v>
      </c>
      <c r="D11506" s="4" t="s">
        <v>6</v>
      </c>
      <c r="E11506" s="4" t="s">
        <v>13</v>
      </c>
    </row>
    <row r="11507" spans="1:6">
      <c r="A11507" t="n">
        <v>86205</v>
      </c>
      <c r="B11507" s="45" t="n">
        <v>30</v>
      </c>
      <c r="C11507" s="7" t="s">
        <v>1151</v>
      </c>
      <c r="D11507" s="7" t="s">
        <v>12</v>
      </c>
      <c r="E11507" s="7" t="n">
        <v>0</v>
      </c>
    </row>
    <row r="11508" spans="1:6">
      <c r="A11508" t="s">
        <v>4</v>
      </c>
      <c r="B11508" s="4" t="s">
        <v>5</v>
      </c>
      <c r="C11508" s="4" t="s">
        <v>84</v>
      </c>
    </row>
    <row r="11509" spans="1:6">
      <c r="A11509" t="n">
        <v>86214</v>
      </c>
      <c r="B11509" s="29" t="n">
        <v>3</v>
      </c>
      <c r="C11509" s="16" t="n">
        <f t="normal" ca="1">A11779</f>
        <v>0</v>
      </c>
    </row>
    <row r="11510" spans="1:6">
      <c r="A11510" t="s">
        <v>4</v>
      </c>
      <c r="B11510" s="4" t="s">
        <v>5</v>
      </c>
      <c r="C11510" s="4" t="s">
        <v>10</v>
      </c>
    </row>
    <row r="11511" spans="1:6">
      <c r="A11511" t="n">
        <v>86219</v>
      </c>
      <c r="B11511" s="9" t="n">
        <v>12</v>
      </c>
      <c r="C11511" s="7" t="n">
        <v>6767</v>
      </c>
    </row>
    <row r="11512" spans="1:6">
      <c r="A11512" t="s">
        <v>4</v>
      </c>
      <c r="B11512" s="4" t="s">
        <v>5</v>
      </c>
      <c r="C11512" s="4" t="s">
        <v>13</v>
      </c>
      <c r="D11512" s="4" t="s">
        <v>10</v>
      </c>
    </row>
    <row r="11513" spans="1:6">
      <c r="A11513" t="n">
        <v>86222</v>
      </c>
      <c r="B11513" s="42" t="n">
        <v>162</v>
      </c>
      <c r="C11513" s="7" t="n">
        <v>1</v>
      </c>
      <c r="D11513" s="7" t="n">
        <v>16392</v>
      </c>
    </row>
    <row r="11514" spans="1:6">
      <c r="A11514" t="s">
        <v>4</v>
      </c>
      <c r="B11514" s="4" t="s">
        <v>5</v>
      </c>
      <c r="C11514" s="4" t="s">
        <v>84</v>
      </c>
    </row>
    <row r="11515" spans="1:6">
      <c r="A11515" t="n">
        <v>86226</v>
      </c>
      <c r="B11515" s="29" t="n">
        <v>3</v>
      </c>
      <c r="C11515" s="16" t="n">
        <f t="normal" ca="1">A11779</f>
        <v>0</v>
      </c>
    </row>
    <row r="11516" spans="1:6">
      <c r="A11516" t="s">
        <v>4</v>
      </c>
      <c r="B11516" s="4" t="s">
        <v>5</v>
      </c>
      <c r="C11516" s="4" t="s">
        <v>13</v>
      </c>
      <c r="D11516" s="4" t="s">
        <v>10</v>
      </c>
    </row>
    <row r="11517" spans="1:6">
      <c r="A11517" t="n">
        <v>86231</v>
      </c>
      <c r="B11517" s="14" t="n">
        <v>49</v>
      </c>
      <c r="C11517" s="7" t="n">
        <v>6</v>
      </c>
      <c r="D11517" s="7" t="n">
        <v>120</v>
      </c>
    </row>
    <row r="11518" spans="1:6">
      <c r="A11518" t="s">
        <v>4</v>
      </c>
      <c r="B11518" s="4" t="s">
        <v>5</v>
      </c>
      <c r="C11518" s="4" t="s">
        <v>13</v>
      </c>
      <c r="D11518" s="4" t="s">
        <v>10</v>
      </c>
    </row>
    <row r="11519" spans="1:6">
      <c r="A11519" t="n">
        <v>86235</v>
      </c>
      <c r="B11519" s="42" t="n">
        <v>162</v>
      </c>
      <c r="C11519" s="7" t="n">
        <v>1</v>
      </c>
      <c r="D11519" s="7" t="n">
        <v>16393</v>
      </c>
    </row>
    <row r="11520" spans="1:6">
      <c r="A11520" t="s">
        <v>4</v>
      </c>
      <c r="B11520" s="4" t="s">
        <v>5</v>
      </c>
      <c r="C11520" s="4" t="s">
        <v>84</v>
      </c>
    </row>
    <row r="11521" spans="1:6">
      <c r="A11521" t="n">
        <v>86239</v>
      </c>
      <c r="B11521" s="29" t="n">
        <v>3</v>
      </c>
      <c r="C11521" s="16" t="n">
        <f t="normal" ca="1">A11779</f>
        <v>0</v>
      </c>
    </row>
    <row r="11522" spans="1:6">
      <c r="A11522" t="s">
        <v>4</v>
      </c>
      <c r="B11522" s="4" t="s">
        <v>5</v>
      </c>
      <c r="C11522" s="4" t="s">
        <v>10</v>
      </c>
    </row>
    <row r="11523" spans="1:6">
      <c r="A11523" t="n">
        <v>86244</v>
      </c>
      <c r="B11523" s="9" t="n">
        <v>12</v>
      </c>
      <c r="C11523" s="7" t="n">
        <v>6767</v>
      </c>
    </row>
    <row r="11524" spans="1:6">
      <c r="A11524" t="s">
        <v>4</v>
      </c>
      <c r="B11524" s="4" t="s">
        <v>5</v>
      </c>
      <c r="C11524" s="4" t="s">
        <v>13</v>
      </c>
      <c r="D11524" s="4" t="s">
        <v>10</v>
      </c>
    </row>
    <row r="11525" spans="1:6">
      <c r="A11525" t="n">
        <v>86247</v>
      </c>
      <c r="B11525" s="42" t="n">
        <v>162</v>
      </c>
      <c r="C11525" s="7" t="n">
        <v>1</v>
      </c>
      <c r="D11525" s="7" t="n">
        <v>16394</v>
      </c>
    </row>
    <row r="11526" spans="1:6">
      <c r="A11526" t="s">
        <v>4</v>
      </c>
      <c r="B11526" s="4" t="s">
        <v>5</v>
      </c>
      <c r="C11526" s="4" t="s">
        <v>84</v>
      </c>
    </row>
    <row r="11527" spans="1:6">
      <c r="A11527" t="n">
        <v>86251</v>
      </c>
      <c r="B11527" s="29" t="n">
        <v>3</v>
      </c>
      <c r="C11527" s="16" t="n">
        <f t="normal" ca="1">A11779</f>
        <v>0</v>
      </c>
    </row>
    <row r="11528" spans="1:6">
      <c r="A11528" t="s">
        <v>4</v>
      </c>
      <c r="B11528" s="4" t="s">
        <v>5</v>
      </c>
      <c r="C11528" s="4" t="s">
        <v>10</v>
      </c>
    </row>
    <row r="11529" spans="1:6">
      <c r="A11529" t="n">
        <v>86256</v>
      </c>
      <c r="B11529" s="9" t="n">
        <v>12</v>
      </c>
      <c r="C11529" s="7" t="n">
        <v>6766</v>
      </c>
    </row>
    <row r="11530" spans="1:6">
      <c r="A11530" t="s">
        <v>4</v>
      </c>
      <c r="B11530" s="4" t="s">
        <v>5</v>
      </c>
      <c r="C11530" s="4" t="s">
        <v>13</v>
      </c>
      <c r="D11530" s="4" t="s">
        <v>10</v>
      </c>
    </row>
    <row r="11531" spans="1:6">
      <c r="A11531" t="n">
        <v>86259</v>
      </c>
      <c r="B11531" s="42" t="n">
        <v>162</v>
      </c>
      <c r="C11531" s="7" t="n">
        <v>1</v>
      </c>
      <c r="D11531" s="7" t="n">
        <v>16395</v>
      </c>
    </row>
    <row r="11532" spans="1:6">
      <c r="A11532" t="s">
        <v>4</v>
      </c>
      <c r="B11532" s="4" t="s">
        <v>5</v>
      </c>
      <c r="C11532" s="4" t="s">
        <v>84</v>
      </c>
    </row>
    <row r="11533" spans="1:6">
      <c r="A11533" t="n">
        <v>86263</v>
      </c>
      <c r="B11533" s="29" t="n">
        <v>3</v>
      </c>
      <c r="C11533" s="16" t="n">
        <f t="normal" ca="1">A11779</f>
        <v>0</v>
      </c>
    </row>
    <row r="11534" spans="1:6">
      <c r="A11534" t="s">
        <v>4</v>
      </c>
      <c r="B11534" s="4" t="s">
        <v>5</v>
      </c>
      <c r="C11534" s="4" t="s">
        <v>13</v>
      </c>
      <c r="D11534" s="4" t="s">
        <v>10</v>
      </c>
    </row>
    <row r="11535" spans="1:6">
      <c r="A11535" t="n">
        <v>86268</v>
      </c>
      <c r="B11535" s="42" t="n">
        <v>162</v>
      </c>
      <c r="C11535" s="7" t="n">
        <v>1</v>
      </c>
      <c r="D11535" s="7" t="n">
        <v>16396</v>
      </c>
    </row>
    <row r="11536" spans="1:6">
      <c r="A11536" t="s">
        <v>4</v>
      </c>
      <c r="B11536" s="4" t="s">
        <v>5</v>
      </c>
      <c r="C11536" s="4" t="s">
        <v>84</v>
      </c>
    </row>
    <row r="11537" spans="1:4">
      <c r="A11537" t="n">
        <v>86272</v>
      </c>
      <c r="B11537" s="29" t="n">
        <v>3</v>
      </c>
      <c r="C11537" s="16" t="n">
        <f t="normal" ca="1">A11779</f>
        <v>0</v>
      </c>
    </row>
    <row r="11538" spans="1:4">
      <c r="A11538" t="s">
        <v>4</v>
      </c>
      <c r="B11538" s="4" t="s">
        <v>5</v>
      </c>
      <c r="C11538" s="4" t="s">
        <v>13</v>
      </c>
      <c r="D11538" s="4" t="s">
        <v>10</v>
      </c>
    </row>
    <row r="11539" spans="1:4">
      <c r="A11539" t="n">
        <v>86277</v>
      </c>
      <c r="B11539" s="42" t="n">
        <v>162</v>
      </c>
      <c r="C11539" s="7" t="n">
        <v>1</v>
      </c>
      <c r="D11539" s="7" t="n">
        <v>16397</v>
      </c>
    </row>
    <row r="11540" spans="1:4">
      <c r="A11540" t="s">
        <v>4</v>
      </c>
      <c r="B11540" s="4" t="s">
        <v>5</v>
      </c>
      <c r="C11540" s="4" t="s">
        <v>13</v>
      </c>
      <c r="D11540" s="4" t="s">
        <v>10</v>
      </c>
    </row>
    <row r="11541" spans="1:4">
      <c r="A11541" t="n">
        <v>86281</v>
      </c>
      <c r="B11541" s="14" t="n">
        <v>49</v>
      </c>
      <c r="C11541" s="7" t="n">
        <v>6</v>
      </c>
      <c r="D11541" s="7" t="n">
        <v>559</v>
      </c>
    </row>
    <row r="11542" spans="1:4">
      <c r="A11542" t="s">
        <v>4</v>
      </c>
      <c r="B11542" s="4" t="s">
        <v>5</v>
      </c>
      <c r="C11542" s="4" t="s">
        <v>13</v>
      </c>
      <c r="D11542" s="4" t="s">
        <v>10</v>
      </c>
    </row>
    <row r="11543" spans="1:4">
      <c r="A11543" t="n">
        <v>86285</v>
      </c>
      <c r="B11543" s="42" t="n">
        <v>162</v>
      </c>
      <c r="C11543" s="7" t="n">
        <v>1</v>
      </c>
      <c r="D11543" s="7" t="n">
        <v>16398</v>
      </c>
    </row>
    <row r="11544" spans="1:4">
      <c r="A11544" t="s">
        <v>4</v>
      </c>
      <c r="B11544" s="4" t="s">
        <v>5</v>
      </c>
      <c r="C11544" s="4" t="s">
        <v>13</v>
      </c>
      <c r="D11544" s="4" t="s">
        <v>10</v>
      </c>
    </row>
    <row r="11545" spans="1:4">
      <c r="A11545" t="n">
        <v>86289</v>
      </c>
      <c r="B11545" s="14" t="n">
        <v>49</v>
      </c>
      <c r="C11545" s="7" t="n">
        <v>6</v>
      </c>
      <c r="D11545" s="7" t="n">
        <v>559</v>
      </c>
    </row>
    <row r="11546" spans="1:4">
      <c r="A11546" t="s">
        <v>4</v>
      </c>
      <c r="B11546" s="4" t="s">
        <v>5</v>
      </c>
      <c r="C11546" s="4" t="s">
        <v>13</v>
      </c>
      <c r="D11546" s="4" t="s">
        <v>10</v>
      </c>
    </row>
    <row r="11547" spans="1:4">
      <c r="A11547" t="n">
        <v>86293</v>
      </c>
      <c r="B11547" s="42" t="n">
        <v>162</v>
      </c>
      <c r="C11547" s="7" t="n">
        <v>1</v>
      </c>
      <c r="D11547" s="7" t="n">
        <v>16399</v>
      </c>
    </row>
    <row r="11548" spans="1:4">
      <c r="A11548" t="s">
        <v>4</v>
      </c>
      <c r="B11548" s="4" t="s">
        <v>5</v>
      </c>
      <c r="C11548" s="4" t="s">
        <v>13</v>
      </c>
      <c r="D11548" s="4" t="s">
        <v>10</v>
      </c>
    </row>
    <row r="11549" spans="1:4">
      <c r="A11549" t="n">
        <v>86297</v>
      </c>
      <c r="B11549" s="14" t="n">
        <v>49</v>
      </c>
      <c r="C11549" s="7" t="n">
        <v>6</v>
      </c>
      <c r="D11549" s="7" t="n">
        <v>559</v>
      </c>
    </row>
    <row r="11550" spans="1:4">
      <c r="A11550" t="s">
        <v>4</v>
      </c>
      <c r="B11550" s="4" t="s">
        <v>5</v>
      </c>
      <c r="C11550" s="4" t="s">
        <v>13</v>
      </c>
      <c r="D11550" s="4" t="s">
        <v>10</v>
      </c>
    </row>
    <row r="11551" spans="1:4">
      <c r="A11551" t="n">
        <v>86301</v>
      </c>
      <c r="B11551" s="42" t="n">
        <v>162</v>
      </c>
      <c r="C11551" s="7" t="n">
        <v>1</v>
      </c>
      <c r="D11551" s="7" t="n">
        <v>16400</v>
      </c>
    </row>
    <row r="11552" spans="1:4">
      <c r="A11552" t="s">
        <v>4</v>
      </c>
      <c r="B11552" s="4" t="s">
        <v>5</v>
      </c>
      <c r="C11552" s="4" t="s">
        <v>13</v>
      </c>
      <c r="D11552" s="4" t="s">
        <v>10</v>
      </c>
    </row>
    <row r="11553" spans="1:4">
      <c r="A11553" t="n">
        <v>86305</v>
      </c>
      <c r="B11553" s="14" t="n">
        <v>49</v>
      </c>
      <c r="C11553" s="7" t="n">
        <v>6</v>
      </c>
      <c r="D11553" s="7" t="n">
        <v>559</v>
      </c>
    </row>
    <row r="11554" spans="1:4">
      <c r="A11554" t="s">
        <v>4</v>
      </c>
      <c r="B11554" s="4" t="s">
        <v>5</v>
      </c>
      <c r="C11554" s="4" t="s">
        <v>13</v>
      </c>
      <c r="D11554" s="4" t="s">
        <v>10</v>
      </c>
    </row>
    <row r="11555" spans="1:4">
      <c r="A11555" t="n">
        <v>86309</v>
      </c>
      <c r="B11555" s="42" t="n">
        <v>162</v>
      </c>
      <c r="C11555" s="7" t="n">
        <v>1</v>
      </c>
      <c r="D11555" s="7" t="n">
        <v>16401</v>
      </c>
    </row>
    <row r="11556" spans="1:4">
      <c r="A11556" t="s">
        <v>4</v>
      </c>
      <c r="B11556" s="4" t="s">
        <v>5</v>
      </c>
      <c r="C11556" s="4" t="s">
        <v>13</v>
      </c>
      <c r="D11556" s="4" t="s">
        <v>10</v>
      </c>
    </row>
    <row r="11557" spans="1:4">
      <c r="A11557" t="n">
        <v>86313</v>
      </c>
      <c r="B11557" s="14" t="n">
        <v>49</v>
      </c>
      <c r="C11557" s="7" t="n">
        <v>6</v>
      </c>
      <c r="D11557" s="7" t="n">
        <v>559</v>
      </c>
    </row>
    <row r="11558" spans="1:4">
      <c r="A11558" t="s">
        <v>4</v>
      </c>
      <c r="B11558" s="4" t="s">
        <v>5</v>
      </c>
      <c r="C11558" s="4" t="s">
        <v>13</v>
      </c>
      <c r="D11558" s="4" t="s">
        <v>10</v>
      </c>
    </row>
    <row r="11559" spans="1:4">
      <c r="A11559" t="n">
        <v>86317</v>
      </c>
      <c r="B11559" s="42" t="n">
        <v>162</v>
      </c>
      <c r="C11559" s="7" t="n">
        <v>1</v>
      </c>
      <c r="D11559" s="7" t="n">
        <v>16402</v>
      </c>
    </row>
    <row r="11560" spans="1:4">
      <c r="A11560" t="s">
        <v>4</v>
      </c>
      <c r="B11560" s="4" t="s">
        <v>5</v>
      </c>
      <c r="C11560" s="4" t="s">
        <v>13</v>
      </c>
      <c r="D11560" s="4" t="s">
        <v>10</v>
      </c>
    </row>
    <row r="11561" spans="1:4">
      <c r="A11561" t="n">
        <v>86321</v>
      </c>
      <c r="B11561" s="42" t="n">
        <v>162</v>
      </c>
      <c r="C11561" s="7" t="n">
        <v>1</v>
      </c>
      <c r="D11561" s="7" t="n">
        <v>16403</v>
      </c>
    </row>
    <row r="11562" spans="1:4">
      <c r="A11562" t="s">
        <v>4</v>
      </c>
      <c r="B11562" s="4" t="s">
        <v>5</v>
      </c>
      <c r="C11562" s="4" t="s">
        <v>13</v>
      </c>
      <c r="D11562" s="4" t="s">
        <v>10</v>
      </c>
    </row>
    <row r="11563" spans="1:4">
      <c r="A11563" t="n">
        <v>86325</v>
      </c>
      <c r="B11563" s="14" t="n">
        <v>49</v>
      </c>
      <c r="C11563" s="7" t="n">
        <v>6</v>
      </c>
      <c r="D11563" s="7" t="n">
        <v>572</v>
      </c>
    </row>
    <row r="11564" spans="1:4">
      <c r="A11564" t="s">
        <v>4</v>
      </c>
      <c r="B11564" s="4" t="s">
        <v>5</v>
      </c>
      <c r="C11564" s="4" t="s">
        <v>13</v>
      </c>
      <c r="D11564" s="4" t="s">
        <v>10</v>
      </c>
    </row>
    <row r="11565" spans="1:4">
      <c r="A11565" t="n">
        <v>86329</v>
      </c>
      <c r="B11565" s="42" t="n">
        <v>162</v>
      </c>
      <c r="C11565" s="7" t="n">
        <v>1</v>
      </c>
      <c r="D11565" s="7" t="n">
        <v>16404</v>
      </c>
    </row>
    <row r="11566" spans="1:4">
      <c r="A11566" t="s">
        <v>4</v>
      </c>
      <c r="B11566" s="4" t="s">
        <v>5</v>
      </c>
      <c r="C11566" s="4" t="s">
        <v>13</v>
      </c>
      <c r="D11566" s="4" t="s">
        <v>10</v>
      </c>
    </row>
    <row r="11567" spans="1:4">
      <c r="A11567" t="n">
        <v>86333</v>
      </c>
      <c r="B11567" s="42" t="n">
        <v>162</v>
      </c>
      <c r="C11567" s="7" t="n">
        <v>1</v>
      </c>
      <c r="D11567" s="7" t="n">
        <v>16405</v>
      </c>
    </row>
    <row r="11568" spans="1:4">
      <c r="A11568" t="s">
        <v>4</v>
      </c>
      <c r="B11568" s="4" t="s">
        <v>5</v>
      </c>
      <c r="C11568" s="4" t="s">
        <v>13</v>
      </c>
      <c r="D11568" s="4" t="s">
        <v>10</v>
      </c>
    </row>
    <row r="11569" spans="1:4">
      <c r="A11569" t="n">
        <v>86337</v>
      </c>
      <c r="B11569" s="14" t="n">
        <v>49</v>
      </c>
      <c r="C11569" s="7" t="n">
        <v>6</v>
      </c>
      <c r="D11569" s="7" t="n">
        <v>126</v>
      </c>
    </row>
    <row r="11570" spans="1:4">
      <c r="A11570" t="s">
        <v>4</v>
      </c>
      <c r="B11570" s="4" t="s">
        <v>5</v>
      </c>
      <c r="C11570" s="4" t="s">
        <v>13</v>
      </c>
      <c r="D11570" s="4" t="s">
        <v>10</v>
      </c>
    </row>
    <row r="11571" spans="1:4">
      <c r="A11571" t="n">
        <v>86341</v>
      </c>
      <c r="B11571" s="42" t="n">
        <v>162</v>
      </c>
      <c r="C11571" s="7" t="n">
        <v>1</v>
      </c>
      <c r="D11571" s="7" t="n">
        <v>16406</v>
      </c>
    </row>
    <row r="11572" spans="1:4">
      <c r="A11572" t="s">
        <v>4</v>
      </c>
      <c r="B11572" s="4" t="s">
        <v>5</v>
      </c>
      <c r="C11572" s="4" t="s">
        <v>10</v>
      </c>
    </row>
    <row r="11573" spans="1:4">
      <c r="A11573" t="n">
        <v>86345</v>
      </c>
      <c r="B11573" s="9" t="n">
        <v>12</v>
      </c>
      <c r="C11573" s="7" t="n">
        <v>6767</v>
      </c>
    </row>
    <row r="11574" spans="1:4">
      <c r="A11574" t="s">
        <v>4</v>
      </c>
      <c r="B11574" s="4" t="s">
        <v>5</v>
      </c>
      <c r="C11574" s="4" t="s">
        <v>13</v>
      </c>
      <c r="D11574" s="4" t="s">
        <v>10</v>
      </c>
    </row>
    <row r="11575" spans="1:4">
      <c r="A11575" t="n">
        <v>86348</v>
      </c>
      <c r="B11575" s="42" t="n">
        <v>162</v>
      </c>
      <c r="C11575" s="7" t="n">
        <v>1</v>
      </c>
      <c r="D11575" s="7" t="n">
        <v>16407</v>
      </c>
    </row>
    <row r="11576" spans="1:4">
      <c r="A11576" t="s">
        <v>4</v>
      </c>
      <c r="B11576" s="4" t="s">
        <v>5</v>
      </c>
      <c r="C11576" s="4" t="s">
        <v>13</v>
      </c>
      <c r="D11576" s="4" t="s">
        <v>10</v>
      </c>
    </row>
    <row r="11577" spans="1:4">
      <c r="A11577" t="n">
        <v>86352</v>
      </c>
      <c r="B11577" s="14" t="n">
        <v>49</v>
      </c>
      <c r="C11577" s="7" t="n">
        <v>6</v>
      </c>
      <c r="D11577" s="7" t="n">
        <v>571</v>
      </c>
    </row>
    <row r="11578" spans="1:4">
      <c r="A11578" t="s">
        <v>4</v>
      </c>
      <c r="B11578" s="4" t="s">
        <v>5</v>
      </c>
      <c r="C11578" s="4" t="s">
        <v>13</v>
      </c>
      <c r="D11578" s="4" t="s">
        <v>10</v>
      </c>
    </row>
    <row r="11579" spans="1:4">
      <c r="A11579" t="n">
        <v>86356</v>
      </c>
      <c r="B11579" s="42" t="n">
        <v>162</v>
      </c>
      <c r="C11579" s="7" t="n">
        <v>1</v>
      </c>
      <c r="D11579" s="7" t="n">
        <v>16408</v>
      </c>
    </row>
    <row r="11580" spans="1:4">
      <c r="A11580" t="s">
        <v>4</v>
      </c>
      <c r="B11580" s="4" t="s">
        <v>5</v>
      </c>
      <c r="C11580" s="4" t="s">
        <v>13</v>
      </c>
      <c r="D11580" s="4" t="s">
        <v>10</v>
      </c>
    </row>
    <row r="11581" spans="1:4">
      <c r="A11581" t="n">
        <v>86360</v>
      </c>
      <c r="B11581" s="14" t="n">
        <v>49</v>
      </c>
      <c r="C11581" s="7" t="n">
        <v>6</v>
      </c>
      <c r="D11581" s="7" t="n">
        <v>571</v>
      </c>
    </row>
    <row r="11582" spans="1:4">
      <c r="A11582" t="s">
        <v>4</v>
      </c>
      <c r="B11582" s="4" t="s">
        <v>5</v>
      </c>
      <c r="C11582" s="4" t="s">
        <v>13</v>
      </c>
      <c r="D11582" s="4" t="s">
        <v>10</v>
      </c>
    </row>
    <row r="11583" spans="1:4">
      <c r="A11583" t="n">
        <v>86364</v>
      </c>
      <c r="B11583" s="42" t="n">
        <v>162</v>
      </c>
      <c r="C11583" s="7" t="n">
        <v>1</v>
      </c>
      <c r="D11583" s="7" t="n">
        <v>16409</v>
      </c>
    </row>
    <row r="11584" spans="1:4">
      <c r="A11584" t="s">
        <v>4</v>
      </c>
      <c r="B11584" s="4" t="s">
        <v>5</v>
      </c>
      <c r="C11584" s="4" t="s">
        <v>13</v>
      </c>
      <c r="D11584" s="4" t="s">
        <v>10</v>
      </c>
    </row>
    <row r="11585" spans="1:4">
      <c r="A11585" t="n">
        <v>86368</v>
      </c>
      <c r="B11585" s="14" t="n">
        <v>49</v>
      </c>
      <c r="C11585" s="7" t="n">
        <v>6</v>
      </c>
      <c r="D11585" s="7" t="n">
        <v>571</v>
      </c>
    </row>
    <row r="11586" spans="1:4">
      <c r="A11586" t="s">
        <v>4</v>
      </c>
      <c r="B11586" s="4" t="s">
        <v>5</v>
      </c>
      <c r="C11586" s="4" t="s">
        <v>13</v>
      </c>
      <c r="D11586" s="4" t="s">
        <v>10</v>
      </c>
    </row>
    <row r="11587" spans="1:4">
      <c r="A11587" t="n">
        <v>86372</v>
      </c>
      <c r="B11587" s="42" t="n">
        <v>162</v>
      </c>
      <c r="C11587" s="7" t="n">
        <v>1</v>
      </c>
      <c r="D11587" s="7" t="n">
        <v>16410</v>
      </c>
    </row>
    <row r="11588" spans="1:4">
      <c r="A11588" t="s">
        <v>4</v>
      </c>
      <c r="B11588" s="4" t="s">
        <v>5</v>
      </c>
      <c r="C11588" s="4" t="s">
        <v>13</v>
      </c>
      <c r="D11588" s="4" t="s">
        <v>10</v>
      </c>
    </row>
    <row r="11589" spans="1:4">
      <c r="A11589" t="n">
        <v>86376</v>
      </c>
      <c r="B11589" s="14" t="n">
        <v>49</v>
      </c>
      <c r="C11589" s="7" t="n">
        <v>6</v>
      </c>
      <c r="D11589" s="7" t="n">
        <v>571</v>
      </c>
    </row>
    <row r="11590" spans="1:4">
      <c r="A11590" t="s">
        <v>4</v>
      </c>
      <c r="B11590" s="4" t="s">
        <v>5</v>
      </c>
      <c r="C11590" s="4" t="s">
        <v>13</v>
      </c>
      <c r="D11590" s="4" t="s">
        <v>10</v>
      </c>
    </row>
    <row r="11591" spans="1:4">
      <c r="A11591" t="n">
        <v>86380</v>
      </c>
      <c r="B11591" s="42" t="n">
        <v>162</v>
      </c>
      <c r="C11591" s="7" t="n">
        <v>1</v>
      </c>
      <c r="D11591" s="7" t="n">
        <v>16411</v>
      </c>
    </row>
    <row r="11592" spans="1:4">
      <c r="A11592" t="s">
        <v>4</v>
      </c>
      <c r="B11592" s="4" t="s">
        <v>5</v>
      </c>
      <c r="C11592" s="4" t="s">
        <v>13</v>
      </c>
      <c r="D11592" s="4" t="s">
        <v>10</v>
      </c>
    </row>
    <row r="11593" spans="1:4">
      <c r="A11593" t="n">
        <v>86384</v>
      </c>
      <c r="B11593" s="14" t="n">
        <v>49</v>
      </c>
      <c r="C11593" s="7" t="n">
        <v>6</v>
      </c>
      <c r="D11593" s="7" t="n">
        <v>571</v>
      </c>
    </row>
    <row r="11594" spans="1:4">
      <c r="A11594" t="s">
        <v>4</v>
      </c>
      <c r="B11594" s="4" t="s">
        <v>5</v>
      </c>
      <c r="C11594" s="4" t="s">
        <v>13</v>
      </c>
      <c r="D11594" s="4" t="s">
        <v>10</v>
      </c>
    </row>
    <row r="11595" spans="1:4">
      <c r="A11595" t="n">
        <v>86388</v>
      </c>
      <c r="B11595" s="42" t="n">
        <v>162</v>
      </c>
      <c r="C11595" s="7" t="n">
        <v>1</v>
      </c>
      <c r="D11595" s="7" t="n">
        <v>16412</v>
      </c>
    </row>
    <row r="11596" spans="1:4">
      <c r="A11596" t="s">
        <v>4</v>
      </c>
      <c r="B11596" s="4" t="s">
        <v>5</v>
      </c>
      <c r="C11596" s="4" t="s">
        <v>13</v>
      </c>
      <c r="D11596" s="4" t="s">
        <v>10</v>
      </c>
    </row>
    <row r="11597" spans="1:4">
      <c r="A11597" t="n">
        <v>86392</v>
      </c>
      <c r="B11597" s="14" t="n">
        <v>49</v>
      </c>
      <c r="C11597" s="7" t="n">
        <v>6</v>
      </c>
      <c r="D11597" s="7" t="n">
        <v>571</v>
      </c>
    </row>
    <row r="11598" spans="1:4">
      <c r="A11598" t="s">
        <v>4</v>
      </c>
      <c r="B11598" s="4" t="s">
        <v>5</v>
      </c>
      <c r="C11598" s="4" t="s">
        <v>13</v>
      </c>
      <c r="D11598" s="4" t="s">
        <v>10</v>
      </c>
    </row>
    <row r="11599" spans="1:4">
      <c r="A11599" t="n">
        <v>86396</v>
      </c>
      <c r="B11599" s="42" t="n">
        <v>162</v>
      </c>
      <c r="C11599" s="7" t="n">
        <v>1</v>
      </c>
      <c r="D11599" s="7" t="n">
        <v>16413</v>
      </c>
    </row>
    <row r="11600" spans="1:4">
      <c r="A11600" t="s">
        <v>4</v>
      </c>
      <c r="B11600" s="4" t="s">
        <v>5</v>
      </c>
      <c r="C11600" s="4" t="s">
        <v>13</v>
      </c>
      <c r="D11600" s="4" t="s">
        <v>10</v>
      </c>
    </row>
    <row r="11601" spans="1:4">
      <c r="A11601" t="n">
        <v>86400</v>
      </c>
      <c r="B11601" s="14" t="n">
        <v>49</v>
      </c>
      <c r="C11601" s="7" t="n">
        <v>6</v>
      </c>
      <c r="D11601" s="7" t="n">
        <v>571</v>
      </c>
    </row>
    <row r="11602" spans="1:4">
      <c r="A11602" t="s">
        <v>4</v>
      </c>
      <c r="B11602" s="4" t="s">
        <v>5</v>
      </c>
      <c r="C11602" s="4" t="s">
        <v>13</v>
      </c>
      <c r="D11602" s="4" t="s">
        <v>10</v>
      </c>
    </row>
    <row r="11603" spans="1:4">
      <c r="A11603" t="n">
        <v>86404</v>
      </c>
      <c r="B11603" s="42" t="n">
        <v>162</v>
      </c>
      <c r="C11603" s="7" t="n">
        <v>1</v>
      </c>
      <c r="D11603" s="7" t="n">
        <v>16414</v>
      </c>
    </row>
    <row r="11604" spans="1:4">
      <c r="A11604" t="s">
        <v>4</v>
      </c>
      <c r="B11604" s="4" t="s">
        <v>5</v>
      </c>
      <c r="C11604" s="4" t="s">
        <v>13</v>
      </c>
      <c r="D11604" s="4" t="s">
        <v>10</v>
      </c>
    </row>
    <row r="11605" spans="1:4">
      <c r="A11605" t="n">
        <v>86408</v>
      </c>
      <c r="B11605" s="14" t="n">
        <v>49</v>
      </c>
      <c r="C11605" s="7" t="n">
        <v>6</v>
      </c>
      <c r="D11605" s="7" t="n">
        <v>571</v>
      </c>
    </row>
    <row r="11606" spans="1:4">
      <c r="A11606" t="s">
        <v>4</v>
      </c>
      <c r="B11606" s="4" t="s">
        <v>5</v>
      </c>
      <c r="C11606" s="4" t="s">
        <v>13</v>
      </c>
      <c r="D11606" s="4" t="s">
        <v>10</v>
      </c>
    </row>
    <row r="11607" spans="1:4">
      <c r="A11607" t="n">
        <v>86412</v>
      </c>
      <c r="B11607" s="42" t="n">
        <v>162</v>
      </c>
      <c r="C11607" s="7" t="n">
        <v>1</v>
      </c>
      <c r="D11607" s="7" t="n">
        <v>16415</v>
      </c>
    </row>
    <row r="11608" spans="1:4">
      <c r="A11608" t="s">
        <v>4</v>
      </c>
      <c r="B11608" s="4" t="s">
        <v>5</v>
      </c>
      <c r="C11608" s="4" t="s">
        <v>13</v>
      </c>
      <c r="D11608" s="4" t="s">
        <v>10</v>
      </c>
    </row>
    <row r="11609" spans="1:4">
      <c r="A11609" t="n">
        <v>86416</v>
      </c>
      <c r="B11609" s="42" t="n">
        <v>162</v>
      </c>
      <c r="C11609" s="7" t="n">
        <v>1</v>
      </c>
      <c r="D11609" s="7" t="n">
        <v>16416</v>
      </c>
    </row>
    <row r="11610" spans="1:4">
      <c r="A11610" t="s">
        <v>4</v>
      </c>
      <c r="B11610" s="4" t="s">
        <v>5</v>
      </c>
      <c r="C11610" s="4" t="s">
        <v>13</v>
      </c>
      <c r="D11610" s="4" t="s">
        <v>10</v>
      </c>
    </row>
    <row r="11611" spans="1:4">
      <c r="A11611" t="n">
        <v>86420</v>
      </c>
      <c r="B11611" s="14" t="n">
        <v>49</v>
      </c>
      <c r="C11611" s="7" t="n">
        <v>6</v>
      </c>
      <c r="D11611" s="7" t="n">
        <v>564</v>
      </c>
    </row>
    <row r="11612" spans="1:4">
      <c r="A11612" t="s">
        <v>4</v>
      </c>
      <c r="B11612" s="4" t="s">
        <v>5</v>
      </c>
      <c r="C11612" s="4" t="s">
        <v>13</v>
      </c>
      <c r="D11612" s="4" t="s">
        <v>10</v>
      </c>
    </row>
    <row r="11613" spans="1:4">
      <c r="A11613" t="n">
        <v>86424</v>
      </c>
      <c r="B11613" s="42" t="n">
        <v>162</v>
      </c>
      <c r="C11613" s="7" t="n">
        <v>1</v>
      </c>
      <c r="D11613" s="7" t="n">
        <v>16417</v>
      </c>
    </row>
    <row r="11614" spans="1:4">
      <c r="A11614" t="s">
        <v>4</v>
      </c>
      <c r="B11614" s="4" t="s">
        <v>5</v>
      </c>
      <c r="C11614" s="4" t="s">
        <v>13</v>
      </c>
      <c r="D11614" s="4" t="s">
        <v>10</v>
      </c>
    </row>
    <row r="11615" spans="1:4">
      <c r="A11615" t="n">
        <v>86428</v>
      </c>
      <c r="B11615" s="14" t="n">
        <v>49</v>
      </c>
      <c r="C11615" s="7" t="n">
        <v>6</v>
      </c>
      <c r="D11615" s="7" t="n">
        <v>564</v>
      </c>
    </row>
    <row r="11616" spans="1:4">
      <c r="A11616" t="s">
        <v>4</v>
      </c>
      <c r="B11616" s="4" t="s">
        <v>5</v>
      </c>
      <c r="C11616" s="4" t="s">
        <v>13</v>
      </c>
      <c r="D11616" s="4" t="s">
        <v>10</v>
      </c>
    </row>
    <row r="11617" spans="1:4">
      <c r="A11617" t="n">
        <v>86432</v>
      </c>
      <c r="B11617" s="42" t="n">
        <v>162</v>
      </c>
      <c r="C11617" s="7" t="n">
        <v>1</v>
      </c>
      <c r="D11617" s="7" t="n">
        <v>16418</v>
      </c>
    </row>
    <row r="11618" spans="1:4">
      <c r="A11618" t="s">
        <v>4</v>
      </c>
      <c r="B11618" s="4" t="s">
        <v>5</v>
      </c>
      <c r="C11618" s="4" t="s">
        <v>13</v>
      </c>
      <c r="D11618" s="4" t="s">
        <v>10</v>
      </c>
    </row>
    <row r="11619" spans="1:4">
      <c r="A11619" t="n">
        <v>86436</v>
      </c>
      <c r="B11619" s="14" t="n">
        <v>49</v>
      </c>
      <c r="C11619" s="7" t="n">
        <v>6</v>
      </c>
      <c r="D11619" s="7" t="n">
        <v>565</v>
      </c>
    </row>
    <row r="11620" spans="1:4">
      <c r="A11620" t="s">
        <v>4</v>
      </c>
      <c r="B11620" s="4" t="s">
        <v>5</v>
      </c>
      <c r="C11620" s="4" t="s">
        <v>13</v>
      </c>
      <c r="D11620" s="4" t="s">
        <v>10</v>
      </c>
    </row>
    <row r="11621" spans="1:4">
      <c r="A11621" t="n">
        <v>86440</v>
      </c>
      <c r="B11621" s="42" t="n">
        <v>162</v>
      </c>
      <c r="C11621" s="7" t="n">
        <v>1</v>
      </c>
      <c r="D11621" s="7" t="n">
        <v>16419</v>
      </c>
    </row>
    <row r="11622" spans="1:4">
      <c r="A11622" t="s">
        <v>4</v>
      </c>
      <c r="B11622" s="4" t="s">
        <v>5</v>
      </c>
      <c r="C11622" s="4" t="s">
        <v>13</v>
      </c>
      <c r="D11622" s="4" t="s">
        <v>10</v>
      </c>
    </row>
    <row r="11623" spans="1:4">
      <c r="A11623" t="n">
        <v>86444</v>
      </c>
      <c r="B11623" s="14" t="n">
        <v>49</v>
      </c>
      <c r="C11623" s="7" t="n">
        <v>6</v>
      </c>
      <c r="D11623" s="7" t="n">
        <v>565</v>
      </c>
    </row>
    <row r="11624" spans="1:4">
      <c r="A11624" t="s">
        <v>4</v>
      </c>
      <c r="B11624" s="4" t="s">
        <v>5</v>
      </c>
      <c r="C11624" s="4" t="s">
        <v>13</v>
      </c>
      <c r="D11624" s="4" t="s">
        <v>10</v>
      </c>
    </row>
    <row r="11625" spans="1:4">
      <c r="A11625" t="n">
        <v>86448</v>
      </c>
      <c r="B11625" s="42" t="n">
        <v>162</v>
      </c>
      <c r="C11625" s="7" t="n">
        <v>1</v>
      </c>
      <c r="D11625" s="7" t="n">
        <v>16420</v>
      </c>
    </row>
    <row r="11626" spans="1:4">
      <c r="A11626" t="s">
        <v>4</v>
      </c>
      <c r="B11626" s="4" t="s">
        <v>5</v>
      </c>
      <c r="C11626" s="4" t="s">
        <v>13</v>
      </c>
      <c r="D11626" s="4" t="s">
        <v>10</v>
      </c>
    </row>
    <row r="11627" spans="1:4">
      <c r="A11627" t="n">
        <v>86452</v>
      </c>
      <c r="B11627" s="14" t="n">
        <v>49</v>
      </c>
      <c r="C11627" s="7" t="n">
        <v>6</v>
      </c>
      <c r="D11627" s="7" t="n">
        <v>565</v>
      </c>
    </row>
    <row r="11628" spans="1:4">
      <c r="A11628" t="s">
        <v>4</v>
      </c>
      <c r="B11628" s="4" t="s">
        <v>5</v>
      </c>
      <c r="C11628" s="4" t="s">
        <v>13</v>
      </c>
      <c r="D11628" s="4" t="s">
        <v>10</v>
      </c>
    </row>
    <row r="11629" spans="1:4">
      <c r="A11629" t="n">
        <v>86456</v>
      </c>
      <c r="B11629" s="42" t="n">
        <v>162</v>
      </c>
      <c r="C11629" s="7" t="n">
        <v>1</v>
      </c>
      <c r="D11629" s="7" t="n">
        <v>16421</v>
      </c>
    </row>
    <row r="11630" spans="1:4">
      <c r="A11630" t="s">
        <v>4</v>
      </c>
      <c r="B11630" s="4" t="s">
        <v>5</v>
      </c>
      <c r="C11630" s="4" t="s">
        <v>13</v>
      </c>
      <c r="D11630" s="4" t="s">
        <v>10</v>
      </c>
    </row>
    <row r="11631" spans="1:4">
      <c r="A11631" t="n">
        <v>86460</v>
      </c>
      <c r="B11631" s="14" t="n">
        <v>49</v>
      </c>
      <c r="C11631" s="7" t="n">
        <v>6</v>
      </c>
      <c r="D11631" s="7" t="n">
        <v>565</v>
      </c>
    </row>
    <row r="11632" spans="1:4">
      <c r="A11632" t="s">
        <v>4</v>
      </c>
      <c r="B11632" s="4" t="s">
        <v>5</v>
      </c>
      <c r="C11632" s="4" t="s">
        <v>13</v>
      </c>
      <c r="D11632" s="4" t="s">
        <v>10</v>
      </c>
    </row>
    <row r="11633" spans="1:4">
      <c r="A11633" t="n">
        <v>86464</v>
      </c>
      <c r="B11633" s="42" t="n">
        <v>162</v>
      </c>
      <c r="C11633" s="7" t="n">
        <v>1</v>
      </c>
      <c r="D11633" s="7" t="n">
        <v>16422</v>
      </c>
    </row>
    <row r="11634" spans="1:4">
      <c r="A11634" t="s">
        <v>4</v>
      </c>
      <c r="B11634" s="4" t="s">
        <v>5</v>
      </c>
      <c r="C11634" s="4" t="s">
        <v>13</v>
      </c>
      <c r="D11634" s="4" t="s">
        <v>10</v>
      </c>
    </row>
    <row r="11635" spans="1:4">
      <c r="A11635" t="n">
        <v>86468</v>
      </c>
      <c r="B11635" s="42" t="n">
        <v>162</v>
      </c>
      <c r="C11635" s="7" t="n">
        <v>1</v>
      </c>
      <c r="D11635" s="7" t="n">
        <v>16423</v>
      </c>
    </row>
    <row r="11636" spans="1:4">
      <c r="A11636" t="s">
        <v>4</v>
      </c>
      <c r="B11636" s="4" t="s">
        <v>5</v>
      </c>
      <c r="C11636" s="4" t="s">
        <v>10</v>
      </c>
    </row>
    <row r="11637" spans="1:4">
      <c r="A11637" t="n">
        <v>86472</v>
      </c>
      <c r="B11637" s="9" t="n">
        <v>12</v>
      </c>
      <c r="C11637" s="7" t="n">
        <v>6766</v>
      </c>
    </row>
    <row r="11638" spans="1:4">
      <c r="A11638" t="s">
        <v>4</v>
      </c>
      <c r="B11638" s="4" t="s">
        <v>5</v>
      </c>
      <c r="C11638" s="4" t="s">
        <v>13</v>
      </c>
      <c r="D11638" s="4" t="s">
        <v>10</v>
      </c>
    </row>
    <row r="11639" spans="1:4">
      <c r="A11639" t="n">
        <v>86475</v>
      </c>
      <c r="B11639" s="42" t="n">
        <v>162</v>
      </c>
      <c r="C11639" s="7" t="n">
        <v>1</v>
      </c>
      <c r="D11639" s="7" t="n">
        <v>16424</v>
      </c>
    </row>
    <row r="11640" spans="1:4">
      <c r="A11640" t="s">
        <v>4</v>
      </c>
      <c r="B11640" s="4" t="s">
        <v>5</v>
      </c>
      <c r="C11640" s="4" t="s">
        <v>13</v>
      </c>
      <c r="D11640" s="4" t="s">
        <v>10</v>
      </c>
    </row>
    <row r="11641" spans="1:4">
      <c r="A11641" t="n">
        <v>86479</v>
      </c>
      <c r="B11641" s="42" t="n">
        <v>162</v>
      </c>
      <c r="C11641" s="7" t="n">
        <v>1</v>
      </c>
      <c r="D11641" s="7" t="n">
        <v>16425</v>
      </c>
    </row>
    <row r="11642" spans="1:4">
      <c r="A11642" t="s">
        <v>4</v>
      </c>
      <c r="B11642" s="4" t="s">
        <v>5</v>
      </c>
      <c r="C11642" s="4" t="s">
        <v>13</v>
      </c>
      <c r="D11642" s="4" t="s">
        <v>10</v>
      </c>
    </row>
    <row r="11643" spans="1:4">
      <c r="A11643" t="n">
        <v>86483</v>
      </c>
      <c r="B11643" s="14" t="n">
        <v>49</v>
      </c>
      <c r="C11643" s="7" t="n">
        <v>6</v>
      </c>
      <c r="D11643" s="7" t="n">
        <v>126</v>
      </c>
    </row>
    <row r="11644" spans="1:4">
      <c r="A11644" t="s">
        <v>4</v>
      </c>
      <c r="B11644" s="4" t="s">
        <v>5</v>
      </c>
      <c r="C11644" s="4" t="s">
        <v>13</v>
      </c>
      <c r="D11644" s="4" t="s">
        <v>10</v>
      </c>
    </row>
    <row r="11645" spans="1:4">
      <c r="A11645" t="n">
        <v>86487</v>
      </c>
      <c r="B11645" s="42" t="n">
        <v>162</v>
      </c>
      <c r="C11645" s="7" t="n">
        <v>1</v>
      </c>
      <c r="D11645" s="7" t="n">
        <v>16426</v>
      </c>
    </row>
    <row r="11646" spans="1:4">
      <c r="A11646" t="s">
        <v>4</v>
      </c>
      <c r="B11646" s="4" t="s">
        <v>5</v>
      </c>
      <c r="C11646" s="4" t="s">
        <v>13</v>
      </c>
      <c r="D11646" s="4" t="s">
        <v>10</v>
      </c>
    </row>
    <row r="11647" spans="1:4">
      <c r="A11647" t="n">
        <v>86491</v>
      </c>
      <c r="B11647" s="14" t="n">
        <v>49</v>
      </c>
      <c r="C11647" s="7" t="n">
        <v>6</v>
      </c>
      <c r="D11647" s="7" t="n">
        <v>562</v>
      </c>
    </row>
    <row r="11648" spans="1:4">
      <c r="A11648" t="s">
        <v>4</v>
      </c>
      <c r="B11648" s="4" t="s">
        <v>5</v>
      </c>
      <c r="C11648" s="4" t="s">
        <v>13</v>
      </c>
      <c r="D11648" s="4" t="s">
        <v>10</v>
      </c>
    </row>
    <row r="11649" spans="1:4">
      <c r="A11649" t="n">
        <v>86495</v>
      </c>
      <c r="B11649" s="42" t="n">
        <v>162</v>
      </c>
      <c r="C11649" s="7" t="n">
        <v>1</v>
      </c>
      <c r="D11649" s="7" t="n">
        <v>16427</v>
      </c>
    </row>
    <row r="11650" spans="1:4">
      <c r="A11650" t="s">
        <v>4</v>
      </c>
      <c r="B11650" s="4" t="s">
        <v>5</v>
      </c>
      <c r="C11650" s="4" t="s">
        <v>13</v>
      </c>
      <c r="D11650" s="4" t="s">
        <v>10</v>
      </c>
    </row>
    <row r="11651" spans="1:4">
      <c r="A11651" t="n">
        <v>86499</v>
      </c>
      <c r="B11651" s="14" t="n">
        <v>49</v>
      </c>
      <c r="C11651" s="7" t="n">
        <v>6</v>
      </c>
      <c r="D11651" s="7" t="n">
        <v>562</v>
      </c>
    </row>
    <row r="11652" spans="1:4">
      <c r="A11652" t="s">
        <v>4</v>
      </c>
      <c r="B11652" s="4" t="s">
        <v>5</v>
      </c>
      <c r="C11652" s="4" t="s">
        <v>13</v>
      </c>
      <c r="D11652" s="4" t="s">
        <v>10</v>
      </c>
    </row>
    <row r="11653" spans="1:4">
      <c r="A11653" t="n">
        <v>86503</v>
      </c>
      <c r="B11653" s="42" t="n">
        <v>162</v>
      </c>
      <c r="C11653" s="7" t="n">
        <v>1</v>
      </c>
      <c r="D11653" s="7" t="n">
        <v>16428</v>
      </c>
    </row>
    <row r="11654" spans="1:4">
      <c r="A11654" t="s">
        <v>4</v>
      </c>
      <c r="B11654" s="4" t="s">
        <v>5</v>
      </c>
      <c r="C11654" s="4" t="s">
        <v>13</v>
      </c>
      <c r="D11654" s="4" t="s">
        <v>10</v>
      </c>
    </row>
    <row r="11655" spans="1:4">
      <c r="A11655" t="n">
        <v>86507</v>
      </c>
      <c r="B11655" s="14" t="n">
        <v>49</v>
      </c>
      <c r="C11655" s="7" t="n">
        <v>6</v>
      </c>
      <c r="D11655" s="7" t="n">
        <v>562</v>
      </c>
    </row>
    <row r="11656" spans="1:4">
      <c r="A11656" t="s">
        <v>4</v>
      </c>
      <c r="B11656" s="4" t="s">
        <v>5</v>
      </c>
      <c r="C11656" s="4" t="s">
        <v>13</v>
      </c>
      <c r="D11656" s="4" t="s">
        <v>10</v>
      </c>
    </row>
    <row r="11657" spans="1:4">
      <c r="A11657" t="n">
        <v>86511</v>
      </c>
      <c r="B11657" s="42" t="n">
        <v>162</v>
      </c>
      <c r="C11657" s="7" t="n">
        <v>1</v>
      </c>
      <c r="D11657" s="7" t="n">
        <v>16429</v>
      </c>
    </row>
    <row r="11658" spans="1:4">
      <c r="A11658" t="s">
        <v>4</v>
      </c>
      <c r="B11658" s="4" t="s">
        <v>5</v>
      </c>
      <c r="C11658" s="4" t="s">
        <v>13</v>
      </c>
      <c r="D11658" s="4" t="s">
        <v>10</v>
      </c>
    </row>
    <row r="11659" spans="1:4">
      <c r="A11659" t="n">
        <v>86515</v>
      </c>
      <c r="B11659" s="14" t="n">
        <v>49</v>
      </c>
      <c r="C11659" s="7" t="n">
        <v>6</v>
      </c>
      <c r="D11659" s="7" t="n">
        <v>562</v>
      </c>
    </row>
    <row r="11660" spans="1:4">
      <c r="A11660" t="s">
        <v>4</v>
      </c>
      <c r="B11660" s="4" t="s">
        <v>5</v>
      </c>
      <c r="C11660" s="4" t="s">
        <v>13</v>
      </c>
      <c r="D11660" s="4" t="s">
        <v>10</v>
      </c>
    </row>
    <row r="11661" spans="1:4">
      <c r="A11661" t="n">
        <v>86519</v>
      </c>
      <c r="B11661" s="42" t="n">
        <v>162</v>
      </c>
      <c r="C11661" s="7" t="n">
        <v>1</v>
      </c>
      <c r="D11661" s="7" t="n">
        <v>16430</v>
      </c>
    </row>
    <row r="11662" spans="1:4">
      <c r="A11662" t="s">
        <v>4</v>
      </c>
      <c r="B11662" s="4" t="s">
        <v>5</v>
      </c>
      <c r="C11662" s="4" t="s">
        <v>13</v>
      </c>
      <c r="D11662" s="4" t="s">
        <v>10</v>
      </c>
    </row>
    <row r="11663" spans="1:4">
      <c r="A11663" t="n">
        <v>86523</v>
      </c>
      <c r="B11663" s="14" t="n">
        <v>49</v>
      </c>
      <c r="C11663" s="7" t="n">
        <v>6</v>
      </c>
      <c r="D11663" s="7" t="n">
        <v>562</v>
      </c>
    </row>
    <row r="11664" spans="1:4">
      <c r="A11664" t="s">
        <v>4</v>
      </c>
      <c r="B11664" s="4" t="s">
        <v>5</v>
      </c>
      <c r="C11664" s="4" t="s">
        <v>13</v>
      </c>
      <c r="D11664" s="4" t="s">
        <v>10</v>
      </c>
    </row>
    <row r="11665" spans="1:4">
      <c r="A11665" t="n">
        <v>86527</v>
      </c>
      <c r="B11665" s="42" t="n">
        <v>162</v>
      </c>
      <c r="C11665" s="7" t="n">
        <v>1</v>
      </c>
      <c r="D11665" s="7" t="n">
        <v>16431</v>
      </c>
    </row>
    <row r="11666" spans="1:4">
      <c r="A11666" t="s">
        <v>4</v>
      </c>
      <c r="B11666" s="4" t="s">
        <v>5</v>
      </c>
      <c r="C11666" s="4" t="s">
        <v>10</v>
      </c>
    </row>
    <row r="11667" spans="1:4">
      <c r="A11667" t="n">
        <v>86531</v>
      </c>
      <c r="B11667" s="9" t="n">
        <v>12</v>
      </c>
      <c r="C11667" s="7" t="n">
        <v>6767</v>
      </c>
    </row>
    <row r="11668" spans="1:4">
      <c r="A11668" t="s">
        <v>4</v>
      </c>
      <c r="B11668" s="4" t="s">
        <v>5</v>
      </c>
      <c r="C11668" s="4" t="s">
        <v>13</v>
      </c>
      <c r="D11668" s="4" t="s">
        <v>10</v>
      </c>
    </row>
    <row r="11669" spans="1:4">
      <c r="A11669" t="n">
        <v>86534</v>
      </c>
      <c r="B11669" s="42" t="n">
        <v>162</v>
      </c>
      <c r="C11669" s="7" t="n">
        <v>1</v>
      </c>
      <c r="D11669" s="7" t="n">
        <v>16432</v>
      </c>
    </row>
    <row r="11670" spans="1:4">
      <c r="A11670" t="s">
        <v>4</v>
      </c>
      <c r="B11670" s="4" t="s">
        <v>5</v>
      </c>
      <c r="C11670" s="4" t="s">
        <v>13</v>
      </c>
      <c r="D11670" s="4" t="s">
        <v>10</v>
      </c>
    </row>
    <row r="11671" spans="1:4">
      <c r="A11671" t="n">
        <v>86538</v>
      </c>
      <c r="B11671" s="42" t="n">
        <v>162</v>
      </c>
      <c r="C11671" s="7" t="n">
        <v>1</v>
      </c>
      <c r="D11671" s="7" t="n">
        <v>16433</v>
      </c>
    </row>
    <row r="11672" spans="1:4">
      <c r="A11672" t="s">
        <v>4</v>
      </c>
      <c r="B11672" s="4" t="s">
        <v>5</v>
      </c>
      <c r="C11672" s="4" t="s">
        <v>13</v>
      </c>
      <c r="D11672" s="4" t="s">
        <v>10</v>
      </c>
    </row>
    <row r="11673" spans="1:4">
      <c r="A11673" t="n">
        <v>86542</v>
      </c>
      <c r="B11673" s="42" t="n">
        <v>162</v>
      </c>
      <c r="C11673" s="7" t="n">
        <v>1</v>
      </c>
      <c r="D11673" s="7" t="n">
        <v>16434</v>
      </c>
    </row>
    <row r="11674" spans="1:4">
      <c r="A11674" t="s">
        <v>4</v>
      </c>
      <c r="B11674" s="4" t="s">
        <v>5</v>
      </c>
      <c r="C11674" s="4" t="s">
        <v>13</v>
      </c>
      <c r="D11674" s="4" t="s">
        <v>10</v>
      </c>
    </row>
    <row r="11675" spans="1:4">
      <c r="A11675" t="n">
        <v>86546</v>
      </c>
      <c r="B11675" s="42" t="n">
        <v>162</v>
      </c>
      <c r="C11675" s="7" t="n">
        <v>1</v>
      </c>
      <c r="D11675" s="7" t="n">
        <v>16435</v>
      </c>
    </row>
    <row r="11676" spans="1:4">
      <c r="A11676" t="s">
        <v>4</v>
      </c>
      <c r="B11676" s="4" t="s">
        <v>5</v>
      </c>
      <c r="C11676" s="4" t="s">
        <v>10</v>
      </c>
    </row>
    <row r="11677" spans="1:4">
      <c r="A11677" t="n">
        <v>86550</v>
      </c>
      <c r="B11677" s="9" t="n">
        <v>12</v>
      </c>
      <c r="C11677" s="7" t="n">
        <v>6465</v>
      </c>
    </row>
    <row r="11678" spans="1:4">
      <c r="A11678" t="s">
        <v>4</v>
      </c>
      <c r="B11678" s="4" t="s">
        <v>5</v>
      </c>
      <c r="C11678" s="4" t="s">
        <v>13</v>
      </c>
      <c r="D11678" s="4" t="s">
        <v>10</v>
      </c>
    </row>
    <row r="11679" spans="1:4">
      <c r="A11679" t="n">
        <v>86553</v>
      </c>
      <c r="B11679" s="42" t="n">
        <v>162</v>
      </c>
      <c r="C11679" s="7" t="n">
        <v>1</v>
      </c>
      <c r="D11679" s="7" t="n">
        <v>16436</v>
      </c>
    </row>
    <row r="11680" spans="1:4">
      <c r="A11680" t="s">
        <v>4</v>
      </c>
      <c r="B11680" s="4" t="s">
        <v>5</v>
      </c>
      <c r="C11680" s="4" t="s">
        <v>13</v>
      </c>
      <c r="D11680" s="4" t="s">
        <v>10</v>
      </c>
    </row>
    <row r="11681" spans="1:4">
      <c r="A11681" t="n">
        <v>86557</v>
      </c>
      <c r="B11681" s="14" t="n">
        <v>49</v>
      </c>
      <c r="C11681" s="7" t="n">
        <v>6</v>
      </c>
      <c r="D11681" s="7" t="n">
        <v>308</v>
      </c>
    </row>
    <row r="11682" spans="1:4">
      <c r="A11682" t="s">
        <v>4</v>
      </c>
      <c r="B11682" s="4" t="s">
        <v>5</v>
      </c>
      <c r="C11682" s="4" t="s">
        <v>13</v>
      </c>
      <c r="D11682" s="4" t="s">
        <v>10</v>
      </c>
    </row>
    <row r="11683" spans="1:4">
      <c r="A11683" t="n">
        <v>86561</v>
      </c>
      <c r="B11683" s="42" t="n">
        <v>162</v>
      </c>
      <c r="C11683" s="7" t="n">
        <v>1</v>
      </c>
      <c r="D11683" s="7" t="n">
        <v>16437</v>
      </c>
    </row>
    <row r="11684" spans="1:4">
      <c r="A11684" t="s">
        <v>4</v>
      </c>
      <c r="B11684" s="4" t="s">
        <v>5</v>
      </c>
      <c r="C11684" s="4" t="s">
        <v>13</v>
      </c>
      <c r="D11684" s="4" t="s">
        <v>10</v>
      </c>
    </row>
    <row r="11685" spans="1:4">
      <c r="A11685" t="n">
        <v>86565</v>
      </c>
      <c r="B11685" s="14" t="n">
        <v>49</v>
      </c>
      <c r="C11685" s="7" t="n">
        <v>6</v>
      </c>
      <c r="D11685" s="7" t="n">
        <v>308</v>
      </c>
    </row>
    <row r="11686" spans="1:4">
      <c r="A11686" t="s">
        <v>4</v>
      </c>
      <c r="B11686" s="4" t="s">
        <v>5</v>
      </c>
      <c r="C11686" s="4" t="s">
        <v>13</v>
      </c>
      <c r="D11686" s="4" t="s">
        <v>10</v>
      </c>
    </row>
    <row r="11687" spans="1:4">
      <c r="A11687" t="n">
        <v>86569</v>
      </c>
      <c r="B11687" s="42" t="n">
        <v>162</v>
      </c>
      <c r="C11687" s="7" t="n">
        <v>1</v>
      </c>
      <c r="D11687" s="7" t="n">
        <v>16438</v>
      </c>
    </row>
    <row r="11688" spans="1:4">
      <c r="A11688" t="s">
        <v>4</v>
      </c>
      <c r="B11688" s="4" t="s">
        <v>5</v>
      </c>
      <c r="C11688" s="4" t="s">
        <v>13</v>
      </c>
      <c r="D11688" s="4" t="s">
        <v>10</v>
      </c>
    </row>
    <row r="11689" spans="1:4">
      <c r="A11689" t="n">
        <v>86573</v>
      </c>
      <c r="B11689" s="42" t="n">
        <v>162</v>
      </c>
      <c r="C11689" s="7" t="n">
        <v>1</v>
      </c>
      <c r="D11689" s="7" t="n">
        <v>16439</v>
      </c>
    </row>
    <row r="11690" spans="1:4">
      <c r="A11690" t="s">
        <v>4</v>
      </c>
      <c r="B11690" s="4" t="s">
        <v>5</v>
      </c>
      <c r="C11690" s="4" t="s">
        <v>13</v>
      </c>
      <c r="D11690" s="4" t="s">
        <v>10</v>
      </c>
    </row>
    <row r="11691" spans="1:4">
      <c r="A11691" t="n">
        <v>86577</v>
      </c>
      <c r="B11691" s="42" t="n">
        <v>162</v>
      </c>
      <c r="C11691" s="7" t="n">
        <v>1</v>
      </c>
      <c r="D11691" s="7" t="n">
        <v>16440</v>
      </c>
    </row>
    <row r="11692" spans="1:4">
      <c r="A11692" t="s">
        <v>4</v>
      </c>
      <c r="B11692" s="4" t="s">
        <v>5</v>
      </c>
      <c r="C11692" s="4" t="s">
        <v>13</v>
      </c>
      <c r="D11692" s="4" t="s">
        <v>10</v>
      </c>
    </row>
    <row r="11693" spans="1:4">
      <c r="A11693" t="n">
        <v>86581</v>
      </c>
      <c r="B11693" s="42" t="n">
        <v>162</v>
      </c>
      <c r="C11693" s="7" t="n">
        <v>1</v>
      </c>
      <c r="D11693" s="7" t="n">
        <v>16441</v>
      </c>
    </row>
    <row r="11694" spans="1:4">
      <c r="A11694" t="s">
        <v>4</v>
      </c>
      <c r="B11694" s="4" t="s">
        <v>5</v>
      </c>
      <c r="C11694" s="4" t="s">
        <v>13</v>
      </c>
      <c r="D11694" s="4" t="s">
        <v>10</v>
      </c>
    </row>
    <row r="11695" spans="1:4">
      <c r="A11695" t="n">
        <v>86585</v>
      </c>
      <c r="B11695" s="42" t="n">
        <v>162</v>
      </c>
      <c r="C11695" s="7" t="n">
        <v>1</v>
      </c>
      <c r="D11695" s="7" t="n">
        <v>16442</v>
      </c>
    </row>
    <row r="11696" spans="1:4">
      <c r="A11696" t="s">
        <v>4</v>
      </c>
      <c r="B11696" s="4" t="s">
        <v>5</v>
      </c>
      <c r="C11696" s="4" t="s">
        <v>13</v>
      </c>
      <c r="D11696" s="4" t="s">
        <v>10</v>
      </c>
    </row>
    <row r="11697" spans="1:4">
      <c r="A11697" t="n">
        <v>86589</v>
      </c>
      <c r="B11697" s="42" t="n">
        <v>162</v>
      </c>
      <c r="C11697" s="7" t="n">
        <v>1</v>
      </c>
      <c r="D11697" s="7" t="n">
        <v>16443</v>
      </c>
    </row>
    <row r="11698" spans="1:4">
      <c r="A11698" t="s">
        <v>4</v>
      </c>
      <c r="B11698" s="4" t="s">
        <v>5</v>
      </c>
      <c r="C11698" s="4" t="s">
        <v>13</v>
      </c>
      <c r="D11698" s="4" t="s">
        <v>10</v>
      </c>
    </row>
    <row r="11699" spans="1:4">
      <c r="A11699" t="n">
        <v>86593</v>
      </c>
      <c r="B11699" s="42" t="n">
        <v>162</v>
      </c>
      <c r="C11699" s="7" t="n">
        <v>1</v>
      </c>
      <c r="D11699" s="7" t="n">
        <v>16444</v>
      </c>
    </row>
    <row r="11700" spans="1:4">
      <c r="A11700" t="s">
        <v>4</v>
      </c>
      <c r="B11700" s="4" t="s">
        <v>5</v>
      </c>
      <c r="C11700" s="4" t="s">
        <v>13</v>
      </c>
      <c r="D11700" s="4" t="s">
        <v>10</v>
      </c>
    </row>
    <row r="11701" spans="1:4">
      <c r="A11701" t="n">
        <v>86597</v>
      </c>
      <c r="B11701" s="42" t="n">
        <v>162</v>
      </c>
      <c r="C11701" s="7" t="n">
        <v>1</v>
      </c>
      <c r="D11701" s="7" t="n">
        <v>16445</v>
      </c>
    </row>
    <row r="11702" spans="1:4">
      <c r="A11702" t="s">
        <v>4</v>
      </c>
      <c r="B11702" s="4" t="s">
        <v>5</v>
      </c>
      <c r="C11702" s="4" t="s">
        <v>13</v>
      </c>
      <c r="D11702" s="4" t="s">
        <v>10</v>
      </c>
    </row>
    <row r="11703" spans="1:4">
      <c r="A11703" t="n">
        <v>86601</v>
      </c>
      <c r="B11703" s="42" t="n">
        <v>162</v>
      </c>
      <c r="C11703" s="7" t="n">
        <v>1</v>
      </c>
      <c r="D11703" s="7" t="n">
        <v>16446</v>
      </c>
    </row>
    <row r="11704" spans="1:4">
      <c r="A11704" t="s">
        <v>4</v>
      </c>
      <c r="B11704" s="4" t="s">
        <v>5</v>
      </c>
      <c r="C11704" s="4" t="s">
        <v>10</v>
      </c>
    </row>
    <row r="11705" spans="1:4">
      <c r="A11705" t="n">
        <v>86605</v>
      </c>
      <c r="B11705" s="9" t="n">
        <v>12</v>
      </c>
      <c r="C11705" s="7" t="n">
        <v>6465</v>
      </c>
    </row>
    <row r="11706" spans="1:4">
      <c r="A11706" t="s">
        <v>4</v>
      </c>
      <c r="B11706" s="4" t="s">
        <v>5</v>
      </c>
      <c r="C11706" s="4" t="s">
        <v>13</v>
      </c>
      <c r="D11706" s="4" t="s">
        <v>10</v>
      </c>
    </row>
    <row r="11707" spans="1:4">
      <c r="A11707" t="n">
        <v>86608</v>
      </c>
      <c r="B11707" s="42" t="n">
        <v>162</v>
      </c>
      <c r="C11707" s="7" t="n">
        <v>1</v>
      </c>
      <c r="D11707" s="7" t="n">
        <v>16447</v>
      </c>
    </row>
    <row r="11708" spans="1:4">
      <c r="A11708" t="s">
        <v>4</v>
      </c>
      <c r="B11708" s="4" t="s">
        <v>5</v>
      </c>
      <c r="C11708" s="4" t="s">
        <v>13</v>
      </c>
      <c r="D11708" s="4" t="s">
        <v>10</v>
      </c>
    </row>
    <row r="11709" spans="1:4">
      <c r="A11709" t="n">
        <v>86612</v>
      </c>
      <c r="B11709" s="42" t="n">
        <v>162</v>
      </c>
      <c r="C11709" s="7" t="n">
        <v>1</v>
      </c>
      <c r="D11709" s="7" t="n">
        <v>16448</v>
      </c>
    </row>
    <row r="11710" spans="1:4">
      <c r="A11710" t="s">
        <v>4</v>
      </c>
      <c r="B11710" s="4" t="s">
        <v>5</v>
      </c>
      <c r="C11710" s="4" t="s">
        <v>13</v>
      </c>
      <c r="D11710" s="4" t="s">
        <v>10</v>
      </c>
    </row>
    <row r="11711" spans="1:4">
      <c r="A11711" t="n">
        <v>86616</v>
      </c>
      <c r="B11711" s="42" t="n">
        <v>162</v>
      </c>
      <c r="C11711" s="7" t="n">
        <v>1</v>
      </c>
      <c r="D11711" s="7" t="n">
        <v>16449</v>
      </c>
    </row>
    <row r="11712" spans="1:4">
      <c r="A11712" t="s">
        <v>4</v>
      </c>
      <c r="B11712" s="4" t="s">
        <v>5</v>
      </c>
      <c r="C11712" s="4" t="s">
        <v>13</v>
      </c>
      <c r="D11712" s="4" t="s">
        <v>10</v>
      </c>
    </row>
    <row r="11713" spans="1:4">
      <c r="A11713" t="n">
        <v>86620</v>
      </c>
      <c r="B11713" s="42" t="n">
        <v>162</v>
      </c>
      <c r="C11713" s="7" t="n">
        <v>1</v>
      </c>
      <c r="D11713" s="7" t="n">
        <v>16450</v>
      </c>
    </row>
    <row r="11714" spans="1:4">
      <c r="A11714" t="s">
        <v>4</v>
      </c>
      <c r="B11714" s="4" t="s">
        <v>5</v>
      </c>
      <c r="C11714" s="4" t="s">
        <v>13</v>
      </c>
      <c r="D11714" s="4" t="s">
        <v>10</v>
      </c>
    </row>
    <row r="11715" spans="1:4">
      <c r="A11715" t="n">
        <v>86624</v>
      </c>
      <c r="B11715" s="42" t="n">
        <v>162</v>
      </c>
      <c r="C11715" s="7" t="n">
        <v>1</v>
      </c>
      <c r="D11715" s="7" t="n">
        <v>16451</v>
      </c>
    </row>
    <row r="11716" spans="1:4">
      <c r="A11716" t="s">
        <v>4</v>
      </c>
      <c r="B11716" s="4" t="s">
        <v>5</v>
      </c>
      <c r="C11716" s="4" t="s">
        <v>13</v>
      </c>
      <c r="D11716" s="4" t="s">
        <v>10</v>
      </c>
    </row>
    <row r="11717" spans="1:4">
      <c r="A11717" t="n">
        <v>86628</v>
      </c>
      <c r="B11717" s="42" t="n">
        <v>162</v>
      </c>
      <c r="C11717" s="7" t="n">
        <v>1</v>
      </c>
      <c r="D11717" s="7" t="n">
        <v>16452</v>
      </c>
    </row>
    <row r="11718" spans="1:4">
      <c r="A11718" t="s">
        <v>4</v>
      </c>
      <c r="B11718" s="4" t="s">
        <v>5</v>
      </c>
      <c r="C11718" s="4" t="s">
        <v>13</v>
      </c>
      <c r="D11718" s="4" t="s">
        <v>10</v>
      </c>
    </row>
    <row r="11719" spans="1:4">
      <c r="A11719" t="n">
        <v>86632</v>
      </c>
      <c r="B11719" s="42" t="n">
        <v>162</v>
      </c>
      <c r="C11719" s="7" t="n">
        <v>1</v>
      </c>
      <c r="D11719" s="7" t="n">
        <v>16453</v>
      </c>
    </row>
    <row r="11720" spans="1:4">
      <c r="A11720" t="s">
        <v>4</v>
      </c>
      <c r="B11720" s="4" t="s">
        <v>5</v>
      </c>
      <c r="C11720" s="4" t="s">
        <v>10</v>
      </c>
    </row>
    <row r="11721" spans="1:4">
      <c r="A11721" t="n">
        <v>86636</v>
      </c>
      <c r="B11721" s="9" t="n">
        <v>12</v>
      </c>
      <c r="C11721" s="7" t="n">
        <v>6465</v>
      </c>
    </row>
    <row r="11722" spans="1:4">
      <c r="A11722" t="s">
        <v>4</v>
      </c>
      <c r="B11722" s="4" t="s">
        <v>5</v>
      </c>
      <c r="C11722" s="4" t="s">
        <v>13</v>
      </c>
      <c r="D11722" s="4" t="s">
        <v>10</v>
      </c>
    </row>
    <row r="11723" spans="1:4">
      <c r="A11723" t="n">
        <v>86639</v>
      </c>
      <c r="B11723" s="42" t="n">
        <v>162</v>
      </c>
      <c r="C11723" s="7" t="n">
        <v>1</v>
      </c>
      <c r="D11723" s="7" t="n">
        <v>16454</v>
      </c>
    </row>
    <row r="11724" spans="1:4">
      <c r="A11724" t="s">
        <v>4</v>
      </c>
      <c r="B11724" s="4" t="s">
        <v>5</v>
      </c>
      <c r="C11724" s="4" t="s">
        <v>13</v>
      </c>
      <c r="D11724" s="4" t="s">
        <v>10</v>
      </c>
    </row>
    <row r="11725" spans="1:4">
      <c r="A11725" t="n">
        <v>86643</v>
      </c>
      <c r="B11725" s="42" t="n">
        <v>162</v>
      </c>
      <c r="C11725" s="7" t="n">
        <v>1</v>
      </c>
      <c r="D11725" s="7" t="n">
        <v>16455</v>
      </c>
    </row>
    <row r="11726" spans="1:4">
      <c r="A11726" t="s">
        <v>4</v>
      </c>
      <c r="B11726" s="4" t="s">
        <v>5</v>
      </c>
      <c r="C11726" s="4" t="s">
        <v>13</v>
      </c>
      <c r="D11726" s="4" t="s">
        <v>10</v>
      </c>
    </row>
    <row r="11727" spans="1:4">
      <c r="A11727" t="n">
        <v>86647</v>
      </c>
      <c r="B11727" s="42" t="n">
        <v>162</v>
      </c>
      <c r="C11727" s="7" t="n">
        <v>1</v>
      </c>
      <c r="D11727" s="7" t="n">
        <v>16456</v>
      </c>
    </row>
    <row r="11728" spans="1:4">
      <c r="A11728" t="s">
        <v>4</v>
      </c>
      <c r="B11728" s="4" t="s">
        <v>5</v>
      </c>
      <c r="C11728" s="4" t="s">
        <v>10</v>
      </c>
    </row>
    <row r="11729" spans="1:4">
      <c r="A11729" t="n">
        <v>86651</v>
      </c>
      <c r="B11729" s="9" t="n">
        <v>12</v>
      </c>
      <c r="C11729" s="7" t="n">
        <v>6466</v>
      </c>
    </row>
    <row r="11730" spans="1:4">
      <c r="A11730" t="s">
        <v>4</v>
      </c>
      <c r="B11730" s="4" t="s">
        <v>5</v>
      </c>
      <c r="C11730" s="4" t="s">
        <v>13</v>
      </c>
      <c r="D11730" s="4" t="s">
        <v>10</v>
      </c>
    </row>
    <row r="11731" spans="1:4">
      <c r="A11731" t="n">
        <v>86654</v>
      </c>
      <c r="B11731" s="42" t="n">
        <v>162</v>
      </c>
      <c r="C11731" s="7" t="n">
        <v>1</v>
      </c>
      <c r="D11731" s="7" t="n">
        <v>16457</v>
      </c>
    </row>
    <row r="11732" spans="1:4">
      <c r="A11732" t="s">
        <v>4</v>
      </c>
      <c r="B11732" s="4" t="s">
        <v>5</v>
      </c>
      <c r="C11732" s="4" t="s">
        <v>13</v>
      </c>
      <c r="D11732" s="4" t="s">
        <v>10</v>
      </c>
    </row>
    <row r="11733" spans="1:4">
      <c r="A11733" t="n">
        <v>86658</v>
      </c>
      <c r="B11733" s="14" t="n">
        <v>49</v>
      </c>
      <c r="C11733" s="7" t="n">
        <v>6</v>
      </c>
      <c r="D11733" s="7" t="n">
        <v>565</v>
      </c>
    </row>
    <row r="11734" spans="1:4">
      <c r="A11734" t="s">
        <v>4</v>
      </c>
      <c r="B11734" s="4" t="s">
        <v>5</v>
      </c>
      <c r="C11734" s="4" t="s">
        <v>13</v>
      </c>
      <c r="D11734" s="4" t="s">
        <v>10</v>
      </c>
    </row>
    <row r="11735" spans="1:4">
      <c r="A11735" t="n">
        <v>86662</v>
      </c>
      <c r="B11735" s="42" t="n">
        <v>162</v>
      </c>
      <c r="C11735" s="7" t="n">
        <v>1</v>
      </c>
      <c r="D11735" s="7" t="n">
        <v>16458</v>
      </c>
    </row>
    <row r="11736" spans="1:4">
      <c r="A11736" t="s">
        <v>4</v>
      </c>
      <c r="B11736" s="4" t="s">
        <v>5</v>
      </c>
      <c r="C11736" s="4" t="s">
        <v>13</v>
      </c>
      <c r="D11736" s="4" t="s">
        <v>10</v>
      </c>
    </row>
    <row r="11737" spans="1:4">
      <c r="A11737" t="n">
        <v>86666</v>
      </c>
      <c r="B11737" s="14" t="n">
        <v>49</v>
      </c>
      <c r="C11737" s="7" t="n">
        <v>6</v>
      </c>
      <c r="D11737" s="7" t="n">
        <v>565</v>
      </c>
    </row>
    <row r="11738" spans="1:4">
      <c r="A11738" t="s">
        <v>4</v>
      </c>
      <c r="B11738" s="4" t="s">
        <v>5</v>
      </c>
      <c r="C11738" s="4" t="s">
        <v>13</v>
      </c>
      <c r="D11738" s="4" t="s">
        <v>10</v>
      </c>
    </row>
    <row r="11739" spans="1:4">
      <c r="A11739" t="n">
        <v>86670</v>
      </c>
      <c r="B11739" s="42" t="n">
        <v>162</v>
      </c>
      <c r="C11739" s="7" t="n">
        <v>1</v>
      </c>
      <c r="D11739" s="7" t="n">
        <v>16459</v>
      </c>
    </row>
    <row r="11740" spans="1:4">
      <c r="A11740" t="s">
        <v>4</v>
      </c>
      <c r="B11740" s="4" t="s">
        <v>5</v>
      </c>
      <c r="C11740" s="4" t="s">
        <v>13</v>
      </c>
      <c r="D11740" s="4" t="s">
        <v>10</v>
      </c>
    </row>
    <row r="11741" spans="1:4">
      <c r="A11741" t="n">
        <v>86674</v>
      </c>
      <c r="B11741" s="14" t="n">
        <v>49</v>
      </c>
      <c r="C11741" s="7" t="n">
        <v>6</v>
      </c>
      <c r="D11741" s="7" t="n">
        <v>565</v>
      </c>
    </row>
    <row r="11742" spans="1:4">
      <c r="A11742" t="s">
        <v>4</v>
      </c>
      <c r="B11742" s="4" t="s">
        <v>5</v>
      </c>
      <c r="C11742" s="4" t="s">
        <v>13</v>
      </c>
      <c r="D11742" s="4" t="s">
        <v>10</v>
      </c>
    </row>
    <row r="11743" spans="1:4">
      <c r="A11743" t="n">
        <v>86678</v>
      </c>
      <c r="B11743" s="42" t="n">
        <v>162</v>
      </c>
      <c r="C11743" s="7" t="n">
        <v>1</v>
      </c>
      <c r="D11743" s="7" t="n">
        <v>16460</v>
      </c>
    </row>
    <row r="11744" spans="1:4">
      <c r="A11744" t="s">
        <v>4</v>
      </c>
      <c r="B11744" s="4" t="s">
        <v>5</v>
      </c>
      <c r="C11744" s="4" t="s">
        <v>13</v>
      </c>
      <c r="D11744" s="4" t="s">
        <v>10</v>
      </c>
    </row>
    <row r="11745" spans="1:4">
      <c r="A11745" t="n">
        <v>86682</v>
      </c>
      <c r="B11745" s="14" t="n">
        <v>49</v>
      </c>
      <c r="C11745" s="7" t="n">
        <v>6</v>
      </c>
      <c r="D11745" s="7" t="n">
        <v>565</v>
      </c>
    </row>
    <row r="11746" spans="1:4">
      <c r="A11746" t="s">
        <v>4</v>
      </c>
      <c r="B11746" s="4" t="s">
        <v>5</v>
      </c>
      <c r="C11746" s="4" t="s">
        <v>13</v>
      </c>
      <c r="D11746" s="4" t="s">
        <v>10</v>
      </c>
    </row>
    <row r="11747" spans="1:4">
      <c r="A11747" t="n">
        <v>86686</v>
      </c>
      <c r="B11747" s="42" t="n">
        <v>162</v>
      </c>
      <c r="C11747" s="7" t="n">
        <v>1</v>
      </c>
      <c r="D11747" s="7" t="n">
        <v>16461</v>
      </c>
    </row>
    <row r="11748" spans="1:4">
      <c r="A11748" t="s">
        <v>4</v>
      </c>
      <c r="B11748" s="4" t="s">
        <v>5</v>
      </c>
      <c r="C11748" s="4" t="s">
        <v>13</v>
      </c>
      <c r="D11748" s="4" t="s">
        <v>10</v>
      </c>
    </row>
    <row r="11749" spans="1:4">
      <c r="A11749" t="n">
        <v>86690</v>
      </c>
      <c r="B11749" s="14" t="n">
        <v>49</v>
      </c>
      <c r="C11749" s="7" t="n">
        <v>6</v>
      </c>
      <c r="D11749" s="7" t="n">
        <v>565</v>
      </c>
    </row>
    <row r="11750" spans="1:4">
      <c r="A11750" t="s">
        <v>4</v>
      </c>
      <c r="B11750" s="4" t="s">
        <v>5</v>
      </c>
      <c r="C11750" s="4" t="s">
        <v>13</v>
      </c>
      <c r="D11750" s="4" t="s">
        <v>10</v>
      </c>
    </row>
    <row r="11751" spans="1:4">
      <c r="A11751" t="n">
        <v>86694</v>
      </c>
      <c r="B11751" s="42" t="n">
        <v>162</v>
      </c>
      <c r="C11751" s="7" t="n">
        <v>1</v>
      </c>
      <c r="D11751" s="7" t="n">
        <v>16462</v>
      </c>
    </row>
    <row r="11752" spans="1:4">
      <c r="A11752" t="s">
        <v>4</v>
      </c>
      <c r="B11752" s="4" t="s">
        <v>5</v>
      </c>
      <c r="C11752" s="4" t="s">
        <v>13</v>
      </c>
      <c r="D11752" s="4" t="s">
        <v>10</v>
      </c>
    </row>
    <row r="11753" spans="1:4">
      <c r="A11753" t="n">
        <v>86698</v>
      </c>
      <c r="B11753" s="14" t="n">
        <v>49</v>
      </c>
      <c r="C11753" s="7" t="n">
        <v>6</v>
      </c>
      <c r="D11753" s="7" t="n">
        <v>565</v>
      </c>
    </row>
    <row r="11754" spans="1:4">
      <c r="A11754" t="s">
        <v>4</v>
      </c>
      <c r="B11754" s="4" t="s">
        <v>5</v>
      </c>
      <c r="C11754" s="4" t="s">
        <v>13</v>
      </c>
      <c r="D11754" s="4" t="s">
        <v>10</v>
      </c>
    </row>
    <row r="11755" spans="1:4">
      <c r="A11755" t="n">
        <v>86702</v>
      </c>
      <c r="B11755" s="42" t="n">
        <v>162</v>
      </c>
      <c r="C11755" s="7" t="n">
        <v>1</v>
      </c>
      <c r="D11755" s="7" t="n">
        <v>16463</v>
      </c>
    </row>
    <row r="11756" spans="1:4">
      <c r="A11756" t="s">
        <v>4</v>
      </c>
      <c r="B11756" s="4" t="s">
        <v>5</v>
      </c>
      <c r="C11756" s="4" t="s">
        <v>13</v>
      </c>
      <c r="D11756" s="4" t="s">
        <v>10</v>
      </c>
    </row>
    <row r="11757" spans="1:4">
      <c r="A11757" t="n">
        <v>86706</v>
      </c>
      <c r="B11757" s="14" t="n">
        <v>49</v>
      </c>
      <c r="C11757" s="7" t="n">
        <v>6</v>
      </c>
      <c r="D11757" s="7" t="n">
        <v>565</v>
      </c>
    </row>
    <row r="11758" spans="1:4">
      <c r="A11758" t="s">
        <v>4</v>
      </c>
      <c r="B11758" s="4" t="s">
        <v>5</v>
      </c>
      <c r="C11758" s="4" t="s">
        <v>13</v>
      </c>
      <c r="D11758" s="4" t="s">
        <v>10</v>
      </c>
    </row>
    <row r="11759" spans="1:4">
      <c r="A11759" t="n">
        <v>86710</v>
      </c>
      <c r="B11759" s="42" t="n">
        <v>162</v>
      </c>
      <c r="C11759" s="7" t="n">
        <v>1</v>
      </c>
      <c r="D11759" s="7" t="n">
        <v>16464</v>
      </c>
    </row>
    <row r="11760" spans="1:4">
      <c r="A11760" t="s">
        <v>4</v>
      </c>
      <c r="B11760" s="4" t="s">
        <v>5</v>
      </c>
      <c r="C11760" s="4" t="s">
        <v>13</v>
      </c>
      <c r="D11760" s="4" t="s">
        <v>10</v>
      </c>
    </row>
    <row r="11761" spans="1:4">
      <c r="A11761" t="n">
        <v>86714</v>
      </c>
      <c r="B11761" s="14" t="n">
        <v>49</v>
      </c>
      <c r="C11761" s="7" t="n">
        <v>6</v>
      </c>
      <c r="D11761" s="7" t="n">
        <v>430</v>
      </c>
    </row>
    <row r="11762" spans="1:4">
      <c r="A11762" t="s">
        <v>4</v>
      </c>
      <c r="B11762" s="4" t="s">
        <v>5</v>
      </c>
      <c r="C11762" s="4" t="s">
        <v>13</v>
      </c>
      <c r="D11762" s="4" t="s">
        <v>10</v>
      </c>
    </row>
    <row r="11763" spans="1:4">
      <c r="A11763" t="n">
        <v>86718</v>
      </c>
      <c r="B11763" s="42" t="n">
        <v>162</v>
      </c>
      <c r="C11763" s="7" t="n">
        <v>1</v>
      </c>
      <c r="D11763" s="7" t="n">
        <v>16465</v>
      </c>
    </row>
    <row r="11764" spans="1:4">
      <c r="A11764" t="s">
        <v>4</v>
      </c>
      <c r="B11764" s="4" t="s">
        <v>5</v>
      </c>
      <c r="C11764" s="4" t="s">
        <v>13</v>
      </c>
      <c r="D11764" s="4" t="s">
        <v>10</v>
      </c>
    </row>
    <row r="11765" spans="1:4">
      <c r="A11765" t="n">
        <v>86722</v>
      </c>
      <c r="B11765" s="14" t="n">
        <v>49</v>
      </c>
      <c r="C11765" s="7" t="n">
        <v>6</v>
      </c>
      <c r="D11765" s="7" t="n">
        <v>429</v>
      </c>
    </row>
    <row r="11766" spans="1:4">
      <c r="A11766" t="s">
        <v>4</v>
      </c>
      <c r="B11766" s="4" t="s">
        <v>5</v>
      </c>
      <c r="C11766" s="4" t="s">
        <v>13</v>
      </c>
      <c r="D11766" s="4" t="s">
        <v>10</v>
      </c>
    </row>
    <row r="11767" spans="1:4">
      <c r="A11767" t="n">
        <v>86726</v>
      </c>
      <c r="B11767" s="42" t="n">
        <v>162</v>
      </c>
      <c r="C11767" s="7" t="n">
        <v>1</v>
      </c>
      <c r="D11767" s="7" t="n">
        <v>16467</v>
      </c>
    </row>
    <row r="11768" spans="1:4">
      <c r="A11768" t="s">
        <v>4</v>
      </c>
      <c r="B11768" s="4" t="s">
        <v>5</v>
      </c>
      <c r="C11768" s="4" t="s">
        <v>13</v>
      </c>
      <c r="D11768" s="4" t="s">
        <v>10</v>
      </c>
    </row>
    <row r="11769" spans="1:4">
      <c r="A11769" t="n">
        <v>86730</v>
      </c>
      <c r="B11769" s="42" t="n">
        <v>162</v>
      </c>
      <c r="C11769" s="7" t="n">
        <v>1</v>
      </c>
      <c r="D11769" s="7" t="n">
        <v>16468</v>
      </c>
    </row>
    <row r="11770" spans="1:4">
      <c r="A11770" t="s">
        <v>4</v>
      </c>
      <c r="B11770" s="4" t="s">
        <v>5</v>
      </c>
      <c r="C11770" s="4" t="s">
        <v>13</v>
      </c>
      <c r="D11770" s="4" t="s">
        <v>10</v>
      </c>
    </row>
    <row r="11771" spans="1:4">
      <c r="A11771" t="n">
        <v>86734</v>
      </c>
      <c r="B11771" s="14" t="n">
        <v>49</v>
      </c>
      <c r="C11771" s="7" t="n">
        <v>6</v>
      </c>
      <c r="D11771" s="7" t="n">
        <v>429</v>
      </c>
    </row>
    <row r="11772" spans="1:4">
      <c r="A11772" t="s">
        <v>4</v>
      </c>
      <c r="B11772" s="4" t="s">
        <v>5</v>
      </c>
      <c r="C11772" s="4" t="s">
        <v>13</v>
      </c>
      <c r="D11772" s="4" t="s">
        <v>10</v>
      </c>
    </row>
    <row r="11773" spans="1:4">
      <c r="A11773" t="n">
        <v>86738</v>
      </c>
      <c r="B11773" s="42" t="n">
        <v>162</v>
      </c>
      <c r="C11773" s="7" t="n">
        <v>1</v>
      </c>
      <c r="D11773" s="7" t="n">
        <v>16469</v>
      </c>
    </row>
    <row r="11774" spans="1:4">
      <c r="A11774" t="s">
        <v>4</v>
      </c>
      <c r="B11774" s="4" t="s">
        <v>5</v>
      </c>
      <c r="C11774" s="4" t="s">
        <v>13</v>
      </c>
      <c r="D11774" s="4" t="s">
        <v>10</v>
      </c>
    </row>
    <row r="11775" spans="1:4">
      <c r="A11775" t="n">
        <v>86742</v>
      </c>
      <c r="B11775" s="14" t="n">
        <v>49</v>
      </c>
      <c r="C11775" s="7" t="n">
        <v>6</v>
      </c>
      <c r="D11775" s="7" t="n">
        <v>429</v>
      </c>
    </row>
    <row r="11776" spans="1:4">
      <c r="A11776" t="s">
        <v>4</v>
      </c>
      <c r="B11776" s="4" t="s">
        <v>5</v>
      </c>
      <c r="C11776" s="4" t="s">
        <v>13</v>
      </c>
      <c r="D11776" s="4" t="s">
        <v>10</v>
      </c>
    </row>
    <row r="11777" spans="1:4">
      <c r="A11777" t="n">
        <v>86746</v>
      </c>
      <c r="B11777" s="42" t="n">
        <v>162</v>
      </c>
      <c r="C11777" s="7" t="n">
        <v>1</v>
      </c>
      <c r="D11777" s="7" t="n">
        <v>16470</v>
      </c>
    </row>
    <row r="11778" spans="1:4">
      <c r="A11778" t="s">
        <v>4</v>
      </c>
      <c r="B11778" s="4" t="s">
        <v>5</v>
      </c>
    </row>
    <row r="11779" spans="1:4">
      <c r="A11779" t="n">
        <v>86750</v>
      </c>
      <c r="B11779" s="5" t="n">
        <v>1</v>
      </c>
    </row>
    <row r="11780" spans="1:4" s="3" customFormat="1" customHeight="0">
      <c r="A11780" s="3" t="s">
        <v>2</v>
      </c>
      <c r="B11780" s="3" t="s">
        <v>1152</v>
      </c>
    </row>
    <row r="11781" spans="1:4">
      <c r="A11781" t="s">
        <v>4</v>
      </c>
      <c r="B11781" s="4" t="s">
        <v>5</v>
      </c>
      <c r="C11781" s="4" t="s">
        <v>13</v>
      </c>
      <c r="D11781" s="4" t="s">
        <v>10</v>
      </c>
      <c r="E11781" s="4" t="s">
        <v>9</v>
      </c>
    </row>
    <row r="11782" spans="1:4">
      <c r="A11782" t="n">
        <v>86752</v>
      </c>
      <c r="B11782" s="41" t="n">
        <v>167</v>
      </c>
      <c r="C11782" s="7" t="n">
        <v>0</v>
      </c>
      <c r="D11782" s="7" t="n">
        <v>0</v>
      </c>
      <c r="E11782" s="7" t="n">
        <v>48</v>
      </c>
    </row>
    <row r="11783" spans="1:4">
      <c r="A11783" t="s">
        <v>4</v>
      </c>
      <c r="B11783" s="4" t="s">
        <v>5</v>
      </c>
      <c r="C11783" s="4" t="s">
        <v>13</v>
      </c>
      <c r="D11783" s="4" t="s">
        <v>10</v>
      </c>
      <c r="E11783" s="4" t="s">
        <v>9</v>
      </c>
    </row>
    <row r="11784" spans="1:4">
      <c r="A11784" t="n">
        <v>86760</v>
      </c>
      <c r="B11784" s="41" t="n">
        <v>167</v>
      </c>
      <c r="C11784" s="7" t="n">
        <v>0</v>
      </c>
      <c r="D11784" s="7" t="n">
        <v>1</v>
      </c>
      <c r="E11784" s="7" t="n">
        <v>16</v>
      </c>
    </row>
    <row r="11785" spans="1:4">
      <c r="A11785" t="s">
        <v>4</v>
      </c>
      <c r="B11785" s="4" t="s">
        <v>5</v>
      </c>
      <c r="C11785" s="4" t="s">
        <v>13</v>
      </c>
      <c r="D11785" s="4" t="s">
        <v>10</v>
      </c>
      <c r="E11785" s="4" t="s">
        <v>9</v>
      </c>
    </row>
    <row r="11786" spans="1:4">
      <c r="A11786" t="n">
        <v>86768</v>
      </c>
      <c r="B11786" s="41" t="n">
        <v>167</v>
      </c>
      <c r="C11786" s="7" t="n">
        <v>0</v>
      </c>
      <c r="D11786" s="7" t="n">
        <v>2</v>
      </c>
      <c r="E11786" s="7" t="n">
        <v>16</v>
      </c>
    </row>
    <row r="11787" spans="1:4">
      <c r="A11787" t="s">
        <v>4</v>
      </c>
      <c r="B11787" s="4" t="s">
        <v>5</v>
      </c>
      <c r="C11787" s="4" t="s">
        <v>13</v>
      </c>
      <c r="D11787" s="4" t="s">
        <v>10</v>
      </c>
      <c r="E11787" s="4" t="s">
        <v>9</v>
      </c>
    </row>
    <row r="11788" spans="1:4">
      <c r="A11788" t="n">
        <v>86776</v>
      </c>
      <c r="B11788" s="41" t="n">
        <v>167</v>
      </c>
      <c r="C11788" s="7" t="n">
        <v>0</v>
      </c>
      <c r="D11788" s="7" t="n">
        <v>3</v>
      </c>
      <c r="E11788" s="7" t="n">
        <v>16</v>
      </c>
    </row>
    <row r="11789" spans="1:4">
      <c r="A11789" t="s">
        <v>4</v>
      </c>
      <c r="B11789" s="4" t="s">
        <v>5</v>
      </c>
      <c r="C11789" s="4" t="s">
        <v>13</v>
      </c>
      <c r="D11789" s="4" t="s">
        <v>10</v>
      </c>
      <c r="E11789" s="4" t="s">
        <v>9</v>
      </c>
    </row>
    <row r="11790" spans="1:4">
      <c r="A11790" t="n">
        <v>86784</v>
      </c>
      <c r="B11790" s="41" t="n">
        <v>167</v>
      </c>
      <c r="C11790" s="7" t="n">
        <v>0</v>
      </c>
      <c r="D11790" s="7" t="n">
        <v>4</v>
      </c>
      <c r="E11790" s="7" t="n">
        <v>16</v>
      </c>
    </row>
    <row r="11791" spans="1:4">
      <c r="A11791" t="s">
        <v>4</v>
      </c>
      <c r="B11791" s="4" t="s">
        <v>5</v>
      </c>
      <c r="C11791" s="4" t="s">
        <v>13</v>
      </c>
      <c r="D11791" s="4" t="s">
        <v>10</v>
      </c>
      <c r="E11791" s="4" t="s">
        <v>9</v>
      </c>
    </row>
    <row r="11792" spans="1:4">
      <c r="A11792" t="n">
        <v>86792</v>
      </c>
      <c r="B11792" s="41" t="n">
        <v>167</v>
      </c>
      <c r="C11792" s="7" t="n">
        <v>0</v>
      </c>
      <c r="D11792" s="7" t="n">
        <v>5</v>
      </c>
      <c r="E11792" s="7" t="n">
        <v>16</v>
      </c>
    </row>
    <row r="11793" spans="1:5">
      <c r="A11793" t="s">
        <v>4</v>
      </c>
      <c r="B11793" s="4" t="s">
        <v>5</v>
      </c>
      <c r="C11793" s="4" t="s">
        <v>13</v>
      </c>
      <c r="D11793" s="4" t="s">
        <v>10</v>
      </c>
      <c r="E11793" s="4" t="s">
        <v>9</v>
      </c>
    </row>
    <row r="11794" spans="1:5">
      <c r="A11794" t="n">
        <v>86800</v>
      </c>
      <c r="B11794" s="41" t="n">
        <v>167</v>
      </c>
      <c r="C11794" s="7" t="n">
        <v>0</v>
      </c>
      <c r="D11794" s="7" t="n">
        <v>6</v>
      </c>
      <c r="E11794" s="7" t="n">
        <v>16</v>
      </c>
    </row>
    <row r="11795" spans="1:5">
      <c r="A11795" t="s">
        <v>4</v>
      </c>
      <c r="B11795" s="4" t="s">
        <v>5</v>
      </c>
      <c r="C11795" s="4" t="s">
        <v>13</v>
      </c>
      <c r="D11795" s="4" t="s">
        <v>10</v>
      </c>
      <c r="E11795" s="4" t="s">
        <v>9</v>
      </c>
    </row>
    <row r="11796" spans="1:5">
      <c r="A11796" t="n">
        <v>86808</v>
      </c>
      <c r="B11796" s="41" t="n">
        <v>167</v>
      </c>
      <c r="C11796" s="7" t="n">
        <v>0</v>
      </c>
      <c r="D11796" s="7" t="n">
        <v>7</v>
      </c>
      <c r="E11796" s="7" t="n">
        <v>16</v>
      </c>
    </row>
    <row r="11797" spans="1:5">
      <c r="A11797" t="s">
        <v>4</v>
      </c>
      <c r="B11797" s="4" t="s">
        <v>5</v>
      </c>
      <c r="C11797" s="4" t="s">
        <v>13</v>
      </c>
      <c r="D11797" s="4" t="s">
        <v>10</v>
      </c>
      <c r="E11797" s="4" t="s">
        <v>9</v>
      </c>
    </row>
    <row r="11798" spans="1:5">
      <c r="A11798" t="n">
        <v>86816</v>
      </c>
      <c r="B11798" s="41" t="n">
        <v>167</v>
      </c>
      <c r="C11798" s="7" t="n">
        <v>0</v>
      </c>
      <c r="D11798" s="7" t="n">
        <v>8</v>
      </c>
      <c r="E11798" s="7" t="n">
        <v>16</v>
      </c>
    </row>
    <row r="11799" spans="1:5">
      <c r="A11799" t="s">
        <v>4</v>
      </c>
      <c r="B11799" s="4" t="s">
        <v>5</v>
      </c>
      <c r="C11799" s="4" t="s">
        <v>13</v>
      </c>
      <c r="D11799" s="4" t="s">
        <v>10</v>
      </c>
      <c r="E11799" s="4" t="s">
        <v>9</v>
      </c>
    </row>
    <row r="11800" spans="1:5">
      <c r="A11800" t="n">
        <v>86824</v>
      </c>
      <c r="B11800" s="41" t="n">
        <v>167</v>
      </c>
      <c r="C11800" s="7" t="n">
        <v>0</v>
      </c>
      <c r="D11800" s="7" t="n">
        <v>9</v>
      </c>
      <c r="E11800" s="7" t="n">
        <v>16</v>
      </c>
    </row>
    <row r="11801" spans="1:5">
      <c r="A11801" t="s">
        <v>4</v>
      </c>
      <c r="B11801" s="4" t="s">
        <v>5</v>
      </c>
      <c r="C11801" s="4" t="s">
        <v>13</v>
      </c>
      <c r="D11801" s="4" t="s">
        <v>10</v>
      </c>
      <c r="E11801" s="4" t="s">
        <v>9</v>
      </c>
    </row>
    <row r="11802" spans="1:5">
      <c r="A11802" t="n">
        <v>86832</v>
      </c>
      <c r="B11802" s="41" t="n">
        <v>167</v>
      </c>
      <c r="C11802" s="7" t="n">
        <v>0</v>
      </c>
      <c r="D11802" s="7" t="n">
        <v>11</v>
      </c>
      <c r="E11802" s="7" t="n">
        <v>16</v>
      </c>
    </row>
    <row r="11803" spans="1:5">
      <c r="A11803" t="s">
        <v>4</v>
      </c>
      <c r="B11803" s="4" t="s">
        <v>5</v>
      </c>
      <c r="C11803" s="4" t="s">
        <v>13</v>
      </c>
      <c r="D11803" s="4" t="s">
        <v>13</v>
      </c>
      <c r="E11803" s="4" t="s">
        <v>9</v>
      </c>
      <c r="F11803" s="4" t="s">
        <v>13</v>
      </c>
      <c r="G11803" s="4" t="s">
        <v>13</v>
      </c>
    </row>
    <row r="11804" spans="1:5">
      <c r="A11804" t="n">
        <v>86840</v>
      </c>
      <c r="B11804" s="25" t="n">
        <v>18</v>
      </c>
      <c r="C11804" s="7" t="n">
        <v>6</v>
      </c>
      <c r="D11804" s="7" t="n">
        <v>0</v>
      </c>
      <c r="E11804" s="7" t="n">
        <v>6</v>
      </c>
      <c r="F11804" s="7" t="n">
        <v>19</v>
      </c>
      <c r="G11804" s="7" t="n">
        <v>1</v>
      </c>
    </row>
    <row r="11805" spans="1:5">
      <c r="A11805" t="s">
        <v>4</v>
      </c>
      <c r="B11805" s="4" t="s">
        <v>5</v>
      </c>
      <c r="C11805" s="4" t="s">
        <v>13</v>
      </c>
      <c r="D11805" s="4" t="s">
        <v>13</v>
      </c>
      <c r="E11805" s="4" t="s">
        <v>13</v>
      </c>
      <c r="F11805" s="4" t="s">
        <v>9</v>
      </c>
      <c r="G11805" s="4" t="s">
        <v>13</v>
      </c>
      <c r="H11805" s="4" t="s">
        <v>13</v>
      </c>
      <c r="I11805" s="4" t="s">
        <v>84</v>
      </c>
    </row>
    <row r="11806" spans="1:5">
      <c r="A11806" t="n">
        <v>86849</v>
      </c>
      <c r="B11806" s="15" t="n">
        <v>5</v>
      </c>
      <c r="C11806" s="7" t="n">
        <v>35</v>
      </c>
      <c r="D11806" s="7" t="n">
        <v>1</v>
      </c>
      <c r="E11806" s="7" t="n">
        <v>0</v>
      </c>
      <c r="F11806" s="7" t="n">
        <v>59</v>
      </c>
      <c r="G11806" s="7" t="n">
        <v>7</v>
      </c>
      <c r="H11806" s="7" t="n">
        <v>1</v>
      </c>
      <c r="I11806" s="16" t="n">
        <f t="normal" ca="1">A11810</f>
        <v>0</v>
      </c>
    </row>
    <row r="11807" spans="1:5">
      <c r="A11807" t="s">
        <v>4</v>
      </c>
      <c r="B11807" s="4" t="s">
        <v>5</v>
      </c>
      <c r="C11807" s="4" t="s">
        <v>13</v>
      </c>
      <c r="D11807" s="4" t="s">
        <v>13</v>
      </c>
      <c r="E11807" s="4" t="s">
        <v>9</v>
      </c>
      <c r="F11807" s="4" t="s">
        <v>13</v>
      </c>
      <c r="G11807" s="4" t="s">
        <v>13</v>
      </c>
    </row>
    <row r="11808" spans="1:5">
      <c r="A11808" t="n">
        <v>86863</v>
      </c>
      <c r="B11808" s="25" t="n">
        <v>18</v>
      </c>
      <c r="C11808" s="7" t="n">
        <v>6</v>
      </c>
      <c r="D11808" s="7" t="n">
        <v>0</v>
      </c>
      <c r="E11808" s="7" t="n">
        <v>7</v>
      </c>
      <c r="F11808" s="7" t="n">
        <v>19</v>
      </c>
      <c r="G11808" s="7" t="n">
        <v>1</v>
      </c>
    </row>
    <row r="11809" spans="1:9">
      <c r="A11809" t="s">
        <v>4</v>
      </c>
      <c r="B11809" s="4" t="s">
        <v>5</v>
      </c>
      <c r="C11809" s="4" t="s">
        <v>13</v>
      </c>
      <c r="D11809" s="4" t="s">
        <v>13</v>
      </c>
      <c r="E11809" s="4" t="s">
        <v>13</v>
      </c>
      <c r="F11809" s="4" t="s">
        <v>9</v>
      </c>
      <c r="G11809" s="4" t="s">
        <v>13</v>
      </c>
      <c r="H11809" s="4" t="s">
        <v>13</v>
      </c>
      <c r="I11809" s="4" t="s">
        <v>13</v>
      </c>
      <c r="J11809" s="4" t="s">
        <v>13</v>
      </c>
      <c r="K11809" s="4" t="s">
        <v>9</v>
      </c>
      <c r="L11809" s="4" t="s">
        <v>13</v>
      </c>
      <c r="M11809" s="4" t="s">
        <v>13</v>
      </c>
      <c r="N11809" s="4" t="s">
        <v>13</v>
      </c>
      <c r="O11809" s="4" t="s">
        <v>84</v>
      </c>
    </row>
    <row r="11810" spans="1:9">
      <c r="A11810" t="n">
        <v>86872</v>
      </c>
      <c r="B11810" s="15" t="n">
        <v>5</v>
      </c>
      <c r="C11810" s="7" t="n">
        <v>35</v>
      </c>
      <c r="D11810" s="7" t="n">
        <v>1</v>
      </c>
      <c r="E11810" s="7" t="n">
        <v>0</v>
      </c>
      <c r="F11810" s="7" t="n">
        <v>21</v>
      </c>
      <c r="G11810" s="7" t="n">
        <v>7</v>
      </c>
      <c r="H11810" s="7" t="n">
        <v>35</v>
      </c>
      <c r="I11810" s="7" t="n">
        <v>1</v>
      </c>
      <c r="J11810" s="7" t="n">
        <v>0</v>
      </c>
      <c r="K11810" s="7" t="n">
        <v>58</v>
      </c>
      <c r="L11810" s="7" t="n">
        <v>6</v>
      </c>
      <c r="M11810" s="7" t="n">
        <v>9</v>
      </c>
      <c r="N11810" s="7" t="n">
        <v>1</v>
      </c>
      <c r="O11810" s="16" t="n">
        <f t="normal" ca="1">A11816</f>
        <v>0</v>
      </c>
    </row>
    <row r="11811" spans="1:9">
      <c r="A11811" t="s">
        <v>4</v>
      </c>
      <c r="B11811" s="4" t="s">
        <v>5</v>
      </c>
      <c r="C11811" s="4" t="s">
        <v>13</v>
      </c>
      <c r="D11811" s="4" t="s">
        <v>10</v>
      </c>
      <c r="E11811" s="4" t="s">
        <v>9</v>
      </c>
    </row>
    <row r="11812" spans="1:9">
      <c r="A11812" t="n">
        <v>86895</v>
      </c>
      <c r="B11812" s="41" t="n">
        <v>167</v>
      </c>
      <c r="C11812" s="7" t="n">
        <v>0</v>
      </c>
      <c r="D11812" s="7" t="n">
        <v>4</v>
      </c>
      <c r="E11812" s="7" t="n">
        <v>32</v>
      </c>
    </row>
    <row r="11813" spans="1:9">
      <c r="A11813" t="s">
        <v>4</v>
      </c>
      <c r="B11813" s="4" t="s">
        <v>5</v>
      </c>
      <c r="C11813" s="4" t="s">
        <v>84</v>
      </c>
    </row>
    <row r="11814" spans="1:9">
      <c r="A11814" t="n">
        <v>86903</v>
      </c>
      <c r="B11814" s="29" t="n">
        <v>3</v>
      </c>
      <c r="C11814" s="16" t="n">
        <f t="normal" ca="1">A11820</f>
        <v>0</v>
      </c>
    </row>
    <row r="11815" spans="1:9">
      <c r="A11815" t="s">
        <v>4</v>
      </c>
      <c r="B11815" s="4" t="s">
        <v>5</v>
      </c>
      <c r="C11815" s="4" t="s">
        <v>13</v>
      </c>
      <c r="D11815" s="4" t="s">
        <v>13</v>
      </c>
      <c r="E11815" s="4" t="s">
        <v>13</v>
      </c>
      <c r="F11815" s="4" t="s">
        <v>9</v>
      </c>
      <c r="G11815" s="4" t="s">
        <v>13</v>
      </c>
      <c r="H11815" s="4" t="s">
        <v>13</v>
      </c>
      <c r="I11815" s="4" t="s">
        <v>13</v>
      </c>
      <c r="J11815" s="4" t="s">
        <v>13</v>
      </c>
      <c r="K11815" s="4" t="s">
        <v>9</v>
      </c>
      <c r="L11815" s="4" t="s">
        <v>13</v>
      </c>
      <c r="M11815" s="4" t="s">
        <v>13</v>
      </c>
      <c r="N11815" s="4" t="s">
        <v>13</v>
      </c>
      <c r="O11815" s="4" t="s">
        <v>84</v>
      </c>
    </row>
    <row r="11816" spans="1:9">
      <c r="A11816" t="n">
        <v>86908</v>
      </c>
      <c r="B11816" s="15" t="n">
        <v>5</v>
      </c>
      <c r="C11816" s="7" t="n">
        <v>35</v>
      </c>
      <c r="D11816" s="7" t="n">
        <v>1</v>
      </c>
      <c r="E11816" s="7" t="n">
        <v>0</v>
      </c>
      <c r="F11816" s="7" t="n">
        <v>69</v>
      </c>
      <c r="G11816" s="7" t="n">
        <v>7</v>
      </c>
      <c r="H11816" s="7" t="n">
        <v>35</v>
      </c>
      <c r="I11816" s="7" t="n">
        <v>1</v>
      </c>
      <c r="J11816" s="7" t="n">
        <v>0</v>
      </c>
      <c r="K11816" s="7" t="n">
        <v>72</v>
      </c>
      <c r="L11816" s="7" t="n">
        <v>6</v>
      </c>
      <c r="M11816" s="7" t="n">
        <v>9</v>
      </c>
      <c r="N11816" s="7" t="n">
        <v>1</v>
      </c>
      <c r="O11816" s="16" t="n">
        <f t="normal" ca="1">A11820</f>
        <v>0</v>
      </c>
    </row>
    <row r="11817" spans="1:9">
      <c r="A11817" t="s">
        <v>4</v>
      </c>
      <c r="B11817" s="4" t="s">
        <v>5</v>
      </c>
      <c r="C11817" s="4" t="s">
        <v>13</v>
      </c>
      <c r="D11817" s="4" t="s">
        <v>10</v>
      </c>
      <c r="E11817" s="4" t="s">
        <v>9</v>
      </c>
    </row>
    <row r="11818" spans="1:9">
      <c r="A11818" t="n">
        <v>86931</v>
      </c>
      <c r="B11818" s="41" t="n">
        <v>167</v>
      </c>
      <c r="C11818" s="7" t="n">
        <v>0</v>
      </c>
      <c r="D11818" s="7" t="n">
        <v>7</v>
      </c>
      <c r="E11818" s="7" t="n">
        <v>32</v>
      </c>
    </row>
    <row r="11819" spans="1:9">
      <c r="A11819" t="s">
        <v>4</v>
      </c>
      <c r="B11819" s="4" t="s">
        <v>5</v>
      </c>
      <c r="C11819" s="4" t="s">
        <v>13</v>
      </c>
      <c r="D11819" s="4" t="s">
        <v>13</v>
      </c>
      <c r="E11819" s="4" t="s">
        <v>9</v>
      </c>
      <c r="F11819" s="4" t="s">
        <v>13</v>
      </c>
      <c r="G11819" s="4" t="s">
        <v>13</v>
      </c>
    </row>
    <row r="11820" spans="1:9">
      <c r="A11820" t="n">
        <v>86939</v>
      </c>
      <c r="B11820" s="25" t="n">
        <v>18</v>
      </c>
      <c r="C11820" s="7" t="n">
        <v>2</v>
      </c>
      <c r="D11820" s="7" t="n">
        <v>0</v>
      </c>
      <c r="E11820" s="7" t="n">
        <v>0</v>
      </c>
      <c r="F11820" s="7" t="n">
        <v>19</v>
      </c>
      <c r="G11820" s="7" t="n">
        <v>1</v>
      </c>
    </row>
    <row r="11821" spans="1:9">
      <c r="A11821" t="s">
        <v>4</v>
      </c>
      <c r="B11821" s="4" t="s">
        <v>5</v>
      </c>
      <c r="C11821" s="4" t="s">
        <v>13</v>
      </c>
      <c r="D11821" s="4" t="s">
        <v>13</v>
      </c>
      <c r="E11821" s="4" t="s">
        <v>10</v>
      </c>
      <c r="F11821" s="4" t="s">
        <v>9</v>
      </c>
    </row>
    <row r="11822" spans="1:9">
      <c r="A11822" t="n">
        <v>86948</v>
      </c>
      <c r="B11822" s="26" t="n">
        <v>31</v>
      </c>
      <c r="C11822" s="7" t="n">
        <v>0</v>
      </c>
      <c r="D11822" s="7" t="n">
        <v>2</v>
      </c>
      <c r="E11822" s="7" t="n">
        <v>0</v>
      </c>
      <c r="F11822" s="7" t="n">
        <v>1107296256</v>
      </c>
    </row>
    <row r="11823" spans="1:9">
      <c r="A11823" t="s">
        <v>4</v>
      </c>
      <c r="B11823" s="4" t="s">
        <v>5</v>
      </c>
      <c r="C11823" s="4" t="s">
        <v>13</v>
      </c>
      <c r="D11823" s="4" t="s">
        <v>13</v>
      </c>
      <c r="E11823" s="4" t="s">
        <v>6</v>
      </c>
      <c r="F11823" s="4" t="s">
        <v>10</v>
      </c>
    </row>
    <row r="11824" spans="1:9">
      <c r="A11824" t="n">
        <v>86957</v>
      </c>
      <c r="B11824" s="26" t="n">
        <v>31</v>
      </c>
      <c r="C11824" s="7" t="n">
        <v>1</v>
      </c>
      <c r="D11824" s="7" t="n">
        <v>2</v>
      </c>
      <c r="E11824" s="7" t="s">
        <v>763</v>
      </c>
      <c r="F11824" s="7" t="n">
        <v>2</v>
      </c>
    </row>
    <row r="11825" spans="1:15">
      <c r="A11825" t="s">
        <v>4</v>
      </c>
      <c r="B11825" s="4" t="s">
        <v>5</v>
      </c>
      <c r="C11825" s="4" t="s">
        <v>13</v>
      </c>
      <c r="D11825" s="4" t="s">
        <v>13</v>
      </c>
      <c r="E11825" s="4" t="s">
        <v>6</v>
      </c>
      <c r="F11825" s="4" t="s">
        <v>10</v>
      </c>
    </row>
    <row r="11826" spans="1:15">
      <c r="A11826" t="n">
        <v>86969</v>
      </c>
      <c r="B11826" s="26" t="n">
        <v>31</v>
      </c>
      <c r="C11826" s="7" t="n">
        <v>1</v>
      </c>
      <c r="D11826" s="7" t="n">
        <v>2</v>
      </c>
      <c r="E11826" s="7" t="s">
        <v>764</v>
      </c>
      <c r="F11826" s="7" t="n">
        <v>1</v>
      </c>
    </row>
    <row r="11827" spans="1:15">
      <c r="A11827" t="s">
        <v>4</v>
      </c>
      <c r="B11827" s="4" t="s">
        <v>5</v>
      </c>
      <c r="C11827" s="4" t="s">
        <v>13</v>
      </c>
      <c r="D11827" s="4" t="s">
        <v>13</v>
      </c>
      <c r="E11827" s="4" t="s">
        <v>13</v>
      </c>
      <c r="F11827" s="4" t="s">
        <v>10</v>
      </c>
      <c r="G11827" s="4" t="s">
        <v>10</v>
      </c>
      <c r="H11827" s="4" t="s">
        <v>13</v>
      </c>
    </row>
    <row r="11828" spans="1:15">
      <c r="A11828" t="n">
        <v>86990</v>
      </c>
      <c r="B11828" s="26" t="n">
        <v>31</v>
      </c>
      <c r="C11828" s="7" t="n">
        <v>2</v>
      </c>
      <c r="D11828" s="7" t="n">
        <v>2</v>
      </c>
      <c r="E11828" s="7" t="n">
        <v>0</v>
      </c>
      <c r="F11828" s="7" t="n">
        <v>65535</v>
      </c>
      <c r="G11828" s="7" t="n">
        <v>65535</v>
      </c>
      <c r="H11828" s="7" t="n">
        <v>0</v>
      </c>
    </row>
    <row r="11829" spans="1:15">
      <c r="A11829" t="s">
        <v>4</v>
      </c>
      <c r="B11829" s="4" t="s">
        <v>5</v>
      </c>
      <c r="C11829" s="4" t="s">
        <v>13</v>
      </c>
      <c r="D11829" s="4" t="s">
        <v>13</v>
      </c>
      <c r="E11829" s="4" t="s">
        <v>13</v>
      </c>
    </row>
    <row r="11830" spans="1:15">
      <c r="A11830" t="n">
        <v>86999</v>
      </c>
      <c r="B11830" s="26" t="n">
        <v>31</v>
      </c>
      <c r="C11830" s="7" t="n">
        <v>4</v>
      </c>
      <c r="D11830" s="7" t="n">
        <v>2</v>
      </c>
      <c r="E11830" s="7" t="n">
        <v>2</v>
      </c>
    </row>
    <row r="11831" spans="1:15">
      <c r="A11831" t="s">
        <v>4</v>
      </c>
      <c r="B11831" s="4" t="s">
        <v>5</v>
      </c>
      <c r="C11831" s="4" t="s">
        <v>13</v>
      </c>
      <c r="D11831" s="4" t="s">
        <v>13</v>
      </c>
    </row>
    <row r="11832" spans="1:15">
      <c r="A11832" t="n">
        <v>87003</v>
      </c>
      <c r="B11832" s="26" t="n">
        <v>31</v>
      </c>
      <c r="C11832" s="7" t="n">
        <v>3</v>
      </c>
      <c r="D11832" s="7" t="n">
        <v>2</v>
      </c>
    </row>
    <row r="11833" spans="1:15">
      <c r="A11833" t="s">
        <v>4</v>
      </c>
      <c r="B11833" s="4" t="s">
        <v>5</v>
      </c>
      <c r="C11833" s="4" t="s">
        <v>13</v>
      </c>
      <c r="D11833" s="4" t="s">
        <v>13</v>
      </c>
      <c r="E11833" s="4" t="s">
        <v>13</v>
      </c>
      <c r="F11833" s="4" t="s">
        <v>9</v>
      </c>
      <c r="G11833" s="4" t="s">
        <v>13</v>
      </c>
      <c r="H11833" s="4" t="s">
        <v>13</v>
      </c>
      <c r="I11833" s="4" t="s">
        <v>84</v>
      </c>
    </row>
    <row r="11834" spans="1:15">
      <c r="A11834" t="n">
        <v>87006</v>
      </c>
      <c r="B11834" s="15" t="n">
        <v>5</v>
      </c>
      <c r="C11834" s="7" t="n">
        <v>35</v>
      </c>
      <c r="D11834" s="7" t="n">
        <v>2</v>
      </c>
      <c r="E11834" s="7" t="n">
        <v>0</v>
      </c>
      <c r="F11834" s="7" t="n">
        <v>1</v>
      </c>
      <c r="G11834" s="7" t="n">
        <v>2</v>
      </c>
      <c r="H11834" s="7" t="n">
        <v>1</v>
      </c>
      <c r="I11834" s="16" t="n">
        <f t="normal" ca="1">A11844</f>
        <v>0</v>
      </c>
    </row>
    <row r="11835" spans="1:15">
      <c r="A11835" t="s">
        <v>4</v>
      </c>
      <c r="B11835" s="4" t="s">
        <v>5</v>
      </c>
      <c r="C11835" s="4" t="s">
        <v>13</v>
      </c>
    </row>
    <row r="11836" spans="1:15">
      <c r="A11836" t="n">
        <v>87020</v>
      </c>
      <c r="B11836" s="43" t="n">
        <v>117</v>
      </c>
      <c r="C11836" s="7" t="n">
        <v>2</v>
      </c>
    </row>
    <row r="11837" spans="1:15">
      <c r="A11837" t="s">
        <v>4</v>
      </c>
      <c r="B11837" s="4" t="s">
        <v>5</v>
      </c>
      <c r="C11837" s="4" t="s">
        <v>13</v>
      </c>
      <c r="D11837" s="4" t="s">
        <v>13</v>
      </c>
    </row>
    <row r="11838" spans="1:15">
      <c r="A11838" t="n">
        <v>87022</v>
      </c>
      <c r="B11838" s="43" t="n">
        <v>117</v>
      </c>
      <c r="C11838" s="7" t="n">
        <v>0</v>
      </c>
      <c r="D11838" s="7" t="n">
        <v>0</v>
      </c>
    </row>
    <row r="11839" spans="1:15">
      <c r="A11839" t="s">
        <v>4</v>
      </c>
      <c r="B11839" s="4" t="s">
        <v>5</v>
      </c>
      <c r="C11839" s="4" t="s">
        <v>13</v>
      </c>
    </row>
    <row r="11840" spans="1:15">
      <c r="A11840" t="n">
        <v>87025</v>
      </c>
      <c r="B11840" s="43" t="n">
        <v>117</v>
      </c>
      <c r="C11840" s="7" t="n">
        <v>1</v>
      </c>
    </row>
    <row r="11841" spans="1:9">
      <c r="A11841" t="s">
        <v>4</v>
      </c>
      <c r="B11841" s="4" t="s">
        <v>5</v>
      </c>
      <c r="C11841" s="4" t="s">
        <v>84</v>
      </c>
    </row>
    <row r="11842" spans="1:9">
      <c r="A11842" t="n">
        <v>87027</v>
      </c>
      <c r="B11842" s="29" t="n">
        <v>3</v>
      </c>
      <c r="C11842" s="16" t="n">
        <f t="normal" ca="1">A11878</f>
        <v>0</v>
      </c>
    </row>
    <row r="11843" spans="1:9">
      <c r="A11843" t="s">
        <v>4</v>
      </c>
      <c r="B11843" s="4" t="s">
        <v>5</v>
      </c>
      <c r="C11843" s="4" t="s">
        <v>13</v>
      </c>
      <c r="D11843" s="4" t="s">
        <v>13</v>
      </c>
      <c r="E11843" s="4" t="s">
        <v>13</v>
      </c>
      <c r="F11843" s="4" t="s">
        <v>9</v>
      </c>
      <c r="G11843" s="4" t="s">
        <v>13</v>
      </c>
      <c r="H11843" s="4" t="s">
        <v>13</v>
      </c>
      <c r="I11843" s="4" t="s">
        <v>84</v>
      </c>
    </row>
    <row r="11844" spans="1:9">
      <c r="A11844" t="n">
        <v>87032</v>
      </c>
      <c r="B11844" s="15" t="n">
        <v>5</v>
      </c>
      <c r="C11844" s="7" t="n">
        <v>35</v>
      </c>
      <c r="D11844" s="7" t="n">
        <v>2</v>
      </c>
      <c r="E11844" s="7" t="n">
        <v>0</v>
      </c>
      <c r="F11844" s="7" t="n">
        <v>2</v>
      </c>
      <c r="G11844" s="7" t="n">
        <v>2</v>
      </c>
      <c r="H11844" s="7" t="n">
        <v>1</v>
      </c>
      <c r="I11844" s="16" t="n">
        <f t="normal" ca="1">A11878</f>
        <v>0</v>
      </c>
    </row>
    <row r="11845" spans="1:9">
      <c r="A11845" t="s">
        <v>4</v>
      </c>
      <c r="B11845" s="4" t="s">
        <v>5</v>
      </c>
      <c r="C11845" s="4" t="s">
        <v>13</v>
      </c>
    </row>
    <row r="11846" spans="1:9">
      <c r="A11846" t="n">
        <v>87046</v>
      </c>
      <c r="B11846" s="31" t="n">
        <v>64</v>
      </c>
      <c r="C11846" s="7" t="n">
        <v>2</v>
      </c>
    </row>
    <row r="11847" spans="1:9">
      <c r="A11847" t="s">
        <v>4</v>
      </c>
      <c r="B11847" s="4" t="s">
        <v>5</v>
      </c>
      <c r="C11847" s="4" t="s">
        <v>13</v>
      </c>
      <c r="D11847" s="4" t="s">
        <v>10</v>
      </c>
    </row>
    <row r="11848" spans="1:9">
      <c r="A11848" t="n">
        <v>87048</v>
      </c>
      <c r="B11848" s="31" t="n">
        <v>64</v>
      </c>
      <c r="C11848" s="7" t="n">
        <v>0</v>
      </c>
      <c r="D11848" s="7" t="n">
        <v>0</v>
      </c>
    </row>
    <row r="11849" spans="1:9">
      <c r="A11849" t="s">
        <v>4</v>
      </c>
      <c r="B11849" s="4" t="s">
        <v>5</v>
      </c>
      <c r="C11849" s="4" t="s">
        <v>13</v>
      </c>
      <c r="D11849" s="4" t="s">
        <v>10</v>
      </c>
    </row>
    <row r="11850" spans="1:9">
      <c r="A11850" t="n">
        <v>87052</v>
      </c>
      <c r="B11850" s="31" t="n">
        <v>64</v>
      </c>
      <c r="C11850" s="7" t="n">
        <v>4</v>
      </c>
      <c r="D11850" s="7" t="n">
        <v>0</v>
      </c>
    </row>
    <row r="11851" spans="1:9">
      <c r="A11851" t="s">
        <v>4</v>
      </c>
      <c r="B11851" s="4" t="s">
        <v>5</v>
      </c>
      <c r="C11851" s="4" t="s">
        <v>13</v>
      </c>
      <c r="D11851" s="34" t="s">
        <v>114</v>
      </c>
      <c r="E11851" s="4" t="s">
        <v>5</v>
      </c>
      <c r="F11851" s="4" t="s">
        <v>13</v>
      </c>
      <c r="G11851" s="4" t="s">
        <v>10</v>
      </c>
      <c r="H11851" s="4" t="s">
        <v>9</v>
      </c>
      <c r="I11851" s="34" t="s">
        <v>115</v>
      </c>
      <c r="J11851" s="4" t="s">
        <v>13</v>
      </c>
      <c r="K11851" s="4" t="s">
        <v>84</v>
      </c>
    </row>
    <row r="11852" spans="1:9">
      <c r="A11852" t="n">
        <v>87056</v>
      </c>
      <c r="B11852" s="15" t="n">
        <v>5</v>
      </c>
      <c r="C11852" s="7" t="n">
        <v>28</v>
      </c>
      <c r="D11852" s="34" t="s">
        <v>3</v>
      </c>
      <c r="E11852" s="41" t="n">
        <v>167</v>
      </c>
      <c r="F11852" s="7" t="n">
        <v>2</v>
      </c>
      <c r="G11852" s="7" t="n">
        <v>4</v>
      </c>
      <c r="H11852" s="7" t="n">
        <v>32</v>
      </c>
      <c r="I11852" s="34" t="s">
        <v>3</v>
      </c>
      <c r="J11852" s="7" t="n">
        <v>1</v>
      </c>
      <c r="K11852" s="16" t="n">
        <f t="normal" ca="1">A11858</f>
        <v>0</v>
      </c>
    </row>
    <row r="11853" spans="1:9">
      <c r="A11853" t="s">
        <v>4</v>
      </c>
      <c r="B11853" s="4" t="s">
        <v>5</v>
      </c>
      <c r="C11853" s="4" t="s">
        <v>13</v>
      </c>
      <c r="D11853" s="4" t="s">
        <v>10</v>
      </c>
    </row>
    <row r="11854" spans="1:9">
      <c r="A11854" t="n">
        <v>87071</v>
      </c>
      <c r="B11854" s="31" t="n">
        <v>64</v>
      </c>
      <c r="C11854" s="7" t="n">
        <v>0</v>
      </c>
      <c r="D11854" s="7" t="n">
        <v>4</v>
      </c>
    </row>
    <row r="11855" spans="1:9">
      <c r="A11855" t="s">
        <v>4</v>
      </c>
      <c r="B11855" s="4" t="s">
        <v>5</v>
      </c>
      <c r="C11855" s="4" t="s">
        <v>84</v>
      </c>
    </row>
    <row r="11856" spans="1:9">
      <c r="A11856" t="n">
        <v>87075</v>
      </c>
      <c r="B11856" s="29" t="n">
        <v>3</v>
      </c>
      <c r="C11856" s="16" t="n">
        <f t="normal" ca="1">A11866</f>
        <v>0</v>
      </c>
    </row>
    <row r="11857" spans="1:11">
      <c r="A11857" t="s">
        <v>4</v>
      </c>
      <c r="B11857" s="4" t="s">
        <v>5</v>
      </c>
      <c r="C11857" s="4" t="s">
        <v>13</v>
      </c>
      <c r="D11857" s="34" t="s">
        <v>114</v>
      </c>
      <c r="E11857" s="4" t="s">
        <v>5</v>
      </c>
      <c r="F11857" s="4" t="s">
        <v>13</v>
      </c>
      <c r="G11857" s="4" t="s">
        <v>10</v>
      </c>
      <c r="H11857" s="4" t="s">
        <v>9</v>
      </c>
      <c r="I11857" s="34" t="s">
        <v>115</v>
      </c>
      <c r="J11857" s="4" t="s">
        <v>13</v>
      </c>
      <c r="K11857" s="4" t="s">
        <v>84</v>
      </c>
    </row>
    <row r="11858" spans="1:11">
      <c r="A11858" t="n">
        <v>87080</v>
      </c>
      <c r="B11858" s="15" t="n">
        <v>5</v>
      </c>
      <c r="C11858" s="7" t="n">
        <v>28</v>
      </c>
      <c r="D11858" s="34" t="s">
        <v>3</v>
      </c>
      <c r="E11858" s="41" t="n">
        <v>167</v>
      </c>
      <c r="F11858" s="7" t="n">
        <v>2</v>
      </c>
      <c r="G11858" s="7" t="n">
        <v>7</v>
      </c>
      <c r="H11858" s="7" t="n">
        <v>32</v>
      </c>
      <c r="I11858" s="34" t="s">
        <v>3</v>
      </c>
      <c r="J11858" s="7" t="n">
        <v>1</v>
      </c>
      <c r="K11858" s="16" t="n">
        <f t="normal" ca="1">A11864</f>
        <v>0</v>
      </c>
    </row>
    <row r="11859" spans="1:11">
      <c r="A11859" t="s">
        <v>4</v>
      </c>
      <c r="B11859" s="4" t="s">
        <v>5</v>
      </c>
      <c r="C11859" s="4" t="s">
        <v>13</v>
      </c>
      <c r="D11859" s="4" t="s">
        <v>10</v>
      </c>
    </row>
    <row r="11860" spans="1:11">
      <c r="A11860" t="n">
        <v>87095</v>
      </c>
      <c r="B11860" s="31" t="n">
        <v>64</v>
      </c>
      <c r="C11860" s="7" t="n">
        <v>0</v>
      </c>
      <c r="D11860" s="7" t="n">
        <v>7</v>
      </c>
    </row>
    <row r="11861" spans="1:11">
      <c r="A11861" t="s">
        <v>4</v>
      </c>
      <c r="B11861" s="4" t="s">
        <v>5</v>
      </c>
      <c r="C11861" s="4" t="s">
        <v>84</v>
      </c>
    </row>
    <row r="11862" spans="1:11">
      <c r="A11862" t="n">
        <v>87099</v>
      </c>
      <c r="B11862" s="29" t="n">
        <v>3</v>
      </c>
      <c r="C11862" s="16" t="n">
        <f t="normal" ca="1">A11866</f>
        <v>0</v>
      </c>
    </row>
    <row r="11863" spans="1:11">
      <c r="A11863" t="s">
        <v>4</v>
      </c>
      <c r="B11863" s="4" t="s">
        <v>5</v>
      </c>
      <c r="C11863" s="4" t="s">
        <v>13</v>
      </c>
      <c r="D11863" s="4" t="s">
        <v>10</v>
      </c>
      <c r="E11863" s="4" t="s">
        <v>10</v>
      </c>
      <c r="F11863" s="4" t="s">
        <v>10</v>
      </c>
      <c r="G11863" s="4" t="s">
        <v>10</v>
      </c>
      <c r="H11863" s="4" t="s">
        <v>10</v>
      </c>
      <c r="I11863" s="4" t="s">
        <v>10</v>
      </c>
      <c r="J11863" s="4" t="s">
        <v>10</v>
      </c>
      <c r="K11863" s="4" t="s">
        <v>10</v>
      </c>
      <c r="L11863" s="4" t="s">
        <v>10</v>
      </c>
      <c r="M11863" s="4" t="s">
        <v>10</v>
      </c>
      <c r="N11863" s="4" t="s">
        <v>10</v>
      </c>
      <c r="O11863" s="4" t="s">
        <v>10</v>
      </c>
      <c r="P11863" s="4" t="s">
        <v>10</v>
      </c>
      <c r="Q11863" s="4" t="s">
        <v>10</v>
      </c>
      <c r="R11863" s="4" t="s">
        <v>10</v>
      </c>
      <c r="S11863" s="4" t="s">
        <v>10</v>
      </c>
      <c r="T11863" s="4" t="s">
        <v>10</v>
      </c>
      <c r="U11863" s="4" t="s">
        <v>10</v>
      </c>
      <c r="V11863" s="4" t="s">
        <v>10</v>
      </c>
      <c r="W11863" s="4" t="s">
        <v>10</v>
      </c>
      <c r="X11863" s="4" t="s">
        <v>10</v>
      </c>
      <c r="Y11863" s="4" t="s">
        <v>10</v>
      </c>
      <c r="Z11863" s="4" t="s">
        <v>10</v>
      </c>
      <c r="AA11863" s="4" t="s">
        <v>10</v>
      </c>
    </row>
    <row r="11864" spans="1:11">
      <c r="A11864" t="n">
        <v>87104</v>
      </c>
      <c r="B11864" s="31" t="n">
        <v>64</v>
      </c>
      <c r="C11864" s="7" t="n">
        <v>13</v>
      </c>
      <c r="D11864" s="7" t="n">
        <v>1</v>
      </c>
      <c r="E11864" s="7" t="n">
        <v>2</v>
      </c>
      <c r="F11864" s="7" t="n">
        <v>3</v>
      </c>
      <c r="G11864" s="7" t="n">
        <v>4</v>
      </c>
      <c r="H11864" s="7" t="n">
        <v>5</v>
      </c>
      <c r="I11864" s="7" t="n">
        <v>6</v>
      </c>
      <c r="J11864" s="7" t="n">
        <v>7</v>
      </c>
      <c r="K11864" s="7" t="n">
        <v>8</v>
      </c>
      <c r="L11864" s="7" t="n">
        <v>9</v>
      </c>
      <c r="M11864" s="7" t="n">
        <v>11</v>
      </c>
      <c r="N11864" s="7" t="n">
        <v>65533</v>
      </c>
      <c r="O11864" s="7" t="n">
        <v>65533</v>
      </c>
      <c r="P11864" s="7" t="n">
        <v>65533</v>
      </c>
      <c r="Q11864" s="7" t="n">
        <v>65533</v>
      </c>
      <c r="R11864" s="7" t="n">
        <v>65533</v>
      </c>
      <c r="S11864" s="7" t="n">
        <v>65533</v>
      </c>
      <c r="T11864" s="7" t="n">
        <v>65533</v>
      </c>
      <c r="U11864" s="7" t="n">
        <v>65533</v>
      </c>
      <c r="V11864" s="7" t="n">
        <v>65533</v>
      </c>
      <c r="W11864" s="7" t="n">
        <v>65533</v>
      </c>
      <c r="X11864" s="7" t="n">
        <v>65533</v>
      </c>
      <c r="Y11864" s="7" t="n">
        <v>65533</v>
      </c>
      <c r="Z11864" s="7" t="n">
        <v>65533</v>
      </c>
      <c r="AA11864" s="7" t="n">
        <v>65533</v>
      </c>
    </row>
    <row r="11865" spans="1:11">
      <c r="A11865" t="s">
        <v>4</v>
      </c>
      <c r="B11865" s="4" t="s">
        <v>5</v>
      </c>
      <c r="C11865" s="4" t="s">
        <v>13</v>
      </c>
      <c r="D11865" s="4" t="s">
        <v>10</v>
      </c>
      <c r="E11865" s="4" t="s">
        <v>10</v>
      </c>
      <c r="F11865" s="4" t="s">
        <v>10</v>
      </c>
      <c r="G11865" s="4" t="s">
        <v>10</v>
      </c>
      <c r="H11865" s="4" t="s">
        <v>10</v>
      </c>
      <c r="I11865" s="4" t="s">
        <v>10</v>
      </c>
      <c r="J11865" s="4" t="s">
        <v>10</v>
      </c>
      <c r="K11865" s="4" t="s">
        <v>10</v>
      </c>
      <c r="L11865" s="4" t="s">
        <v>10</v>
      </c>
      <c r="M11865" s="4" t="s">
        <v>10</v>
      </c>
      <c r="N11865" s="4" t="s">
        <v>10</v>
      </c>
      <c r="O11865" s="4" t="s">
        <v>10</v>
      </c>
      <c r="P11865" s="4" t="s">
        <v>10</v>
      </c>
      <c r="Q11865" s="4" t="s">
        <v>10</v>
      </c>
      <c r="R11865" s="4" t="s">
        <v>10</v>
      </c>
      <c r="S11865" s="4" t="s">
        <v>10</v>
      </c>
      <c r="T11865" s="4" t="s">
        <v>10</v>
      </c>
      <c r="U11865" s="4" t="s">
        <v>10</v>
      </c>
      <c r="V11865" s="4" t="s">
        <v>10</v>
      </c>
      <c r="W11865" s="4" t="s">
        <v>10</v>
      </c>
      <c r="X11865" s="4" t="s">
        <v>10</v>
      </c>
      <c r="Y11865" s="4" t="s">
        <v>10</v>
      </c>
      <c r="Z11865" s="4" t="s">
        <v>10</v>
      </c>
      <c r="AA11865" s="4" t="s">
        <v>10</v>
      </c>
    </row>
    <row r="11866" spans="1:11">
      <c r="A11866" t="n">
        <v>87154</v>
      </c>
      <c r="B11866" s="31" t="n">
        <v>64</v>
      </c>
      <c r="C11866" s="7" t="n">
        <v>13</v>
      </c>
      <c r="D11866" s="7" t="n">
        <v>1</v>
      </c>
      <c r="E11866" s="7" t="n">
        <v>2</v>
      </c>
      <c r="F11866" s="7" t="n">
        <v>3</v>
      </c>
      <c r="G11866" s="7" t="n">
        <v>4</v>
      </c>
      <c r="H11866" s="7" t="n">
        <v>5</v>
      </c>
      <c r="I11866" s="7" t="n">
        <v>6</v>
      </c>
      <c r="J11866" s="7" t="n">
        <v>7</v>
      </c>
      <c r="K11866" s="7" t="n">
        <v>8</v>
      </c>
      <c r="L11866" s="7" t="n">
        <v>9</v>
      </c>
      <c r="M11866" s="7" t="n">
        <v>11</v>
      </c>
      <c r="N11866" s="7" t="n">
        <v>65533</v>
      </c>
      <c r="O11866" s="7" t="n">
        <v>65533</v>
      </c>
      <c r="P11866" s="7" t="n">
        <v>65533</v>
      </c>
      <c r="Q11866" s="7" t="n">
        <v>65533</v>
      </c>
      <c r="R11866" s="7" t="n">
        <v>65533</v>
      </c>
      <c r="S11866" s="7" t="n">
        <v>65533</v>
      </c>
      <c r="T11866" s="7" t="n">
        <v>65533</v>
      </c>
      <c r="U11866" s="7" t="n">
        <v>65533</v>
      </c>
      <c r="V11866" s="7" t="n">
        <v>65533</v>
      </c>
      <c r="W11866" s="7" t="n">
        <v>65533</v>
      </c>
      <c r="X11866" s="7" t="n">
        <v>65533</v>
      </c>
      <c r="Y11866" s="7" t="n">
        <v>65533</v>
      </c>
      <c r="Z11866" s="7" t="n">
        <v>65533</v>
      </c>
      <c r="AA11866" s="7" t="n">
        <v>65533</v>
      </c>
    </row>
    <row r="11867" spans="1:11">
      <c r="A11867" t="s">
        <v>4</v>
      </c>
      <c r="B11867" s="4" t="s">
        <v>5</v>
      </c>
      <c r="C11867" s="4" t="s">
        <v>13</v>
      </c>
      <c r="D11867" s="4" t="s">
        <v>10</v>
      </c>
      <c r="E11867" s="4" t="s">
        <v>10</v>
      </c>
      <c r="F11867" s="4" t="s">
        <v>10</v>
      </c>
      <c r="G11867" s="4" t="s">
        <v>10</v>
      </c>
      <c r="H11867" s="4" t="s">
        <v>10</v>
      </c>
      <c r="I11867" s="4" t="s">
        <v>10</v>
      </c>
      <c r="J11867" s="4" t="s">
        <v>10</v>
      </c>
      <c r="K11867" s="4" t="s">
        <v>10</v>
      </c>
      <c r="L11867" s="4" t="s">
        <v>10</v>
      </c>
      <c r="M11867" s="4" t="s">
        <v>10</v>
      </c>
      <c r="N11867" s="4" t="s">
        <v>10</v>
      </c>
      <c r="O11867" s="4" t="s">
        <v>10</v>
      </c>
      <c r="P11867" s="4" t="s">
        <v>10</v>
      </c>
      <c r="Q11867" s="4" t="s">
        <v>10</v>
      </c>
      <c r="R11867" s="4" t="s">
        <v>10</v>
      </c>
      <c r="S11867" s="4" t="s">
        <v>10</v>
      </c>
      <c r="T11867" s="4" t="s">
        <v>10</v>
      </c>
      <c r="U11867" s="4" t="s">
        <v>10</v>
      </c>
      <c r="V11867" s="4" t="s">
        <v>10</v>
      </c>
      <c r="W11867" s="4" t="s">
        <v>10</v>
      </c>
      <c r="X11867" s="4" t="s">
        <v>10</v>
      </c>
      <c r="Y11867" s="4" t="s">
        <v>10</v>
      </c>
      <c r="Z11867" s="4" t="s">
        <v>10</v>
      </c>
      <c r="AA11867" s="4" t="s">
        <v>10</v>
      </c>
    </row>
    <row r="11868" spans="1:11">
      <c r="A11868" t="n">
        <v>87204</v>
      </c>
      <c r="B11868" s="31" t="n">
        <v>64</v>
      </c>
      <c r="C11868" s="7" t="n">
        <v>13</v>
      </c>
      <c r="D11868" s="7" t="n">
        <v>1</v>
      </c>
      <c r="E11868" s="7" t="n">
        <v>2</v>
      </c>
      <c r="F11868" s="7" t="n">
        <v>3</v>
      </c>
      <c r="G11868" s="7" t="n">
        <v>4</v>
      </c>
      <c r="H11868" s="7" t="n">
        <v>5</v>
      </c>
      <c r="I11868" s="7" t="n">
        <v>6</v>
      </c>
      <c r="J11868" s="7" t="n">
        <v>7</v>
      </c>
      <c r="K11868" s="7" t="n">
        <v>8</v>
      </c>
      <c r="L11868" s="7" t="n">
        <v>9</v>
      </c>
      <c r="M11868" s="7" t="n">
        <v>11</v>
      </c>
      <c r="N11868" s="7" t="n">
        <v>65533</v>
      </c>
      <c r="O11868" s="7" t="n">
        <v>65533</v>
      </c>
      <c r="P11868" s="7" t="n">
        <v>65533</v>
      </c>
      <c r="Q11868" s="7" t="n">
        <v>65533</v>
      </c>
      <c r="R11868" s="7" t="n">
        <v>65533</v>
      </c>
      <c r="S11868" s="7" t="n">
        <v>65533</v>
      </c>
      <c r="T11868" s="7" t="n">
        <v>65533</v>
      </c>
      <c r="U11868" s="7" t="n">
        <v>65533</v>
      </c>
      <c r="V11868" s="7" t="n">
        <v>65533</v>
      </c>
      <c r="W11868" s="7" t="n">
        <v>65533</v>
      </c>
      <c r="X11868" s="7" t="n">
        <v>65533</v>
      </c>
      <c r="Y11868" s="7" t="n">
        <v>65533</v>
      </c>
      <c r="Z11868" s="7" t="n">
        <v>65533</v>
      </c>
      <c r="AA11868" s="7" t="n">
        <v>65533</v>
      </c>
    </row>
    <row r="11869" spans="1:11">
      <c r="A11869" t="s">
        <v>4</v>
      </c>
      <c r="B11869" s="4" t="s">
        <v>5</v>
      </c>
      <c r="C11869" s="4" t="s">
        <v>13</v>
      </c>
      <c r="D11869" s="4" t="s">
        <v>10</v>
      </c>
      <c r="E11869" s="4" t="s">
        <v>10</v>
      </c>
      <c r="F11869" s="4" t="s">
        <v>10</v>
      </c>
      <c r="G11869" s="4" t="s">
        <v>10</v>
      </c>
      <c r="H11869" s="4" t="s">
        <v>10</v>
      </c>
      <c r="I11869" s="4" t="s">
        <v>10</v>
      </c>
      <c r="J11869" s="4" t="s">
        <v>10</v>
      </c>
      <c r="K11869" s="4" t="s">
        <v>10</v>
      </c>
      <c r="L11869" s="4" t="s">
        <v>10</v>
      </c>
      <c r="M11869" s="4" t="s">
        <v>10</v>
      </c>
      <c r="N11869" s="4" t="s">
        <v>10</v>
      </c>
      <c r="O11869" s="4" t="s">
        <v>10</v>
      </c>
      <c r="P11869" s="4" t="s">
        <v>10</v>
      </c>
      <c r="Q11869" s="4" t="s">
        <v>10</v>
      </c>
      <c r="R11869" s="4" t="s">
        <v>10</v>
      </c>
      <c r="S11869" s="4" t="s">
        <v>10</v>
      </c>
      <c r="T11869" s="4" t="s">
        <v>10</v>
      </c>
      <c r="U11869" s="4" t="s">
        <v>10</v>
      </c>
      <c r="V11869" s="4" t="s">
        <v>10</v>
      </c>
      <c r="W11869" s="4" t="s">
        <v>10</v>
      </c>
      <c r="X11869" s="4" t="s">
        <v>10</v>
      </c>
      <c r="Y11869" s="4" t="s">
        <v>10</v>
      </c>
      <c r="Z11869" s="4" t="s">
        <v>10</v>
      </c>
      <c r="AA11869" s="4" t="s">
        <v>10</v>
      </c>
    </row>
    <row r="11870" spans="1:11">
      <c r="A11870" t="n">
        <v>87254</v>
      </c>
      <c r="B11870" s="31" t="n">
        <v>64</v>
      </c>
      <c r="C11870" s="7" t="n">
        <v>13</v>
      </c>
      <c r="D11870" s="7" t="n">
        <v>1</v>
      </c>
      <c r="E11870" s="7" t="n">
        <v>2</v>
      </c>
      <c r="F11870" s="7" t="n">
        <v>3</v>
      </c>
      <c r="G11870" s="7" t="n">
        <v>4</v>
      </c>
      <c r="H11870" s="7" t="n">
        <v>5</v>
      </c>
      <c r="I11870" s="7" t="n">
        <v>6</v>
      </c>
      <c r="J11870" s="7" t="n">
        <v>7</v>
      </c>
      <c r="K11870" s="7" t="n">
        <v>8</v>
      </c>
      <c r="L11870" s="7" t="n">
        <v>9</v>
      </c>
      <c r="M11870" s="7" t="n">
        <v>11</v>
      </c>
      <c r="N11870" s="7" t="n">
        <v>65533</v>
      </c>
      <c r="O11870" s="7" t="n">
        <v>65533</v>
      </c>
      <c r="P11870" s="7" t="n">
        <v>65533</v>
      </c>
      <c r="Q11870" s="7" t="n">
        <v>65533</v>
      </c>
      <c r="R11870" s="7" t="n">
        <v>65533</v>
      </c>
      <c r="S11870" s="7" t="n">
        <v>65533</v>
      </c>
      <c r="T11870" s="7" t="n">
        <v>65533</v>
      </c>
      <c r="U11870" s="7" t="n">
        <v>65533</v>
      </c>
      <c r="V11870" s="7" t="n">
        <v>65533</v>
      </c>
      <c r="W11870" s="7" t="n">
        <v>65533</v>
      </c>
      <c r="X11870" s="7" t="n">
        <v>65533</v>
      </c>
      <c r="Y11870" s="7" t="n">
        <v>65533</v>
      </c>
      <c r="Z11870" s="7" t="n">
        <v>65533</v>
      </c>
      <c r="AA11870" s="7" t="n">
        <v>65533</v>
      </c>
    </row>
    <row r="11871" spans="1:11">
      <c r="A11871" t="s">
        <v>4</v>
      </c>
      <c r="B11871" s="4" t="s">
        <v>5</v>
      </c>
      <c r="C11871" s="4" t="s">
        <v>13</v>
      </c>
      <c r="D11871" s="4" t="s">
        <v>10</v>
      </c>
      <c r="E11871" s="4" t="s">
        <v>10</v>
      </c>
      <c r="F11871" s="4" t="s">
        <v>10</v>
      </c>
      <c r="G11871" s="4" t="s">
        <v>10</v>
      </c>
      <c r="H11871" s="4" t="s">
        <v>10</v>
      </c>
      <c r="I11871" s="4" t="s">
        <v>10</v>
      </c>
      <c r="J11871" s="4" t="s">
        <v>10</v>
      </c>
      <c r="K11871" s="4" t="s">
        <v>10</v>
      </c>
      <c r="L11871" s="4" t="s">
        <v>10</v>
      </c>
      <c r="M11871" s="4" t="s">
        <v>10</v>
      </c>
      <c r="N11871" s="4" t="s">
        <v>10</v>
      </c>
      <c r="O11871" s="4" t="s">
        <v>10</v>
      </c>
      <c r="P11871" s="4" t="s">
        <v>10</v>
      </c>
      <c r="Q11871" s="4" t="s">
        <v>10</v>
      </c>
      <c r="R11871" s="4" t="s">
        <v>10</v>
      </c>
      <c r="S11871" s="4" t="s">
        <v>10</v>
      </c>
      <c r="T11871" s="4" t="s">
        <v>10</v>
      </c>
      <c r="U11871" s="4" t="s">
        <v>10</v>
      </c>
      <c r="V11871" s="4" t="s">
        <v>10</v>
      </c>
      <c r="W11871" s="4" t="s">
        <v>10</v>
      </c>
      <c r="X11871" s="4" t="s">
        <v>10</v>
      </c>
      <c r="Y11871" s="4" t="s">
        <v>10</v>
      </c>
      <c r="Z11871" s="4" t="s">
        <v>10</v>
      </c>
      <c r="AA11871" s="4" t="s">
        <v>10</v>
      </c>
    </row>
    <row r="11872" spans="1:11">
      <c r="A11872" t="n">
        <v>87304</v>
      </c>
      <c r="B11872" s="31" t="n">
        <v>64</v>
      </c>
      <c r="C11872" s="7" t="n">
        <v>13</v>
      </c>
      <c r="D11872" s="7" t="n">
        <v>1</v>
      </c>
      <c r="E11872" s="7" t="n">
        <v>2</v>
      </c>
      <c r="F11872" s="7" t="n">
        <v>3</v>
      </c>
      <c r="G11872" s="7" t="n">
        <v>4</v>
      </c>
      <c r="H11872" s="7" t="n">
        <v>5</v>
      </c>
      <c r="I11872" s="7" t="n">
        <v>6</v>
      </c>
      <c r="J11872" s="7" t="n">
        <v>7</v>
      </c>
      <c r="K11872" s="7" t="n">
        <v>8</v>
      </c>
      <c r="L11872" s="7" t="n">
        <v>9</v>
      </c>
      <c r="M11872" s="7" t="n">
        <v>11</v>
      </c>
      <c r="N11872" s="7" t="n">
        <v>65533</v>
      </c>
      <c r="O11872" s="7" t="n">
        <v>65533</v>
      </c>
      <c r="P11872" s="7" t="n">
        <v>65533</v>
      </c>
      <c r="Q11872" s="7" t="n">
        <v>65533</v>
      </c>
      <c r="R11872" s="7" t="n">
        <v>65533</v>
      </c>
      <c r="S11872" s="7" t="n">
        <v>65533</v>
      </c>
      <c r="T11872" s="7" t="n">
        <v>65533</v>
      </c>
      <c r="U11872" s="7" t="n">
        <v>65533</v>
      </c>
      <c r="V11872" s="7" t="n">
        <v>65533</v>
      </c>
      <c r="W11872" s="7" t="n">
        <v>65533</v>
      </c>
      <c r="X11872" s="7" t="n">
        <v>65533</v>
      </c>
      <c r="Y11872" s="7" t="n">
        <v>65533</v>
      </c>
      <c r="Z11872" s="7" t="n">
        <v>65533</v>
      </c>
      <c r="AA11872" s="7" t="n">
        <v>65533</v>
      </c>
    </row>
    <row r="11873" spans="1:27">
      <c r="A11873" t="s">
        <v>4</v>
      </c>
      <c r="B11873" s="4" t="s">
        <v>5</v>
      </c>
      <c r="C11873" s="4" t="s">
        <v>13</v>
      </c>
      <c r="D11873" s="4" t="s">
        <v>13</v>
      </c>
      <c r="E11873" s="4" t="s">
        <v>13</v>
      </c>
      <c r="F11873" s="4" t="s">
        <v>9</v>
      </c>
      <c r="G11873" s="4" t="s">
        <v>13</v>
      </c>
      <c r="H11873" s="4" t="s">
        <v>13</v>
      </c>
      <c r="I11873" s="4" t="s">
        <v>84</v>
      </c>
    </row>
    <row r="11874" spans="1:27">
      <c r="A11874" t="n">
        <v>87354</v>
      </c>
      <c r="B11874" s="15" t="n">
        <v>5</v>
      </c>
      <c r="C11874" s="7" t="n">
        <v>35</v>
      </c>
      <c r="D11874" s="7" t="n">
        <v>6</v>
      </c>
      <c r="E11874" s="7" t="n">
        <v>0</v>
      </c>
      <c r="F11874" s="7" t="n">
        <v>7</v>
      </c>
      <c r="G11874" s="7" t="n">
        <v>2</v>
      </c>
      <c r="H11874" s="7" t="n">
        <v>1</v>
      </c>
      <c r="I11874" s="16" t="n">
        <f t="normal" ca="1">A11878</f>
        <v>0</v>
      </c>
    </row>
    <row r="11875" spans="1:27">
      <c r="A11875" t="s">
        <v>4</v>
      </c>
      <c r="B11875" s="4" t="s">
        <v>5</v>
      </c>
      <c r="C11875" s="4" t="s">
        <v>13</v>
      </c>
      <c r="D11875" s="4" t="s">
        <v>10</v>
      </c>
      <c r="E11875" s="4" t="s">
        <v>10</v>
      </c>
      <c r="F11875" s="4" t="s">
        <v>10</v>
      </c>
      <c r="G11875" s="4" t="s">
        <v>10</v>
      </c>
      <c r="H11875" s="4" t="s">
        <v>10</v>
      </c>
      <c r="I11875" s="4" t="s">
        <v>10</v>
      </c>
      <c r="J11875" s="4" t="s">
        <v>10</v>
      </c>
      <c r="K11875" s="4" t="s">
        <v>10</v>
      </c>
      <c r="L11875" s="4" t="s">
        <v>10</v>
      </c>
      <c r="M11875" s="4" t="s">
        <v>10</v>
      </c>
      <c r="N11875" s="4" t="s">
        <v>10</v>
      </c>
      <c r="O11875" s="4" t="s">
        <v>10</v>
      </c>
      <c r="P11875" s="4" t="s">
        <v>10</v>
      </c>
      <c r="Q11875" s="4" t="s">
        <v>10</v>
      </c>
      <c r="R11875" s="4" t="s">
        <v>10</v>
      </c>
      <c r="S11875" s="4" t="s">
        <v>10</v>
      </c>
      <c r="T11875" s="4" t="s">
        <v>10</v>
      </c>
      <c r="U11875" s="4" t="s">
        <v>10</v>
      </c>
      <c r="V11875" s="4" t="s">
        <v>10</v>
      </c>
      <c r="W11875" s="4" t="s">
        <v>10</v>
      </c>
      <c r="X11875" s="4" t="s">
        <v>10</v>
      </c>
      <c r="Y11875" s="4" t="s">
        <v>10</v>
      </c>
      <c r="Z11875" s="4" t="s">
        <v>10</v>
      </c>
      <c r="AA11875" s="4" t="s">
        <v>10</v>
      </c>
    </row>
    <row r="11876" spans="1:27">
      <c r="A11876" t="n">
        <v>87368</v>
      </c>
      <c r="B11876" s="31" t="n">
        <v>64</v>
      </c>
      <c r="C11876" s="7" t="n">
        <v>13</v>
      </c>
      <c r="D11876" s="7" t="n">
        <v>1</v>
      </c>
      <c r="E11876" s="7" t="n">
        <v>2</v>
      </c>
      <c r="F11876" s="7" t="n">
        <v>3</v>
      </c>
      <c r="G11876" s="7" t="n">
        <v>4</v>
      </c>
      <c r="H11876" s="7" t="n">
        <v>5</v>
      </c>
      <c r="I11876" s="7" t="n">
        <v>6</v>
      </c>
      <c r="J11876" s="7" t="n">
        <v>7</v>
      </c>
      <c r="K11876" s="7" t="n">
        <v>8</v>
      </c>
      <c r="L11876" s="7" t="n">
        <v>9</v>
      </c>
      <c r="M11876" s="7" t="n">
        <v>11</v>
      </c>
      <c r="N11876" s="7" t="n">
        <v>65533</v>
      </c>
      <c r="O11876" s="7" t="n">
        <v>65533</v>
      </c>
      <c r="P11876" s="7" t="n">
        <v>65533</v>
      </c>
      <c r="Q11876" s="7" t="n">
        <v>65533</v>
      </c>
      <c r="R11876" s="7" t="n">
        <v>65533</v>
      </c>
      <c r="S11876" s="7" t="n">
        <v>65533</v>
      </c>
      <c r="T11876" s="7" t="n">
        <v>65533</v>
      </c>
      <c r="U11876" s="7" t="n">
        <v>65533</v>
      </c>
      <c r="V11876" s="7" t="n">
        <v>65533</v>
      </c>
      <c r="W11876" s="7" t="n">
        <v>65533</v>
      </c>
      <c r="X11876" s="7" t="n">
        <v>65533</v>
      </c>
      <c r="Y11876" s="7" t="n">
        <v>65533</v>
      </c>
      <c r="Z11876" s="7" t="n">
        <v>65533</v>
      </c>
      <c r="AA11876" s="7" t="n">
        <v>65533</v>
      </c>
    </row>
    <row r="11877" spans="1:27">
      <c r="A11877" t="s">
        <v>4</v>
      </c>
      <c r="B11877" s="4" t="s">
        <v>5</v>
      </c>
    </row>
    <row r="11878" spans="1:27">
      <c r="A11878" t="n">
        <v>87418</v>
      </c>
      <c r="B11878" s="5" t="n">
        <v>1</v>
      </c>
    </row>
    <row r="11879" spans="1:27" s="3" customFormat="1" customHeight="0">
      <c r="A11879" s="3" t="s">
        <v>2</v>
      </c>
      <c r="B11879" s="3" t="s">
        <v>1153</v>
      </c>
    </row>
    <row r="11880" spans="1:27">
      <c r="A11880" t="s">
        <v>4</v>
      </c>
      <c r="B11880" s="4" t="s">
        <v>5</v>
      </c>
      <c r="C11880" s="4" t="s">
        <v>13</v>
      </c>
      <c r="D11880" s="4" t="s">
        <v>13</v>
      </c>
      <c r="E11880" s="4" t="s">
        <v>9</v>
      </c>
      <c r="F11880" s="4" t="s">
        <v>13</v>
      </c>
      <c r="G11880" s="4" t="s">
        <v>13</v>
      </c>
    </row>
    <row r="11881" spans="1:27">
      <c r="A11881" t="n">
        <v>87420</v>
      </c>
      <c r="B11881" s="25" t="n">
        <v>18</v>
      </c>
      <c r="C11881" s="7" t="n">
        <v>1</v>
      </c>
      <c r="D11881" s="7" t="n">
        <v>0</v>
      </c>
      <c r="E11881" s="7" t="n">
        <v>0</v>
      </c>
      <c r="F11881" s="7" t="n">
        <v>19</v>
      </c>
      <c r="G11881" s="7" t="n">
        <v>1</v>
      </c>
    </row>
    <row r="11882" spans="1:27">
      <c r="A11882" t="s">
        <v>4</v>
      </c>
      <c r="B11882" s="4" t="s">
        <v>5</v>
      </c>
      <c r="C11882" s="4" t="s">
        <v>13</v>
      </c>
      <c r="D11882" s="4" t="s">
        <v>13</v>
      </c>
      <c r="E11882" s="4" t="s">
        <v>10</v>
      </c>
      <c r="F11882" s="4" t="s">
        <v>9</v>
      </c>
    </row>
    <row r="11883" spans="1:27">
      <c r="A11883" t="n">
        <v>87429</v>
      </c>
      <c r="B11883" s="26" t="n">
        <v>31</v>
      </c>
      <c r="C11883" s="7" t="n">
        <v>0</v>
      </c>
      <c r="D11883" s="7" t="n">
        <v>1</v>
      </c>
      <c r="E11883" s="7" t="n">
        <v>0</v>
      </c>
      <c r="F11883" s="7" t="n">
        <v>1107296256</v>
      </c>
    </row>
    <row r="11884" spans="1:27">
      <c r="A11884" t="s">
        <v>4</v>
      </c>
      <c r="B11884" s="4" t="s">
        <v>5</v>
      </c>
      <c r="C11884" s="4" t="s">
        <v>13</v>
      </c>
      <c r="D11884" s="4" t="s">
        <v>13</v>
      </c>
      <c r="E11884" s="4" t="s">
        <v>6</v>
      </c>
      <c r="F11884" s="4" t="s">
        <v>10</v>
      </c>
    </row>
    <row r="11885" spans="1:27">
      <c r="A11885" t="n">
        <v>87438</v>
      </c>
      <c r="B11885" s="26" t="n">
        <v>31</v>
      </c>
      <c r="C11885" s="7" t="n">
        <v>1</v>
      </c>
      <c r="D11885" s="7" t="n">
        <v>1</v>
      </c>
      <c r="E11885" s="7" t="s">
        <v>1154</v>
      </c>
      <c r="F11885" s="7" t="n">
        <v>1</v>
      </c>
    </row>
    <row r="11886" spans="1:27">
      <c r="A11886" t="s">
        <v>4</v>
      </c>
      <c r="B11886" s="4" t="s">
        <v>5</v>
      </c>
      <c r="C11886" s="4" t="s">
        <v>13</v>
      </c>
      <c r="D11886" s="4" t="s">
        <v>13</v>
      </c>
      <c r="E11886" s="4" t="s">
        <v>6</v>
      </c>
      <c r="F11886" s="4" t="s">
        <v>10</v>
      </c>
    </row>
    <row r="11887" spans="1:27">
      <c r="A11887" t="n">
        <v>87480</v>
      </c>
      <c r="B11887" s="26" t="n">
        <v>31</v>
      </c>
      <c r="C11887" s="7" t="n">
        <v>1</v>
      </c>
      <c r="D11887" s="7" t="n">
        <v>1</v>
      </c>
      <c r="E11887" s="7" t="s">
        <v>1155</v>
      </c>
      <c r="F11887" s="7" t="n">
        <v>2</v>
      </c>
    </row>
    <row r="11888" spans="1:27">
      <c r="A11888" t="s">
        <v>4</v>
      </c>
      <c r="B11888" s="4" t="s">
        <v>5</v>
      </c>
      <c r="C11888" s="4" t="s">
        <v>13</v>
      </c>
      <c r="D11888" s="4" t="s">
        <v>13</v>
      </c>
      <c r="E11888" s="4" t="s">
        <v>6</v>
      </c>
      <c r="F11888" s="4" t="s">
        <v>10</v>
      </c>
    </row>
    <row r="11889" spans="1:27">
      <c r="A11889" t="n">
        <v>87517</v>
      </c>
      <c r="B11889" s="26" t="n">
        <v>31</v>
      </c>
      <c r="C11889" s="7" t="n">
        <v>1</v>
      </c>
      <c r="D11889" s="7" t="n">
        <v>1</v>
      </c>
      <c r="E11889" s="7" t="s">
        <v>1156</v>
      </c>
      <c r="F11889" s="7" t="n">
        <v>3</v>
      </c>
    </row>
    <row r="11890" spans="1:27">
      <c r="A11890" t="s">
        <v>4</v>
      </c>
      <c r="B11890" s="4" t="s">
        <v>5</v>
      </c>
      <c r="C11890" s="4" t="s">
        <v>13</v>
      </c>
      <c r="D11890" s="4" t="s">
        <v>13</v>
      </c>
      <c r="E11890" s="4" t="s">
        <v>6</v>
      </c>
      <c r="F11890" s="4" t="s">
        <v>10</v>
      </c>
    </row>
    <row r="11891" spans="1:27">
      <c r="A11891" t="n">
        <v>87548</v>
      </c>
      <c r="B11891" s="26" t="n">
        <v>31</v>
      </c>
      <c r="C11891" s="7" t="n">
        <v>1</v>
      </c>
      <c r="D11891" s="7" t="n">
        <v>1</v>
      </c>
      <c r="E11891" s="7" t="s">
        <v>1157</v>
      </c>
      <c r="F11891" s="7" t="n">
        <v>4</v>
      </c>
    </row>
    <row r="11892" spans="1:27">
      <c r="A11892" t="s">
        <v>4</v>
      </c>
      <c r="B11892" s="4" t="s">
        <v>5</v>
      </c>
      <c r="C11892" s="4" t="s">
        <v>13</v>
      </c>
      <c r="D11892" s="4" t="s">
        <v>13</v>
      </c>
      <c r="E11892" s="4" t="s">
        <v>6</v>
      </c>
      <c r="F11892" s="4" t="s">
        <v>10</v>
      </c>
    </row>
    <row r="11893" spans="1:27">
      <c r="A11893" t="n">
        <v>87596</v>
      </c>
      <c r="B11893" s="26" t="n">
        <v>31</v>
      </c>
      <c r="C11893" s="7" t="n">
        <v>1</v>
      </c>
      <c r="D11893" s="7" t="n">
        <v>1</v>
      </c>
      <c r="E11893" s="7" t="s">
        <v>1158</v>
      </c>
      <c r="F11893" s="7" t="n">
        <v>5</v>
      </c>
    </row>
    <row r="11894" spans="1:27">
      <c r="A11894" t="s">
        <v>4</v>
      </c>
      <c r="B11894" s="4" t="s">
        <v>5</v>
      </c>
      <c r="C11894" s="4" t="s">
        <v>13</v>
      </c>
      <c r="D11894" s="4" t="s">
        <v>13</v>
      </c>
      <c r="E11894" s="4" t="s">
        <v>6</v>
      </c>
      <c r="F11894" s="4" t="s">
        <v>10</v>
      </c>
    </row>
    <row r="11895" spans="1:27">
      <c r="A11895" t="n">
        <v>87639</v>
      </c>
      <c r="B11895" s="26" t="n">
        <v>31</v>
      </c>
      <c r="C11895" s="7" t="n">
        <v>1</v>
      </c>
      <c r="D11895" s="7" t="n">
        <v>1</v>
      </c>
      <c r="E11895" s="7" t="s">
        <v>1159</v>
      </c>
      <c r="F11895" s="7" t="n">
        <v>6</v>
      </c>
    </row>
    <row r="11896" spans="1:27">
      <c r="A11896" t="s">
        <v>4</v>
      </c>
      <c r="B11896" s="4" t="s">
        <v>5</v>
      </c>
      <c r="C11896" s="4" t="s">
        <v>13</v>
      </c>
      <c r="D11896" s="4" t="s">
        <v>13</v>
      </c>
      <c r="E11896" s="4" t="s">
        <v>6</v>
      </c>
      <c r="F11896" s="4" t="s">
        <v>10</v>
      </c>
    </row>
    <row r="11897" spans="1:27">
      <c r="A11897" t="n">
        <v>87682</v>
      </c>
      <c r="B11897" s="26" t="n">
        <v>31</v>
      </c>
      <c r="C11897" s="7" t="n">
        <v>1</v>
      </c>
      <c r="D11897" s="7" t="n">
        <v>1</v>
      </c>
      <c r="E11897" s="7" t="s">
        <v>1160</v>
      </c>
      <c r="F11897" s="7" t="n">
        <v>7</v>
      </c>
    </row>
    <row r="11898" spans="1:27">
      <c r="A11898" t="s">
        <v>4</v>
      </c>
      <c r="B11898" s="4" t="s">
        <v>5</v>
      </c>
      <c r="C11898" s="4" t="s">
        <v>13</v>
      </c>
      <c r="D11898" s="4" t="s">
        <v>13</v>
      </c>
      <c r="E11898" s="4" t="s">
        <v>6</v>
      </c>
      <c r="F11898" s="4" t="s">
        <v>10</v>
      </c>
    </row>
    <row r="11899" spans="1:27">
      <c r="A11899" t="n">
        <v>87727</v>
      </c>
      <c r="B11899" s="26" t="n">
        <v>31</v>
      </c>
      <c r="C11899" s="7" t="n">
        <v>1</v>
      </c>
      <c r="D11899" s="7" t="n">
        <v>1</v>
      </c>
      <c r="E11899" s="7" t="s">
        <v>1161</v>
      </c>
      <c r="F11899" s="7" t="n">
        <v>8</v>
      </c>
    </row>
    <row r="11900" spans="1:27">
      <c r="A11900" t="s">
        <v>4</v>
      </c>
      <c r="B11900" s="4" t="s">
        <v>5</v>
      </c>
      <c r="C11900" s="4" t="s">
        <v>13</v>
      </c>
      <c r="D11900" s="4" t="s">
        <v>13</v>
      </c>
      <c r="E11900" s="4" t="s">
        <v>6</v>
      </c>
      <c r="F11900" s="4" t="s">
        <v>10</v>
      </c>
    </row>
    <row r="11901" spans="1:27">
      <c r="A11901" t="n">
        <v>87770</v>
      </c>
      <c r="B11901" s="26" t="n">
        <v>31</v>
      </c>
      <c r="C11901" s="7" t="n">
        <v>1</v>
      </c>
      <c r="D11901" s="7" t="n">
        <v>1</v>
      </c>
      <c r="E11901" s="7" t="s">
        <v>1162</v>
      </c>
      <c r="F11901" s="7" t="n">
        <v>9</v>
      </c>
    </row>
    <row r="11902" spans="1:27">
      <c r="A11902" t="s">
        <v>4</v>
      </c>
      <c r="B11902" s="4" t="s">
        <v>5</v>
      </c>
      <c r="C11902" s="4" t="s">
        <v>13</v>
      </c>
      <c r="D11902" s="4" t="s">
        <v>13</v>
      </c>
      <c r="E11902" s="4" t="s">
        <v>6</v>
      </c>
      <c r="F11902" s="4" t="s">
        <v>10</v>
      </c>
    </row>
    <row r="11903" spans="1:27">
      <c r="A11903" t="n">
        <v>87815</v>
      </c>
      <c r="B11903" s="26" t="n">
        <v>31</v>
      </c>
      <c r="C11903" s="7" t="n">
        <v>1</v>
      </c>
      <c r="D11903" s="7" t="n">
        <v>1</v>
      </c>
      <c r="E11903" s="7" t="s">
        <v>1163</v>
      </c>
      <c r="F11903" s="7" t="n">
        <v>10</v>
      </c>
    </row>
    <row r="11904" spans="1:27">
      <c r="A11904" t="s">
        <v>4</v>
      </c>
      <c r="B11904" s="4" t="s">
        <v>5</v>
      </c>
      <c r="C11904" s="4" t="s">
        <v>13</v>
      </c>
      <c r="D11904" s="4" t="s">
        <v>13</v>
      </c>
      <c r="E11904" s="4" t="s">
        <v>6</v>
      </c>
      <c r="F11904" s="4" t="s">
        <v>10</v>
      </c>
    </row>
    <row r="11905" spans="1:6">
      <c r="A11905" t="n">
        <v>87858</v>
      </c>
      <c r="B11905" s="26" t="n">
        <v>31</v>
      </c>
      <c r="C11905" s="7" t="n">
        <v>1</v>
      </c>
      <c r="D11905" s="7" t="n">
        <v>1</v>
      </c>
      <c r="E11905" s="7" t="s">
        <v>1164</v>
      </c>
      <c r="F11905" s="7" t="n">
        <v>11</v>
      </c>
    </row>
    <row r="11906" spans="1:6">
      <c r="A11906" t="s">
        <v>4</v>
      </c>
      <c r="B11906" s="4" t="s">
        <v>5</v>
      </c>
      <c r="C11906" s="4" t="s">
        <v>13</v>
      </c>
      <c r="D11906" s="4" t="s">
        <v>13</v>
      </c>
      <c r="E11906" s="4" t="s">
        <v>6</v>
      </c>
      <c r="F11906" s="4" t="s">
        <v>10</v>
      </c>
    </row>
    <row r="11907" spans="1:6">
      <c r="A11907" t="n">
        <v>87903</v>
      </c>
      <c r="B11907" s="26" t="n">
        <v>31</v>
      </c>
      <c r="C11907" s="7" t="n">
        <v>1</v>
      </c>
      <c r="D11907" s="7" t="n">
        <v>1</v>
      </c>
      <c r="E11907" s="7" t="s">
        <v>1165</v>
      </c>
      <c r="F11907" s="7" t="n">
        <v>12</v>
      </c>
    </row>
    <row r="11908" spans="1:6">
      <c r="A11908" t="s">
        <v>4</v>
      </c>
      <c r="B11908" s="4" t="s">
        <v>5</v>
      </c>
      <c r="C11908" s="4" t="s">
        <v>13</v>
      </c>
      <c r="D11908" s="4" t="s">
        <v>13</v>
      </c>
      <c r="E11908" s="4" t="s">
        <v>6</v>
      </c>
      <c r="F11908" s="4" t="s">
        <v>10</v>
      </c>
    </row>
    <row r="11909" spans="1:6">
      <c r="A11909" t="n">
        <v>87939</v>
      </c>
      <c r="B11909" s="26" t="n">
        <v>31</v>
      </c>
      <c r="C11909" s="7" t="n">
        <v>1</v>
      </c>
      <c r="D11909" s="7" t="n">
        <v>1</v>
      </c>
      <c r="E11909" s="7" t="s">
        <v>1166</v>
      </c>
      <c r="F11909" s="7" t="n">
        <v>13</v>
      </c>
    </row>
    <row r="11910" spans="1:6">
      <c r="A11910" t="s">
        <v>4</v>
      </c>
      <c r="B11910" s="4" t="s">
        <v>5</v>
      </c>
      <c r="C11910" s="4" t="s">
        <v>13</v>
      </c>
      <c r="D11910" s="4" t="s">
        <v>13</v>
      </c>
      <c r="E11910" s="4" t="s">
        <v>13</v>
      </c>
      <c r="F11910" s="4" t="s">
        <v>10</v>
      </c>
      <c r="G11910" s="4" t="s">
        <v>10</v>
      </c>
      <c r="H11910" s="4" t="s">
        <v>13</v>
      </c>
    </row>
    <row r="11911" spans="1:6">
      <c r="A11911" t="n">
        <v>87981</v>
      </c>
      <c r="B11911" s="26" t="n">
        <v>31</v>
      </c>
      <c r="C11911" s="7" t="n">
        <v>2</v>
      </c>
      <c r="D11911" s="7" t="n">
        <v>1</v>
      </c>
      <c r="E11911" s="7" t="n">
        <v>1</v>
      </c>
      <c r="F11911" s="7" t="n">
        <v>400</v>
      </c>
      <c r="G11911" s="7" t="n">
        <v>100</v>
      </c>
      <c r="H11911" s="7" t="n">
        <v>0</v>
      </c>
    </row>
    <row r="11912" spans="1:6">
      <c r="A11912" t="s">
        <v>4</v>
      </c>
      <c r="B11912" s="4" t="s">
        <v>5</v>
      </c>
      <c r="C11912" s="4" t="s">
        <v>13</v>
      </c>
      <c r="D11912" s="4" t="s">
        <v>13</v>
      </c>
      <c r="E11912" s="4" t="s">
        <v>13</v>
      </c>
    </row>
    <row r="11913" spans="1:6">
      <c r="A11913" t="n">
        <v>87990</v>
      </c>
      <c r="B11913" s="26" t="n">
        <v>31</v>
      </c>
      <c r="C11913" s="7" t="n">
        <v>4</v>
      </c>
      <c r="D11913" s="7" t="n">
        <v>1</v>
      </c>
      <c r="E11913" s="7" t="n">
        <v>1</v>
      </c>
    </row>
    <row r="11914" spans="1:6">
      <c r="A11914" t="s">
        <v>4</v>
      </c>
      <c r="B11914" s="4" t="s">
        <v>5</v>
      </c>
      <c r="C11914" s="4" t="s">
        <v>13</v>
      </c>
      <c r="D11914" s="4" t="s">
        <v>13</v>
      </c>
    </row>
    <row r="11915" spans="1:6">
      <c r="A11915" t="n">
        <v>87994</v>
      </c>
      <c r="B11915" s="26" t="n">
        <v>31</v>
      </c>
      <c r="C11915" s="7" t="n">
        <v>3</v>
      </c>
      <c r="D11915" s="7" t="n">
        <v>1</v>
      </c>
    </row>
    <row r="11916" spans="1:6">
      <c r="A11916" t="s">
        <v>4</v>
      </c>
      <c r="B11916" s="4" t="s">
        <v>5</v>
      </c>
      <c r="C11916" s="4" t="s">
        <v>13</v>
      </c>
      <c r="D11916" s="4" t="s">
        <v>13</v>
      </c>
      <c r="E11916" s="4" t="s">
        <v>13</v>
      </c>
      <c r="F11916" s="4" t="s">
        <v>9</v>
      </c>
      <c r="G11916" s="4" t="s">
        <v>13</v>
      </c>
      <c r="H11916" s="4" t="s">
        <v>13</v>
      </c>
      <c r="I11916" s="4" t="s">
        <v>84</v>
      </c>
    </row>
    <row r="11917" spans="1:6">
      <c r="A11917" t="n">
        <v>87997</v>
      </c>
      <c r="B11917" s="15" t="n">
        <v>5</v>
      </c>
      <c r="C11917" s="7" t="n">
        <v>35</v>
      </c>
      <c r="D11917" s="7" t="n">
        <v>1</v>
      </c>
      <c r="E11917" s="7" t="n">
        <v>0</v>
      </c>
      <c r="F11917" s="7" t="n">
        <v>-2</v>
      </c>
      <c r="G11917" s="7" t="n">
        <v>3</v>
      </c>
      <c r="H11917" s="7" t="n">
        <v>1</v>
      </c>
      <c r="I11917" s="16" t="n">
        <f t="normal" ca="1">A11921</f>
        <v>0</v>
      </c>
    </row>
    <row r="11918" spans="1:6">
      <c r="A11918" t="s">
        <v>4</v>
      </c>
      <c r="B11918" s="4" t="s">
        <v>5</v>
      </c>
      <c r="C11918" s="4" t="s">
        <v>13</v>
      </c>
      <c r="D11918" s="4" t="s">
        <v>6</v>
      </c>
    </row>
    <row r="11919" spans="1:6">
      <c r="A11919" t="n">
        <v>88011</v>
      </c>
      <c r="B11919" s="30" t="n">
        <v>2</v>
      </c>
      <c r="C11919" s="7" t="n">
        <v>0</v>
      </c>
      <c r="D11919" s="7" t="s">
        <v>1167</v>
      </c>
    </row>
    <row r="11920" spans="1:6">
      <c r="A11920" t="s">
        <v>4</v>
      </c>
      <c r="B11920" s="4" t="s">
        <v>5</v>
      </c>
    </row>
    <row r="11921" spans="1:9">
      <c r="A11921" t="n">
        <v>88026</v>
      </c>
      <c r="B11921" s="5" t="n">
        <v>1</v>
      </c>
    </row>
    <row r="11922" spans="1:9" s="3" customFormat="1" customHeight="0">
      <c r="A11922" s="3" t="s">
        <v>2</v>
      </c>
      <c r="B11922" s="3" t="s">
        <v>1168</v>
      </c>
    </row>
    <row r="11923" spans="1:9">
      <c r="A11923" t="s">
        <v>4</v>
      </c>
      <c r="B11923" s="4" t="s">
        <v>5</v>
      </c>
      <c r="C11923" s="4" t="s">
        <v>13</v>
      </c>
      <c r="D11923" s="4" t="s">
        <v>10</v>
      </c>
      <c r="E11923" s="4" t="s">
        <v>10</v>
      </c>
      <c r="F11923" s="4" t="s">
        <v>10</v>
      </c>
    </row>
    <row r="11924" spans="1:9">
      <c r="A11924" t="n">
        <v>88028</v>
      </c>
      <c r="B11924" s="19" t="n">
        <v>63</v>
      </c>
      <c r="C11924" s="7" t="n">
        <v>0</v>
      </c>
      <c r="D11924" s="7" t="n">
        <v>20</v>
      </c>
      <c r="E11924" s="7" t="n">
        <v>0</v>
      </c>
      <c r="F11924" s="7" t="n">
        <v>40</v>
      </c>
    </row>
    <row r="11925" spans="1:9">
      <c r="A11925" t="s">
        <v>4</v>
      </c>
      <c r="B11925" s="4" t="s">
        <v>5</v>
      </c>
      <c r="C11925" s="4" t="s">
        <v>13</v>
      </c>
      <c r="D11925" s="4" t="s">
        <v>10</v>
      </c>
      <c r="E11925" s="4" t="s">
        <v>9</v>
      </c>
    </row>
    <row r="11926" spans="1:9">
      <c r="A11926" t="n">
        <v>88036</v>
      </c>
      <c r="B11926" s="21" t="n">
        <v>101</v>
      </c>
      <c r="C11926" s="7" t="n">
        <v>0</v>
      </c>
      <c r="D11926" s="7" t="n">
        <v>2200</v>
      </c>
      <c r="E11926" s="7" t="n">
        <v>1</v>
      </c>
    </row>
    <row r="11927" spans="1:9">
      <c r="A11927" t="s">
        <v>4</v>
      </c>
      <c r="B11927" s="4" t="s">
        <v>5</v>
      </c>
      <c r="C11927" s="4" t="s">
        <v>13</v>
      </c>
      <c r="D11927" s="4" t="s">
        <v>10</v>
      </c>
      <c r="E11927" s="4" t="s">
        <v>10</v>
      </c>
      <c r="F11927" s="4" t="s">
        <v>13</v>
      </c>
    </row>
    <row r="11928" spans="1:9">
      <c r="A11928" t="n">
        <v>88044</v>
      </c>
      <c r="B11928" s="22" t="n">
        <v>102</v>
      </c>
      <c r="C11928" s="7" t="n">
        <v>0</v>
      </c>
      <c r="D11928" s="7" t="n">
        <v>20</v>
      </c>
      <c r="E11928" s="7" t="n">
        <v>2200</v>
      </c>
      <c r="F11928" s="7" t="n">
        <v>255</v>
      </c>
    </row>
    <row r="11929" spans="1:9">
      <c r="A11929" t="s">
        <v>4</v>
      </c>
      <c r="B11929" s="4" t="s">
        <v>5</v>
      </c>
      <c r="C11929" s="4" t="s">
        <v>13</v>
      </c>
      <c r="D11929" s="4" t="s">
        <v>10</v>
      </c>
      <c r="E11929" s="4" t="s">
        <v>10</v>
      </c>
      <c r="F11929" s="4" t="s">
        <v>10</v>
      </c>
    </row>
    <row r="11930" spans="1:9">
      <c r="A11930" t="n">
        <v>88051</v>
      </c>
      <c r="B11930" s="19" t="n">
        <v>63</v>
      </c>
      <c r="C11930" s="7" t="n">
        <v>0</v>
      </c>
      <c r="D11930" s="7" t="n">
        <v>21</v>
      </c>
      <c r="E11930" s="7" t="n">
        <v>0</v>
      </c>
      <c r="F11930" s="7" t="n">
        <v>40</v>
      </c>
    </row>
    <row r="11931" spans="1:9">
      <c r="A11931" t="s">
        <v>4</v>
      </c>
      <c r="B11931" s="4" t="s">
        <v>5</v>
      </c>
      <c r="C11931" s="4" t="s">
        <v>13</v>
      </c>
      <c r="D11931" s="4" t="s">
        <v>10</v>
      </c>
      <c r="E11931" s="4" t="s">
        <v>9</v>
      </c>
    </row>
    <row r="11932" spans="1:9">
      <c r="A11932" t="n">
        <v>88059</v>
      </c>
      <c r="B11932" s="21" t="n">
        <v>101</v>
      </c>
      <c r="C11932" s="7" t="n">
        <v>0</v>
      </c>
      <c r="D11932" s="7" t="n">
        <v>2250</v>
      </c>
      <c r="E11932" s="7" t="n">
        <v>1</v>
      </c>
    </row>
    <row r="11933" spans="1:9">
      <c r="A11933" t="s">
        <v>4</v>
      </c>
      <c r="B11933" s="4" t="s">
        <v>5</v>
      </c>
      <c r="C11933" s="4" t="s">
        <v>13</v>
      </c>
      <c r="D11933" s="4" t="s">
        <v>10</v>
      </c>
      <c r="E11933" s="4" t="s">
        <v>10</v>
      </c>
      <c r="F11933" s="4" t="s">
        <v>13</v>
      </c>
    </row>
    <row r="11934" spans="1:9">
      <c r="A11934" t="n">
        <v>88067</v>
      </c>
      <c r="B11934" s="22" t="n">
        <v>102</v>
      </c>
      <c r="C11934" s="7" t="n">
        <v>0</v>
      </c>
      <c r="D11934" s="7" t="n">
        <v>21</v>
      </c>
      <c r="E11934" s="7" t="n">
        <v>2250</v>
      </c>
      <c r="F11934" s="7" t="n">
        <v>255</v>
      </c>
    </row>
    <row r="11935" spans="1:9">
      <c r="A11935" t="s">
        <v>4</v>
      </c>
      <c r="B11935" s="4" t="s">
        <v>5</v>
      </c>
      <c r="C11935" s="4" t="s">
        <v>13</v>
      </c>
      <c r="D11935" s="4" t="s">
        <v>6</v>
      </c>
    </row>
    <row r="11936" spans="1:9">
      <c r="A11936" t="n">
        <v>88074</v>
      </c>
      <c r="B11936" s="30" t="n">
        <v>2</v>
      </c>
      <c r="C11936" s="7" t="n">
        <v>11</v>
      </c>
      <c r="D11936" s="7" t="s">
        <v>562</v>
      </c>
    </row>
    <row r="11937" spans="1:6">
      <c r="A11937" t="s">
        <v>4</v>
      </c>
      <c r="B11937" s="4" t="s">
        <v>5</v>
      </c>
      <c r="C11937" s="4" t="s">
        <v>13</v>
      </c>
      <c r="D11937" s="4" t="s">
        <v>6</v>
      </c>
    </row>
    <row r="11938" spans="1:6">
      <c r="A11938" t="n">
        <v>88090</v>
      </c>
      <c r="B11938" s="30" t="n">
        <v>2</v>
      </c>
      <c r="C11938" s="7" t="n">
        <v>11</v>
      </c>
      <c r="D11938" s="7" t="s">
        <v>563</v>
      </c>
    </row>
    <row r="11939" spans="1:6">
      <c r="A11939" t="s">
        <v>4</v>
      </c>
      <c r="B11939" s="4" t="s">
        <v>5</v>
      </c>
      <c r="C11939" s="4" t="s">
        <v>13</v>
      </c>
      <c r="D11939" s="4" t="s">
        <v>6</v>
      </c>
    </row>
    <row r="11940" spans="1:6">
      <c r="A11940" t="n">
        <v>88111</v>
      </c>
      <c r="B11940" s="30" t="n">
        <v>2</v>
      </c>
      <c r="C11940" s="7" t="n">
        <v>11</v>
      </c>
      <c r="D11940" s="7" t="s">
        <v>746</v>
      </c>
    </row>
    <row r="11941" spans="1:6">
      <c r="A11941" t="s">
        <v>4</v>
      </c>
      <c r="B11941" s="4" t="s">
        <v>5</v>
      </c>
      <c r="C11941" s="4" t="s">
        <v>13</v>
      </c>
      <c r="D11941" s="4" t="s">
        <v>6</v>
      </c>
    </row>
    <row r="11942" spans="1:6">
      <c r="A11942" t="n">
        <v>88132</v>
      </c>
      <c r="B11942" s="30" t="n">
        <v>2</v>
      </c>
      <c r="C11942" s="7" t="n">
        <v>11</v>
      </c>
      <c r="D11942" s="7" t="s">
        <v>789</v>
      </c>
    </row>
    <row r="11943" spans="1:6">
      <c r="A11943" t="s">
        <v>4</v>
      </c>
      <c r="B11943" s="4" t="s">
        <v>5</v>
      </c>
      <c r="C11943" s="4" t="s">
        <v>13</v>
      </c>
      <c r="D11943" s="4" t="s">
        <v>6</v>
      </c>
    </row>
    <row r="11944" spans="1:6">
      <c r="A11944" t="n">
        <v>88153</v>
      </c>
      <c r="B11944" s="30" t="n">
        <v>2</v>
      </c>
      <c r="C11944" s="7" t="n">
        <v>11</v>
      </c>
      <c r="D11944" s="7" t="s">
        <v>1032</v>
      </c>
    </row>
    <row r="11945" spans="1:6">
      <c r="A11945" t="s">
        <v>4</v>
      </c>
      <c r="B11945" s="4" t="s">
        <v>5</v>
      </c>
      <c r="C11945" s="4" t="s">
        <v>13</v>
      </c>
      <c r="D11945" s="4" t="s">
        <v>6</v>
      </c>
    </row>
    <row r="11946" spans="1:6">
      <c r="A11946" t="n">
        <v>88174</v>
      </c>
      <c r="B11946" s="30" t="n">
        <v>2</v>
      </c>
      <c r="C11946" s="7" t="n">
        <v>11</v>
      </c>
      <c r="D11946" s="7" t="s">
        <v>1146</v>
      </c>
    </row>
    <row r="11947" spans="1:6">
      <c r="A11947" t="s">
        <v>4</v>
      </c>
      <c r="B11947" s="4" t="s">
        <v>5</v>
      </c>
      <c r="C11947" s="4" t="s">
        <v>13</v>
      </c>
      <c r="D11947" s="4" t="s">
        <v>6</v>
      </c>
    </row>
    <row r="11948" spans="1:6">
      <c r="A11948" t="n">
        <v>88195</v>
      </c>
      <c r="B11948" s="30" t="n">
        <v>2</v>
      </c>
      <c r="C11948" s="7" t="n">
        <v>11</v>
      </c>
      <c r="D11948" s="7" t="s">
        <v>1169</v>
      </c>
    </row>
    <row r="11949" spans="1:6">
      <c r="A11949" t="s">
        <v>4</v>
      </c>
      <c r="B11949" s="4" t="s">
        <v>5</v>
      </c>
      <c r="C11949" s="4" t="s">
        <v>13</v>
      </c>
      <c r="D11949" s="4" t="s">
        <v>13</v>
      </c>
      <c r="E11949" s="4" t="s">
        <v>9</v>
      </c>
      <c r="F11949" s="4" t="s">
        <v>13</v>
      </c>
      <c r="G11949" s="4" t="s">
        <v>13</v>
      </c>
    </row>
    <row r="11950" spans="1:6">
      <c r="A11950" t="n">
        <v>88216</v>
      </c>
      <c r="B11950" s="25" t="n">
        <v>18</v>
      </c>
      <c r="C11950" s="7" t="n">
        <v>3</v>
      </c>
      <c r="D11950" s="7" t="n">
        <v>0</v>
      </c>
      <c r="E11950" s="7" t="n">
        <v>5</v>
      </c>
      <c r="F11950" s="7" t="n">
        <v>19</v>
      </c>
      <c r="G11950" s="7" t="n">
        <v>1</v>
      </c>
    </row>
    <row r="11951" spans="1:6">
      <c r="A11951" t="s">
        <v>4</v>
      </c>
      <c r="B11951" s="4" t="s">
        <v>5</v>
      </c>
      <c r="C11951" s="4" t="s">
        <v>10</v>
      </c>
    </row>
    <row r="11952" spans="1:6">
      <c r="A11952" t="n">
        <v>88225</v>
      </c>
      <c r="B11952" s="9" t="n">
        <v>12</v>
      </c>
      <c r="C11952" s="7" t="n">
        <v>6400</v>
      </c>
    </row>
    <row r="11953" spans="1:7">
      <c r="A11953" t="s">
        <v>4</v>
      </c>
      <c r="B11953" s="4" t="s">
        <v>5</v>
      </c>
      <c r="C11953" s="4" t="s">
        <v>13</v>
      </c>
    </row>
    <row r="11954" spans="1:7">
      <c r="A11954" t="n">
        <v>88228</v>
      </c>
      <c r="B11954" s="31" t="n">
        <v>64</v>
      </c>
      <c r="C11954" s="7" t="n">
        <v>2</v>
      </c>
    </row>
    <row r="11955" spans="1:7">
      <c r="A11955" t="s">
        <v>4</v>
      </c>
      <c r="B11955" s="4" t="s">
        <v>5</v>
      </c>
      <c r="C11955" s="4" t="s">
        <v>13</v>
      </c>
      <c r="D11955" s="4" t="s">
        <v>10</v>
      </c>
    </row>
    <row r="11956" spans="1:7">
      <c r="A11956" t="n">
        <v>88230</v>
      </c>
      <c r="B11956" s="31" t="n">
        <v>64</v>
      </c>
      <c r="C11956" s="7" t="n">
        <v>0</v>
      </c>
      <c r="D11956" s="7" t="n">
        <v>20</v>
      </c>
    </row>
    <row r="11957" spans="1:7">
      <c r="A11957" t="s">
        <v>4</v>
      </c>
      <c r="B11957" s="4" t="s">
        <v>5</v>
      </c>
      <c r="C11957" s="4" t="s">
        <v>13</v>
      </c>
      <c r="D11957" s="4" t="s">
        <v>10</v>
      </c>
    </row>
    <row r="11958" spans="1:7">
      <c r="A11958" t="n">
        <v>88234</v>
      </c>
      <c r="B11958" s="31" t="n">
        <v>64</v>
      </c>
      <c r="C11958" s="7" t="n">
        <v>0</v>
      </c>
      <c r="D11958" s="7" t="n">
        <v>21</v>
      </c>
    </row>
    <row r="11959" spans="1:7">
      <c r="A11959" t="s">
        <v>4</v>
      </c>
      <c r="B11959" s="4" t="s">
        <v>5</v>
      </c>
      <c r="C11959" s="4" t="s">
        <v>13</v>
      </c>
      <c r="D11959" s="4" t="s">
        <v>10</v>
      </c>
    </row>
    <row r="11960" spans="1:7">
      <c r="A11960" t="n">
        <v>88238</v>
      </c>
      <c r="B11960" s="31" t="n">
        <v>64</v>
      </c>
      <c r="C11960" s="7" t="n">
        <v>4</v>
      </c>
      <c r="D11960" s="7" t="n">
        <v>20</v>
      </c>
    </row>
    <row r="11961" spans="1:7">
      <c r="A11961" t="s">
        <v>4</v>
      </c>
      <c r="B11961" s="4" t="s">
        <v>5</v>
      </c>
      <c r="C11961" s="4" t="s">
        <v>13</v>
      </c>
      <c r="D11961" s="4" t="s">
        <v>6</v>
      </c>
    </row>
    <row r="11962" spans="1:7">
      <c r="A11962" t="n">
        <v>88242</v>
      </c>
      <c r="B11962" s="30" t="n">
        <v>2</v>
      </c>
      <c r="C11962" s="7" t="n">
        <v>10</v>
      </c>
      <c r="D11962" s="7" t="s">
        <v>334</v>
      </c>
    </row>
    <row r="11963" spans="1:7">
      <c r="A11963" t="s">
        <v>4</v>
      </c>
      <c r="B11963" s="4" t="s">
        <v>5</v>
      </c>
      <c r="C11963" s="4" t="s">
        <v>13</v>
      </c>
      <c r="D11963" s="4" t="s">
        <v>13</v>
      </c>
      <c r="E11963" s="4" t="s">
        <v>13</v>
      </c>
      <c r="F11963" s="4" t="s">
        <v>13</v>
      </c>
      <c r="G11963" s="4" t="s">
        <v>10</v>
      </c>
      <c r="H11963" s="4" t="s">
        <v>84</v>
      </c>
      <c r="I11963" s="4" t="s">
        <v>10</v>
      </c>
      <c r="J11963" s="4" t="s">
        <v>84</v>
      </c>
      <c r="K11963" s="4" t="s">
        <v>10</v>
      </c>
      <c r="L11963" s="4" t="s">
        <v>84</v>
      </c>
      <c r="M11963" s="4" t="s">
        <v>10</v>
      </c>
      <c r="N11963" s="4" t="s">
        <v>84</v>
      </c>
      <c r="O11963" s="4" t="s">
        <v>10</v>
      </c>
      <c r="P11963" s="4" t="s">
        <v>84</v>
      </c>
      <c r="Q11963" s="4" t="s">
        <v>10</v>
      </c>
      <c r="R11963" s="4" t="s">
        <v>84</v>
      </c>
      <c r="S11963" s="4" t="s">
        <v>10</v>
      </c>
      <c r="T11963" s="4" t="s">
        <v>84</v>
      </c>
      <c r="U11963" s="4" t="s">
        <v>10</v>
      </c>
      <c r="V11963" s="4" t="s">
        <v>84</v>
      </c>
      <c r="W11963" s="4" t="s">
        <v>10</v>
      </c>
      <c r="X11963" s="4" t="s">
        <v>84</v>
      </c>
      <c r="Y11963" s="4" t="s">
        <v>10</v>
      </c>
      <c r="Z11963" s="4" t="s">
        <v>84</v>
      </c>
      <c r="AA11963" s="4" t="s">
        <v>10</v>
      </c>
      <c r="AB11963" s="4" t="s">
        <v>84</v>
      </c>
      <c r="AC11963" s="4" t="s">
        <v>10</v>
      </c>
      <c r="AD11963" s="4" t="s">
        <v>84</v>
      </c>
      <c r="AE11963" s="4" t="s">
        <v>10</v>
      </c>
      <c r="AF11963" s="4" t="s">
        <v>84</v>
      </c>
      <c r="AG11963" s="4" t="s">
        <v>84</v>
      </c>
    </row>
    <row r="11964" spans="1:7">
      <c r="A11964" t="n">
        <v>88260</v>
      </c>
      <c r="B11964" s="27" t="n">
        <v>6</v>
      </c>
      <c r="C11964" s="7" t="n">
        <v>35</v>
      </c>
      <c r="D11964" s="7" t="n">
        <v>1</v>
      </c>
      <c r="E11964" s="7" t="n">
        <v>1</v>
      </c>
      <c r="F11964" s="7" t="n">
        <v>13</v>
      </c>
      <c r="G11964" s="7" t="n">
        <v>13</v>
      </c>
      <c r="H11964" s="16" t="n">
        <f t="normal" ca="1">A11966</f>
        <v>0</v>
      </c>
      <c r="I11964" s="7" t="n">
        <v>12</v>
      </c>
      <c r="J11964" s="16" t="n">
        <f t="normal" ca="1">A11966</f>
        <v>0</v>
      </c>
      <c r="K11964" s="7" t="n">
        <v>11</v>
      </c>
      <c r="L11964" s="16" t="n">
        <f t="normal" ca="1">A11968</f>
        <v>0</v>
      </c>
      <c r="M11964" s="7" t="n">
        <v>10</v>
      </c>
      <c r="N11964" s="16" t="n">
        <f t="normal" ca="1">A11968</f>
        <v>0</v>
      </c>
      <c r="O11964" s="7" t="n">
        <v>9</v>
      </c>
      <c r="P11964" s="16" t="n">
        <f t="normal" ca="1">A11970</f>
        <v>0</v>
      </c>
      <c r="Q11964" s="7" t="n">
        <v>8</v>
      </c>
      <c r="R11964" s="16" t="n">
        <f t="normal" ca="1">A11970</f>
        <v>0</v>
      </c>
      <c r="S11964" s="7" t="n">
        <v>7</v>
      </c>
      <c r="T11964" s="16" t="n">
        <f t="normal" ca="1">A11972</f>
        <v>0</v>
      </c>
      <c r="U11964" s="7" t="n">
        <v>6</v>
      </c>
      <c r="V11964" s="16" t="n">
        <f t="normal" ca="1">A11972</f>
        <v>0</v>
      </c>
      <c r="W11964" s="7" t="n">
        <v>5</v>
      </c>
      <c r="X11964" s="16" t="n">
        <f t="normal" ca="1">A11976</f>
        <v>0</v>
      </c>
      <c r="Y11964" s="7" t="n">
        <v>4</v>
      </c>
      <c r="Z11964" s="16" t="n">
        <f t="normal" ca="1">A11976</f>
        <v>0</v>
      </c>
      <c r="AA11964" s="7" t="n">
        <v>3</v>
      </c>
      <c r="AB11964" s="16" t="n">
        <f t="normal" ca="1">A11976</f>
        <v>0</v>
      </c>
      <c r="AC11964" s="7" t="n">
        <v>2</v>
      </c>
      <c r="AD11964" s="16" t="n">
        <f t="normal" ca="1">A11976</f>
        <v>0</v>
      </c>
      <c r="AE11964" s="7" t="n">
        <v>1</v>
      </c>
      <c r="AF11964" s="16" t="n">
        <f t="normal" ca="1">A11976</f>
        <v>0</v>
      </c>
      <c r="AG11964" s="16" t="n">
        <f t="normal" ca="1">A11976</f>
        <v>0</v>
      </c>
    </row>
    <row r="11965" spans="1:7">
      <c r="A11965" t="s">
        <v>4</v>
      </c>
      <c r="B11965" s="4" t="s">
        <v>5</v>
      </c>
      <c r="C11965" s="4" t="s">
        <v>10</v>
      </c>
    </row>
    <row r="11966" spans="1:7">
      <c r="A11966" t="n">
        <v>88347</v>
      </c>
      <c r="B11966" s="9" t="n">
        <v>12</v>
      </c>
      <c r="C11966" s="7" t="n">
        <v>10243</v>
      </c>
    </row>
    <row r="11967" spans="1:7">
      <c r="A11967" t="s">
        <v>4</v>
      </c>
      <c r="B11967" s="4" t="s">
        <v>5</v>
      </c>
      <c r="C11967" s="4" t="s">
        <v>10</v>
      </c>
    </row>
    <row r="11968" spans="1:7">
      <c r="A11968" t="n">
        <v>88350</v>
      </c>
      <c r="B11968" s="9" t="n">
        <v>12</v>
      </c>
      <c r="C11968" s="7" t="n">
        <v>10242</v>
      </c>
    </row>
    <row r="11969" spans="1:33">
      <c r="A11969" t="s">
        <v>4</v>
      </c>
      <c r="B11969" s="4" t="s">
        <v>5</v>
      </c>
      <c r="C11969" s="4" t="s">
        <v>10</v>
      </c>
    </row>
    <row r="11970" spans="1:33">
      <c r="A11970" t="n">
        <v>88353</v>
      </c>
      <c r="B11970" s="9" t="n">
        <v>12</v>
      </c>
      <c r="C11970" s="7" t="n">
        <v>10241</v>
      </c>
    </row>
    <row r="11971" spans="1:33">
      <c r="A11971" t="s">
        <v>4</v>
      </c>
      <c r="B11971" s="4" t="s">
        <v>5</v>
      </c>
      <c r="C11971" s="4" t="s">
        <v>10</v>
      </c>
    </row>
    <row r="11972" spans="1:33">
      <c r="A11972" t="n">
        <v>88356</v>
      </c>
      <c r="B11972" s="9" t="n">
        <v>12</v>
      </c>
      <c r="C11972" s="7" t="n">
        <v>10240</v>
      </c>
    </row>
    <row r="11973" spans="1:33">
      <c r="A11973" t="s">
        <v>4</v>
      </c>
      <c r="B11973" s="4" t="s">
        <v>5</v>
      </c>
      <c r="C11973" s="4" t="s">
        <v>10</v>
      </c>
    </row>
    <row r="11974" spans="1:33">
      <c r="A11974" t="n">
        <v>88359</v>
      </c>
      <c r="B11974" s="9" t="n">
        <v>12</v>
      </c>
      <c r="C11974" s="7" t="n">
        <v>10480</v>
      </c>
    </row>
    <row r="11975" spans="1:33">
      <c r="A11975" t="s">
        <v>4</v>
      </c>
      <c r="B11975" s="4" t="s">
        <v>5</v>
      </c>
      <c r="C11975" s="4" t="s">
        <v>84</v>
      </c>
    </row>
    <row r="11976" spans="1:33">
      <c r="A11976" t="n">
        <v>88362</v>
      </c>
      <c r="B11976" s="29" t="n">
        <v>3</v>
      </c>
      <c r="C11976" s="16" t="n">
        <f t="normal" ca="1">A11978</f>
        <v>0</v>
      </c>
    </row>
    <row r="11977" spans="1:33">
      <c r="A11977" t="s">
        <v>4</v>
      </c>
      <c r="B11977" s="4" t="s">
        <v>5</v>
      </c>
      <c r="C11977" s="4" t="s">
        <v>13</v>
      </c>
      <c r="D11977" s="4" t="s">
        <v>13</v>
      </c>
      <c r="E11977" s="4" t="s">
        <v>13</v>
      </c>
      <c r="F11977" s="4" t="s">
        <v>13</v>
      </c>
      <c r="G11977" s="4" t="s">
        <v>10</v>
      </c>
      <c r="H11977" s="4" t="s">
        <v>84</v>
      </c>
      <c r="I11977" s="4" t="s">
        <v>10</v>
      </c>
      <c r="J11977" s="4" t="s">
        <v>84</v>
      </c>
      <c r="K11977" s="4" t="s">
        <v>10</v>
      </c>
      <c r="L11977" s="4" t="s">
        <v>84</v>
      </c>
      <c r="M11977" s="4" t="s">
        <v>10</v>
      </c>
      <c r="N11977" s="4" t="s">
        <v>84</v>
      </c>
      <c r="O11977" s="4" t="s">
        <v>10</v>
      </c>
      <c r="P11977" s="4" t="s">
        <v>84</v>
      </c>
      <c r="Q11977" s="4" t="s">
        <v>10</v>
      </c>
      <c r="R11977" s="4" t="s">
        <v>84</v>
      </c>
      <c r="S11977" s="4" t="s">
        <v>10</v>
      </c>
      <c r="T11977" s="4" t="s">
        <v>84</v>
      </c>
      <c r="U11977" s="4" t="s">
        <v>10</v>
      </c>
      <c r="V11977" s="4" t="s">
        <v>84</v>
      </c>
      <c r="W11977" s="4" t="s">
        <v>10</v>
      </c>
      <c r="X11977" s="4" t="s">
        <v>84</v>
      </c>
      <c r="Y11977" s="4" t="s">
        <v>10</v>
      </c>
      <c r="Z11977" s="4" t="s">
        <v>84</v>
      </c>
      <c r="AA11977" s="4" t="s">
        <v>10</v>
      </c>
      <c r="AB11977" s="4" t="s">
        <v>84</v>
      </c>
      <c r="AC11977" s="4" t="s">
        <v>10</v>
      </c>
      <c r="AD11977" s="4" t="s">
        <v>84</v>
      </c>
      <c r="AE11977" s="4" t="s">
        <v>10</v>
      </c>
      <c r="AF11977" s="4" t="s">
        <v>84</v>
      </c>
      <c r="AG11977" s="4" t="s">
        <v>84</v>
      </c>
    </row>
    <row r="11978" spans="1:33">
      <c r="A11978" t="n">
        <v>88367</v>
      </c>
      <c r="B11978" s="27" t="n">
        <v>6</v>
      </c>
      <c r="C11978" s="7" t="n">
        <v>35</v>
      </c>
      <c r="D11978" s="7" t="n">
        <v>1</v>
      </c>
      <c r="E11978" s="7" t="n">
        <v>1</v>
      </c>
      <c r="F11978" s="7" t="n">
        <v>13</v>
      </c>
      <c r="G11978" s="7" t="n">
        <v>1</v>
      </c>
      <c r="H11978" s="16" t="n">
        <f t="normal" ca="1">A11980</f>
        <v>0</v>
      </c>
      <c r="I11978" s="7" t="n">
        <v>2</v>
      </c>
      <c r="J11978" s="16" t="n">
        <f t="normal" ca="1">A11984</f>
        <v>0</v>
      </c>
      <c r="K11978" s="7" t="n">
        <v>3</v>
      </c>
      <c r="L11978" s="16" t="n">
        <f t="normal" ca="1">A11988</f>
        <v>0</v>
      </c>
      <c r="M11978" s="7" t="n">
        <v>4</v>
      </c>
      <c r="N11978" s="16" t="n">
        <f t="normal" ca="1">A11992</f>
        <v>0</v>
      </c>
      <c r="O11978" s="7" t="n">
        <v>5</v>
      </c>
      <c r="P11978" s="16" t="n">
        <f t="normal" ca="1">A11996</f>
        <v>0</v>
      </c>
      <c r="Q11978" s="7" t="n">
        <v>6</v>
      </c>
      <c r="R11978" s="16" t="n">
        <f t="normal" ca="1">A12002</f>
        <v>0</v>
      </c>
      <c r="S11978" s="7" t="n">
        <v>7</v>
      </c>
      <c r="T11978" s="16" t="n">
        <f t="normal" ca="1">A12006</f>
        <v>0</v>
      </c>
      <c r="U11978" s="7" t="n">
        <v>8</v>
      </c>
      <c r="V11978" s="16" t="n">
        <f t="normal" ca="1">A12010</f>
        <v>0</v>
      </c>
      <c r="W11978" s="7" t="n">
        <v>9</v>
      </c>
      <c r="X11978" s="16" t="n">
        <f t="normal" ca="1">A12014</f>
        <v>0</v>
      </c>
      <c r="Y11978" s="7" t="n">
        <v>10</v>
      </c>
      <c r="Z11978" s="16" t="n">
        <f t="normal" ca="1">A12018</f>
        <v>0</v>
      </c>
      <c r="AA11978" s="7" t="n">
        <v>11</v>
      </c>
      <c r="AB11978" s="16" t="n">
        <f t="normal" ca="1">A12022</f>
        <v>0</v>
      </c>
      <c r="AC11978" s="7" t="n">
        <v>12</v>
      </c>
      <c r="AD11978" s="16" t="n">
        <f t="normal" ca="1">A12026</f>
        <v>0</v>
      </c>
      <c r="AE11978" s="7" t="n">
        <v>13</v>
      </c>
      <c r="AF11978" s="16" t="n">
        <f t="normal" ca="1">A12030</f>
        <v>0</v>
      </c>
      <c r="AG11978" s="16" t="n">
        <f t="normal" ca="1">A12034</f>
        <v>0</v>
      </c>
    </row>
    <row r="11979" spans="1:33">
      <c r="A11979" t="s">
        <v>4</v>
      </c>
      <c r="B11979" s="4" t="s">
        <v>5</v>
      </c>
      <c r="C11979" s="4" t="s">
        <v>13</v>
      </c>
      <c r="D11979" s="4" t="s">
        <v>10</v>
      </c>
    </row>
    <row r="11980" spans="1:33">
      <c r="A11980" t="n">
        <v>88454</v>
      </c>
      <c r="B11980" s="42" t="n">
        <v>162</v>
      </c>
      <c r="C11980" s="7" t="n">
        <v>1</v>
      </c>
      <c r="D11980" s="7" t="n">
        <v>20481</v>
      </c>
    </row>
    <row r="11981" spans="1:33">
      <c r="A11981" t="s">
        <v>4</v>
      </c>
      <c r="B11981" s="4" t="s">
        <v>5</v>
      </c>
      <c r="C11981" s="4" t="s">
        <v>84</v>
      </c>
    </row>
    <row r="11982" spans="1:33">
      <c r="A11982" t="n">
        <v>88458</v>
      </c>
      <c r="B11982" s="29" t="n">
        <v>3</v>
      </c>
      <c r="C11982" s="16" t="n">
        <f t="normal" ca="1">A12034</f>
        <v>0</v>
      </c>
    </row>
    <row r="11983" spans="1:33">
      <c r="A11983" t="s">
        <v>4</v>
      </c>
      <c r="B11983" s="4" t="s">
        <v>5</v>
      </c>
      <c r="C11983" s="4" t="s">
        <v>13</v>
      </c>
      <c r="D11983" s="4" t="s">
        <v>10</v>
      </c>
    </row>
    <row r="11984" spans="1:33">
      <c r="A11984" t="n">
        <v>88463</v>
      </c>
      <c r="B11984" s="42" t="n">
        <v>162</v>
      </c>
      <c r="C11984" s="7" t="n">
        <v>1</v>
      </c>
      <c r="D11984" s="7" t="n">
        <v>20482</v>
      </c>
    </row>
    <row r="11985" spans="1:33">
      <c r="A11985" t="s">
        <v>4</v>
      </c>
      <c r="B11985" s="4" t="s">
        <v>5</v>
      </c>
      <c r="C11985" s="4" t="s">
        <v>84</v>
      </c>
    </row>
    <row r="11986" spans="1:33">
      <c r="A11986" t="n">
        <v>88467</v>
      </c>
      <c r="B11986" s="29" t="n">
        <v>3</v>
      </c>
      <c r="C11986" s="16" t="n">
        <f t="normal" ca="1">A12034</f>
        <v>0</v>
      </c>
    </row>
    <row r="11987" spans="1:33">
      <c r="A11987" t="s">
        <v>4</v>
      </c>
      <c r="B11987" s="4" t="s">
        <v>5</v>
      </c>
      <c r="C11987" s="4" t="s">
        <v>13</v>
      </c>
      <c r="D11987" s="4" t="s">
        <v>10</v>
      </c>
    </row>
    <row r="11988" spans="1:33">
      <c r="A11988" t="n">
        <v>88472</v>
      </c>
      <c r="B11988" s="42" t="n">
        <v>162</v>
      </c>
      <c r="C11988" s="7" t="n">
        <v>1</v>
      </c>
      <c r="D11988" s="7" t="n">
        <v>20483</v>
      </c>
    </row>
    <row r="11989" spans="1:33">
      <c r="A11989" t="s">
        <v>4</v>
      </c>
      <c r="B11989" s="4" t="s">
        <v>5</v>
      </c>
      <c r="C11989" s="4" t="s">
        <v>84</v>
      </c>
    </row>
    <row r="11990" spans="1:33">
      <c r="A11990" t="n">
        <v>88476</v>
      </c>
      <c r="B11990" s="29" t="n">
        <v>3</v>
      </c>
      <c r="C11990" s="16" t="n">
        <f t="normal" ca="1">A12034</f>
        <v>0</v>
      </c>
    </row>
    <row r="11991" spans="1:33">
      <c r="A11991" t="s">
        <v>4</v>
      </c>
      <c r="B11991" s="4" t="s">
        <v>5</v>
      </c>
      <c r="C11991" s="4" t="s">
        <v>13</v>
      </c>
      <c r="D11991" s="4" t="s">
        <v>10</v>
      </c>
    </row>
    <row r="11992" spans="1:33">
      <c r="A11992" t="n">
        <v>88481</v>
      </c>
      <c r="B11992" s="42" t="n">
        <v>162</v>
      </c>
      <c r="C11992" s="7" t="n">
        <v>1</v>
      </c>
      <c r="D11992" s="7" t="n">
        <v>20484</v>
      </c>
    </row>
    <row r="11993" spans="1:33">
      <c r="A11993" t="s">
        <v>4</v>
      </c>
      <c r="B11993" s="4" t="s">
        <v>5</v>
      </c>
      <c r="C11993" s="4" t="s">
        <v>84</v>
      </c>
    </row>
    <row r="11994" spans="1:33">
      <c r="A11994" t="n">
        <v>88485</v>
      </c>
      <c r="B11994" s="29" t="n">
        <v>3</v>
      </c>
      <c r="C11994" s="16" t="n">
        <f t="normal" ca="1">A12034</f>
        <v>0</v>
      </c>
    </row>
    <row r="11995" spans="1:33">
      <c r="A11995" t="s">
        <v>4</v>
      </c>
      <c r="B11995" s="4" t="s">
        <v>5</v>
      </c>
      <c r="C11995" s="4" t="s">
        <v>10</v>
      </c>
    </row>
    <row r="11996" spans="1:33">
      <c r="A11996" t="n">
        <v>88490</v>
      </c>
      <c r="B11996" s="9" t="n">
        <v>12</v>
      </c>
      <c r="C11996" s="7" t="n">
        <v>6767</v>
      </c>
    </row>
    <row r="11997" spans="1:33">
      <c r="A11997" t="s">
        <v>4</v>
      </c>
      <c r="B11997" s="4" t="s">
        <v>5</v>
      </c>
      <c r="C11997" s="4" t="s">
        <v>13</v>
      </c>
      <c r="D11997" s="4" t="s">
        <v>10</v>
      </c>
    </row>
    <row r="11998" spans="1:33">
      <c r="A11998" t="n">
        <v>88493</v>
      </c>
      <c r="B11998" s="42" t="n">
        <v>162</v>
      </c>
      <c r="C11998" s="7" t="n">
        <v>1</v>
      </c>
      <c r="D11998" s="7" t="n">
        <v>20485</v>
      </c>
    </row>
    <row r="11999" spans="1:33">
      <c r="A11999" t="s">
        <v>4</v>
      </c>
      <c r="B11999" s="4" t="s">
        <v>5</v>
      </c>
      <c r="C11999" s="4" t="s">
        <v>84</v>
      </c>
    </row>
    <row r="12000" spans="1:33">
      <c r="A12000" t="n">
        <v>88497</v>
      </c>
      <c r="B12000" s="29" t="n">
        <v>3</v>
      </c>
      <c r="C12000" s="16" t="n">
        <f t="normal" ca="1">A12034</f>
        <v>0</v>
      </c>
    </row>
    <row r="12001" spans="1:4">
      <c r="A12001" t="s">
        <v>4</v>
      </c>
      <c r="B12001" s="4" t="s">
        <v>5</v>
      </c>
      <c r="C12001" s="4" t="s">
        <v>13</v>
      </c>
      <c r="D12001" s="4" t="s">
        <v>10</v>
      </c>
    </row>
    <row r="12002" spans="1:4">
      <c r="A12002" t="n">
        <v>88502</v>
      </c>
      <c r="B12002" s="42" t="n">
        <v>162</v>
      </c>
      <c r="C12002" s="7" t="n">
        <v>1</v>
      </c>
      <c r="D12002" s="7" t="n">
        <v>20486</v>
      </c>
    </row>
    <row r="12003" spans="1:4">
      <c r="A12003" t="s">
        <v>4</v>
      </c>
      <c r="B12003" s="4" t="s">
        <v>5</v>
      </c>
      <c r="C12003" s="4" t="s">
        <v>84</v>
      </c>
    </row>
    <row r="12004" spans="1:4">
      <c r="A12004" t="n">
        <v>88506</v>
      </c>
      <c r="B12004" s="29" t="n">
        <v>3</v>
      </c>
      <c r="C12004" s="16" t="n">
        <f t="normal" ca="1">A12034</f>
        <v>0</v>
      </c>
    </row>
    <row r="12005" spans="1:4">
      <c r="A12005" t="s">
        <v>4</v>
      </c>
      <c r="B12005" s="4" t="s">
        <v>5</v>
      </c>
      <c r="C12005" s="4" t="s">
        <v>13</v>
      </c>
      <c r="D12005" s="4" t="s">
        <v>10</v>
      </c>
    </row>
    <row r="12006" spans="1:4">
      <c r="A12006" t="n">
        <v>88511</v>
      </c>
      <c r="B12006" s="42" t="n">
        <v>162</v>
      </c>
      <c r="C12006" s="7" t="n">
        <v>1</v>
      </c>
      <c r="D12006" s="7" t="n">
        <v>20487</v>
      </c>
    </row>
    <row r="12007" spans="1:4">
      <c r="A12007" t="s">
        <v>4</v>
      </c>
      <c r="B12007" s="4" t="s">
        <v>5</v>
      </c>
      <c r="C12007" s="4" t="s">
        <v>84</v>
      </c>
    </row>
    <row r="12008" spans="1:4">
      <c r="A12008" t="n">
        <v>88515</v>
      </c>
      <c r="B12008" s="29" t="n">
        <v>3</v>
      </c>
      <c r="C12008" s="16" t="n">
        <f t="normal" ca="1">A12034</f>
        <v>0</v>
      </c>
    </row>
    <row r="12009" spans="1:4">
      <c r="A12009" t="s">
        <v>4</v>
      </c>
      <c r="B12009" s="4" t="s">
        <v>5</v>
      </c>
      <c r="C12009" s="4" t="s">
        <v>13</v>
      </c>
      <c r="D12009" s="4" t="s">
        <v>10</v>
      </c>
    </row>
    <row r="12010" spans="1:4">
      <c r="A12010" t="n">
        <v>88520</v>
      </c>
      <c r="B12010" s="42" t="n">
        <v>162</v>
      </c>
      <c r="C12010" s="7" t="n">
        <v>1</v>
      </c>
      <c r="D12010" s="7" t="n">
        <v>20488</v>
      </c>
    </row>
    <row r="12011" spans="1:4">
      <c r="A12011" t="s">
        <v>4</v>
      </c>
      <c r="B12011" s="4" t="s">
        <v>5</v>
      </c>
      <c r="C12011" s="4" t="s">
        <v>84</v>
      </c>
    </row>
    <row r="12012" spans="1:4">
      <c r="A12012" t="n">
        <v>88524</v>
      </c>
      <c r="B12012" s="29" t="n">
        <v>3</v>
      </c>
      <c r="C12012" s="16" t="n">
        <f t="normal" ca="1">A12034</f>
        <v>0</v>
      </c>
    </row>
    <row r="12013" spans="1:4">
      <c r="A12013" t="s">
        <v>4</v>
      </c>
      <c r="B12013" s="4" t="s">
        <v>5</v>
      </c>
      <c r="C12013" s="4" t="s">
        <v>13</v>
      </c>
      <c r="D12013" s="4" t="s">
        <v>10</v>
      </c>
    </row>
    <row r="12014" spans="1:4">
      <c r="A12014" t="n">
        <v>88529</v>
      </c>
      <c r="B12014" s="42" t="n">
        <v>162</v>
      </c>
      <c r="C12014" s="7" t="n">
        <v>1</v>
      </c>
      <c r="D12014" s="7" t="n">
        <v>20489</v>
      </c>
    </row>
    <row r="12015" spans="1:4">
      <c r="A12015" t="s">
        <v>4</v>
      </c>
      <c r="B12015" s="4" t="s">
        <v>5</v>
      </c>
      <c r="C12015" s="4" t="s">
        <v>84</v>
      </c>
    </row>
    <row r="12016" spans="1:4">
      <c r="A12016" t="n">
        <v>88533</v>
      </c>
      <c r="B12016" s="29" t="n">
        <v>3</v>
      </c>
      <c r="C12016" s="16" t="n">
        <f t="normal" ca="1">A12034</f>
        <v>0</v>
      </c>
    </row>
    <row r="12017" spans="1:4">
      <c r="A12017" t="s">
        <v>4</v>
      </c>
      <c r="B12017" s="4" t="s">
        <v>5</v>
      </c>
      <c r="C12017" s="4" t="s">
        <v>13</v>
      </c>
      <c r="D12017" s="4" t="s">
        <v>10</v>
      </c>
    </row>
    <row r="12018" spans="1:4">
      <c r="A12018" t="n">
        <v>88538</v>
      </c>
      <c r="B12018" s="42" t="n">
        <v>162</v>
      </c>
      <c r="C12018" s="7" t="n">
        <v>1</v>
      </c>
      <c r="D12018" s="7" t="n">
        <v>20490</v>
      </c>
    </row>
    <row r="12019" spans="1:4">
      <c r="A12019" t="s">
        <v>4</v>
      </c>
      <c r="B12019" s="4" t="s">
        <v>5</v>
      </c>
      <c r="C12019" s="4" t="s">
        <v>84</v>
      </c>
    </row>
    <row r="12020" spans="1:4">
      <c r="A12020" t="n">
        <v>88542</v>
      </c>
      <c r="B12020" s="29" t="n">
        <v>3</v>
      </c>
      <c r="C12020" s="16" t="n">
        <f t="normal" ca="1">A12034</f>
        <v>0</v>
      </c>
    </row>
    <row r="12021" spans="1:4">
      <c r="A12021" t="s">
        <v>4</v>
      </c>
      <c r="B12021" s="4" t="s">
        <v>5</v>
      </c>
      <c r="C12021" s="4" t="s">
        <v>13</v>
      </c>
      <c r="D12021" s="4" t="s">
        <v>10</v>
      </c>
    </row>
    <row r="12022" spans="1:4">
      <c r="A12022" t="n">
        <v>88547</v>
      </c>
      <c r="B12022" s="42" t="n">
        <v>162</v>
      </c>
      <c r="C12022" s="7" t="n">
        <v>1</v>
      </c>
      <c r="D12022" s="7" t="n">
        <v>20491</v>
      </c>
    </row>
    <row r="12023" spans="1:4">
      <c r="A12023" t="s">
        <v>4</v>
      </c>
      <c r="B12023" s="4" t="s">
        <v>5</v>
      </c>
      <c r="C12023" s="4" t="s">
        <v>84</v>
      </c>
    </row>
    <row r="12024" spans="1:4">
      <c r="A12024" t="n">
        <v>88551</v>
      </c>
      <c r="B12024" s="29" t="n">
        <v>3</v>
      </c>
      <c r="C12024" s="16" t="n">
        <f t="normal" ca="1">A12034</f>
        <v>0</v>
      </c>
    </row>
    <row r="12025" spans="1:4">
      <c r="A12025" t="s">
        <v>4</v>
      </c>
      <c r="B12025" s="4" t="s">
        <v>5</v>
      </c>
      <c r="C12025" s="4" t="s">
        <v>13</v>
      </c>
      <c r="D12025" s="4" t="s">
        <v>10</v>
      </c>
    </row>
    <row r="12026" spans="1:4">
      <c r="A12026" t="n">
        <v>88556</v>
      </c>
      <c r="B12026" s="42" t="n">
        <v>162</v>
      </c>
      <c r="C12026" s="7" t="n">
        <v>1</v>
      </c>
      <c r="D12026" s="7" t="n">
        <v>20492</v>
      </c>
    </row>
    <row r="12027" spans="1:4">
      <c r="A12027" t="s">
        <v>4</v>
      </c>
      <c r="B12027" s="4" t="s">
        <v>5</v>
      </c>
      <c r="C12027" s="4" t="s">
        <v>84</v>
      </c>
    </row>
    <row r="12028" spans="1:4">
      <c r="A12028" t="n">
        <v>88560</v>
      </c>
      <c r="B12028" s="29" t="n">
        <v>3</v>
      </c>
      <c r="C12028" s="16" t="n">
        <f t="normal" ca="1">A12034</f>
        <v>0</v>
      </c>
    </row>
    <row r="12029" spans="1:4">
      <c r="A12029" t="s">
        <v>4</v>
      </c>
      <c r="B12029" s="4" t="s">
        <v>5</v>
      </c>
      <c r="C12029" s="4" t="s">
        <v>13</v>
      </c>
      <c r="D12029" s="4" t="s">
        <v>10</v>
      </c>
    </row>
    <row r="12030" spans="1:4">
      <c r="A12030" t="n">
        <v>88565</v>
      </c>
      <c r="B12030" s="42" t="n">
        <v>162</v>
      </c>
      <c r="C12030" s="7" t="n">
        <v>1</v>
      </c>
      <c r="D12030" s="7" t="n">
        <v>20493</v>
      </c>
    </row>
    <row r="12031" spans="1:4">
      <c r="A12031" t="s">
        <v>4</v>
      </c>
      <c r="B12031" s="4" t="s">
        <v>5</v>
      </c>
      <c r="C12031" s="4" t="s">
        <v>84</v>
      </c>
    </row>
    <row r="12032" spans="1:4">
      <c r="A12032" t="n">
        <v>88569</v>
      </c>
      <c r="B12032" s="29" t="n">
        <v>3</v>
      </c>
      <c r="C12032" s="16" t="n">
        <f t="normal" ca="1">A12034</f>
        <v>0</v>
      </c>
    </row>
    <row r="12033" spans="1:4">
      <c r="A12033" t="s">
        <v>4</v>
      </c>
      <c r="B12033" s="4" t="s">
        <v>5</v>
      </c>
    </row>
    <row r="12034" spans="1:4">
      <c r="A12034" t="n">
        <v>88574</v>
      </c>
      <c r="B12034" s="5" t="n">
        <v>1</v>
      </c>
    </row>
    <row r="12035" spans="1:4" s="3" customFormat="1" customHeight="0">
      <c r="A12035" s="3" t="s">
        <v>2</v>
      </c>
      <c r="B12035" s="3" t="s">
        <v>1170</v>
      </c>
    </row>
    <row r="12036" spans="1:4">
      <c r="A12036" t="s">
        <v>4</v>
      </c>
      <c r="B12036" s="4" t="s">
        <v>5</v>
      </c>
      <c r="C12036" s="4" t="s">
        <v>13</v>
      </c>
      <c r="D12036" s="4" t="s">
        <v>13</v>
      </c>
      <c r="E12036" s="4" t="s">
        <v>9</v>
      </c>
      <c r="F12036" s="4" t="s">
        <v>13</v>
      </c>
      <c r="G12036" s="4" t="s">
        <v>13</v>
      </c>
    </row>
    <row r="12037" spans="1:4">
      <c r="A12037" t="n">
        <v>88576</v>
      </c>
      <c r="B12037" s="25" t="n">
        <v>18</v>
      </c>
      <c r="C12037" s="7" t="n">
        <v>1</v>
      </c>
      <c r="D12037" s="7" t="n">
        <v>0</v>
      </c>
      <c r="E12037" s="7" t="n">
        <v>0</v>
      </c>
      <c r="F12037" s="7" t="n">
        <v>19</v>
      </c>
      <c r="G12037" s="7" t="n">
        <v>1</v>
      </c>
    </row>
    <row r="12038" spans="1:4">
      <c r="A12038" t="s">
        <v>4</v>
      </c>
      <c r="B12038" s="4" t="s">
        <v>5</v>
      </c>
      <c r="C12038" s="4" t="s">
        <v>13</v>
      </c>
      <c r="D12038" s="4" t="s">
        <v>13</v>
      </c>
      <c r="E12038" s="4" t="s">
        <v>10</v>
      </c>
      <c r="F12038" s="4" t="s">
        <v>9</v>
      </c>
    </row>
    <row r="12039" spans="1:4">
      <c r="A12039" t="n">
        <v>88585</v>
      </c>
      <c r="B12039" s="26" t="n">
        <v>31</v>
      </c>
      <c r="C12039" s="7" t="n">
        <v>0</v>
      </c>
      <c r="D12039" s="7" t="n">
        <v>1</v>
      </c>
      <c r="E12039" s="7" t="n">
        <v>0</v>
      </c>
      <c r="F12039" s="7" t="n">
        <v>1107296256</v>
      </c>
    </row>
    <row r="12040" spans="1:4">
      <c r="A12040" t="s">
        <v>4</v>
      </c>
      <c r="B12040" s="4" t="s">
        <v>5</v>
      </c>
      <c r="C12040" s="4" t="s">
        <v>13</v>
      </c>
      <c r="D12040" s="4" t="s">
        <v>13</v>
      </c>
      <c r="E12040" s="4" t="s">
        <v>6</v>
      </c>
      <c r="F12040" s="4" t="s">
        <v>10</v>
      </c>
    </row>
    <row r="12041" spans="1:4">
      <c r="A12041" t="n">
        <v>88594</v>
      </c>
      <c r="B12041" s="26" t="n">
        <v>31</v>
      </c>
      <c r="C12041" s="7" t="n">
        <v>1</v>
      </c>
      <c r="D12041" s="7" t="n">
        <v>1</v>
      </c>
      <c r="E12041" s="7" t="s">
        <v>1171</v>
      </c>
      <c r="F12041" s="7" t="n">
        <v>1</v>
      </c>
    </row>
    <row r="12042" spans="1:4">
      <c r="A12042" t="s">
        <v>4</v>
      </c>
      <c r="B12042" s="4" t="s">
        <v>5</v>
      </c>
      <c r="C12042" s="4" t="s">
        <v>13</v>
      </c>
      <c r="D12042" s="4" t="s">
        <v>13</v>
      </c>
      <c r="E12042" s="4" t="s">
        <v>6</v>
      </c>
      <c r="F12042" s="4" t="s">
        <v>10</v>
      </c>
    </row>
    <row r="12043" spans="1:4">
      <c r="A12043" t="n">
        <v>88660</v>
      </c>
      <c r="B12043" s="26" t="n">
        <v>31</v>
      </c>
      <c r="C12043" s="7" t="n">
        <v>1</v>
      </c>
      <c r="D12043" s="7" t="n">
        <v>1</v>
      </c>
      <c r="E12043" s="7" t="s">
        <v>1172</v>
      </c>
      <c r="F12043" s="7" t="n">
        <v>2</v>
      </c>
    </row>
    <row r="12044" spans="1:4">
      <c r="A12044" t="s">
        <v>4</v>
      </c>
      <c r="B12044" s="4" t="s">
        <v>5</v>
      </c>
      <c r="C12044" s="4" t="s">
        <v>13</v>
      </c>
      <c r="D12044" s="4" t="s">
        <v>13</v>
      </c>
      <c r="E12044" s="4" t="s">
        <v>6</v>
      </c>
      <c r="F12044" s="4" t="s">
        <v>10</v>
      </c>
    </row>
    <row r="12045" spans="1:4">
      <c r="A12045" t="n">
        <v>88718</v>
      </c>
      <c r="B12045" s="26" t="n">
        <v>31</v>
      </c>
      <c r="C12045" s="7" t="n">
        <v>1</v>
      </c>
      <c r="D12045" s="7" t="n">
        <v>1</v>
      </c>
      <c r="E12045" s="7" t="s">
        <v>1173</v>
      </c>
      <c r="F12045" s="7" t="n">
        <v>3</v>
      </c>
    </row>
    <row r="12046" spans="1:4">
      <c r="A12046" t="s">
        <v>4</v>
      </c>
      <c r="B12046" s="4" t="s">
        <v>5</v>
      </c>
      <c r="C12046" s="4" t="s">
        <v>13</v>
      </c>
      <c r="D12046" s="4" t="s">
        <v>13</v>
      </c>
      <c r="E12046" s="4" t="s">
        <v>6</v>
      </c>
      <c r="F12046" s="4" t="s">
        <v>10</v>
      </c>
    </row>
    <row r="12047" spans="1:4">
      <c r="A12047" t="n">
        <v>88763</v>
      </c>
      <c r="B12047" s="26" t="n">
        <v>31</v>
      </c>
      <c r="C12047" s="7" t="n">
        <v>1</v>
      </c>
      <c r="D12047" s="7" t="n">
        <v>1</v>
      </c>
      <c r="E12047" s="7" t="s">
        <v>1174</v>
      </c>
      <c r="F12047" s="7" t="n">
        <v>4</v>
      </c>
    </row>
    <row r="12048" spans="1:4">
      <c r="A12048" t="s">
        <v>4</v>
      </c>
      <c r="B12048" s="4" t="s">
        <v>5</v>
      </c>
      <c r="C12048" s="4" t="s">
        <v>13</v>
      </c>
      <c r="D12048" s="4" t="s">
        <v>13</v>
      </c>
      <c r="E12048" s="4" t="s">
        <v>6</v>
      </c>
      <c r="F12048" s="4" t="s">
        <v>10</v>
      </c>
    </row>
    <row r="12049" spans="1:7">
      <c r="A12049" t="n">
        <v>88801</v>
      </c>
      <c r="B12049" s="26" t="n">
        <v>31</v>
      </c>
      <c r="C12049" s="7" t="n">
        <v>1</v>
      </c>
      <c r="D12049" s="7" t="n">
        <v>1</v>
      </c>
      <c r="E12049" s="7" t="s">
        <v>1175</v>
      </c>
      <c r="F12049" s="7" t="n">
        <v>5</v>
      </c>
    </row>
    <row r="12050" spans="1:7">
      <c r="A12050" t="s">
        <v>4</v>
      </c>
      <c r="B12050" s="4" t="s">
        <v>5</v>
      </c>
      <c r="C12050" s="4" t="s">
        <v>13</v>
      </c>
      <c r="D12050" s="4" t="s">
        <v>13</v>
      </c>
      <c r="E12050" s="4" t="s">
        <v>6</v>
      </c>
      <c r="F12050" s="4" t="s">
        <v>10</v>
      </c>
    </row>
    <row r="12051" spans="1:7">
      <c r="A12051" t="n">
        <v>88841</v>
      </c>
      <c r="B12051" s="26" t="n">
        <v>31</v>
      </c>
      <c r="C12051" s="7" t="n">
        <v>1</v>
      </c>
      <c r="D12051" s="7" t="n">
        <v>1</v>
      </c>
      <c r="E12051" s="7" t="s">
        <v>1176</v>
      </c>
      <c r="F12051" s="7" t="n">
        <v>6</v>
      </c>
    </row>
    <row r="12052" spans="1:7">
      <c r="A12052" t="s">
        <v>4</v>
      </c>
      <c r="B12052" s="4" t="s">
        <v>5</v>
      </c>
      <c r="C12052" s="4" t="s">
        <v>13</v>
      </c>
      <c r="D12052" s="4" t="s">
        <v>13</v>
      </c>
      <c r="E12052" s="4" t="s">
        <v>6</v>
      </c>
      <c r="F12052" s="4" t="s">
        <v>10</v>
      </c>
    </row>
    <row r="12053" spans="1:7">
      <c r="A12053" t="n">
        <v>88883</v>
      </c>
      <c r="B12053" s="26" t="n">
        <v>31</v>
      </c>
      <c r="C12053" s="7" t="n">
        <v>1</v>
      </c>
      <c r="D12053" s="7" t="n">
        <v>1</v>
      </c>
      <c r="E12053" s="7" t="s">
        <v>1177</v>
      </c>
      <c r="F12053" s="7" t="n">
        <v>7</v>
      </c>
    </row>
    <row r="12054" spans="1:7">
      <c r="A12054" t="s">
        <v>4</v>
      </c>
      <c r="B12054" s="4" t="s">
        <v>5</v>
      </c>
      <c r="C12054" s="4" t="s">
        <v>13</v>
      </c>
      <c r="D12054" s="4" t="s">
        <v>13</v>
      </c>
      <c r="E12054" s="4" t="s">
        <v>6</v>
      </c>
      <c r="F12054" s="4" t="s">
        <v>10</v>
      </c>
    </row>
    <row r="12055" spans="1:7">
      <c r="A12055" t="n">
        <v>88921</v>
      </c>
      <c r="B12055" s="26" t="n">
        <v>31</v>
      </c>
      <c r="C12055" s="7" t="n">
        <v>1</v>
      </c>
      <c r="D12055" s="7" t="n">
        <v>1</v>
      </c>
      <c r="E12055" s="7" t="s">
        <v>1178</v>
      </c>
      <c r="F12055" s="7" t="n">
        <v>8</v>
      </c>
    </row>
    <row r="12056" spans="1:7">
      <c r="A12056" t="s">
        <v>4</v>
      </c>
      <c r="B12056" s="4" t="s">
        <v>5</v>
      </c>
      <c r="C12056" s="4" t="s">
        <v>13</v>
      </c>
      <c r="D12056" s="4" t="s">
        <v>13</v>
      </c>
      <c r="E12056" s="4" t="s">
        <v>6</v>
      </c>
      <c r="F12056" s="4" t="s">
        <v>10</v>
      </c>
    </row>
    <row r="12057" spans="1:7">
      <c r="A12057" t="n">
        <v>88969</v>
      </c>
      <c r="B12057" s="26" t="n">
        <v>31</v>
      </c>
      <c r="C12057" s="7" t="n">
        <v>1</v>
      </c>
      <c r="D12057" s="7" t="n">
        <v>1</v>
      </c>
      <c r="E12057" s="7" t="s">
        <v>1179</v>
      </c>
      <c r="F12057" s="7" t="n">
        <v>9</v>
      </c>
    </row>
    <row r="12058" spans="1:7">
      <c r="A12058" t="s">
        <v>4</v>
      </c>
      <c r="B12058" s="4" t="s">
        <v>5</v>
      </c>
      <c r="C12058" s="4" t="s">
        <v>13</v>
      </c>
      <c r="D12058" s="4" t="s">
        <v>13</v>
      </c>
      <c r="E12058" s="4" t="s">
        <v>6</v>
      </c>
      <c r="F12058" s="4" t="s">
        <v>10</v>
      </c>
    </row>
    <row r="12059" spans="1:7">
      <c r="A12059" t="n">
        <v>89004</v>
      </c>
      <c r="B12059" s="26" t="n">
        <v>31</v>
      </c>
      <c r="C12059" s="7" t="n">
        <v>1</v>
      </c>
      <c r="D12059" s="7" t="n">
        <v>1</v>
      </c>
      <c r="E12059" s="7" t="s">
        <v>1180</v>
      </c>
      <c r="F12059" s="7" t="n">
        <v>10</v>
      </c>
    </row>
    <row r="12060" spans="1:7">
      <c r="A12060" t="s">
        <v>4</v>
      </c>
      <c r="B12060" s="4" t="s">
        <v>5</v>
      </c>
      <c r="C12060" s="4" t="s">
        <v>13</v>
      </c>
      <c r="D12060" s="4" t="s">
        <v>13</v>
      </c>
      <c r="E12060" s="4" t="s">
        <v>6</v>
      </c>
      <c r="F12060" s="4" t="s">
        <v>10</v>
      </c>
    </row>
    <row r="12061" spans="1:7">
      <c r="A12061" t="n">
        <v>89038</v>
      </c>
      <c r="B12061" s="26" t="n">
        <v>31</v>
      </c>
      <c r="C12061" s="7" t="n">
        <v>1</v>
      </c>
      <c r="D12061" s="7" t="n">
        <v>1</v>
      </c>
      <c r="E12061" s="7" t="s">
        <v>1181</v>
      </c>
      <c r="F12061" s="7" t="n">
        <v>11</v>
      </c>
    </row>
    <row r="12062" spans="1:7">
      <c r="A12062" t="s">
        <v>4</v>
      </c>
      <c r="B12062" s="4" t="s">
        <v>5</v>
      </c>
      <c r="C12062" s="4" t="s">
        <v>13</v>
      </c>
      <c r="D12062" s="4" t="s">
        <v>13</v>
      </c>
      <c r="E12062" s="4" t="s">
        <v>6</v>
      </c>
      <c r="F12062" s="4" t="s">
        <v>10</v>
      </c>
    </row>
    <row r="12063" spans="1:7">
      <c r="A12063" t="n">
        <v>89091</v>
      </c>
      <c r="B12063" s="26" t="n">
        <v>31</v>
      </c>
      <c r="C12063" s="7" t="n">
        <v>1</v>
      </c>
      <c r="D12063" s="7" t="n">
        <v>1</v>
      </c>
      <c r="E12063" s="7" t="s">
        <v>1182</v>
      </c>
      <c r="F12063" s="7" t="n">
        <v>12</v>
      </c>
    </row>
    <row r="12064" spans="1:7">
      <c r="A12064" t="s">
        <v>4</v>
      </c>
      <c r="B12064" s="4" t="s">
        <v>5</v>
      </c>
      <c r="C12064" s="4" t="s">
        <v>13</v>
      </c>
      <c r="D12064" s="4" t="s">
        <v>13</v>
      </c>
      <c r="E12064" s="4" t="s">
        <v>6</v>
      </c>
      <c r="F12064" s="4" t="s">
        <v>10</v>
      </c>
    </row>
    <row r="12065" spans="1:6">
      <c r="A12065" t="n">
        <v>89125</v>
      </c>
      <c r="B12065" s="26" t="n">
        <v>31</v>
      </c>
      <c r="C12065" s="7" t="n">
        <v>1</v>
      </c>
      <c r="D12065" s="7" t="n">
        <v>1</v>
      </c>
      <c r="E12065" s="7" t="s">
        <v>1183</v>
      </c>
      <c r="F12065" s="7" t="n">
        <v>13</v>
      </c>
    </row>
    <row r="12066" spans="1:6">
      <c r="A12066" t="s">
        <v>4</v>
      </c>
      <c r="B12066" s="4" t="s">
        <v>5</v>
      </c>
      <c r="C12066" s="4" t="s">
        <v>13</v>
      </c>
      <c r="D12066" s="4" t="s">
        <v>13</v>
      </c>
      <c r="E12066" s="4" t="s">
        <v>6</v>
      </c>
      <c r="F12066" s="4" t="s">
        <v>10</v>
      </c>
    </row>
    <row r="12067" spans="1:6">
      <c r="A12067" t="n">
        <v>89165</v>
      </c>
      <c r="B12067" s="26" t="n">
        <v>31</v>
      </c>
      <c r="C12067" s="7" t="n">
        <v>1</v>
      </c>
      <c r="D12067" s="7" t="n">
        <v>1</v>
      </c>
      <c r="E12067" s="7" t="s">
        <v>1184</v>
      </c>
      <c r="F12067" s="7" t="n">
        <v>14</v>
      </c>
    </row>
    <row r="12068" spans="1:6">
      <c r="A12068" t="s">
        <v>4</v>
      </c>
      <c r="B12068" s="4" t="s">
        <v>5</v>
      </c>
      <c r="C12068" s="4" t="s">
        <v>13</v>
      </c>
      <c r="D12068" s="4" t="s">
        <v>13</v>
      </c>
      <c r="E12068" s="4" t="s">
        <v>13</v>
      </c>
      <c r="F12068" s="4" t="s">
        <v>10</v>
      </c>
      <c r="G12068" s="4" t="s">
        <v>10</v>
      </c>
      <c r="H12068" s="4" t="s">
        <v>13</v>
      </c>
    </row>
    <row r="12069" spans="1:6">
      <c r="A12069" t="n">
        <v>89199</v>
      </c>
      <c r="B12069" s="26" t="n">
        <v>31</v>
      </c>
      <c r="C12069" s="7" t="n">
        <v>2</v>
      </c>
      <c r="D12069" s="7" t="n">
        <v>1</v>
      </c>
      <c r="E12069" s="7" t="n">
        <v>1</v>
      </c>
      <c r="F12069" s="7" t="n">
        <v>400</v>
      </c>
      <c r="G12069" s="7" t="n">
        <v>100</v>
      </c>
      <c r="H12069" s="7" t="n">
        <v>0</v>
      </c>
    </row>
    <row r="12070" spans="1:6">
      <c r="A12070" t="s">
        <v>4</v>
      </c>
      <c r="B12070" s="4" t="s">
        <v>5</v>
      </c>
      <c r="C12070" s="4" t="s">
        <v>13</v>
      </c>
      <c r="D12070" s="4" t="s">
        <v>13</v>
      </c>
      <c r="E12070" s="4" t="s">
        <v>13</v>
      </c>
    </row>
    <row r="12071" spans="1:6">
      <c r="A12071" t="n">
        <v>89208</v>
      </c>
      <c r="B12071" s="26" t="n">
        <v>31</v>
      </c>
      <c r="C12071" s="7" t="n">
        <v>4</v>
      </c>
      <c r="D12071" s="7" t="n">
        <v>1</v>
      </c>
      <c r="E12071" s="7" t="n">
        <v>1</v>
      </c>
    </row>
    <row r="12072" spans="1:6">
      <c r="A12072" t="s">
        <v>4</v>
      </c>
      <c r="B12072" s="4" t="s">
        <v>5</v>
      </c>
      <c r="C12072" s="4" t="s">
        <v>13</v>
      </c>
      <c r="D12072" s="4" t="s">
        <v>13</v>
      </c>
    </row>
    <row r="12073" spans="1:6">
      <c r="A12073" t="n">
        <v>89212</v>
      </c>
      <c r="B12073" s="26" t="n">
        <v>31</v>
      </c>
      <c r="C12073" s="7" t="n">
        <v>3</v>
      </c>
      <c r="D12073" s="7" t="n">
        <v>1</v>
      </c>
    </row>
    <row r="12074" spans="1:6">
      <c r="A12074" t="s">
        <v>4</v>
      </c>
      <c r="B12074" s="4" t="s">
        <v>5</v>
      </c>
      <c r="C12074" s="4" t="s">
        <v>13</v>
      </c>
      <c r="D12074" s="4" t="s">
        <v>13</v>
      </c>
      <c r="E12074" s="4" t="s">
        <v>13</v>
      </c>
      <c r="F12074" s="4" t="s">
        <v>9</v>
      </c>
      <c r="G12074" s="4" t="s">
        <v>13</v>
      </c>
      <c r="H12074" s="4" t="s">
        <v>13</v>
      </c>
      <c r="I12074" s="4" t="s">
        <v>84</v>
      </c>
    </row>
    <row r="12075" spans="1:6">
      <c r="A12075" t="n">
        <v>89215</v>
      </c>
      <c r="B12075" s="15" t="n">
        <v>5</v>
      </c>
      <c r="C12075" s="7" t="n">
        <v>35</v>
      </c>
      <c r="D12075" s="7" t="n">
        <v>1</v>
      </c>
      <c r="E12075" s="7" t="n">
        <v>0</v>
      </c>
      <c r="F12075" s="7" t="n">
        <v>-2</v>
      </c>
      <c r="G12075" s="7" t="n">
        <v>3</v>
      </c>
      <c r="H12075" s="7" t="n">
        <v>1</v>
      </c>
      <c r="I12075" s="16" t="n">
        <f t="normal" ca="1">A12079</f>
        <v>0</v>
      </c>
    </row>
    <row r="12076" spans="1:6">
      <c r="A12076" t="s">
        <v>4</v>
      </c>
      <c r="B12076" s="4" t="s">
        <v>5</v>
      </c>
      <c r="C12076" s="4" t="s">
        <v>13</v>
      </c>
      <c r="D12076" s="4" t="s">
        <v>6</v>
      </c>
    </row>
    <row r="12077" spans="1:6">
      <c r="A12077" t="n">
        <v>89229</v>
      </c>
      <c r="B12077" s="30" t="n">
        <v>2</v>
      </c>
      <c r="C12077" s="7" t="n">
        <v>0</v>
      </c>
      <c r="D12077" s="7" t="s">
        <v>1185</v>
      </c>
    </row>
    <row r="12078" spans="1:6">
      <c r="A12078" t="s">
        <v>4</v>
      </c>
      <c r="B12078" s="4" t="s">
        <v>5</v>
      </c>
    </row>
    <row r="12079" spans="1:6">
      <c r="A12079" t="n">
        <v>89244</v>
      </c>
      <c r="B12079" s="5" t="n">
        <v>1</v>
      </c>
    </row>
    <row r="12080" spans="1:6" s="3" customFormat="1" customHeight="0">
      <c r="A12080" s="3" t="s">
        <v>2</v>
      </c>
      <c r="B12080" s="3" t="s">
        <v>1186</v>
      </c>
    </row>
    <row r="12081" spans="1:9">
      <c r="A12081" t="s">
        <v>4</v>
      </c>
      <c r="B12081" s="4" t="s">
        <v>5</v>
      </c>
      <c r="C12081" s="4" t="s">
        <v>13</v>
      </c>
      <c r="D12081" s="4" t="s">
        <v>13</v>
      </c>
      <c r="E12081" s="4" t="s">
        <v>9</v>
      </c>
      <c r="F12081" s="4" t="s">
        <v>13</v>
      </c>
      <c r="G12081" s="4" t="s">
        <v>13</v>
      </c>
    </row>
    <row r="12082" spans="1:9">
      <c r="A12082" t="n">
        <v>89248</v>
      </c>
      <c r="B12082" s="25" t="n">
        <v>18</v>
      </c>
      <c r="C12082" s="7" t="n">
        <v>1</v>
      </c>
      <c r="D12082" s="7" t="n">
        <v>0</v>
      </c>
      <c r="E12082" s="7" t="n">
        <v>0</v>
      </c>
      <c r="F12082" s="7" t="n">
        <v>19</v>
      </c>
      <c r="G12082" s="7" t="n">
        <v>1</v>
      </c>
    </row>
    <row r="12083" spans="1:9">
      <c r="A12083" t="s">
        <v>4</v>
      </c>
      <c r="B12083" s="4" t="s">
        <v>5</v>
      </c>
      <c r="C12083" s="4" t="s">
        <v>13</v>
      </c>
      <c r="D12083" s="4" t="s">
        <v>13</v>
      </c>
      <c r="E12083" s="4" t="s">
        <v>10</v>
      </c>
      <c r="F12083" s="4" t="s">
        <v>9</v>
      </c>
    </row>
    <row r="12084" spans="1:9">
      <c r="A12084" t="n">
        <v>89257</v>
      </c>
      <c r="B12084" s="26" t="n">
        <v>31</v>
      </c>
      <c r="C12084" s="7" t="n">
        <v>0</v>
      </c>
      <c r="D12084" s="7" t="n">
        <v>1</v>
      </c>
      <c r="E12084" s="7" t="n">
        <v>0</v>
      </c>
      <c r="F12084" s="7" t="n">
        <v>1107296256</v>
      </c>
    </row>
    <row r="12085" spans="1:9">
      <c r="A12085" t="s">
        <v>4</v>
      </c>
      <c r="B12085" s="4" t="s">
        <v>5</v>
      </c>
      <c r="C12085" s="4" t="s">
        <v>13</v>
      </c>
      <c r="D12085" s="4" t="s">
        <v>13</v>
      </c>
      <c r="E12085" s="4" t="s">
        <v>6</v>
      </c>
      <c r="F12085" s="4" t="s">
        <v>10</v>
      </c>
    </row>
    <row r="12086" spans="1:9">
      <c r="A12086" t="n">
        <v>89266</v>
      </c>
      <c r="B12086" s="26" t="n">
        <v>31</v>
      </c>
      <c r="C12086" s="7" t="n">
        <v>1</v>
      </c>
      <c r="D12086" s="7" t="n">
        <v>1</v>
      </c>
      <c r="E12086" s="7" t="s">
        <v>1187</v>
      </c>
      <c r="F12086" s="7" t="n">
        <v>15</v>
      </c>
    </row>
    <row r="12087" spans="1:9">
      <c r="A12087" t="s">
        <v>4</v>
      </c>
      <c r="B12087" s="4" t="s">
        <v>5</v>
      </c>
      <c r="C12087" s="4" t="s">
        <v>13</v>
      </c>
      <c r="D12087" s="4" t="s">
        <v>13</v>
      </c>
      <c r="E12087" s="4" t="s">
        <v>6</v>
      </c>
      <c r="F12087" s="4" t="s">
        <v>10</v>
      </c>
    </row>
    <row r="12088" spans="1:9">
      <c r="A12088" t="n">
        <v>89306</v>
      </c>
      <c r="B12088" s="26" t="n">
        <v>31</v>
      </c>
      <c r="C12088" s="7" t="n">
        <v>1</v>
      </c>
      <c r="D12088" s="7" t="n">
        <v>1</v>
      </c>
      <c r="E12088" s="7" t="s">
        <v>1188</v>
      </c>
      <c r="F12088" s="7" t="n">
        <v>16</v>
      </c>
    </row>
    <row r="12089" spans="1:9">
      <c r="A12089" t="s">
        <v>4</v>
      </c>
      <c r="B12089" s="4" t="s">
        <v>5</v>
      </c>
      <c r="C12089" s="4" t="s">
        <v>13</v>
      </c>
      <c r="D12089" s="4" t="s">
        <v>13</v>
      </c>
      <c r="E12089" s="4" t="s">
        <v>6</v>
      </c>
      <c r="F12089" s="4" t="s">
        <v>10</v>
      </c>
    </row>
    <row r="12090" spans="1:9">
      <c r="A12090" t="n">
        <v>89339</v>
      </c>
      <c r="B12090" s="26" t="n">
        <v>31</v>
      </c>
      <c r="C12090" s="7" t="n">
        <v>1</v>
      </c>
      <c r="D12090" s="7" t="n">
        <v>1</v>
      </c>
      <c r="E12090" s="7" t="s">
        <v>1189</v>
      </c>
      <c r="F12090" s="7" t="n">
        <v>17</v>
      </c>
    </row>
    <row r="12091" spans="1:9">
      <c r="A12091" t="s">
        <v>4</v>
      </c>
      <c r="B12091" s="4" t="s">
        <v>5</v>
      </c>
      <c r="C12091" s="4" t="s">
        <v>13</v>
      </c>
      <c r="D12091" s="4" t="s">
        <v>13</v>
      </c>
      <c r="E12091" s="4" t="s">
        <v>6</v>
      </c>
      <c r="F12091" s="4" t="s">
        <v>10</v>
      </c>
    </row>
    <row r="12092" spans="1:9">
      <c r="A12092" t="n">
        <v>89408</v>
      </c>
      <c r="B12092" s="26" t="n">
        <v>31</v>
      </c>
      <c r="C12092" s="7" t="n">
        <v>1</v>
      </c>
      <c r="D12092" s="7" t="n">
        <v>1</v>
      </c>
      <c r="E12092" s="7" t="s">
        <v>1190</v>
      </c>
      <c r="F12092" s="7" t="n">
        <v>18</v>
      </c>
    </row>
    <row r="12093" spans="1:9">
      <c r="A12093" t="s">
        <v>4</v>
      </c>
      <c r="B12093" s="4" t="s">
        <v>5</v>
      </c>
      <c r="C12093" s="4" t="s">
        <v>13</v>
      </c>
      <c r="D12093" s="4" t="s">
        <v>13</v>
      </c>
      <c r="E12093" s="4" t="s">
        <v>6</v>
      </c>
      <c r="F12093" s="4" t="s">
        <v>10</v>
      </c>
    </row>
    <row r="12094" spans="1:9">
      <c r="A12094" t="n">
        <v>89471</v>
      </c>
      <c r="B12094" s="26" t="n">
        <v>31</v>
      </c>
      <c r="C12094" s="7" t="n">
        <v>1</v>
      </c>
      <c r="D12094" s="7" t="n">
        <v>1</v>
      </c>
      <c r="E12094" s="7" t="s">
        <v>1191</v>
      </c>
      <c r="F12094" s="7" t="n">
        <v>19</v>
      </c>
    </row>
    <row r="12095" spans="1:9">
      <c r="A12095" t="s">
        <v>4</v>
      </c>
      <c r="B12095" s="4" t="s">
        <v>5</v>
      </c>
      <c r="C12095" s="4" t="s">
        <v>13</v>
      </c>
      <c r="D12095" s="4" t="s">
        <v>13</v>
      </c>
      <c r="E12095" s="4" t="s">
        <v>6</v>
      </c>
      <c r="F12095" s="4" t="s">
        <v>10</v>
      </c>
    </row>
    <row r="12096" spans="1:9">
      <c r="A12096" t="n">
        <v>89505</v>
      </c>
      <c r="B12096" s="26" t="n">
        <v>31</v>
      </c>
      <c r="C12096" s="7" t="n">
        <v>1</v>
      </c>
      <c r="D12096" s="7" t="n">
        <v>1</v>
      </c>
      <c r="E12096" s="7" t="s">
        <v>1192</v>
      </c>
      <c r="F12096" s="7" t="n">
        <v>20</v>
      </c>
    </row>
    <row r="12097" spans="1:7">
      <c r="A12097" t="s">
        <v>4</v>
      </c>
      <c r="B12097" s="4" t="s">
        <v>5</v>
      </c>
      <c r="C12097" s="4" t="s">
        <v>13</v>
      </c>
      <c r="D12097" s="4" t="s">
        <v>13</v>
      </c>
      <c r="E12097" s="4" t="s">
        <v>6</v>
      </c>
      <c r="F12097" s="4" t="s">
        <v>10</v>
      </c>
    </row>
    <row r="12098" spans="1:7">
      <c r="A12098" t="n">
        <v>89558</v>
      </c>
      <c r="B12098" s="26" t="n">
        <v>31</v>
      </c>
      <c r="C12098" s="7" t="n">
        <v>1</v>
      </c>
      <c r="D12098" s="7" t="n">
        <v>1</v>
      </c>
      <c r="E12098" s="7" t="s">
        <v>1193</v>
      </c>
      <c r="F12098" s="7" t="n">
        <v>21</v>
      </c>
    </row>
    <row r="12099" spans="1:7">
      <c r="A12099" t="s">
        <v>4</v>
      </c>
      <c r="B12099" s="4" t="s">
        <v>5</v>
      </c>
      <c r="C12099" s="4" t="s">
        <v>13</v>
      </c>
      <c r="D12099" s="4" t="s">
        <v>13</v>
      </c>
      <c r="E12099" s="4" t="s">
        <v>6</v>
      </c>
      <c r="F12099" s="4" t="s">
        <v>10</v>
      </c>
    </row>
    <row r="12100" spans="1:7">
      <c r="A12100" t="n">
        <v>89598</v>
      </c>
      <c r="B12100" s="26" t="n">
        <v>31</v>
      </c>
      <c r="C12100" s="7" t="n">
        <v>1</v>
      </c>
      <c r="D12100" s="7" t="n">
        <v>1</v>
      </c>
      <c r="E12100" s="7" t="s">
        <v>1194</v>
      </c>
      <c r="F12100" s="7" t="n">
        <v>22</v>
      </c>
    </row>
    <row r="12101" spans="1:7">
      <c r="A12101" t="s">
        <v>4</v>
      </c>
      <c r="B12101" s="4" t="s">
        <v>5</v>
      </c>
      <c r="C12101" s="4" t="s">
        <v>13</v>
      </c>
      <c r="D12101" s="4" t="s">
        <v>13</v>
      </c>
      <c r="E12101" s="4" t="s">
        <v>6</v>
      </c>
      <c r="F12101" s="4" t="s">
        <v>10</v>
      </c>
    </row>
    <row r="12102" spans="1:7">
      <c r="A12102" t="n">
        <v>89643</v>
      </c>
      <c r="B12102" s="26" t="n">
        <v>31</v>
      </c>
      <c r="C12102" s="7" t="n">
        <v>1</v>
      </c>
      <c r="D12102" s="7" t="n">
        <v>1</v>
      </c>
      <c r="E12102" s="7" t="s">
        <v>1195</v>
      </c>
      <c r="F12102" s="7" t="n">
        <v>23</v>
      </c>
    </row>
    <row r="12103" spans="1:7">
      <c r="A12103" t="s">
        <v>4</v>
      </c>
      <c r="B12103" s="4" t="s">
        <v>5</v>
      </c>
      <c r="C12103" s="4" t="s">
        <v>13</v>
      </c>
      <c r="D12103" s="4" t="s">
        <v>13</v>
      </c>
      <c r="E12103" s="4" t="s">
        <v>6</v>
      </c>
      <c r="F12103" s="4" t="s">
        <v>10</v>
      </c>
    </row>
    <row r="12104" spans="1:7">
      <c r="A12104" t="n">
        <v>89687</v>
      </c>
      <c r="B12104" s="26" t="n">
        <v>31</v>
      </c>
      <c r="C12104" s="7" t="n">
        <v>1</v>
      </c>
      <c r="D12104" s="7" t="n">
        <v>1</v>
      </c>
      <c r="E12104" s="7" t="s">
        <v>1196</v>
      </c>
      <c r="F12104" s="7" t="n">
        <v>24</v>
      </c>
    </row>
    <row r="12105" spans="1:7">
      <c r="A12105" t="s">
        <v>4</v>
      </c>
      <c r="B12105" s="4" t="s">
        <v>5</v>
      </c>
      <c r="C12105" s="4" t="s">
        <v>13</v>
      </c>
      <c r="D12105" s="4" t="s">
        <v>13</v>
      </c>
      <c r="E12105" s="4" t="s">
        <v>6</v>
      </c>
      <c r="F12105" s="4" t="s">
        <v>10</v>
      </c>
    </row>
    <row r="12106" spans="1:7">
      <c r="A12106" t="n">
        <v>89728</v>
      </c>
      <c r="B12106" s="26" t="n">
        <v>31</v>
      </c>
      <c r="C12106" s="7" t="n">
        <v>1</v>
      </c>
      <c r="D12106" s="7" t="n">
        <v>1</v>
      </c>
      <c r="E12106" s="7" t="s">
        <v>1197</v>
      </c>
      <c r="F12106" s="7" t="n">
        <v>25</v>
      </c>
    </row>
    <row r="12107" spans="1:7">
      <c r="A12107" t="s">
        <v>4</v>
      </c>
      <c r="B12107" s="4" t="s">
        <v>5</v>
      </c>
      <c r="C12107" s="4" t="s">
        <v>13</v>
      </c>
      <c r="D12107" s="4" t="s">
        <v>13</v>
      </c>
      <c r="E12107" s="4" t="s">
        <v>13</v>
      </c>
      <c r="F12107" s="4" t="s">
        <v>10</v>
      </c>
      <c r="G12107" s="4" t="s">
        <v>10</v>
      </c>
      <c r="H12107" s="4" t="s">
        <v>13</v>
      </c>
    </row>
    <row r="12108" spans="1:7">
      <c r="A12108" t="n">
        <v>89768</v>
      </c>
      <c r="B12108" s="26" t="n">
        <v>31</v>
      </c>
      <c r="C12108" s="7" t="n">
        <v>2</v>
      </c>
      <c r="D12108" s="7" t="n">
        <v>1</v>
      </c>
      <c r="E12108" s="7" t="n">
        <v>1</v>
      </c>
      <c r="F12108" s="7" t="n">
        <v>400</v>
      </c>
      <c r="G12108" s="7" t="n">
        <v>100</v>
      </c>
      <c r="H12108" s="7" t="n">
        <v>0</v>
      </c>
    </row>
    <row r="12109" spans="1:7">
      <c r="A12109" t="s">
        <v>4</v>
      </c>
      <c r="B12109" s="4" t="s">
        <v>5</v>
      </c>
      <c r="C12109" s="4" t="s">
        <v>13</v>
      </c>
      <c r="D12109" s="4" t="s">
        <v>13</v>
      </c>
      <c r="E12109" s="4" t="s">
        <v>13</v>
      </c>
    </row>
    <row r="12110" spans="1:7">
      <c r="A12110" t="n">
        <v>89777</v>
      </c>
      <c r="B12110" s="26" t="n">
        <v>31</v>
      </c>
      <c r="C12110" s="7" t="n">
        <v>4</v>
      </c>
      <c r="D12110" s="7" t="n">
        <v>1</v>
      </c>
      <c r="E12110" s="7" t="n">
        <v>1</v>
      </c>
    </row>
    <row r="12111" spans="1:7">
      <c r="A12111" t="s">
        <v>4</v>
      </c>
      <c r="B12111" s="4" t="s">
        <v>5</v>
      </c>
      <c r="C12111" s="4" t="s">
        <v>13</v>
      </c>
      <c r="D12111" s="4" t="s">
        <v>13</v>
      </c>
    </row>
    <row r="12112" spans="1:7">
      <c r="A12112" t="n">
        <v>89781</v>
      </c>
      <c r="B12112" s="26" t="n">
        <v>31</v>
      </c>
      <c r="C12112" s="7" t="n">
        <v>3</v>
      </c>
      <c r="D12112" s="7" t="n">
        <v>1</v>
      </c>
    </row>
    <row r="12113" spans="1:8">
      <c r="A12113" t="s">
        <v>4</v>
      </c>
      <c r="B12113" s="4" t="s">
        <v>5</v>
      </c>
      <c r="C12113" s="4" t="s">
        <v>13</v>
      </c>
      <c r="D12113" s="4" t="s">
        <v>13</v>
      </c>
      <c r="E12113" s="4" t="s">
        <v>13</v>
      </c>
      <c r="F12113" s="4" t="s">
        <v>9</v>
      </c>
      <c r="G12113" s="4" t="s">
        <v>13</v>
      </c>
      <c r="H12113" s="4" t="s">
        <v>13</v>
      </c>
      <c r="I12113" s="4" t="s">
        <v>84</v>
      </c>
    </row>
    <row r="12114" spans="1:8">
      <c r="A12114" t="n">
        <v>89784</v>
      </c>
      <c r="B12114" s="15" t="n">
        <v>5</v>
      </c>
      <c r="C12114" s="7" t="n">
        <v>35</v>
      </c>
      <c r="D12114" s="7" t="n">
        <v>1</v>
      </c>
      <c r="E12114" s="7" t="n">
        <v>0</v>
      </c>
      <c r="F12114" s="7" t="n">
        <v>-2</v>
      </c>
      <c r="G12114" s="7" t="n">
        <v>3</v>
      </c>
      <c r="H12114" s="7" t="n">
        <v>1</v>
      </c>
      <c r="I12114" s="16" t="n">
        <f t="normal" ca="1">A12118</f>
        <v>0</v>
      </c>
    </row>
    <row r="12115" spans="1:8">
      <c r="A12115" t="s">
        <v>4</v>
      </c>
      <c r="B12115" s="4" t="s">
        <v>5</v>
      </c>
      <c r="C12115" s="4" t="s">
        <v>13</v>
      </c>
      <c r="D12115" s="4" t="s">
        <v>6</v>
      </c>
    </row>
    <row r="12116" spans="1:8">
      <c r="A12116" t="n">
        <v>89798</v>
      </c>
      <c r="B12116" s="30" t="n">
        <v>2</v>
      </c>
      <c r="C12116" s="7" t="n">
        <v>0</v>
      </c>
      <c r="D12116" s="7" t="s">
        <v>1185</v>
      </c>
    </row>
    <row r="12117" spans="1:8">
      <c r="A12117" t="s">
        <v>4</v>
      </c>
      <c r="B12117" s="4" t="s">
        <v>5</v>
      </c>
    </row>
    <row r="12118" spans="1:8">
      <c r="A12118" t="n">
        <v>89813</v>
      </c>
      <c r="B12118" s="5" t="n">
        <v>1</v>
      </c>
    </row>
    <row r="12119" spans="1:8" s="3" customFormat="1" customHeight="0">
      <c r="A12119" s="3" t="s">
        <v>2</v>
      </c>
      <c r="B12119" s="3" t="s">
        <v>1198</v>
      </c>
    </row>
    <row r="12120" spans="1:8">
      <c r="A12120" t="s">
        <v>4</v>
      </c>
      <c r="B12120" s="4" t="s">
        <v>5</v>
      </c>
      <c r="C12120" s="4" t="s">
        <v>13</v>
      </c>
      <c r="D12120" s="4" t="s">
        <v>6</v>
      </c>
    </row>
    <row r="12121" spans="1:8">
      <c r="A12121" t="n">
        <v>89816</v>
      </c>
      <c r="B12121" s="30" t="n">
        <v>2</v>
      </c>
      <c r="C12121" s="7" t="n">
        <v>11</v>
      </c>
      <c r="D12121" s="7" t="s">
        <v>562</v>
      </c>
    </row>
    <row r="12122" spans="1:8">
      <c r="A12122" t="s">
        <v>4</v>
      </c>
      <c r="B12122" s="4" t="s">
        <v>5</v>
      </c>
      <c r="C12122" s="4" t="s">
        <v>13</v>
      </c>
      <c r="D12122" s="4" t="s">
        <v>6</v>
      </c>
    </row>
    <row r="12123" spans="1:8">
      <c r="A12123" t="n">
        <v>89832</v>
      </c>
      <c r="B12123" s="30" t="n">
        <v>2</v>
      </c>
      <c r="C12123" s="7" t="n">
        <v>11</v>
      </c>
      <c r="D12123" s="7" t="s">
        <v>563</v>
      </c>
    </row>
    <row r="12124" spans="1:8">
      <c r="A12124" t="s">
        <v>4</v>
      </c>
      <c r="B12124" s="4" t="s">
        <v>5</v>
      </c>
      <c r="C12124" s="4" t="s">
        <v>13</v>
      </c>
      <c r="D12124" s="4" t="s">
        <v>6</v>
      </c>
    </row>
    <row r="12125" spans="1:8">
      <c r="A12125" t="n">
        <v>89853</v>
      </c>
      <c r="B12125" s="30" t="n">
        <v>2</v>
      </c>
      <c r="C12125" s="7" t="n">
        <v>11</v>
      </c>
      <c r="D12125" s="7" t="s">
        <v>746</v>
      </c>
    </row>
    <row r="12126" spans="1:8">
      <c r="A12126" t="s">
        <v>4</v>
      </c>
      <c r="B12126" s="4" t="s">
        <v>5</v>
      </c>
      <c r="C12126" s="4" t="s">
        <v>13</v>
      </c>
      <c r="D12126" s="4" t="s">
        <v>6</v>
      </c>
    </row>
    <row r="12127" spans="1:8">
      <c r="A12127" t="n">
        <v>89874</v>
      </c>
      <c r="B12127" s="30" t="n">
        <v>2</v>
      </c>
      <c r="C12127" s="7" t="n">
        <v>11</v>
      </c>
      <c r="D12127" s="7" t="s">
        <v>789</v>
      </c>
    </row>
    <row r="12128" spans="1:8">
      <c r="A12128" t="s">
        <v>4</v>
      </c>
      <c r="B12128" s="4" t="s">
        <v>5</v>
      </c>
      <c r="C12128" s="4" t="s">
        <v>13</v>
      </c>
      <c r="D12128" s="4" t="s">
        <v>6</v>
      </c>
    </row>
    <row r="12129" spans="1:9">
      <c r="A12129" t="n">
        <v>89895</v>
      </c>
      <c r="B12129" s="30" t="n">
        <v>2</v>
      </c>
      <c r="C12129" s="7" t="n">
        <v>11</v>
      </c>
      <c r="D12129" s="7" t="s">
        <v>1032</v>
      </c>
    </row>
    <row r="12130" spans="1:9">
      <c r="A12130" t="s">
        <v>4</v>
      </c>
      <c r="B12130" s="4" t="s">
        <v>5</v>
      </c>
      <c r="C12130" s="4" t="s">
        <v>13</v>
      </c>
      <c r="D12130" s="4" t="s">
        <v>6</v>
      </c>
    </row>
    <row r="12131" spans="1:9">
      <c r="A12131" t="n">
        <v>89916</v>
      </c>
      <c r="B12131" s="30" t="n">
        <v>2</v>
      </c>
      <c r="C12131" s="7" t="n">
        <v>11</v>
      </c>
      <c r="D12131" s="7" t="s">
        <v>1146</v>
      </c>
    </row>
    <row r="12132" spans="1:9">
      <c r="A12132" t="s">
        <v>4</v>
      </c>
      <c r="B12132" s="4" t="s">
        <v>5</v>
      </c>
      <c r="C12132" s="4" t="s">
        <v>13</v>
      </c>
      <c r="D12132" s="4" t="s">
        <v>6</v>
      </c>
    </row>
    <row r="12133" spans="1:9">
      <c r="A12133" t="n">
        <v>89937</v>
      </c>
      <c r="B12133" s="30" t="n">
        <v>2</v>
      </c>
      <c r="C12133" s="7" t="n">
        <v>11</v>
      </c>
      <c r="D12133" s="7" t="s">
        <v>1169</v>
      </c>
    </row>
    <row r="12134" spans="1:9">
      <c r="A12134" t="s">
        <v>4</v>
      </c>
      <c r="B12134" s="4" t="s">
        <v>5</v>
      </c>
      <c r="C12134" s="4" t="s">
        <v>13</v>
      </c>
      <c r="D12134" s="4" t="s">
        <v>6</v>
      </c>
    </row>
    <row r="12135" spans="1:9">
      <c r="A12135" t="n">
        <v>89958</v>
      </c>
      <c r="B12135" s="30" t="n">
        <v>2</v>
      </c>
      <c r="C12135" s="7" t="n">
        <v>11</v>
      </c>
      <c r="D12135" s="7" t="s">
        <v>1199</v>
      </c>
    </row>
    <row r="12136" spans="1:9">
      <c r="A12136" t="s">
        <v>4</v>
      </c>
      <c r="B12136" s="4" t="s">
        <v>5</v>
      </c>
      <c r="C12136" s="4" t="s">
        <v>13</v>
      </c>
      <c r="D12136" s="4" t="s">
        <v>13</v>
      </c>
      <c r="E12136" s="4" t="s">
        <v>9</v>
      </c>
      <c r="F12136" s="4" t="s">
        <v>13</v>
      </c>
      <c r="G12136" s="4" t="s">
        <v>13</v>
      </c>
    </row>
    <row r="12137" spans="1:9">
      <c r="A12137" t="n">
        <v>89979</v>
      </c>
      <c r="B12137" s="25" t="n">
        <v>18</v>
      </c>
      <c r="C12137" s="7" t="n">
        <v>3</v>
      </c>
      <c r="D12137" s="7" t="n">
        <v>0</v>
      </c>
      <c r="E12137" s="7" t="n">
        <v>6</v>
      </c>
      <c r="F12137" s="7" t="n">
        <v>19</v>
      </c>
      <c r="G12137" s="7" t="n">
        <v>1</v>
      </c>
    </row>
    <row r="12138" spans="1:9">
      <c r="A12138" t="s">
        <v>4</v>
      </c>
      <c r="B12138" s="4" t="s">
        <v>5</v>
      </c>
      <c r="C12138" s="4" t="s">
        <v>10</v>
      </c>
    </row>
    <row r="12139" spans="1:9">
      <c r="A12139" t="n">
        <v>89988</v>
      </c>
      <c r="B12139" s="9" t="n">
        <v>12</v>
      </c>
      <c r="C12139" s="7" t="n">
        <v>6400</v>
      </c>
    </row>
    <row r="12140" spans="1:9">
      <c r="A12140" t="s">
        <v>4</v>
      </c>
      <c r="B12140" s="4" t="s">
        <v>5</v>
      </c>
      <c r="C12140" s="4" t="s">
        <v>13</v>
      </c>
      <c r="D12140" s="4" t="s">
        <v>6</v>
      </c>
    </row>
    <row r="12141" spans="1:9">
      <c r="A12141" t="n">
        <v>89991</v>
      </c>
      <c r="B12141" s="30" t="n">
        <v>2</v>
      </c>
      <c r="C12141" s="7" t="n">
        <v>0</v>
      </c>
      <c r="D12141" s="7" t="s">
        <v>1148</v>
      </c>
    </row>
    <row r="12142" spans="1:9">
      <c r="A12142" t="s">
        <v>4</v>
      </c>
      <c r="B12142" s="4" t="s">
        <v>5</v>
      </c>
      <c r="C12142" s="4" t="s">
        <v>13</v>
      </c>
    </row>
    <row r="12143" spans="1:9">
      <c r="A12143" t="n">
        <v>90011</v>
      </c>
      <c r="B12143" s="31" t="n">
        <v>64</v>
      </c>
      <c r="C12143" s="7" t="n">
        <v>2</v>
      </c>
    </row>
    <row r="12144" spans="1:9">
      <c r="A12144" t="s">
        <v>4</v>
      </c>
      <c r="B12144" s="4" t="s">
        <v>5</v>
      </c>
      <c r="C12144" s="4" t="s">
        <v>13</v>
      </c>
      <c r="D12144" s="4" t="s">
        <v>10</v>
      </c>
    </row>
    <row r="12145" spans="1:7">
      <c r="A12145" t="n">
        <v>90013</v>
      </c>
      <c r="B12145" s="31" t="n">
        <v>64</v>
      </c>
      <c r="C12145" s="7" t="n">
        <v>0</v>
      </c>
      <c r="D12145" s="7" t="n">
        <v>0</v>
      </c>
    </row>
    <row r="12146" spans="1:7">
      <c r="A12146" t="s">
        <v>4</v>
      </c>
      <c r="B12146" s="4" t="s">
        <v>5</v>
      </c>
      <c r="C12146" s="4" t="s">
        <v>13</v>
      </c>
      <c r="D12146" s="4" t="s">
        <v>10</v>
      </c>
    </row>
    <row r="12147" spans="1:7">
      <c r="A12147" t="n">
        <v>90017</v>
      </c>
      <c r="B12147" s="31" t="n">
        <v>64</v>
      </c>
      <c r="C12147" s="7" t="n">
        <v>4</v>
      </c>
      <c r="D12147" s="7" t="n">
        <v>0</v>
      </c>
    </row>
    <row r="12148" spans="1:7">
      <c r="A12148" t="s">
        <v>4</v>
      </c>
      <c r="B12148" s="4" t="s">
        <v>5</v>
      </c>
      <c r="C12148" s="4" t="s">
        <v>13</v>
      </c>
      <c r="D12148" s="4" t="s">
        <v>10</v>
      </c>
      <c r="E12148" s="4" t="s">
        <v>9</v>
      </c>
    </row>
    <row r="12149" spans="1:7">
      <c r="A12149" t="n">
        <v>90021</v>
      </c>
      <c r="B12149" s="41" t="n">
        <v>167</v>
      </c>
      <c r="C12149" s="7" t="n">
        <v>0</v>
      </c>
      <c r="D12149" s="7" t="n">
        <v>0</v>
      </c>
      <c r="E12149" s="7" t="n">
        <v>48</v>
      </c>
    </row>
    <row r="12150" spans="1:7">
      <c r="A12150" t="s">
        <v>4</v>
      </c>
      <c r="B12150" s="4" t="s">
        <v>5</v>
      </c>
      <c r="C12150" s="4" t="s">
        <v>13</v>
      </c>
      <c r="D12150" s="4" t="s">
        <v>13</v>
      </c>
      <c r="E12150" s="4" t="s">
        <v>13</v>
      </c>
      <c r="F12150" s="4" t="s">
        <v>9</v>
      </c>
      <c r="G12150" s="4" t="s">
        <v>13</v>
      </c>
      <c r="H12150" s="4" t="s">
        <v>13</v>
      </c>
      <c r="I12150" s="4" t="s">
        <v>13</v>
      </c>
      <c r="J12150" s="4" t="s">
        <v>13</v>
      </c>
      <c r="K12150" s="4" t="s">
        <v>9</v>
      </c>
      <c r="L12150" s="4" t="s">
        <v>13</v>
      </c>
      <c r="M12150" s="4" t="s">
        <v>13</v>
      </c>
      <c r="N12150" s="4" t="s">
        <v>13</v>
      </c>
      <c r="O12150" s="4" t="s">
        <v>84</v>
      </c>
    </row>
    <row r="12151" spans="1:7">
      <c r="A12151" t="n">
        <v>90029</v>
      </c>
      <c r="B12151" s="15" t="n">
        <v>5</v>
      </c>
      <c r="C12151" s="7" t="n">
        <v>35</v>
      </c>
      <c r="D12151" s="7" t="n">
        <v>1</v>
      </c>
      <c r="E12151" s="7" t="n">
        <v>0</v>
      </c>
      <c r="F12151" s="7" t="n">
        <v>21</v>
      </c>
      <c r="G12151" s="7" t="n">
        <v>7</v>
      </c>
      <c r="H12151" s="7" t="n">
        <v>35</v>
      </c>
      <c r="I12151" s="7" t="n">
        <v>1</v>
      </c>
      <c r="J12151" s="7" t="n">
        <v>0</v>
      </c>
      <c r="K12151" s="7" t="n">
        <v>25</v>
      </c>
      <c r="L12151" s="7" t="n">
        <v>6</v>
      </c>
      <c r="M12151" s="7" t="n">
        <v>9</v>
      </c>
      <c r="N12151" s="7" t="n">
        <v>1</v>
      </c>
      <c r="O12151" s="16" t="n">
        <f t="normal" ca="1">A12231</f>
        <v>0</v>
      </c>
    </row>
    <row r="12152" spans="1:7">
      <c r="A12152" t="s">
        <v>4</v>
      </c>
      <c r="B12152" s="4" t="s">
        <v>5</v>
      </c>
      <c r="C12152" s="4" t="s">
        <v>13</v>
      </c>
      <c r="D12152" s="4" t="s">
        <v>13</v>
      </c>
      <c r="E12152" s="4" t="s">
        <v>9</v>
      </c>
      <c r="F12152" s="4" t="s">
        <v>13</v>
      </c>
      <c r="G12152" s="4" t="s">
        <v>13</v>
      </c>
    </row>
    <row r="12153" spans="1:7">
      <c r="A12153" t="n">
        <v>90052</v>
      </c>
      <c r="B12153" s="25" t="n">
        <v>18</v>
      </c>
      <c r="C12153" s="7" t="n">
        <v>2</v>
      </c>
      <c r="D12153" s="7" t="n">
        <v>0</v>
      </c>
      <c r="E12153" s="7" t="n">
        <v>0</v>
      </c>
      <c r="F12153" s="7" t="n">
        <v>19</v>
      </c>
      <c r="G12153" s="7" t="n">
        <v>1</v>
      </c>
    </row>
    <row r="12154" spans="1:7">
      <c r="A12154" t="s">
        <v>4</v>
      </c>
      <c r="B12154" s="4" t="s">
        <v>5</v>
      </c>
      <c r="C12154" s="4" t="s">
        <v>13</v>
      </c>
      <c r="D12154" s="4" t="s">
        <v>13</v>
      </c>
      <c r="E12154" s="4" t="s">
        <v>10</v>
      </c>
      <c r="F12154" s="4" t="s">
        <v>9</v>
      </c>
    </row>
    <row r="12155" spans="1:7">
      <c r="A12155" t="n">
        <v>90061</v>
      </c>
      <c r="B12155" s="26" t="n">
        <v>31</v>
      </c>
      <c r="C12155" s="7" t="n">
        <v>0</v>
      </c>
      <c r="D12155" s="7" t="n">
        <v>2</v>
      </c>
      <c r="E12155" s="7" t="n">
        <v>0</v>
      </c>
      <c r="F12155" s="7" t="n">
        <v>1107296256</v>
      </c>
    </row>
    <row r="12156" spans="1:7">
      <c r="A12156" t="s">
        <v>4</v>
      </c>
      <c r="B12156" s="4" t="s">
        <v>5</v>
      </c>
      <c r="C12156" s="4" t="s">
        <v>13</v>
      </c>
      <c r="D12156" s="4" t="s">
        <v>13</v>
      </c>
      <c r="E12156" s="4" t="s">
        <v>6</v>
      </c>
      <c r="F12156" s="4" t="s">
        <v>10</v>
      </c>
    </row>
    <row r="12157" spans="1:7">
      <c r="A12157" t="n">
        <v>90070</v>
      </c>
      <c r="B12157" s="26" t="n">
        <v>31</v>
      </c>
      <c r="C12157" s="7" t="n">
        <v>1</v>
      </c>
      <c r="D12157" s="7" t="n">
        <v>2</v>
      </c>
      <c r="E12157" s="7" t="s">
        <v>763</v>
      </c>
      <c r="F12157" s="7" t="n">
        <v>1</v>
      </c>
    </row>
    <row r="12158" spans="1:7">
      <c r="A12158" t="s">
        <v>4</v>
      </c>
      <c r="B12158" s="4" t="s">
        <v>5</v>
      </c>
      <c r="C12158" s="4" t="s">
        <v>13</v>
      </c>
      <c r="D12158" s="4" t="s">
        <v>13</v>
      </c>
      <c r="E12158" s="4" t="s">
        <v>6</v>
      </c>
      <c r="F12158" s="4" t="s">
        <v>10</v>
      </c>
    </row>
    <row r="12159" spans="1:7">
      <c r="A12159" t="n">
        <v>90082</v>
      </c>
      <c r="B12159" s="26" t="n">
        <v>31</v>
      </c>
      <c r="C12159" s="7" t="n">
        <v>1</v>
      </c>
      <c r="D12159" s="7" t="n">
        <v>2</v>
      </c>
      <c r="E12159" s="7" t="s">
        <v>764</v>
      </c>
      <c r="F12159" s="7" t="n">
        <v>2</v>
      </c>
    </row>
    <row r="12160" spans="1:7">
      <c r="A12160" t="s">
        <v>4</v>
      </c>
      <c r="B12160" s="4" t="s">
        <v>5</v>
      </c>
      <c r="C12160" s="4" t="s">
        <v>13</v>
      </c>
      <c r="D12160" s="4" t="s">
        <v>13</v>
      </c>
      <c r="E12160" s="4" t="s">
        <v>13</v>
      </c>
      <c r="F12160" s="4" t="s">
        <v>10</v>
      </c>
      <c r="G12160" s="4" t="s">
        <v>10</v>
      </c>
      <c r="H12160" s="4" t="s">
        <v>13</v>
      </c>
    </row>
    <row r="12161" spans="1:15">
      <c r="A12161" t="n">
        <v>90103</v>
      </c>
      <c r="B12161" s="26" t="n">
        <v>31</v>
      </c>
      <c r="C12161" s="7" t="n">
        <v>2</v>
      </c>
      <c r="D12161" s="7" t="n">
        <v>2</v>
      </c>
      <c r="E12161" s="7" t="n">
        <v>0</v>
      </c>
      <c r="F12161" s="7" t="n">
        <v>65535</v>
      </c>
      <c r="G12161" s="7" t="n">
        <v>65535</v>
      </c>
      <c r="H12161" s="7" t="n">
        <v>0</v>
      </c>
    </row>
    <row r="12162" spans="1:15">
      <c r="A12162" t="s">
        <v>4</v>
      </c>
      <c r="B12162" s="4" t="s">
        <v>5</v>
      </c>
      <c r="C12162" s="4" t="s">
        <v>13</v>
      </c>
      <c r="D12162" s="4" t="s">
        <v>13</v>
      </c>
      <c r="E12162" s="4" t="s">
        <v>13</v>
      </c>
    </row>
    <row r="12163" spans="1:15">
      <c r="A12163" t="n">
        <v>90112</v>
      </c>
      <c r="B12163" s="26" t="n">
        <v>31</v>
      </c>
      <c r="C12163" s="7" t="n">
        <v>4</v>
      </c>
      <c r="D12163" s="7" t="n">
        <v>2</v>
      </c>
      <c r="E12163" s="7" t="n">
        <v>2</v>
      </c>
    </row>
    <row r="12164" spans="1:15">
      <c r="A12164" t="s">
        <v>4</v>
      </c>
      <c r="B12164" s="4" t="s">
        <v>5</v>
      </c>
      <c r="C12164" s="4" t="s">
        <v>13</v>
      </c>
      <c r="D12164" s="4" t="s">
        <v>13</v>
      </c>
    </row>
    <row r="12165" spans="1:15">
      <c r="A12165" t="n">
        <v>90116</v>
      </c>
      <c r="B12165" s="26" t="n">
        <v>31</v>
      </c>
      <c r="C12165" s="7" t="n">
        <v>3</v>
      </c>
      <c r="D12165" s="7" t="n">
        <v>2</v>
      </c>
    </row>
    <row r="12166" spans="1:15">
      <c r="A12166" t="s">
        <v>4</v>
      </c>
      <c r="B12166" s="4" t="s">
        <v>5</v>
      </c>
      <c r="C12166" s="4" t="s">
        <v>13</v>
      </c>
      <c r="D12166" s="4" t="s">
        <v>10</v>
      </c>
      <c r="E12166" s="4" t="s">
        <v>9</v>
      </c>
    </row>
    <row r="12167" spans="1:15">
      <c r="A12167" t="n">
        <v>90119</v>
      </c>
      <c r="B12167" s="41" t="n">
        <v>167</v>
      </c>
      <c r="C12167" s="7" t="n">
        <v>0</v>
      </c>
      <c r="D12167" s="7" t="n">
        <v>1</v>
      </c>
      <c r="E12167" s="7" t="n">
        <v>16</v>
      </c>
    </row>
    <row r="12168" spans="1:15">
      <c r="A12168" t="s">
        <v>4</v>
      </c>
      <c r="B12168" s="4" t="s">
        <v>5</v>
      </c>
      <c r="C12168" s="4" t="s">
        <v>13</v>
      </c>
      <c r="D12168" s="4" t="s">
        <v>10</v>
      </c>
      <c r="E12168" s="4" t="s">
        <v>9</v>
      </c>
    </row>
    <row r="12169" spans="1:15">
      <c r="A12169" t="n">
        <v>90127</v>
      </c>
      <c r="B12169" s="41" t="n">
        <v>167</v>
      </c>
      <c r="C12169" s="7" t="n">
        <v>0</v>
      </c>
      <c r="D12169" s="7" t="n">
        <v>2</v>
      </c>
      <c r="E12169" s="7" t="n">
        <v>16</v>
      </c>
    </row>
    <row r="12170" spans="1:15">
      <c r="A12170" t="s">
        <v>4</v>
      </c>
      <c r="B12170" s="4" t="s">
        <v>5</v>
      </c>
      <c r="C12170" s="4" t="s">
        <v>13</v>
      </c>
      <c r="D12170" s="4" t="s">
        <v>10</v>
      </c>
      <c r="E12170" s="4" t="s">
        <v>9</v>
      </c>
    </row>
    <row r="12171" spans="1:15">
      <c r="A12171" t="n">
        <v>90135</v>
      </c>
      <c r="B12171" s="41" t="n">
        <v>167</v>
      </c>
      <c r="C12171" s="7" t="n">
        <v>0</v>
      </c>
      <c r="D12171" s="7" t="n">
        <v>3</v>
      </c>
      <c r="E12171" s="7" t="n">
        <v>16</v>
      </c>
    </row>
    <row r="12172" spans="1:15">
      <c r="A12172" t="s">
        <v>4</v>
      </c>
      <c r="B12172" s="4" t="s">
        <v>5</v>
      </c>
      <c r="C12172" s="4" t="s">
        <v>13</v>
      </c>
      <c r="D12172" s="4" t="s">
        <v>10</v>
      </c>
      <c r="E12172" s="4" t="s">
        <v>9</v>
      </c>
    </row>
    <row r="12173" spans="1:15">
      <c r="A12173" t="n">
        <v>90143</v>
      </c>
      <c r="B12173" s="41" t="n">
        <v>167</v>
      </c>
      <c r="C12173" s="7" t="n">
        <v>0</v>
      </c>
      <c r="D12173" s="7" t="n">
        <v>4</v>
      </c>
      <c r="E12173" s="7" t="n">
        <v>16</v>
      </c>
    </row>
    <row r="12174" spans="1:15">
      <c r="A12174" t="s">
        <v>4</v>
      </c>
      <c r="B12174" s="4" t="s">
        <v>5</v>
      </c>
      <c r="C12174" s="4" t="s">
        <v>13</v>
      </c>
      <c r="D12174" s="4" t="s">
        <v>10</v>
      </c>
      <c r="E12174" s="4" t="s">
        <v>9</v>
      </c>
    </row>
    <row r="12175" spans="1:15">
      <c r="A12175" t="n">
        <v>90151</v>
      </c>
      <c r="B12175" s="41" t="n">
        <v>167</v>
      </c>
      <c r="C12175" s="7" t="n">
        <v>0</v>
      </c>
      <c r="D12175" s="7" t="n">
        <v>5</v>
      </c>
      <c r="E12175" s="7" t="n">
        <v>16</v>
      </c>
    </row>
    <row r="12176" spans="1:15">
      <c r="A12176" t="s">
        <v>4</v>
      </c>
      <c r="B12176" s="4" t="s">
        <v>5</v>
      </c>
      <c r="C12176" s="4" t="s">
        <v>13</v>
      </c>
      <c r="D12176" s="4" t="s">
        <v>10</v>
      </c>
      <c r="E12176" s="4" t="s">
        <v>9</v>
      </c>
    </row>
    <row r="12177" spans="1:8">
      <c r="A12177" t="n">
        <v>90159</v>
      </c>
      <c r="B12177" s="41" t="n">
        <v>167</v>
      </c>
      <c r="C12177" s="7" t="n">
        <v>0</v>
      </c>
      <c r="D12177" s="7" t="n">
        <v>6</v>
      </c>
      <c r="E12177" s="7" t="n">
        <v>16</v>
      </c>
    </row>
    <row r="12178" spans="1:8">
      <c r="A12178" t="s">
        <v>4</v>
      </c>
      <c r="B12178" s="4" t="s">
        <v>5</v>
      </c>
      <c r="C12178" s="4" t="s">
        <v>13</v>
      </c>
      <c r="D12178" s="4" t="s">
        <v>10</v>
      </c>
      <c r="E12178" s="4" t="s">
        <v>9</v>
      </c>
    </row>
    <row r="12179" spans="1:8">
      <c r="A12179" t="n">
        <v>90167</v>
      </c>
      <c r="B12179" s="41" t="n">
        <v>167</v>
      </c>
      <c r="C12179" s="7" t="n">
        <v>0</v>
      </c>
      <c r="D12179" s="7" t="n">
        <v>7</v>
      </c>
      <c r="E12179" s="7" t="n">
        <v>16</v>
      </c>
    </row>
    <row r="12180" spans="1:8">
      <c r="A12180" t="s">
        <v>4</v>
      </c>
      <c r="B12180" s="4" t="s">
        <v>5</v>
      </c>
      <c r="C12180" s="4" t="s">
        <v>13</v>
      </c>
      <c r="D12180" s="4" t="s">
        <v>10</v>
      </c>
      <c r="E12180" s="4" t="s">
        <v>9</v>
      </c>
    </row>
    <row r="12181" spans="1:8">
      <c r="A12181" t="n">
        <v>90175</v>
      </c>
      <c r="B12181" s="41" t="n">
        <v>167</v>
      </c>
      <c r="C12181" s="7" t="n">
        <v>0</v>
      </c>
      <c r="D12181" s="7" t="n">
        <v>8</v>
      </c>
      <c r="E12181" s="7" t="n">
        <v>16</v>
      </c>
    </row>
    <row r="12182" spans="1:8">
      <c r="A12182" t="s">
        <v>4</v>
      </c>
      <c r="B12182" s="4" t="s">
        <v>5</v>
      </c>
      <c r="C12182" s="4" t="s">
        <v>13</v>
      </c>
      <c r="D12182" s="4" t="s">
        <v>10</v>
      </c>
      <c r="E12182" s="4" t="s">
        <v>9</v>
      </c>
    </row>
    <row r="12183" spans="1:8">
      <c r="A12183" t="n">
        <v>90183</v>
      </c>
      <c r="B12183" s="41" t="n">
        <v>167</v>
      </c>
      <c r="C12183" s="7" t="n">
        <v>0</v>
      </c>
      <c r="D12183" s="7" t="n">
        <v>9</v>
      </c>
      <c r="E12183" s="7" t="n">
        <v>16</v>
      </c>
    </row>
    <row r="12184" spans="1:8">
      <c r="A12184" t="s">
        <v>4</v>
      </c>
      <c r="B12184" s="4" t="s">
        <v>5</v>
      </c>
      <c r="C12184" s="4" t="s">
        <v>13</v>
      </c>
      <c r="D12184" s="4" t="s">
        <v>10</v>
      </c>
      <c r="E12184" s="4" t="s">
        <v>9</v>
      </c>
    </row>
    <row r="12185" spans="1:8">
      <c r="A12185" t="n">
        <v>90191</v>
      </c>
      <c r="B12185" s="41" t="n">
        <v>167</v>
      </c>
      <c r="C12185" s="7" t="n">
        <v>0</v>
      </c>
      <c r="D12185" s="7" t="n">
        <v>11</v>
      </c>
      <c r="E12185" s="7" t="n">
        <v>16</v>
      </c>
    </row>
    <row r="12186" spans="1:8">
      <c r="A12186" t="s">
        <v>4</v>
      </c>
      <c r="B12186" s="4" t="s">
        <v>5</v>
      </c>
      <c r="C12186" s="4" t="s">
        <v>13</v>
      </c>
      <c r="D12186" s="4" t="s">
        <v>10</v>
      </c>
      <c r="E12186" s="4" t="s">
        <v>9</v>
      </c>
    </row>
    <row r="12187" spans="1:8">
      <c r="A12187" t="n">
        <v>90199</v>
      </c>
      <c r="B12187" s="41" t="n">
        <v>167</v>
      </c>
      <c r="C12187" s="7" t="n">
        <v>0</v>
      </c>
      <c r="D12187" s="7" t="n">
        <v>12</v>
      </c>
      <c r="E12187" s="7" t="n">
        <v>16</v>
      </c>
    </row>
    <row r="12188" spans="1:8">
      <c r="A12188" t="s">
        <v>4</v>
      </c>
      <c r="B12188" s="4" t="s">
        <v>5</v>
      </c>
      <c r="C12188" s="4" t="s">
        <v>13</v>
      </c>
      <c r="D12188" s="4" t="s">
        <v>10</v>
      </c>
      <c r="E12188" s="4" t="s">
        <v>9</v>
      </c>
    </row>
    <row r="12189" spans="1:8">
      <c r="A12189" t="n">
        <v>90207</v>
      </c>
      <c r="B12189" s="41" t="n">
        <v>167</v>
      </c>
      <c r="C12189" s="7" t="n">
        <v>0</v>
      </c>
      <c r="D12189" s="7" t="n">
        <v>13</v>
      </c>
      <c r="E12189" s="7" t="n">
        <v>16</v>
      </c>
    </row>
    <row r="12190" spans="1:8">
      <c r="A12190" t="s">
        <v>4</v>
      </c>
      <c r="B12190" s="4" t="s">
        <v>5</v>
      </c>
      <c r="C12190" s="4" t="s">
        <v>13</v>
      </c>
      <c r="D12190" s="4" t="s">
        <v>10</v>
      </c>
      <c r="E12190" s="4" t="s">
        <v>9</v>
      </c>
    </row>
    <row r="12191" spans="1:8">
      <c r="A12191" t="n">
        <v>90215</v>
      </c>
      <c r="B12191" s="41" t="n">
        <v>167</v>
      </c>
      <c r="C12191" s="7" t="n">
        <v>0</v>
      </c>
      <c r="D12191" s="7" t="n">
        <v>14</v>
      </c>
      <c r="E12191" s="7" t="n">
        <v>16</v>
      </c>
    </row>
    <row r="12192" spans="1:8">
      <c r="A12192" t="s">
        <v>4</v>
      </c>
      <c r="B12192" s="4" t="s">
        <v>5</v>
      </c>
      <c r="C12192" s="4" t="s">
        <v>13</v>
      </c>
      <c r="D12192" s="4" t="s">
        <v>10</v>
      </c>
      <c r="E12192" s="4" t="s">
        <v>9</v>
      </c>
    </row>
    <row r="12193" spans="1:5">
      <c r="A12193" t="n">
        <v>90223</v>
      </c>
      <c r="B12193" s="41" t="n">
        <v>167</v>
      </c>
      <c r="C12193" s="7" t="n">
        <v>0</v>
      </c>
      <c r="D12193" s="7" t="n">
        <v>15</v>
      </c>
      <c r="E12193" s="7" t="n">
        <v>16</v>
      </c>
    </row>
    <row r="12194" spans="1:5">
      <c r="A12194" t="s">
        <v>4</v>
      </c>
      <c r="B12194" s="4" t="s">
        <v>5</v>
      </c>
      <c r="C12194" s="4" t="s">
        <v>13</v>
      </c>
      <c r="D12194" s="4" t="s">
        <v>10</v>
      </c>
      <c r="E12194" s="4" t="s">
        <v>9</v>
      </c>
    </row>
    <row r="12195" spans="1:5">
      <c r="A12195" t="n">
        <v>90231</v>
      </c>
      <c r="B12195" s="41" t="n">
        <v>167</v>
      </c>
      <c r="C12195" s="7" t="n">
        <v>0</v>
      </c>
      <c r="D12195" s="7" t="n">
        <v>16</v>
      </c>
      <c r="E12195" s="7" t="n">
        <v>16</v>
      </c>
    </row>
    <row r="12196" spans="1:5">
      <c r="A12196" t="s">
        <v>4</v>
      </c>
      <c r="B12196" s="4" t="s">
        <v>5</v>
      </c>
      <c r="C12196" s="4" t="s">
        <v>13</v>
      </c>
      <c r="D12196" s="4" t="s">
        <v>10</v>
      </c>
      <c r="E12196" s="4" t="s">
        <v>9</v>
      </c>
    </row>
    <row r="12197" spans="1:5">
      <c r="A12197" t="n">
        <v>90239</v>
      </c>
      <c r="B12197" s="41" t="n">
        <v>167</v>
      </c>
      <c r="C12197" s="7" t="n">
        <v>0</v>
      </c>
      <c r="D12197" s="7" t="n">
        <v>17</v>
      </c>
      <c r="E12197" s="7" t="n">
        <v>16</v>
      </c>
    </row>
    <row r="12198" spans="1:5">
      <c r="A12198" t="s">
        <v>4</v>
      </c>
      <c r="B12198" s="4" t="s">
        <v>5</v>
      </c>
      <c r="C12198" s="4" t="s">
        <v>13</v>
      </c>
      <c r="D12198" s="4" t="s">
        <v>10</v>
      </c>
      <c r="E12198" s="4" t="s">
        <v>9</v>
      </c>
    </row>
    <row r="12199" spans="1:5">
      <c r="A12199" t="n">
        <v>90247</v>
      </c>
      <c r="B12199" s="41" t="n">
        <v>167</v>
      </c>
      <c r="C12199" s="7" t="n">
        <v>0</v>
      </c>
      <c r="D12199" s="7" t="n">
        <v>18</v>
      </c>
      <c r="E12199" s="7" t="n">
        <v>16</v>
      </c>
    </row>
    <row r="12200" spans="1:5">
      <c r="A12200" t="s">
        <v>4</v>
      </c>
      <c r="B12200" s="4" t="s">
        <v>5</v>
      </c>
      <c r="C12200" s="4" t="s">
        <v>13</v>
      </c>
      <c r="D12200" s="4" t="s">
        <v>13</v>
      </c>
      <c r="E12200" s="4" t="s">
        <v>9</v>
      </c>
      <c r="F12200" s="4" t="s">
        <v>13</v>
      </c>
      <c r="G12200" s="4" t="s">
        <v>13</v>
      </c>
    </row>
    <row r="12201" spans="1:5">
      <c r="A12201" t="n">
        <v>90255</v>
      </c>
      <c r="B12201" s="46" t="n">
        <v>10</v>
      </c>
      <c r="C12201" s="7" t="n">
        <v>0</v>
      </c>
      <c r="D12201" s="7" t="n">
        <v>0</v>
      </c>
      <c r="E12201" s="7" t="n">
        <v>7</v>
      </c>
      <c r="F12201" s="7" t="n">
        <v>19</v>
      </c>
      <c r="G12201" s="7" t="n">
        <v>1</v>
      </c>
    </row>
    <row r="12202" spans="1:5">
      <c r="A12202" t="s">
        <v>4</v>
      </c>
      <c r="B12202" s="4" t="s">
        <v>5</v>
      </c>
      <c r="C12202" s="4" t="s">
        <v>13</v>
      </c>
      <c r="D12202" s="4" t="s">
        <v>13</v>
      </c>
      <c r="E12202" s="4" t="s">
        <v>13</v>
      </c>
      <c r="F12202" s="4" t="s">
        <v>9</v>
      </c>
      <c r="G12202" s="4" t="s">
        <v>13</v>
      </c>
      <c r="H12202" s="4" t="s">
        <v>13</v>
      </c>
      <c r="I12202" s="4" t="s">
        <v>84</v>
      </c>
    </row>
    <row r="12203" spans="1:5">
      <c r="A12203" t="n">
        <v>90264</v>
      </c>
      <c r="B12203" s="15" t="n">
        <v>5</v>
      </c>
      <c r="C12203" s="7" t="n">
        <v>35</v>
      </c>
      <c r="D12203" s="7" t="n">
        <v>2</v>
      </c>
      <c r="E12203" s="7" t="n">
        <v>0</v>
      </c>
      <c r="F12203" s="7" t="n">
        <v>1</v>
      </c>
      <c r="G12203" s="7" t="n">
        <v>2</v>
      </c>
      <c r="H12203" s="7" t="n">
        <v>1</v>
      </c>
      <c r="I12203" s="16" t="n">
        <f t="normal" ca="1">A12223</f>
        <v>0</v>
      </c>
    </row>
    <row r="12204" spans="1:5">
      <c r="A12204" t="s">
        <v>4</v>
      </c>
      <c r="B12204" s="4" t="s">
        <v>5</v>
      </c>
      <c r="C12204" s="4" t="s">
        <v>13</v>
      </c>
      <c r="D12204" s="4" t="s">
        <v>13</v>
      </c>
      <c r="E12204" s="4" t="s">
        <v>9</v>
      </c>
      <c r="F12204" s="4" t="s">
        <v>13</v>
      </c>
      <c r="G12204" s="4" t="s">
        <v>13</v>
      </c>
    </row>
    <row r="12205" spans="1:5">
      <c r="A12205" t="n">
        <v>90278</v>
      </c>
      <c r="B12205" s="46" t="n">
        <v>10</v>
      </c>
      <c r="C12205" s="7" t="n">
        <v>0</v>
      </c>
      <c r="D12205" s="7" t="n">
        <v>0</v>
      </c>
      <c r="E12205" s="7" t="n">
        <v>1</v>
      </c>
      <c r="F12205" s="7" t="n">
        <v>24</v>
      </c>
      <c r="G12205" s="7" t="n">
        <v>1</v>
      </c>
    </row>
    <row r="12206" spans="1:5">
      <c r="A12206" t="s">
        <v>4</v>
      </c>
      <c r="B12206" s="4" t="s">
        <v>5</v>
      </c>
      <c r="C12206" s="4" t="s">
        <v>13</v>
      </c>
      <c r="D12206" s="4" t="s">
        <v>13</v>
      </c>
      <c r="E12206" s="4" t="s">
        <v>13</v>
      </c>
      <c r="F12206" s="4" t="s">
        <v>84</v>
      </c>
    </row>
    <row r="12207" spans="1:5">
      <c r="A12207" t="n">
        <v>90287</v>
      </c>
      <c r="B12207" s="15" t="n">
        <v>5</v>
      </c>
      <c r="C12207" s="7" t="n">
        <v>31</v>
      </c>
      <c r="D12207" s="7" t="n">
        <v>0</v>
      </c>
      <c r="E12207" s="7" t="n">
        <v>1</v>
      </c>
      <c r="F12207" s="16" t="n">
        <f t="normal" ca="1">A12221</f>
        <v>0</v>
      </c>
    </row>
    <row r="12208" spans="1:5">
      <c r="A12208" t="s">
        <v>4</v>
      </c>
      <c r="B12208" s="4" t="s">
        <v>5</v>
      </c>
      <c r="C12208" s="4" t="s">
        <v>13</v>
      </c>
      <c r="D12208" s="4" t="s">
        <v>13</v>
      </c>
      <c r="E12208" s="4" t="s">
        <v>9</v>
      </c>
      <c r="F12208" s="4" t="s">
        <v>13</v>
      </c>
      <c r="G12208" s="4" t="s">
        <v>13</v>
      </c>
      <c r="H12208" s="4" t="s">
        <v>9</v>
      </c>
      <c r="I12208" s="4" t="s">
        <v>13</v>
      </c>
      <c r="J12208" s="4" t="s">
        <v>13</v>
      </c>
      <c r="K12208" s="4" t="s">
        <v>84</v>
      </c>
    </row>
    <row r="12209" spans="1:11">
      <c r="A12209" t="n">
        <v>90295</v>
      </c>
      <c r="B12209" s="15" t="n">
        <v>5</v>
      </c>
      <c r="C12209" s="7" t="n">
        <v>34</v>
      </c>
      <c r="D12209" s="7" t="n">
        <v>0</v>
      </c>
      <c r="E12209" s="7" t="n">
        <v>17</v>
      </c>
      <c r="F12209" s="7" t="n">
        <v>18</v>
      </c>
      <c r="G12209" s="7" t="n">
        <v>0</v>
      </c>
      <c r="H12209" s="7" t="n">
        <v>9</v>
      </c>
      <c r="I12209" s="7" t="n">
        <v>4</v>
      </c>
      <c r="J12209" s="7" t="n">
        <v>1</v>
      </c>
      <c r="K12209" s="16" t="n">
        <f t="normal" ca="1">A12215</f>
        <v>0</v>
      </c>
    </row>
    <row r="12210" spans="1:11">
      <c r="A12210" t="s">
        <v>4</v>
      </c>
      <c r="B12210" s="4" t="s">
        <v>5</v>
      </c>
      <c r="C12210" s="4" t="s">
        <v>13</v>
      </c>
      <c r="D12210" s="4" t="s">
        <v>10</v>
      </c>
      <c r="E12210" s="4" t="s">
        <v>10</v>
      </c>
      <c r="F12210" s="4" t="s">
        <v>10</v>
      </c>
      <c r="G12210" s="4" t="s">
        <v>10</v>
      </c>
      <c r="H12210" s="4" t="s">
        <v>10</v>
      </c>
      <c r="I12210" s="4" t="s">
        <v>10</v>
      </c>
      <c r="J12210" s="4" t="s">
        <v>10</v>
      </c>
      <c r="K12210" s="4" t="s">
        <v>10</v>
      </c>
      <c r="L12210" s="4" t="s">
        <v>10</v>
      </c>
      <c r="M12210" s="4" t="s">
        <v>10</v>
      </c>
      <c r="N12210" s="4" t="s">
        <v>10</v>
      </c>
      <c r="O12210" s="4" t="s">
        <v>10</v>
      </c>
      <c r="P12210" s="4" t="s">
        <v>10</v>
      </c>
      <c r="Q12210" s="4" t="s">
        <v>10</v>
      </c>
      <c r="R12210" s="4" t="s">
        <v>10</v>
      </c>
      <c r="S12210" s="4" t="s">
        <v>10</v>
      </c>
      <c r="T12210" s="4" t="s">
        <v>10</v>
      </c>
      <c r="U12210" s="4" t="s">
        <v>10</v>
      </c>
      <c r="V12210" s="4" t="s">
        <v>10</v>
      </c>
      <c r="W12210" s="4" t="s">
        <v>10</v>
      </c>
      <c r="X12210" s="4" t="s">
        <v>10</v>
      </c>
      <c r="Y12210" s="4" t="s">
        <v>10</v>
      </c>
      <c r="Z12210" s="4" t="s">
        <v>10</v>
      </c>
      <c r="AA12210" s="4" t="s">
        <v>10</v>
      </c>
    </row>
    <row r="12211" spans="1:11">
      <c r="A12211" t="n">
        <v>90314</v>
      </c>
      <c r="B12211" s="31" t="n">
        <v>64</v>
      </c>
      <c r="C12211" s="7" t="n">
        <v>13</v>
      </c>
      <c r="D12211" s="7" t="n">
        <v>1</v>
      </c>
      <c r="E12211" s="7" t="n">
        <v>2</v>
      </c>
      <c r="F12211" s="7" t="n">
        <v>3</v>
      </c>
      <c r="G12211" s="7" t="n">
        <v>4</v>
      </c>
      <c r="H12211" s="7" t="n">
        <v>5</v>
      </c>
      <c r="I12211" s="7" t="n">
        <v>6</v>
      </c>
      <c r="J12211" s="7" t="n">
        <v>7</v>
      </c>
      <c r="K12211" s="7" t="n">
        <v>8</v>
      </c>
      <c r="L12211" s="7" t="n">
        <v>9</v>
      </c>
      <c r="M12211" s="7" t="n">
        <v>65533</v>
      </c>
      <c r="N12211" s="7" t="n">
        <v>65533</v>
      </c>
      <c r="O12211" s="7" t="n">
        <v>65533</v>
      </c>
      <c r="P12211" s="7" t="n">
        <v>65533</v>
      </c>
      <c r="Q12211" s="7" t="n">
        <v>65533</v>
      </c>
      <c r="R12211" s="7" t="n">
        <v>65533</v>
      </c>
      <c r="S12211" s="7" t="n">
        <v>65533</v>
      </c>
      <c r="T12211" s="7" t="n">
        <v>65533</v>
      </c>
      <c r="U12211" s="7" t="n">
        <v>65533</v>
      </c>
      <c r="V12211" s="7" t="n">
        <v>65533</v>
      </c>
      <c r="W12211" s="7" t="n">
        <v>65533</v>
      </c>
      <c r="X12211" s="7" t="n">
        <v>65533</v>
      </c>
      <c r="Y12211" s="7" t="n">
        <v>65533</v>
      </c>
      <c r="Z12211" s="7" t="n">
        <v>65533</v>
      </c>
      <c r="AA12211" s="7" t="n">
        <v>65533</v>
      </c>
    </row>
    <row r="12212" spans="1:11">
      <c r="A12212" t="s">
        <v>4</v>
      </c>
      <c r="B12212" s="4" t="s">
        <v>5</v>
      </c>
      <c r="C12212" s="4" t="s">
        <v>84</v>
      </c>
    </row>
    <row r="12213" spans="1:11">
      <c r="A12213" t="n">
        <v>90364</v>
      </c>
      <c r="B12213" s="29" t="n">
        <v>3</v>
      </c>
      <c r="C12213" s="16" t="n">
        <f t="normal" ca="1">A12217</f>
        <v>0</v>
      </c>
    </row>
    <row r="12214" spans="1:11">
      <c r="A12214" t="s">
        <v>4</v>
      </c>
      <c r="B12214" s="4" t="s">
        <v>5</v>
      </c>
      <c r="C12214" s="4" t="s">
        <v>13</v>
      </c>
      <c r="D12214" s="4" t="s">
        <v>10</v>
      </c>
      <c r="E12214" s="4" t="s">
        <v>10</v>
      </c>
      <c r="F12214" s="4" t="s">
        <v>10</v>
      </c>
      <c r="G12214" s="4" t="s">
        <v>10</v>
      </c>
      <c r="H12214" s="4" t="s">
        <v>10</v>
      </c>
      <c r="I12214" s="4" t="s">
        <v>10</v>
      </c>
      <c r="J12214" s="4" t="s">
        <v>10</v>
      </c>
      <c r="K12214" s="4" t="s">
        <v>10</v>
      </c>
      <c r="L12214" s="4" t="s">
        <v>10</v>
      </c>
      <c r="M12214" s="4" t="s">
        <v>10</v>
      </c>
      <c r="N12214" s="4" t="s">
        <v>10</v>
      </c>
      <c r="O12214" s="4" t="s">
        <v>10</v>
      </c>
      <c r="P12214" s="4" t="s">
        <v>10</v>
      </c>
      <c r="Q12214" s="4" t="s">
        <v>10</v>
      </c>
      <c r="R12214" s="4" t="s">
        <v>10</v>
      </c>
      <c r="S12214" s="4" t="s">
        <v>10</v>
      </c>
      <c r="T12214" s="4" t="s">
        <v>10</v>
      </c>
      <c r="U12214" s="4" t="s">
        <v>10</v>
      </c>
      <c r="V12214" s="4" t="s">
        <v>10</v>
      </c>
      <c r="W12214" s="4" t="s">
        <v>10</v>
      </c>
      <c r="X12214" s="4" t="s">
        <v>10</v>
      </c>
      <c r="Y12214" s="4" t="s">
        <v>10</v>
      </c>
      <c r="Z12214" s="4" t="s">
        <v>10</v>
      </c>
      <c r="AA12214" s="4" t="s">
        <v>10</v>
      </c>
    </row>
    <row r="12215" spans="1:11">
      <c r="A12215" t="n">
        <v>90369</v>
      </c>
      <c r="B12215" s="31" t="n">
        <v>64</v>
      </c>
      <c r="C12215" s="7" t="n">
        <v>13</v>
      </c>
      <c r="D12215" s="7" t="n">
        <v>11</v>
      </c>
      <c r="E12215" s="7" t="n">
        <v>12</v>
      </c>
      <c r="F12215" s="7" t="n">
        <v>13</v>
      </c>
      <c r="G12215" s="7" t="n">
        <v>14</v>
      </c>
      <c r="H12215" s="7" t="n">
        <v>15</v>
      </c>
      <c r="I12215" s="7" t="n">
        <v>16</v>
      </c>
      <c r="J12215" s="7" t="n">
        <v>17</v>
      </c>
      <c r="K12215" s="7" t="n">
        <v>18</v>
      </c>
      <c r="L12215" s="7" t="n">
        <v>65533</v>
      </c>
      <c r="M12215" s="7" t="n">
        <v>65533</v>
      </c>
      <c r="N12215" s="7" t="n">
        <v>65533</v>
      </c>
      <c r="O12215" s="7" t="n">
        <v>65533</v>
      </c>
      <c r="P12215" s="7" t="n">
        <v>65533</v>
      </c>
      <c r="Q12215" s="7" t="n">
        <v>65533</v>
      </c>
      <c r="R12215" s="7" t="n">
        <v>65533</v>
      </c>
      <c r="S12215" s="7" t="n">
        <v>65533</v>
      </c>
      <c r="T12215" s="7" t="n">
        <v>65533</v>
      </c>
      <c r="U12215" s="7" t="n">
        <v>65533</v>
      </c>
      <c r="V12215" s="7" t="n">
        <v>65533</v>
      </c>
      <c r="W12215" s="7" t="n">
        <v>65533</v>
      </c>
      <c r="X12215" s="7" t="n">
        <v>65533</v>
      </c>
      <c r="Y12215" s="7" t="n">
        <v>65533</v>
      </c>
      <c r="Z12215" s="7" t="n">
        <v>65533</v>
      </c>
      <c r="AA12215" s="7" t="n">
        <v>65533</v>
      </c>
    </row>
    <row r="12216" spans="1:11">
      <c r="A12216" t="s">
        <v>4</v>
      </c>
      <c r="B12216" s="4" t="s">
        <v>5</v>
      </c>
      <c r="C12216" s="4" t="s">
        <v>13</v>
      </c>
      <c r="D12216" s="4" t="s">
        <v>13</v>
      </c>
      <c r="E12216" s="4" t="s">
        <v>9</v>
      </c>
      <c r="F12216" s="4" t="s">
        <v>13</v>
      </c>
      <c r="G12216" s="4" t="s">
        <v>13</v>
      </c>
    </row>
    <row r="12217" spans="1:11">
      <c r="A12217" t="n">
        <v>90419</v>
      </c>
      <c r="B12217" s="46" t="n">
        <v>10</v>
      </c>
      <c r="C12217" s="7" t="n">
        <v>0</v>
      </c>
      <c r="D12217" s="7" t="n">
        <v>0</v>
      </c>
      <c r="E12217" s="7" t="n">
        <v>1</v>
      </c>
      <c r="F12217" s="7" t="n">
        <v>24</v>
      </c>
      <c r="G12217" s="7" t="n">
        <v>1</v>
      </c>
    </row>
    <row r="12218" spans="1:11">
      <c r="A12218" t="s">
        <v>4</v>
      </c>
      <c r="B12218" s="4" t="s">
        <v>5</v>
      </c>
      <c r="C12218" s="4" t="s">
        <v>84</v>
      </c>
    </row>
    <row r="12219" spans="1:11">
      <c r="A12219" t="n">
        <v>90428</v>
      </c>
      <c r="B12219" s="29" t="n">
        <v>3</v>
      </c>
      <c r="C12219" s="16" t="n">
        <f t="normal" ca="1">A12207</f>
        <v>0</v>
      </c>
    </row>
    <row r="12220" spans="1:11">
      <c r="A12220" t="s">
        <v>4</v>
      </c>
      <c r="B12220" s="4" t="s">
        <v>5</v>
      </c>
      <c r="C12220" s="4" t="s">
        <v>84</v>
      </c>
    </row>
    <row r="12221" spans="1:11">
      <c r="A12221" t="n">
        <v>90433</v>
      </c>
      <c r="B12221" s="29" t="n">
        <v>3</v>
      </c>
      <c r="C12221" s="16" t="n">
        <f t="normal" ca="1">A12231</f>
        <v>0</v>
      </c>
    </row>
    <row r="12222" spans="1:11">
      <c r="A12222" t="s">
        <v>4</v>
      </c>
      <c r="B12222" s="4" t="s">
        <v>5</v>
      </c>
      <c r="C12222" s="4" t="s">
        <v>13</v>
      </c>
      <c r="D12222" s="4" t="s">
        <v>13</v>
      </c>
      <c r="E12222" s="4" t="s">
        <v>13</v>
      </c>
      <c r="F12222" s="4" t="s">
        <v>13</v>
      </c>
      <c r="G12222" s="4" t="s">
        <v>13</v>
      </c>
    </row>
    <row r="12223" spans="1:11">
      <c r="A12223" t="n">
        <v>90438</v>
      </c>
      <c r="B12223" s="25" t="n">
        <v>18</v>
      </c>
      <c r="C12223" s="7" t="n">
        <v>6</v>
      </c>
      <c r="D12223" s="7" t="n">
        <v>31</v>
      </c>
      <c r="E12223" s="7" t="n">
        <v>0</v>
      </c>
      <c r="F12223" s="7" t="n">
        <v>19</v>
      </c>
      <c r="G12223" s="7" t="n">
        <v>1</v>
      </c>
    </row>
    <row r="12224" spans="1:11">
      <c r="A12224" t="s">
        <v>4</v>
      </c>
      <c r="B12224" s="4" t="s">
        <v>5</v>
      </c>
      <c r="C12224" s="4" t="s">
        <v>13</v>
      </c>
    </row>
    <row r="12225" spans="1:27">
      <c r="A12225" t="n">
        <v>90444</v>
      </c>
      <c r="B12225" s="43" t="n">
        <v>117</v>
      </c>
      <c r="C12225" s="7" t="n">
        <v>2</v>
      </c>
    </row>
    <row r="12226" spans="1:27">
      <c r="A12226" t="s">
        <v>4</v>
      </c>
      <c r="B12226" s="4" t="s">
        <v>5</v>
      </c>
      <c r="C12226" s="4" t="s">
        <v>13</v>
      </c>
      <c r="D12226" s="4" t="s">
        <v>13</v>
      </c>
    </row>
    <row r="12227" spans="1:27">
      <c r="A12227" t="n">
        <v>90446</v>
      </c>
      <c r="B12227" s="43" t="n">
        <v>117</v>
      </c>
      <c r="C12227" s="7" t="n">
        <v>0</v>
      </c>
      <c r="D12227" s="7" t="n">
        <v>0</v>
      </c>
    </row>
    <row r="12228" spans="1:27">
      <c r="A12228" t="s">
        <v>4</v>
      </c>
      <c r="B12228" s="4" t="s">
        <v>5</v>
      </c>
      <c r="C12228" s="4" t="s">
        <v>13</v>
      </c>
    </row>
    <row r="12229" spans="1:27">
      <c r="A12229" t="n">
        <v>90449</v>
      </c>
      <c r="B12229" s="43" t="n">
        <v>117</v>
      </c>
      <c r="C12229" s="7" t="n">
        <v>1</v>
      </c>
    </row>
    <row r="12230" spans="1:27">
      <c r="A12230" t="s">
        <v>4</v>
      </c>
      <c r="B12230" s="4" t="s">
        <v>5</v>
      </c>
      <c r="C12230" s="4" t="s">
        <v>13</v>
      </c>
      <c r="D12230" s="4" t="s">
        <v>6</v>
      </c>
    </row>
    <row r="12231" spans="1:27">
      <c r="A12231" t="n">
        <v>90451</v>
      </c>
      <c r="B12231" s="30" t="n">
        <v>2</v>
      </c>
      <c r="C12231" s="7" t="n">
        <v>10</v>
      </c>
      <c r="D12231" s="7" t="s">
        <v>334</v>
      </c>
    </row>
    <row r="12232" spans="1:27">
      <c r="A12232" t="s">
        <v>4</v>
      </c>
      <c r="B12232" s="4" t="s">
        <v>5</v>
      </c>
      <c r="C12232" s="4" t="s">
        <v>13</v>
      </c>
      <c r="D12232" s="4" t="s">
        <v>13</v>
      </c>
      <c r="E12232" s="4" t="s">
        <v>13</v>
      </c>
      <c r="F12232" s="4" t="s">
        <v>13</v>
      </c>
      <c r="G12232" s="4" t="s">
        <v>10</v>
      </c>
      <c r="H12232" s="4" t="s">
        <v>84</v>
      </c>
      <c r="I12232" s="4" t="s">
        <v>10</v>
      </c>
      <c r="J12232" s="4" t="s">
        <v>84</v>
      </c>
      <c r="K12232" s="4" t="s">
        <v>10</v>
      </c>
      <c r="L12232" s="4" t="s">
        <v>84</v>
      </c>
      <c r="M12232" s="4" t="s">
        <v>10</v>
      </c>
      <c r="N12232" s="4" t="s">
        <v>84</v>
      </c>
      <c r="O12232" s="4" t="s">
        <v>10</v>
      </c>
      <c r="P12232" s="4" t="s">
        <v>84</v>
      </c>
      <c r="Q12232" s="4" t="s">
        <v>10</v>
      </c>
      <c r="R12232" s="4" t="s">
        <v>84</v>
      </c>
      <c r="S12232" s="4" t="s">
        <v>10</v>
      </c>
      <c r="T12232" s="4" t="s">
        <v>84</v>
      </c>
      <c r="U12232" s="4" t="s">
        <v>10</v>
      </c>
      <c r="V12232" s="4" t="s">
        <v>84</v>
      </c>
      <c r="W12232" s="4" t="s">
        <v>10</v>
      </c>
      <c r="X12232" s="4" t="s">
        <v>84</v>
      </c>
      <c r="Y12232" s="4" t="s">
        <v>10</v>
      </c>
      <c r="Z12232" s="4" t="s">
        <v>84</v>
      </c>
      <c r="AA12232" s="4" t="s">
        <v>10</v>
      </c>
      <c r="AB12232" s="4" t="s">
        <v>84</v>
      </c>
      <c r="AC12232" s="4" t="s">
        <v>10</v>
      </c>
      <c r="AD12232" s="4" t="s">
        <v>84</v>
      </c>
      <c r="AE12232" s="4" t="s">
        <v>10</v>
      </c>
      <c r="AF12232" s="4" t="s">
        <v>84</v>
      </c>
      <c r="AG12232" s="4" t="s">
        <v>10</v>
      </c>
      <c r="AH12232" s="4" t="s">
        <v>84</v>
      </c>
      <c r="AI12232" s="4" t="s">
        <v>10</v>
      </c>
      <c r="AJ12232" s="4" t="s">
        <v>84</v>
      </c>
      <c r="AK12232" s="4" t="s">
        <v>10</v>
      </c>
      <c r="AL12232" s="4" t="s">
        <v>84</v>
      </c>
      <c r="AM12232" s="4" t="s">
        <v>10</v>
      </c>
      <c r="AN12232" s="4" t="s">
        <v>84</v>
      </c>
      <c r="AO12232" s="4" t="s">
        <v>10</v>
      </c>
      <c r="AP12232" s="4" t="s">
        <v>84</v>
      </c>
      <c r="AQ12232" s="4" t="s">
        <v>10</v>
      </c>
      <c r="AR12232" s="4" t="s">
        <v>84</v>
      </c>
      <c r="AS12232" s="4" t="s">
        <v>10</v>
      </c>
      <c r="AT12232" s="4" t="s">
        <v>84</v>
      </c>
      <c r="AU12232" s="4" t="s">
        <v>10</v>
      </c>
      <c r="AV12232" s="4" t="s">
        <v>84</v>
      </c>
      <c r="AW12232" s="4" t="s">
        <v>10</v>
      </c>
      <c r="AX12232" s="4" t="s">
        <v>84</v>
      </c>
      <c r="AY12232" s="4" t="s">
        <v>10</v>
      </c>
      <c r="AZ12232" s="4" t="s">
        <v>84</v>
      </c>
      <c r="BA12232" s="4" t="s">
        <v>10</v>
      </c>
      <c r="BB12232" s="4" t="s">
        <v>84</v>
      </c>
      <c r="BC12232" s="4" t="s">
        <v>10</v>
      </c>
      <c r="BD12232" s="4" t="s">
        <v>84</v>
      </c>
      <c r="BE12232" s="4" t="s">
        <v>84</v>
      </c>
    </row>
    <row r="12233" spans="1:27">
      <c r="A12233" t="n">
        <v>90469</v>
      </c>
      <c r="B12233" s="27" t="n">
        <v>6</v>
      </c>
      <c r="C12233" s="7" t="n">
        <v>35</v>
      </c>
      <c r="D12233" s="7" t="n">
        <v>1</v>
      </c>
      <c r="E12233" s="7" t="n">
        <v>1</v>
      </c>
      <c r="F12233" s="7" t="n">
        <v>25</v>
      </c>
      <c r="G12233" s="7" t="n">
        <v>25</v>
      </c>
      <c r="H12233" s="16" t="n">
        <f t="normal" ca="1">A12235</f>
        <v>0</v>
      </c>
      <c r="I12233" s="7" t="n">
        <v>24</v>
      </c>
      <c r="J12233" s="16" t="n">
        <f t="normal" ca="1">A12235</f>
        <v>0</v>
      </c>
      <c r="K12233" s="7" t="n">
        <v>23</v>
      </c>
      <c r="L12233" s="16" t="n">
        <f t="normal" ca="1">A12235</f>
        <v>0</v>
      </c>
      <c r="M12233" s="7" t="n">
        <v>22</v>
      </c>
      <c r="N12233" s="16" t="n">
        <f t="normal" ca="1">A12235</f>
        <v>0</v>
      </c>
      <c r="O12233" s="7" t="n">
        <v>21</v>
      </c>
      <c r="P12233" s="16" t="n">
        <f t="normal" ca="1">A12239</f>
        <v>0</v>
      </c>
      <c r="Q12233" s="7" t="n">
        <v>20</v>
      </c>
      <c r="R12233" s="16" t="n">
        <f t="normal" ca="1">A12249</f>
        <v>0</v>
      </c>
      <c r="S12233" s="7" t="n">
        <v>19</v>
      </c>
      <c r="T12233" s="16" t="n">
        <f t="normal" ca="1">A12249</f>
        <v>0</v>
      </c>
      <c r="U12233" s="7" t="n">
        <v>18</v>
      </c>
      <c r="V12233" s="16" t="n">
        <f t="normal" ca="1">A12251</f>
        <v>0</v>
      </c>
      <c r="W12233" s="7" t="n">
        <v>17</v>
      </c>
      <c r="X12233" s="16" t="n">
        <f t="normal" ca="1">A12251</f>
        <v>0</v>
      </c>
      <c r="Y12233" s="7" t="n">
        <v>16</v>
      </c>
      <c r="Z12233" s="16" t="n">
        <f t="normal" ca="1">A12257</f>
        <v>0</v>
      </c>
      <c r="AA12233" s="7" t="n">
        <v>15</v>
      </c>
      <c r="AB12233" s="16" t="n">
        <f t="normal" ca="1">A12257</f>
        <v>0</v>
      </c>
      <c r="AC12233" s="7" t="n">
        <v>14</v>
      </c>
      <c r="AD12233" s="16" t="n">
        <f t="normal" ca="1">A12257</f>
        <v>0</v>
      </c>
      <c r="AE12233" s="7" t="n">
        <v>13</v>
      </c>
      <c r="AF12233" s="16" t="n">
        <f t="normal" ca="1">A12261</f>
        <v>0</v>
      </c>
      <c r="AG12233" s="7" t="n">
        <v>12</v>
      </c>
      <c r="AH12233" s="16" t="n">
        <f t="normal" ca="1">A12261</f>
        <v>0</v>
      </c>
      <c r="AI12233" s="7" t="n">
        <v>11</v>
      </c>
      <c r="AJ12233" s="16" t="n">
        <f t="normal" ca="1">A12261</f>
        <v>0</v>
      </c>
      <c r="AK12233" s="7" t="n">
        <v>10</v>
      </c>
      <c r="AL12233" s="16" t="n">
        <f t="normal" ca="1">A12261</f>
        <v>0</v>
      </c>
      <c r="AM12233" s="7" t="n">
        <v>9</v>
      </c>
      <c r="AN12233" s="16" t="n">
        <f t="normal" ca="1">A12261</f>
        <v>0</v>
      </c>
      <c r="AO12233" s="7" t="n">
        <v>8</v>
      </c>
      <c r="AP12233" s="16" t="n">
        <f t="normal" ca="1">A12261</f>
        <v>0</v>
      </c>
      <c r="AQ12233" s="7" t="n">
        <v>7</v>
      </c>
      <c r="AR12233" s="16" t="n">
        <f t="normal" ca="1">A12263</f>
        <v>0</v>
      </c>
      <c r="AS12233" s="7" t="n">
        <v>6</v>
      </c>
      <c r="AT12233" s="16" t="n">
        <f t="normal" ca="1">A12265</f>
        <v>0</v>
      </c>
      <c r="AU12233" s="7" t="n">
        <v>5</v>
      </c>
      <c r="AV12233" s="16" t="n">
        <f t="normal" ca="1">A12269</f>
        <v>0</v>
      </c>
      <c r="AW12233" s="7" t="n">
        <v>4</v>
      </c>
      <c r="AX12233" s="16" t="n">
        <f t="normal" ca="1">A12269</f>
        <v>0</v>
      </c>
      <c r="AY12233" s="7" t="n">
        <v>3</v>
      </c>
      <c r="AZ12233" s="16" t="n">
        <f t="normal" ca="1">A12269</f>
        <v>0</v>
      </c>
      <c r="BA12233" s="7" t="n">
        <v>2</v>
      </c>
      <c r="BB12233" s="16" t="n">
        <f t="normal" ca="1">A12269</f>
        <v>0</v>
      </c>
      <c r="BC12233" s="7" t="n">
        <v>1</v>
      </c>
      <c r="BD12233" s="16" t="n">
        <f t="normal" ca="1">A12269</f>
        <v>0</v>
      </c>
      <c r="BE12233" s="16" t="n">
        <f t="normal" ca="1">A12269</f>
        <v>0</v>
      </c>
    </row>
    <row r="12234" spans="1:27">
      <c r="A12234" t="s">
        <v>4</v>
      </c>
      <c r="B12234" s="4" t="s">
        <v>5</v>
      </c>
      <c r="C12234" s="4" t="s">
        <v>10</v>
      </c>
    </row>
    <row r="12235" spans="1:27">
      <c r="A12235" t="n">
        <v>90628</v>
      </c>
      <c r="B12235" s="9" t="n">
        <v>12</v>
      </c>
      <c r="C12235" s="7" t="n">
        <v>10503</v>
      </c>
    </row>
    <row r="12236" spans="1:27">
      <c r="A12236" t="s">
        <v>4</v>
      </c>
      <c r="B12236" s="4" t="s">
        <v>5</v>
      </c>
      <c r="C12236" s="4" t="s">
        <v>13</v>
      </c>
      <c r="D12236" s="4" t="s">
        <v>13</v>
      </c>
      <c r="E12236" s="4" t="s">
        <v>9</v>
      </c>
      <c r="F12236" s="4" t="s">
        <v>13</v>
      </c>
      <c r="G12236" s="4" t="s">
        <v>13</v>
      </c>
    </row>
    <row r="12237" spans="1:27">
      <c r="A12237" t="n">
        <v>90631</v>
      </c>
      <c r="B12237" s="25" t="n">
        <v>18</v>
      </c>
      <c r="C12237" s="7" t="n">
        <v>35</v>
      </c>
      <c r="D12237" s="7" t="n">
        <v>0</v>
      </c>
      <c r="E12237" s="7" t="n">
        <v>17</v>
      </c>
      <c r="F12237" s="7" t="n">
        <v>19</v>
      </c>
      <c r="G12237" s="7" t="n">
        <v>1</v>
      </c>
    </row>
    <row r="12238" spans="1:27">
      <c r="A12238" t="s">
        <v>4</v>
      </c>
      <c r="B12238" s="4" t="s">
        <v>5</v>
      </c>
      <c r="C12238" s="4" t="s">
        <v>10</v>
      </c>
    </row>
    <row r="12239" spans="1:27">
      <c r="A12239" t="n">
        <v>90640</v>
      </c>
      <c r="B12239" s="9" t="n">
        <v>12</v>
      </c>
      <c r="C12239" s="7" t="n">
        <v>12741</v>
      </c>
    </row>
    <row r="12240" spans="1:27">
      <c r="A12240" t="s">
        <v>4</v>
      </c>
      <c r="B12240" s="4" t="s">
        <v>5</v>
      </c>
      <c r="C12240" s="4" t="s">
        <v>10</v>
      </c>
    </row>
    <row r="12241" spans="1:57">
      <c r="A12241" t="n">
        <v>90643</v>
      </c>
      <c r="B12241" s="9" t="n">
        <v>12</v>
      </c>
      <c r="C12241" s="7" t="n">
        <v>12738</v>
      </c>
    </row>
    <row r="12242" spans="1:57">
      <c r="A12242" t="s">
        <v>4</v>
      </c>
      <c r="B12242" s="4" t="s">
        <v>5</v>
      </c>
      <c r="C12242" s="4" t="s">
        <v>10</v>
      </c>
    </row>
    <row r="12243" spans="1:57">
      <c r="A12243" t="n">
        <v>90646</v>
      </c>
      <c r="B12243" s="17" t="n">
        <v>13</v>
      </c>
      <c r="C12243" s="7" t="n">
        <v>12740</v>
      </c>
    </row>
    <row r="12244" spans="1:57">
      <c r="A12244" t="s">
        <v>4</v>
      </c>
      <c r="B12244" s="4" t="s">
        <v>5</v>
      </c>
      <c r="C12244" s="4" t="s">
        <v>10</v>
      </c>
    </row>
    <row r="12245" spans="1:57">
      <c r="A12245" t="n">
        <v>90649</v>
      </c>
      <c r="B12245" s="9" t="n">
        <v>12</v>
      </c>
      <c r="C12245" s="7" t="n">
        <v>10502</v>
      </c>
    </row>
    <row r="12246" spans="1:57">
      <c r="A12246" t="s">
        <v>4</v>
      </c>
      <c r="B12246" s="4" t="s">
        <v>5</v>
      </c>
      <c r="C12246" s="4" t="s">
        <v>10</v>
      </c>
    </row>
    <row r="12247" spans="1:57">
      <c r="A12247" t="n">
        <v>90652</v>
      </c>
      <c r="B12247" s="9" t="n">
        <v>12</v>
      </c>
      <c r="C12247" s="7" t="n">
        <v>10995</v>
      </c>
    </row>
    <row r="12248" spans="1:57">
      <c r="A12248" t="s">
        <v>4</v>
      </c>
      <c r="B12248" s="4" t="s">
        <v>5</v>
      </c>
      <c r="C12248" s="4" t="s">
        <v>10</v>
      </c>
    </row>
    <row r="12249" spans="1:57">
      <c r="A12249" t="n">
        <v>90655</v>
      </c>
      <c r="B12249" s="9" t="n">
        <v>12</v>
      </c>
      <c r="C12249" s="7" t="n">
        <v>10501</v>
      </c>
    </row>
    <row r="12250" spans="1:57">
      <c r="A12250" t="s">
        <v>4</v>
      </c>
      <c r="B12250" s="4" t="s">
        <v>5</v>
      </c>
      <c r="C12250" s="4" t="s">
        <v>10</v>
      </c>
    </row>
    <row r="12251" spans="1:57">
      <c r="A12251" t="n">
        <v>90658</v>
      </c>
      <c r="B12251" s="9" t="n">
        <v>12</v>
      </c>
      <c r="C12251" s="7" t="n">
        <v>10500</v>
      </c>
    </row>
    <row r="12252" spans="1:57">
      <c r="A12252" t="s">
        <v>4</v>
      </c>
      <c r="B12252" s="4" t="s">
        <v>5</v>
      </c>
      <c r="C12252" s="4" t="s">
        <v>10</v>
      </c>
    </row>
    <row r="12253" spans="1:57">
      <c r="A12253" t="n">
        <v>90661</v>
      </c>
      <c r="B12253" s="9" t="n">
        <v>12</v>
      </c>
      <c r="C12253" s="7" t="n">
        <v>10994</v>
      </c>
    </row>
    <row r="12254" spans="1:57">
      <c r="A12254" t="s">
        <v>4</v>
      </c>
      <c r="B12254" s="4" t="s">
        <v>5</v>
      </c>
      <c r="C12254" s="4" t="s">
        <v>10</v>
      </c>
    </row>
    <row r="12255" spans="1:57">
      <c r="A12255" t="n">
        <v>90664</v>
      </c>
      <c r="B12255" s="9" t="n">
        <v>12</v>
      </c>
      <c r="C12255" s="7" t="n">
        <v>10953</v>
      </c>
    </row>
    <row r="12256" spans="1:57">
      <c r="A12256" t="s">
        <v>4</v>
      </c>
      <c r="B12256" s="4" t="s">
        <v>5</v>
      </c>
      <c r="C12256" s="4" t="s">
        <v>10</v>
      </c>
    </row>
    <row r="12257" spans="1:3">
      <c r="A12257" t="n">
        <v>90667</v>
      </c>
      <c r="B12257" s="9" t="n">
        <v>12</v>
      </c>
      <c r="C12257" s="7" t="n">
        <v>10499</v>
      </c>
    </row>
    <row r="12258" spans="1:3">
      <c r="A12258" t="s">
        <v>4</v>
      </c>
      <c r="B12258" s="4" t="s">
        <v>5</v>
      </c>
      <c r="C12258" s="4" t="s">
        <v>10</v>
      </c>
    </row>
    <row r="12259" spans="1:3">
      <c r="A12259" t="n">
        <v>90670</v>
      </c>
      <c r="B12259" s="9" t="n">
        <v>12</v>
      </c>
      <c r="C12259" s="7" t="n">
        <v>10993</v>
      </c>
    </row>
    <row r="12260" spans="1:3">
      <c r="A12260" t="s">
        <v>4</v>
      </c>
      <c r="B12260" s="4" t="s">
        <v>5</v>
      </c>
      <c r="C12260" s="4" t="s">
        <v>10</v>
      </c>
    </row>
    <row r="12261" spans="1:3">
      <c r="A12261" t="n">
        <v>90673</v>
      </c>
      <c r="B12261" s="9" t="n">
        <v>12</v>
      </c>
      <c r="C12261" s="7" t="n">
        <v>10498</v>
      </c>
    </row>
    <row r="12262" spans="1:3">
      <c r="A12262" t="s">
        <v>4</v>
      </c>
      <c r="B12262" s="4" t="s">
        <v>5</v>
      </c>
      <c r="C12262" s="4" t="s">
        <v>10</v>
      </c>
    </row>
    <row r="12263" spans="1:3">
      <c r="A12263" t="n">
        <v>90676</v>
      </c>
      <c r="B12263" s="9" t="n">
        <v>12</v>
      </c>
      <c r="C12263" s="7" t="n">
        <v>10497</v>
      </c>
    </row>
    <row r="12264" spans="1:3">
      <c r="A12264" t="s">
        <v>4</v>
      </c>
      <c r="B12264" s="4" t="s">
        <v>5</v>
      </c>
      <c r="C12264" s="4" t="s">
        <v>10</v>
      </c>
    </row>
    <row r="12265" spans="1:3">
      <c r="A12265" t="n">
        <v>90679</v>
      </c>
      <c r="B12265" s="9" t="n">
        <v>12</v>
      </c>
      <c r="C12265" s="7" t="n">
        <v>10496</v>
      </c>
    </row>
    <row r="12266" spans="1:3">
      <c r="A12266" t="s">
        <v>4</v>
      </c>
      <c r="B12266" s="4" t="s">
        <v>5</v>
      </c>
      <c r="C12266" s="4" t="s">
        <v>10</v>
      </c>
    </row>
    <row r="12267" spans="1:3">
      <c r="A12267" t="n">
        <v>90682</v>
      </c>
      <c r="B12267" s="9" t="n">
        <v>12</v>
      </c>
      <c r="C12267" s="7" t="n">
        <v>10992</v>
      </c>
    </row>
    <row r="12268" spans="1:3">
      <c r="A12268" t="s">
        <v>4</v>
      </c>
      <c r="B12268" s="4" t="s">
        <v>5</v>
      </c>
      <c r="C12268" s="4" t="s">
        <v>84</v>
      </c>
    </row>
    <row r="12269" spans="1:3">
      <c r="A12269" t="n">
        <v>90685</v>
      </c>
      <c r="B12269" s="29" t="n">
        <v>3</v>
      </c>
      <c r="C12269" s="16" t="n">
        <f t="normal" ca="1">A12271</f>
        <v>0</v>
      </c>
    </row>
    <row r="12270" spans="1:3">
      <c r="A12270" t="s">
        <v>4</v>
      </c>
      <c r="B12270" s="4" t="s">
        <v>5</v>
      </c>
      <c r="C12270" s="4" t="s">
        <v>13</v>
      </c>
      <c r="D12270" s="4" t="s">
        <v>13</v>
      </c>
      <c r="E12270" s="4" t="s">
        <v>13</v>
      </c>
      <c r="F12270" s="4" t="s">
        <v>13</v>
      </c>
      <c r="G12270" s="4" t="s">
        <v>10</v>
      </c>
      <c r="H12270" s="4" t="s">
        <v>84</v>
      </c>
      <c r="I12270" s="4" t="s">
        <v>10</v>
      </c>
      <c r="J12270" s="4" t="s">
        <v>84</v>
      </c>
      <c r="K12270" s="4" t="s">
        <v>10</v>
      </c>
      <c r="L12270" s="4" t="s">
        <v>84</v>
      </c>
      <c r="M12270" s="4" t="s">
        <v>10</v>
      </c>
      <c r="N12270" s="4" t="s">
        <v>84</v>
      </c>
      <c r="O12270" s="4" t="s">
        <v>10</v>
      </c>
      <c r="P12270" s="4" t="s">
        <v>84</v>
      </c>
      <c r="Q12270" s="4" t="s">
        <v>10</v>
      </c>
      <c r="R12270" s="4" t="s">
        <v>84</v>
      </c>
      <c r="S12270" s="4" t="s">
        <v>10</v>
      </c>
      <c r="T12270" s="4" t="s">
        <v>84</v>
      </c>
      <c r="U12270" s="4" t="s">
        <v>10</v>
      </c>
      <c r="V12270" s="4" t="s">
        <v>84</v>
      </c>
      <c r="W12270" s="4" t="s">
        <v>10</v>
      </c>
      <c r="X12270" s="4" t="s">
        <v>84</v>
      </c>
      <c r="Y12270" s="4" t="s">
        <v>10</v>
      </c>
      <c r="Z12270" s="4" t="s">
        <v>84</v>
      </c>
      <c r="AA12270" s="4" t="s">
        <v>10</v>
      </c>
      <c r="AB12270" s="4" t="s">
        <v>84</v>
      </c>
      <c r="AC12270" s="4" t="s">
        <v>10</v>
      </c>
      <c r="AD12270" s="4" t="s">
        <v>84</v>
      </c>
      <c r="AE12270" s="4" t="s">
        <v>10</v>
      </c>
      <c r="AF12270" s="4" t="s">
        <v>84</v>
      </c>
      <c r="AG12270" s="4" t="s">
        <v>10</v>
      </c>
      <c r="AH12270" s="4" t="s">
        <v>84</v>
      </c>
      <c r="AI12270" s="4" t="s">
        <v>10</v>
      </c>
      <c r="AJ12270" s="4" t="s">
        <v>84</v>
      </c>
      <c r="AK12270" s="4" t="s">
        <v>10</v>
      </c>
      <c r="AL12270" s="4" t="s">
        <v>84</v>
      </c>
      <c r="AM12270" s="4" t="s">
        <v>10</v>
      </c>
      <c r="AN12270" s="4" t="s">
        <v>84</v>
      </c>
      <c r="AO12270" s="4" t="s">
        <v>10</v>
      </c>
      <c r="AP12270" s="4" t="s">
        <v>84</v>
      </c>
      <c r="AQ12270" s="4" t="s">
        <v>10</v>
      </c>
      <c r="AR12270" s="4" t="s">
        <v>84</v>
      </c>
      <c r="AS12270" s="4" t="s">
        <v>10</v>
      </c>
      <c r="AT12270" s="4" t="s">
        <v>84</v>
      </c>
      <c r="AU12270" s="4" t="s">
        <v>10</v>
      </c>
      <c r="AV12270" s="4" t="s">
        <v>84</v>
      </c>
      <c r="AW12270" s="4" t="s">
        <v>10</v>
      </c>
      <c r="AX12270" s="4" t="s">
        <v>84</v>
      </c>
      <c r="AY12270" s="4" t="s">
        <v>10</v>
      </c>
      <c r="AZ12270" s="4" t="s">
        <v>84</v>
      </c>
      <c r="BA12270" s="4" t="s">
        <v>10</v>
      </c>
      <c r="BB12270" s="4" t="s">
        <v>84</v>
      </c>
      <c r="BC12270" s="4" t="s">
        <v>10</v>
      </c>
      <c r="BD12270" s="4" t="s">
        <v>84</v>
      </c>
      <c r="BE12270" s="4" t="s">
        <v>84</v>
      </c>
    </row>
    <row r="12271" spans="1:3">
      <c r="A12271" t="n">
        <v>90690</v>
      </c>
      <c r="B12271" s="27" t="n">
        <v>6</v>
      </c>
      <c r="C12271" s="7" t="n">
        <v>35</v>
      </c>
      <c r="D12271" s="7" t="n">
        <v>1</v>
      </c>
      <c r="E12271" s="7" t="n">
        <v>1</v>
      </c>
      <c r="F12271" s="7" t="n">
        <v>25</v>
      </c>
      <c r="G12271" s="7" t="n">
        <v>1</v>
      </c>
      <c r="H12271" s="16" t="n">
        <f t="normal" ca="1">A12273</f>
        <v>0</v>
      </c>
      <c r="I12271" s="7" t="n">
        <v>2</v>
      </c>
      <c r="J12271" s="16" t="n">
        <f t="normal" ca="1">A12277</f>
        <v>0</v>
      </c>
      <c r="K12271" s="7" t="n">
        <v>3</v>
      </c>
      <c r="L12271" s="16" t="n">
        <f t="normal" ca="1">A12283</f>
        <v>0</v>
      </c>
      <c r="M12271" s="7" t="n">
        <v>4</v>
      </c>
      <c r="N12271" s="16" t="n">
        <f t="normal" ca="1">A12287</f>
        <v>0</v>
      </c>
      <c r="O12271" s="7" t="n">
        <v>5</v>
      </c>
      <c r="P12271" s="16" t="n">
        <f t="normal" ca="1">A12291</f>
        <v>0</v>
      </c>
      <c r="Q12271" s="7" t="n">
        <v>6</v>
      </c>
      <c r="R12271" s="16" t="n">
        <f t="normal" ca="1">A12297</f>
        <v>0</v>
      </c>
      <c r="S12271" s="7" t="n">
        <v>7</v>
      </c>
      <c r="T12271" s="16" t="n">
        <f t="normal" ca="1">A12303</f>
        <v>0</v>
      </c>
      <c r="U12271" s="7" t="n">
        <v>8</v>
      </c>
      <c r="V12271" s="16" t="n">
        <f t="normal" ca="1">A12309</f>
        <v>0</v>
      </c>
      <c r="W12271" s="7" t="n">
        <v>9</v>
      </c>
      <c r="X12271" s="16" t="n">
        <f t="normal" ca="1">A12315</f>
        <v>0</v>
      </c>
      <c r="Y12271" s="7" t="n">
        <v>10</v>
      </c>
      <c r="Z12271" s="16" t="n">
        <f t="normal" ca="1">A12321</f>
        <v>0</v>
      </c>
      <c r="AA12271" s="7" t="n">
        <v>11</v>
      </c>
      <c r="AB12271" s="16" t="n">
        <f t="normal" ca="1">A12327</f>
        <v>0</v>
      </c>
      <c r="AC12271" s="7" t="n">
        <v>12</v>
      </c>
      <c r="AD12271" s="16" t="n">
        <f t="normal" ca="1">A12333</f>
        <v>0</v>
      </c>
      <c r="AE12271" s="7" t="n">
        <v>13</v>
      </c>
      <c r="AF12271" s="16" t="n">
        <f t="normal" ca="1">A12337</f>
        <v>0</v>
      </c>
      <c r="AG12271" s="7" t="n">
        <v>14</v>
      </c>
      <c r="AH12271" s="16" t="n">
        <f t="normal" ca="1">A12343</f>
        <v>0</v>
      </c>
      <c r="AI12271" s="7" t="n">
        <v>15</v>
      </c>
      <c r="AJ12271" s="16" t="n">
        <f t="normal" ca="1">A12349</f>
        <v>0</v>
      </c>
      <c r="AK12271" s="7" t="n">
        <v>16</v>
      </c>
      <c r="AL12271" s="16" t="n">
        <f t="normal" ca="1">A12355</f>
        <v>0</v>
      </c>
      <c r="AM12271" s="7" t="n">
        <v>17</v>
      </c>
      <c r="AN12271" s="16" t="n">
        <f t="normal" ca="1">A12361</f>
        <v>0</v>
      </c>
      <c r="AO12271" s="7" t="n">
        <v>18</v>
      </c>
      <c r="AP12271" s="16" t="n">
        <f t="normal" ca="1">A12369</f>
        <v>0</v>
      </c>
      <c r="AQ12271" s="7" t="n">
        <v>19</v>
      </c>
      <c r="AR12271" s="16" t="n">
        <f t="normal" ca="1">A12377</f>
        <v>0</v>
      </c>
      <c r="AS12271" s="7" t="n">
        <v>20</v>
      </c>
      <c r="AT12271" s="16" t="n">
        <f t="normal" ca="1">A12387</f>
        <v>0</v>
      </c>
      <c r="AU12271" s="7" t="n">
        <v>21</v>
      </c>
      <c r="AV12271" s="16" t="n">
        <f t="normal" ca="1">A12395</f>
        <v>0</v>
      </c>
      <c r="AW12271" s="7" t="n">
        <v>22</v>
      </c>
      <c r="AX12271" s="16" t="n">
        <f t="normal" ca="1">A12403</f>
        <v>0</v>
      </c>
      <c r="AY12271" s="7" t="n">
        <v>23</v>
      </c>
      <c r="AZ12271" s="16" t="n">
        <f t="normal" ca="1">A12411</f>
        <v>0</v>
      </c>
      <c r="BA12271" s="7" t="n">
        <v>24</v>
      </c>
      <c r="BB12271" s="16" t="n">
        <f t="normal" ca="1">A12415</f>
        <v>0</v>
      </c>
      <c r="BC12271" s="7" t="n">
        <v>25</v>
      </c>
      <c r="BD12271" s="16" t="n">
        <f t="normal" ca="1">A12419</f>
        <v>0</v>
      </c>
      <c r="BE12271" s="16" t="n">
        <f t="normal" ca="1">A12427</f>
        <v>0</v>
      </c>
    </row>
    <row r="12272" spans="1:3">
      <c r="A12272" t="s">
        <v>4</v>
      </c>
      <c r="B12272" s="4" t="s">
        <v>5</v>
      </c>
      <c r="C12272" s="4" t="s">
        <v>13</v>
      </c>
      <c r="D12272" s="4" t="s">
        <v>10</v>
      </c>
    </row>
    <row r="12273" spans="1:57">
      <c r="A12273" t="n">
        <v>90849</v>
      </c>
      <c r="B12273" s="42" t="n">
        <v>162</v>
      </c>
      <c r="C12273" s="7" t="n">
        <v>1</v>
      </c>
      <c r="D12273" s="7" t="n">
        <v>24577</v>
      </c>
    </row>
    <row r="12274" spans="1:57">
      <c r="A12274" t="s">
        <v>4</v>
      </c>
      <c r="B12274" s="4" t="s">
        <v>5</v>
      </c>
      <c r="C12274" s="4" t="s">
        <v>84</v>
      </c>
    </row>
    <row r="12275" spans="1:57">
      <c r="A12275" t="n">
        <v>90853</v>
      </c>
      <c r="B12275" s="29" t="n">
        <v>3</v>
      </c>
      <c r="C12275" s="16" t="n">
        <f t="normal" ca="1">A12427</f>
        <v>0</v>
      </c>
    </row>
    <row r="12276" spans="1:57">
      <c r="A12276" t="s">
        <v>4</v>
      </c>
      <c r="B12276" s="4" t="s">
        <v>5</v>
      </c>
      <c r="C12276" s="4" t="s">
        <v>13</v>
      </c>
      <c r="D12276" s="4" t="s">
        <v>10</v>
      </c>
    </row>
    <row r="12277" spans="1:57">
      <c r="A12277" t="n">
        <v>90858</v>
      </c>
      <c r="B12277" s="14" t="n">
        <v>49</v>
      </c>
      <c r="C12277" s="7" t="n">
        <v>6</v>
      </c>
      <c r="D12277" s="7" t="n">
        <v>211</v>
      </c>
    </row>
    <row r="12278" spans="1:57">
      <c r="A12278" t="s">
        <v>4</v>
      </c>
      <c r="B12278" s="4" t="s">
        <v>5</v>
      </c>
      <c r="C12278" s="4" t="s">
        <v>13</v>
      </c>
      <c r="D12278" s="4" t="s">
        <v>10</v>
      </c>
    </row>
    <row r="12279" spans="1:57">
      <c r="A12279" t="n">
        <v>90862</v>
      </c>
      <c r="B12279" s="42" t="n">
        <v>162</v>
      </c>
      <c r="C12279" s="7" t="n">
        <v>1</v>
      </c>
      <c r="D12279" s="7" t="n">
        <v>24578</v>
      </c>
    </row>
    <row r="12280" spans="1:57">
      <c r="A12280" t="s">
        <v>4</v>
      </c>
      <c r="B12280" s="4" t="s">
        <v>5</v>
      </c>
      <c r="C12280" s="4" t="s">
        <v>84</v>
      </c>
    </row>
    <row r="12281" spans="1:57">
      <c r="A12281" t="n">
        <v>90866</v>
      </c>
      <c r="B12281" s="29" t="n">
        <v>3</v>
      </c>
      <c r="C12281" s="16" t="n">
        <f t="normal" ca="1">A12427</f>
        <v>0</v>
      </c>
    </row>
    <row r="12282" spans="1:57">
      <c r="A12282" t="s">
        <v>4</v>
      </c>
      <c r="B12282" s="4" t="s">
        <v>5</v>
      </c>
      <c r="C12282" s="4" t="s">
        <v>13</v>
      </c>
      <c r="D12282" s="4" t="s">
        <v>10</v>
      </c>
    </row>
    <row r="12283" spans="1:57">
      <c r="A12283" t="n">
        <v>90871</v>
      </c>
      <c r="B12283" s="42" t="n">
        <v>162</v>
      </c>
      <c r="C12283" s="7" t="n">
        <v>1</v>
      </c>
      <c r="D12283" s="7" t="n">
        <v>24579</v>
      </c>
    </row>
    <row r="12284" spans="1:57">
      <c r="A12284" t="s">
        <v>4</v>
      </c>
      <c r="B12284" s="4" t="s">
        <v>5</v>
      </c>
      <c r="C12284" s="4" t="s">
        <v>84</v>
      </c>
    </row>
    <row r="12285" spans="1:57">
      <c r="A12285" t="n">
        <v>90875</v>
      </c>
      <c r="B12285" s="29" t="n">
        <v>3</v>
      </c>
      <c r="C12285" s="16" t="n">
        <f t="normal" ca="1">A12427</f>
        <v>0</v>
      </c>
    </row>
    <row r="12286" spans="1:57">
      <c r="A12286" t="s">
        <v>4</v>
      </c>
      <c r="B12286" s="4" t="s">
        <v>5</v>
      </c>
      <c r="C12286" s="4" t="s">
        <v>13</v>
      </c>
      <c r="D12286" s="4" t="s">
        <v>10</v>
      </c>
    </row>
    <row r="12287" spans="1:57">
      <c r="A12287" t="n">
        <v>90880</v>
      </c>
      <c r="B12287" s="42" t="n">
        <v>162</v>
      </c>
      <c r="C12287" s="7" t="n">
        <v>1</v>
      </c>
      <c r="D12287" s="7" t="n">
        <v>24580</v>
      </c>
    </row>
    <row r="12288" spans="1:57">
      <c r="A12288" t="s">
        <v>4</v>
      </c>
      <c r="B12288" s="4" t="s">
        <v>5</v>
      </c>
      <c r="C12288" s="4" t="s">
        <v>84</v>
      </c>
    </row>
    <row r="12289" spans="1:4">
      <c r="A12289" t="n">
        <v>90884</v>
      </c>
      <c r="B12289" s="29" t="n">
        <v>3</v>
      </c>
      <c r="C12289" s="16" t="n">
        <f t="normal" ca="1">A12427</f>
        <v>0</v>
      </c>
    </row>
    <row r="12290" spans="1:4">
      <c r="A12290" t="s">
        <v>4</v>
      </c>
      <c r="B12290" s="4" t="s">
        <v>5</v>
      </c>
      <c r="C12290" s="4" t="s">
        <v>10</v>
      </c>
    </row>
    <row r="12291" spans="1:4">
      <c r="A12291" t="n">
        <v>90889</v>
      </c>
      <c r="B12291" s="9" t="n">
        <v>12</v>
      </c>
      <c r="C12291" s="7" t="n">
        <v>6767</v>
      </c>
    </row>
    <row r="12292" spans="1:4">
      <c r="A12292" t="s">
        <v>4</v>
      </c>
      <c r="B12292" s="4" t="s">
        <v>5</v>
      </c>
      <c r="C12292" s="4" t="s">
        <v>13</v>
      </c>
      <c r="D12292" s="4" t="s">
        <v>10</v>
      </c>
    </row>
    <row r="12293" spans="1:4">
      <c r="A12293" t="n">
        <v>90892</v>
      </c>
      <c r="B12293" s="42" t="n">
        <v>162</v>
      </c>
      <c r="C12293" s="7" t="n">
        <v>1</v>
      </c>
      <c r="D12293" s="7" t="n">
        <v>24581</v>
      </c>
    </row>
    <row r="12294" spans="1:4">
      <c r="A12294" t="s">
        <v>4</v>
      </c>
      <c r="B12294" s="4" t="s">
        <v>5</v>
      </c>
      <c r="C12294" s="4" t="s">
        <v>84</v>
      </c>
    </row>
    <row r="12295" spans="1:4">
      <c r="A12295" t="n">
        <v>90896</v>
      </c>
      <c r="B12295" s="29" t="n">
        <v>3</v>
      </c>
      <c r="C12295" s="16" t="n">
        <f t="normal" ca="1">A12427</f>
        <v>0</v>
      </c>
    </row>
    <row r="12296" spans="1:4">
      <c r="A12296" t="s">
        <v>4</v>
      </c>
      <c r="B12296" s="4" t="s">
        <v>5</v>
      </c>
      <c r="C12296" s="4" t="s">
        <v>13</v>
      </c>
      <c r="D12296" s="4" t="s">
        <v>10</v>
      </c>
      <c r="E12296" s="4" t="s">
        <v>10</v>
      </c>
    </row>
    <row r="12297" spans="1:4">
      <c r="A12297" t="n">
        <v>90901</v>
      </c>
      <c r="B12297" s="14" t="n">
        <v>49</v>
      </c>
      <c r="C12297" s="7" t="n">
        <v>5</v>
      </c>
      <c r="D12297" s="7" t="n">
        <v>0</v>
      </c>
      <c r="E12297" s="7" t="n">
        <v>551</v>
      </c>
    </row>
    <row r="12298" spans="1:4">
      <c r="A12298" t="s">
        <v>4</v>
      </c>
      <c r="B12298" s="4" t="s">
        <v>5</v>
      </c>
      <c r="C12298" s="4" t="s">
        <v>13</v>
      </c>
      <c r="D12298" s="4" t="s">
        <v>10</v>
      </c>
    </row>
    <row r="12299" spans="1:4">
      <c r="A12299" t="n">
        <v>90907</v>
      </c>
      <c r="B12299" s="42" t="n">
        <v>162</v>
      </c>
      <c r="C12299" s="7" t="n">
        <v>1</v>
      </c>
      <c r="D12299" s="7" t="n">
        <v>24582</v>
      </c>
    </row>
    <row r="12300" spans="1:4">
      <c r="A12300" t="s">
        <v>4</v>
      </c>
      <c r="B12300" s="4" t="s">
        <v>5</v>
      </c>
      <c r="C12300" s="4" t="s">
        <v>84</v>
      </c>
    </row>
    <row r="12301" spans="1:4">
      <c r="A12301" t="n">
        <v>90911</v>
      </c>
      <c r="B12301" s="29" t="n">
        <v>3</v>
      </c>
      <c r="C12301" s="16" t="n">
        <f t="normal" ca="1">A12427</f>
        <v>0</v>
      </c>
    </row>
    <row r="12302" spans="1:4">
      <c r="A12302" t="s">
        <v>4</v>
      </c>
      <c r="B12302" s="4" t="s">
        <v>5</v>
      </c>
      <c r="C12302" s="4" t="s">
        <v>13</v>
      </c>
      <c r="D12302" s="4" t="s">
        <v>10</v>
      </c>
      <c r="E12302" s="4" t="s">
        <v>10</v>
      </c>
    </row>
    <row r="12303" spans="1:4">
      <c r="A12303" t="n">
        <v>90916</v>
      </c>
      <c r="B12303" s="14" t="n">
        <v>49</v>
      </c>
      <c r="C12303" s="7" t="n">
        <v>5</v>
      </c>
      <c r="D12303" s="7" t="n">
        <v>0</v>
      </c>
      <c r="E12303" s="7" t="n">
        <v>551</v>
      </c>
    </row>
    <row r="12304" spans="1:4">
      <c r="A12304" t="s">
        <v>4</v>
      </c>
      <c r="B12304" s="4" t="s">
        <v>5</v>
      </c>
      <c r="C12304" s="4" t="s">
        <v>13</v>
      </c>
      <c r="D12304" s="4" t="s">
        <v>10</v>
      </c>
    </row>
    <row r="12305" spans="1:5">
      <c r="A12305" t="n">
        <v>90922</v>
      </c>
      <c r="B12305" s="42" t="n">
        <v>162</v>
      </c>
      <c r="C12305" s="7" t="n">
        <v>1</v>
      </c>
      <c r="D12305" s="7" t="n">
        <v>24583</v>
      </c>
    </row>
    <row r="12306" spans="1:5">
      <c r="A12306" t="s">
        <v>4</v>
      </c>
      <c r="B12306" s="4" t="s">
        <v>5</v>
      </c>
      <c r="C12306" s="4" t="s">
        <v>84</v>
      </c>
    </row>
    <row r="12307" spans="1:5">
      <c r="A12307" t="n">
        <v>90926</v>
      </c>
      <c r="B12307" s="29" t="n">
        <v>3</v>
      </c>
      <c r="C12307" s="16" t="n">
        <f t="normal" ca="1">A12427</f>
        <v>0</v>
      </c>
    </row>
    <row r="12308" spans="1:5">
      <c r="A12308" t="s">
        <v>4</v>
      </c>
      <c r="B12308" s="4" t="s">
        <v>5</v>
      </c>
      <c r="C12308" s="4" t="s">
        <v>13</v>
      </c>
      <c r="D12308" s="4" t="s">
        <v>10</v>
      </c>
      <c r="E12308" s="4" t="s">
        <v>10</v>
      </c>
    </row>
    <row r="12309" spans="1:5">
      <c r="A12309" t="n">
        <v>90931</v>
      </c>
      <c r="B12309" s="14" t="n">
        <v>49</v>
      </c>
      <c r="C12309" s="7" t="n">
        <v>5</v>
      </c>
      <c r="D12309" s="7" t="n">
        <v>0</v>
      </c>
      <c r="E12309" s="7" t="n">
        <v>551</v>
      </c>
    </row>
    <row r="12310" spans="1:5">
      <c r="A12310" t="s">
        <v>4</v>
      </c>
      <c r="B12310" s="4" t="s">
        <v>5</v>
      </c>
      <c r="C12310" s="4" t="s">
        <v>13</v>
      </c>
      <c r="D12310" s="4" t="s">
        <v>10</v>
      </c>
    </row>
    <row r="12311" spans="1:5">
      <c r="A12311" t="n">
        <v>90937</v>
      </c>
      <c r="B12311" s="42" t="n">
        <v>162</v>
      </c>
      <c r="C12311" s="7" t="n">
        <v>1</v>
      </c>
      <c r="D12311" s="7" t="n">
        <v>24584</v>
      </c>
    </row>
    <row r="12312" spans="1:5">
      <c r="A12312" t="s">
        <v>4</v>
      </c>
      <c r="B12312" s="4" t="s">
        <v>5</v>
      </c>
      <c r="C12312" s="4" t="s">
        <v>84</v>
      </c>
    </row>
    <row r="12313" spans="1:5">
      <c r="A12313" t="n">
        <v>90941</v>
      </c>
      <c r="B12313" s="29" t="n">
        <v>3</v>
      </c>
      <c r="C12313" s="16" t="n">
        <f t="normal" ca="1">A12427</f>
        <v>0</v>
      </c>
    </row>
    <row r="12314" spans="1:5">
      <c r="A12314" t="s">
        <v>4</v>
      </c>
      <c r="B12314" s="4" t="s">
        <v>5</v>
      </c>
      <c r="C12314" s="4" t="s">
        <v>13</v>
      </c>
      <c r="D12314" s="4" t="s">
        <v>10</v>
      </c>
      <c r="E12314" s="4" t="s">
        <v>10</v>
      </c>
    </row>
    <row r="12315" spans="1:5">
      <c r="A12315" t="n">
        <v>90946</v>
      </c>
      <c r="B12315" s="14" t="n">
        <v>49</v>
      </c>
      <c r="C12315" s="7" t="n">
        <v>5</v>
      </c>
      <c r="D12315" s="7" t="n">
        <v>0</v>
      </c>
      <c r="E12315" s="7" t="n">
        <v>551</v>
      </c>
    </row>
    <row r="12316" spans="1:5">
      <c r="A12316" t="s">
        <v>4</v>
      </c>
      <c r="B12316" s="4" t="s">
        <v>5</v>
      </c>
      <c r="C12316" s="4" t="s">
        <v>13</v>
      </c>
      <c r="D12316" s="4" t="s">
        <v>10</v>
      </c>
    </row>
    <row r="12317" spans="1:5">
      <c r="A12317" t="n">
        <v>90952</v>
      </c>
      <c r="B12317" s="42" t="n">
        <v>162</v>
      </c>
      <c r="C12317" s="7" t="n">
        <v>1</v>
      </c>
      <c r="D12317" s="7" t="n">
        <v>24585</v>
      </c>
    </row>
    <row r="12318" spans="1:5">
      <c r="A12318" t="s">
        <v>4</v>
      </c>
      <c r="B12318" s="4" t="s">
        <v>5</v>
      </c>
      <c r="C12318" s="4" t="s">
        <v>84</v>
      </c>
    </row>
    <row r="12319" spans="1:5">
      <c r="A12319" t="n">
        <v>90956</v>
      </c>
      <c r="B12319" s="29" t="n">
        <v>3</v>
      </c>
      <c r="C12319" s="16" t="n">
        <f t="normal" ca="1">A12427</f>
        <v>0</v>
      </c>
    </row>
    <row r="12320" spans="1:5">
      <c r="A12320" t="s">
        <v>4</v>
      </c>
      <c r="B12320" s="4" t="s">
        <v>5</v>
      </c>
      <c r="C12320" s="4" t="s">
        <v>13</v>
      </c>
      <c r="D12320" s="4" t="s">
        <v>10</v>
      </c>
    </row>
    <row r="12321" spans="1:5">
      <c r="A12321" t="n">
        <v>90961</v>
      </c>
      <c r="B12321" s="14" t="n">
        <v>49</v>
      </c>
      <c r="C12321" s="7" t="n">
        <v>6</v>
      </c>
      <c r="D12321" s="7" t="n">
        <v>509</v>
      </c>
    </row>
    <row r="12322" spans="1:5">
      <c r="A12322" t="s">
        <v>4</v>
      </c>
      <c r="B12322" s="4" t="s">
        <v>5</v>
      </c>
      <c r="C12322" s="4" t="s">
        <v>13</v>
      </c>
      <c r="D12322" s="4" t="s">
        <v>10</v>
      </c>
    </row>
    <row r="12323" spans="1:5">
      <c r="A12323" t="n">
        <v>90965</v>
      </c>
      <c r="B12323" s="42" t="n">
        <v>162</v>
      </c>
      <c r="C12323" s="7" t="n">
        <v>1</v>
      </c>
      <c r="D12323" s="7" t="n">
        <v>24586</v>
      </c>
    </row>
    <row r="12324" spans="1:5">
      <c r="A12324" t="s">
        <v>4</v>
      </c>
      <c r="B12324" s="4" t="s">
        <v>5</v>
      </c>
      <c r="C12324" s="4" t="s">
        <v>84</v>
      </c>
    </row>
    <row r="12325" spans="1:5">
      <c r="A12325" t="n">
        <v>90969</v>
      </c>
      <c r="B12325" s="29" t="n">
        <v>3</v>
      </c>
      <c r="C12325" s="16" t="n">
        <f t="normal" ca="1">A12427</f>
        <v>0</v>
      </c>
    </row>
    <row r="12326" spans="1:5">
      <c r="A12326" t="s">
        <v>4</v>
      </c>
      <c r="B12326" s="4" t="s">
        <v>5</v>
      </c>
      <c r="C12326" s="4" t="s">
        <v>13</v>
      </c>
      <c r="D12326" s="4" t="s">
        <v>10</v>
      </c>
    </row>
    <row r="12327" spans="1:5">
      <c r="A12327" t="n">
        <v>90974</v>
      </c>
      <c r="B12327" s="14" t="n">
        <v>49</v>
      </c>
      <c r="C12327" s="7" t="n">
        <v>6</v>
      </c>
      <c r="D12327" s="7" t="n">
        <v>509</v>
      </c>
    </row>
    <row r="12328" spans="1:5">
      <c r="A12328" t="s">
        <v>4</v>
      </c>
      <c r="B12328" s="4" t="s">
        <v>5</v>
      </c>
      <c r="C12328" s="4" t="s">
        <v>13</v>
      </c>
      <c r="D12328" s="4" t="s">
        <v>10</v>
      </c>
    </row>
    <row r="12329" spans="1:5">
      <c r="A12329" t="n">
        <v>90978</v>
      </c>
      <c r="B12329" s="42" t="n">
        <v>162</v>
      </c>
      <c r="C12329" s="7" t="n">
        <v>1</v>
      </c>
      <c r="D12329" s="7" t="n">
        <v>24587</v>
      </c>
    </row>
    <row r="12330" spans="1:5">
      <c r="A12330" t="s">
        <v>4</v>
      </c>
      <c r="B12330" s="4" t="s">
        <v>5</v>
      </c>
      <c r="C12330" s="4" t="s">
        <v>84</v>
      </c>
    </row>
    <row r="12331" spans="1:5">
      <c r="A12331" t="n">
        <v>90982</v>
      </c>
      <c r="B12331" s="29" t="n">
        <v>3</v>
      </c>
      <c r="C12331" s="16" t="n">
        <f t="normal" ca="1">A12427</f>
        <v>0</v>
      </c>
    </row>
    <row r="12332" spans="1:5">
      <c r="A12332" t="s">
        <v>4</v>
      </c>
      <c r="B12332" s="4" t="s">
        <v>5</v>
      </c>
      <c r="C12332" s="4" t="s">
        <v>13</v>
      </c>
      <c r="D12332" s="4" t="s">
        <v>10</v>
      </c>
    </row>
    <row r="12333" spans="1:5">
      <c r="A12333" t="n">
        <v>90987</v>
      </c>
      <c r="B12333" s="42" t="n">
        <v>162</v>
      </c>
      <c r="C12333" s="7" t="n">
        <v>1</v>
      </c>
      <c r="D12333" s="7" t="n">
        <v>24588</v>
      </c>
    </row>
    <row r="12334" spans="1:5">
      <c r="A12334" t="s">
        <v>4</v>
      </c>
      <c r="B12334" s="4" t="s">
        <v>5</v>
      </c>
      <c r="C12334" s="4" t="s">
        <v>84</v>
      </c>
    </row>
    <row r="12335" spans="1:5">
      <c r="A12335" t="n">
        <v>90991</v>
      </c>
      <c r="B12335" s="29" t="n">
        <v>3</v>
      </c>
      <c r="C12335" s="16" t="n">
        <f t="normal" ca="1">A12427</f>
        <v>0</v>
      </c>
    </row>
    <row r="12336" spans="1:5">
      <c r="A12336" t="s">
        <v>4</v>
      </c>
      <c r="B12336" s="4" t="s">
        <v>5</v>
      </c>
      <c r="C12336" s="4" t="s">
        <v>13</v>
      </c>
      <c r="D12336" s="4" t="s">
        <v>10</v>
      </c>
      <c r="E12336" s="4" t="s">
        <v>10</v>
      </c>
    </row>
    <row r="12337" spans="1:5">
      <c r="A12337" t="n">
        <v>90996</v>
      </c>
      <c r="B12337" s="14" t="n">
        <v>49</v>
      </c>
      <c r="C12337" s="7" t="n">
        <v>5</v>
      </c>
      <c r="D12337" s="7" t="n">
        <v>100</v>
      </c>
      <c r="E12337" s="7" t="n">
        <v>501</v>
      </c>
    </row>
    <row r="12338" spans="1:5">
      <c r="A12338" t="s">
        <v>4</v>
      </c>
      <c r="B12338" s="4" t="s">
        <v>5</v>
      </c>
      <c r="C12338" s="4" t="s">
        <v>13</v>
      </c>
      <c r="D12338" s="4" t="s">
        <v>10</v>
      </c>
    </row>
    <row r="12339" spans="1:5">
      <c r="A12339" t="n">
        <v>91002</v>
      </c>
      <c r="B12339" s="42" t="n">
        <v>162</v>
      </c>
      <c r="C12339" s="7" t="n">
        <v>1</v>
      </c>
      <c r="D12339" s="7" t="n">
        <v>24589</v>
      </c>
    </row>
    <row r="12340" spans="1:5">
      <c r="A12340" t="s">
        <v>4</v>
      </c>
      <c r="B12340" s="4" t="s">
        <v>5</v>
      </c>
      <c r="C12340" s="4" t="s">
        <v>84</v>
      </c>
    </row>
    <row r="12341" spans="1:5">
      <c r="A12341" t="n">
        <v>91006</v>
      </c>
      <c r="B12341" s="29" t="n">
        <v>3</v>
      </c>
      <c r="C12341" s="16" t="n">
        <f t="normal" ca="1">A12427</f>
        <v>0</v>
      </c>
    </row>
    <row r="12342" spans="1:5">
      <c r="A12342" t="s">
        <v>4</v>
      </c>
      <c r="B12342" s="4" t="s">
        <v>5</v>
      </c>
      <c r="C12342" s="4" t="s">
        <v>13</v>
      </c>
      <c r="D12342" s="4" t="s">
        <v>10</v>
      </c>
      <c r="E12342" s="4" t="s">
        <v>10</v>
      </c>
    </row>
    <row r="12343" spans="1:5">
      <c r="A12343" t="n">
        <v>91011</v>
      </c>
      <c r="B12343" s="14" t="n">
        <v>49</v>
      </c>
      <c r="C12343" s="7" t="n">
        <v>5</v>
      </c>
      <c r="D12343" s="7" t="n">
        <v>100</v>
      </c>
      <c r="E12343" s="7" t="n">
        <v>501</v>
      </c>
    </row>
    <row r="12344" spans="1:5">
      <c r="A12344" t="s">
        <v>4</v>
      </c>
      <c r="B12344" s="4" t="s">
        <v>5</v>
      </c>
      <c r="C12344" s="4" t="s">
        <v>13</v>
      </c>
      <c r="D12344" s="4" t="s">
        <v>10</v>
      </c>
    </row>
    <row r="12345" spans="1:5">
      <c r="A12345" t="n">
        <v>91017</v>
      </c>
      <c r="B12345" s="42" t="n">
        <v>162</v>
      </c>
      <c r="C12345" s="7" t="n">
        <v>1</v>
      </c>
      <c r="D12345" s="7" t="n">
        <v>24590</v>
      </c>
    </row>
    <row r="12346" spans="1:5">
      <c r="A12346" t="s">
        <v>4</v>
      </c>
      <c r="B12346" s="4" t="s">
        <v>5</v>
      </c>
      <c r="C12346" s="4" t="s">
        <v>84</v>
      </c>
    </row>
    <row r="12347" spans="1:5">
      <c r="A12347" t="n">
        <v>91021</v>
      </c>
      <c r="B12347" s="29" t="n">
        <v>3</v>
      </c>
      <c r="C12347" s="16" t="n">
        <f t="normal" ca="1">A12427</f>
        <v>0</v>
      </c>
    </row>
    <row r="12348" spans="1:5">
      <c r="A12348" t="s">
        <v>4</v>
      </c>
      <c r="B12348" s="4" t="s">
        <v>5</v>
      </c>
      <c r="C12348" s="4" t="s">
        <v>10</v>
      </c>
    </row>
    <row r="12349" spans="1:5">
      <c r="A12349" t="n">
        <v>91026</v>
      </c>
      <c r="B12349" s="9" t="n">
        <v>12</v>
      </c>
      <c r="C12349" s="7" t="n">
        <v>6767</v>
      </c>
    </row>
    <row r="12350" spans="1:5">
      <c r="A12350" t="s">
        <v>4</v>
      </c>
      <c r="B12350" s="4" t="s">
        <v>5</v>
      </c>
      <c r="C12350" s="4" t="s">
        <v>13</v>
      </c>
      <c r="D12350" s="4" t="s">
        <v>10</v>
      </c>
    </row>
    <row r="12351" spans="1:5">
      <c r="A12351" t="n">
        <v>91029</v>
      </c>
      <c r="B12351" s="42" t="n">
        <v>162</v>
      </c>
      <c r="C12351" s="7" t="n">
        <v>1</v>
      </c>
      <c r="D12351" s="7" t="n">
        <v>24591</v>
      </c>
    </row>
    <row r="12352" spans="1:5">
      <c r="A12352" t="s">
        <v>4</v>
      </c>
      <c r="B12352" s="4" t="s">
        <v>5</v>
      </c>
      <c r="C12352" s="4" t="s">
        <v>84</v>
      </c>
    </row>
    <row r="12353" spans="1:5">
      <c r="A12353" t="n">
        <v>91033</v>
      </c>
      <c r="B12353" s="29" t="n">
        <v>3</v>
      </c>
      <c r="C12353" s="16" t="n">
        <f t="normal" ca="1">A12427</f>
        <v>0</v>
      </c>
    </row>
    <row r="12354" spans="1:5">
      <c r="A12354" t="s">
        <v>4</v>
      </c>
      <c r="B12354" s="4" t="s">
        <v>5</v>
      </c>
      <c r="C12354" s="4" t="s">
        <v>13</v>
      </c>
      <c r="D12354" s="4" t="s">
        <v>10</v>
      </c>
    </row>
    <row r="12355" spans="1:5">
      <c r="A12355" t="n">
        <v>91038</v>
      </c>
      <c r="B12355" s="14" t="n">
        <v>49</v>
      </c>
      <c r="C12355" s="7" t="n">
        <v>6</v>
      </c>
      <c r="D12355" s="7" t="n">
        <v>152</v>
      </c>
    </row>
    <row r="12356" spans="1:5">
      <c r="A12356" t="s">
        <v>4</v>
      </c>
      <c r="B12356" s="4" t="s">
        <v>5</v>
      </c>
      <c r="C12356" s="4" t="s">
        <v>13</v>
      </c>
      <c r="D12356" s="4" t="s">
        <v>10</v>
      </c>
    </row>
    <row r="12357" spans="1:5">
      <c r="A12357" t="n">
        <v>91042</v>
      </c>
      <c r="B12357" s="42" t="n">
        <v>162</v>
      </c>
      <c r="C12357" s="7" t="n">
        <v>1</v>
      </c>
      <c r="D12357" s="7" t="n">
        <v>24592</v>
      </c>
    </row>
    <row r="12358" spans="1:5">
      <c r="A12358" t="s">
        <v>4</v>
      </c>
      <c r="B12358" s="4" t="s">
        <v>5</v>
      </c>
      <c r="C12358" s="4" t="s">
        <v>84</v>
      </c>
    </row>
    <row r="12359" spans="1:5">
      <c r="A12359" t="n">
        <v>91046</v>
      </c>
      <c r="B12359" s="29" t="n">
        <v>3</v>
      </c>
      <c r="C12359" s="16" t="n">
        <f t="normal" ca="1">A12427</f>
        <v>0</v>
      </c>
    </row>
    <row r="12360" spans="1:5">
      <c r="A12360" t="s">
        <v>4</v>
      </c>
      <c r="B12360" s="4" t="s">
        <v>5</v>
      </c>
      <c r="C12360" s="4" t="s">
        <v>13</v>
      </c>
      <c r="D12360" s="4" t="s">
        <v>10</v>
      </c>
      <c r="E12360" s="4" t="s">
        <v>10</v>
      </c>
    </row>
    <row r="12361" spans="1:5">
      <c r="A12361" t="n">
        <v>91051</v>
      </c>
      <c r="B12361" s="14" t="n">
        <v>49</v>
      </c>
      <c r="C12361" s="7" t="n">
        <v>5</v>
      </c>
      <c r="D12361" s="7" t="n">
        <v>0</v>
      </c>
      <c r="E12361" s="7" t="n">
        <v>123</v>
      </c>
    </row>
    <row r="12362" spans="1:5">
      <c r="A12362" t="s">
        <v>4</v>
      </c>
      <c r="B12362" s="4" t="s">
        <v>5</v>
      </c>
      <c r="C12362" s="4" t="s">
        <v>13</v>
      </c>
      <c r="D12362" s="4" t="s">
        <v>10</v>
      </c>
      <c r="E12362" s="4" t="s">
        <v>10</v>
      </c>
    </row>
    <row r="12363" spans="1:5">
      <c r="A12363" t="n">
        <v>91057</v>
      </c>
      <c r="B12363" s="14" t="n">
        <v>49</v>
      </c>
      <c r="C12363" s="7" t="n">
        <v>5</v>
      </c>
      <c r="D12363" s="7" t="n">
        <v>100</v>
      </c>
      <c r="E12363" s="7" t="n">
        <v>123</v>
      </c>
    </row>
    <row r="12364" spans="1:5">
      <c r="A12364" t="s">
        <v>4</v>
      </c>
      <c r="B12364" s="4" t="s">
        <v>5</v>
      </c>
      <c r="C12364" s="4" t="s">
        <v>13</v>
      </c>
      <c r="D12364" s="4" t="s">
        <v>10</v>
      </c>
    </row>
    <row r="12365" spans="1:5">
      <c r="A12365" t="n">
        <v>91063</v>
      </c>
      <c r="B12365" s="42" t="n">
        <v>162</v>
      </c>
      <c r="C12365" s="7" t="n">
        <v>1</v>
      </c>
      <c r="D12365" s="7" t="n">
        <v>24593</v>
      </c>
    </row>
    <row r="12366" spans="1:5">
      <c r="A12366" t="s">
        <v>4</v>
      </c>
      <c r="B12366" s="4" t="s">
        <v>5</v>
      </c>
      <c r="C12366" s="4" t="s">
        <v>84</v>
      </c>
    </row>
    <row r="12367" spans="1:5">
      <c r="A12367" t="n">
        <v>91067</v>
      </c>
      <c r="B12367" s="29" t="n">
        <v>3</v>
      </c>
      <c r="C12367" s="16" t="n">
        <f t="normal" ca="1">A12427</f>
        <v>0</v>
      </c>
    </row>
    <row r="12368" spans="1:5">
      <c r="A12368" t="s">
        <v>4</v>
      </c>
      <c r="B12368" s="4" t="s">
        <v>5</v>
      </c>
      <c r="C12368" s="4" t="s">
        <v>13</v>
      </c>
      <c r="D12368" s="4" t="s">
        <v>10</v>
      </c>
      <c r="E12368" s="4" t="s">
        <v>10</v>
      </c>
    </row>
    <row r="12369" spans="1:5">
      <c r="A12369" t="n">
        <v>91072</v>
      </c>
      <c r="B12369" s="14" t="n">
        <v>49</v>
      </c>
      <c r="C12369" s="7" t="n">
        <v>5</v>
      </c>
      <c r="D12369" s="7" t="n">
        <v>0</v>
      </c>
      <c r="E12369" s="7" t="n">
        <v>123</v>
      </c>
    </row>
    <row r="12370" spans="1:5">
      <c r="A12370" t="s">
        <v>4</v>
      </c>
      <c r="B12370" s="4" t="s">
        <v>5</v>
      </c>
      <c r="C12370" s="4" t="s">
        <v>13</v>
      </c>
      <c r="D12370" s="4" t="s">
        <v>10</v>
      </c>
      <c r="E12370" s="4" t="s">
        <v>10</v>
      </c>
    </row>
    <row r="12371" spans="1:5">
      <c r="A12371" t="n">
        <v>91078</v>
      </c>
      <c r="B12371" s="14" t="n">
        <v>49</v>
      </c>
      <c r="C12371" s="7" t="n">
        <v>5</v>
      </c>
      <c r="D12371" s="7" t="n">
        <v>100</v>
      </c>
      <c r="E12371" s="7" t="n">
        <v>123</v>
      </c>
    </row>
    <row r="12372" spans="1:5">
      <c r="A12372" t="s">
        <v>4</v>
      </c>
      <c r="B12372" s="4" t="s">
        <v>5</v>
      </c>
      <c r="C12372" s="4" t="s">
        <v>13</v>
      </c>
      <c r="D12372" s="4" t="s">
        <v>10</v>
      </c>
    </row>
    <row r="12373" spans="1:5">
      <c r="A12373" t="n">
        <v>91084</v>
      </c>
      <c r="B12373" s="42" t="n">
        <v>162</v>
      </c>
      <c r="C12373" s="7" t="n">
        <v>1</v>
      </c>
      <c r="D12373" s="7" t="n">
        <v>24602</v>
      </c>
    </row>
    <row r="12374" spans="1:5">
      <c r="A12374" t="s">
        <v>4</v>
      </c>
      <c r="B12374" s="4" t="s">
        <v>5</v>
      </c>
      <c r="C12374" s="4" t="s">
        <v>84</v>
      </c>
    </row>
    <row r="12375" spans="1:5">
      <c r="A12375" t="n">
        <v>91088</v>
      </c>
      <c r="B12375" s="29" t="n">
        <v>3</v>
      </c>
      <c r="C12375" s="16" t="n">
        <f t="normal" ca="1">A12427</f>
        <v>0</v>
      </c>
    </row>
    <row r="12376" spans="1:5">
      <c r="A12376" t="s">
        <v>4</v>
      </c>
      <c r="B12376" s="4" t="s">
        <v>5</v>
      </c>
      <c r="C12376" s="4" t="s">
        <v>13</v>
      </c>
      <c r="D12376" s="4" t="s">
        <v>10</v>
      </c>
      <c r="E12376" s="4" t="s">
        <v>10</v>
      </c>
    </row>
    <row r="12377" spans="1:5">
      <c r="A12377" t="n">
        <v>91093</v>
      </c>
      <c r="B12377" s="14" t="n">
        <v>49</v>
      </c>
      <c r="C12377" s="7" t="n">
        <v>5</v>
      </c>
      <c r="D12377" s="7" t="n">
        <v>0</v>
      </c>
      <c r="E12377" s="7" t="n">
        <v>522</v>
      </c>
    </row>
    <row r="12378" spans="1:5">
      <c r="A12378" t="s">
        <v>4</v>
      </c>
      <c r="B12378" s="4" t="s">
        <v>5</v>
      </c>
      <c r="C12378" s="4" t="s">
        <v>13</v>
      </c>
      <c r="D12378" s="4" t="s">
        <v>10</v>
      </c>
      <c r="E12378" s="4" t="s">
        <v>10</v>
      </c>
    </row>
    <row r="12379" spans="1:5">
      <c r="A12379" t="n">
        <v>91099</v>
      </c>
      <c r="B12379" s="14" t="n">
        <v>49</v>
      </c>
      <c r="C12379" s="7" t="n">
        <v>5</v>
      </c>
      <c r="D12379" s="7" t="n">
        <v>2</v>
      </c>
      <c r="E12379" s="7" t="n">
        <v>522</v>
      </c>
    </row>
    <row r="12380" spans="1:5">
      <c r="A12380" t="s">
        <v>4</v>
      </c>
      <c r="B12380" s="4" t="s">
        <v>5</v>
      </c>
      <c r="C12380" s="4" t="s">
        <v>13</v>
      </c>
      <c r="D12380" s="4" t="s">
        <v>10</v>
      </c>
      <c r="E12380" s="4" t="s">
        <v>10</v>
      </c>
    </row>
    <row r="12381" spans="1:5">
      <c r="A12381" t="n">
        <v>91105</v>
      </c>
      <c r="B12381" s="14" t="n">
        <v>49</v>
      </c>
      <c r="C12381" s="7" t="n">
        <v>5</v>
      </c>
      <c r="D12381" s="7" t="n">
        <v>100</v>
      </c>
      <c r="E12381" s="7" t="n">
        <v>123</v>
      </c>
    </row>
    <row r="12382" spans="1:5">
      <c r="A12382" t="s">
        <v>4</v>
      </c>
      <c r="B12382" s="4" t="s">
        <v>5</v>
      </c>
      <c r="C12382" s="4" t="s">
        <v>13</v>
      </c>
      <c r="D12382" s="4" t="s">
        <v>10</v>
      </c>
    </row>
    <row r="12383" spans="1:5">
      <c r="A12383" t="n">
        <v>91111</v>
      </c>
      <c r="B12383" s="42" t="n">
        <v>162</v>
      </c>
      <c r="C12383" s="7" t="n">
        <v>1</v>
      </c>
      <c r="D12383" s="7" t="n">
        <v>24594</v>
      </c>
    </row>
    <row r="12384" spans="1:5">
      <c r="A12384" t="s">
        <v>4</v>
      </c>
      <c r="B12384" s="4" t="s">
        <v>5</v>
      </c>
      <c r="C12384" s="4" t="s">
        <v>84</v>
      </c>
    </row>
    <row r="12385" spans="1:5">
      <c r="A12385" t="n">
        <v>91115</v>
      </c>
      <c r="B12385" s="29" t="n">
        <v>3</v>
      </c>
      <c r="C12385" s="16" t="n">
        <f t="normal" ca="1">A12427</f>
        <v>0</v>
      </c>
    </row>
    <row r="12386" spans="1:5">
      <c r="A12386" t="s">
        <v>4</v>
      </c>
      <c r="B12386" s="4" t="s">
        <v>5</v>
      </c>
      <c r="C12386" s="4" t="s">
        <v>13</v>
      </c>
      <c r="D12386" s="4" t="s">
        <v>10</v>
      </c>
      <c r="E12386" s="4" t="s">
        <v>10</v>
      </c>
    </row>
    <row r="12387" spans="1:5">
      <c r="A12387" t="n">
        <v>91120</v>
      </c>
      <c r="B12387" s="14" t="n">
        <v>49</v>
      </c>
      <c r="C12387" s="7" t="n">
        <v>5</v>
      </c>
      <c r="D12387" s="7" t="n">
        <v>0</v>
      </c>
      <c r="E12387" s="7" t="n">
        <v>123</v>
      </c>
    </row>
    <row r="12388" spans="1:5">
      <c r="A12388" t="s">
        <v>4</v>
      </c>
      <c r="B12388" s="4" t="s">
        <v>5</v>
      </c>
      <c r="C12388" s="4" t="s">
        <v>13</v>
      </c>
      <c r="D12388" s="4" t="s">
        <v>10</v>
      </c>
      <c r="E12388" s="4" t="s">
        <v>10</v>
      </c>
    </row>
    <row r="12389" spans="1:5">
      <c r="A12389" t="n">
        <v>91126</v>
      </c>
      <c r="B12389" s="14" t="n">
        <v>49</v>
      </c>
      <c r="C12389" s="7" t="n">
        <v>5</v>
      </c>
      <c r="D12389" s="7" t="n">
        <v>100</v>
      </c>
      <c r="E12389" s="7" t="n">
        <v>123</v>
      </c>
    </row>
    <row r="12390" spans="1:5">
      <c r="A12390" t="s">
        <v>4</v>
      </c>
      <c r="B12390" s="4" t="s">
        <v>5</v>
      </c>
      <c r="C12390" s="4" t="s">
        <v>13</v>
      </c>
      <c r="D12390" s="4" t="s">
        <v>10</v>
      </c>
    </row>
    <row r="12391" spans="1:5">
      <c r="A12391" t="n">
        <v>91132</v>
      </c>
      <c r="B12391" s="42" t="n">
        <v>162</v>
      </c>
      <c r="C12391" s="7" t="n">
        <v>1</v>
      </c>
      <c r="D12391" s="7" t="n">
        <v>24595</v>
      </c>
    </row>
    <row r="12392" spans="1:5">
      <c r="A12392" t="s">
        <v>4</v>
      </c>
      <c r="B12392" s="4" t="s">
        <v>5</v>
      </c>
      <c r="C12392" s="4" t="s">
        <v>84</v>
      </c>
    </row>
    <row r="12393" spans="1:5">
      <c r="A12393" t="n">
        <v>91136</v>
      </c>
      <c r="B12393" s="29" t="n">
        <v>3</v>
      </c>
      <c r="C12393" s="16" t="n">
        <f t="normal" ca="1">A12427</f>
        <v>0</v>
      </c>
    </row>
    <row r="12394" spans="1:5">
      <c r="A12394" t="s">
        <v>4</v>
      </c>
      <c r="B12394" s="4" t="s">
        <v>5</v>
      </c>
      <c r="C12394" s="4" t="s">
        <v>13</v>
      </c>
      <c r="D12394" s="4" t="s">
        <v>10</v>
      </c>
      <c r="E12394" s="4" t="s">
        <v>10</v>
      </c>
    </row>
    <row r="12395" spans="1:5">
      <c r="A12395" t="n">
        <v>91141</v>
      </c>
      <c r="B12395" s="14" t="n">
        <v>49</v>
      </c>
      <c r="C12395" s="7" t="n">
        <v>5</v>
      </c>
      <c r="D12395" s="7" t="n">
        <v>0</v>
      </c>
      <c r="E12395" s="7" t="n">
        <v>124</v>
      </c>
    </row>
    <row r="12396" spans="1:5">
      <c r="A12396" t="s">
        <v>4</v>
      </c>
      <c r="B12396" s="4" t="s">
        <v>5</v>
      </c>
      <c r="C12396" s="4" t="s">
        <v>13</v>
      </c>
      <c r="D12396" s="4" t="s">
        <v>10</v>
      </c>
      <c r="E12396" s="4" t="s">
        <v>10</v>
      </c>
    </row>
    <row r="12397" spans="1:5">
      <c r="A12397" t="n">
        <v>91147</v>
      </c>
      <c r="B12397" s="14" t="n">
        <v>49</v>
      </c>
      <c r="C12397" s="7" t="n">
        <v>5</v>
      </c>
      <c r="D12397" s="7" t="n">
        <v>100</v>
      </c>
      <c r="E12397" s="7" t="n">
        <v>123</v>
      </c>
    </row>
    <row r="12398" spans="1:5">
      <c r="A12398" t="s">
        <v>4</v>
      </c>
      <c r="B12398" s="4" t="s">
        <v>5</v>
      </c>
      <c r="C12398" s="4" t="s">
        <v>13</v>
      </c>
      <c r="D12398" s="4" t="s">
        <v>10</v>
      </c>
    </row>
    <row r="12399" spans="1:5">
      <c r="A12399" t="n">
        <v>91153</v>
      </c>
      <c r="B12399" s="42" t="n">
        <v>162</v>
      </c>
      <c r="C12399" s="7" t="n">
        <v>1</v>
      </c>
      <c r="D12399" s="7" t="n">
        <v>24596</v>
      </c>
    </row>
    <row r="12400" spans="1:5">
      <c r="A12400" t="s">
        <v>4</v>
      </c>
      <c r="B12400" s="4" t="s">
        <v>5</v>
      </c>
      <c r="C12400" s="4" t="s">
        <v>84</v>
      </c>
    </row>
    <row r="12401" spans="1:5">
      <c r="A12401" t="n">
        <v>91157</v>
      </c>
      <c r="B12401" s="29" t="n">
        <v>3</v>
      </c>
      <c r="C12401" s="16" t="n">
        <f t="normal" ca="1">A12427</f>
        <v>0</v>
      </c>
    </row>
    <row r="12402" spans="1:5">
      <c r="A12402" t="s">
        <v>4</v>
      </c>
      <c r="B12402" s="4" t="s">
        <v>5</v>
      </c>
      <c r="C12402" s="4" t="s">
        <v>13</v>
      </c>
      <c r="D12402" s="4" t="s">
        <v>10</v>
      </c>
      <c r="E12402" s="4" t="s">
        <v>10</v>
      </c>
    </row>
    <row r="12403" spans="1:5">
      <c r="A12403" t="n">
        <v>91162</v>
      </c>
      <c r="B12403" s="14" t="n">
        <v>49</v>
      </c>
      <c r="C12403" s="7" t="n">
        <v>5</v>
      </c>
      <c r="D12403" s="7" t="n">
        <v>0</v>
      </c>
      <c r="E12403" s="7" t="n">
        <v>124</v>
      </c>
    </row>
    <row r="12404" spans="1:5">
      <c r="A12404" t="s">
        <v>4</v>
      </c>
      <c r="B12404" s="4" t="s">
        <v>5</v>
      </c>
      <c r="C12404" s="4" t="s">
        <v>13</v>
      </c>
      <c r="D12404" s="4" t="s">
        <v>10</v>
      </c>
      <c r="E12404" s="4" t="s">
        <v>10</v>
      </c>
    </row>
    <row r="12405" spans="1:5">
      <c r="A12405" t="n">
        <v>91168</v>
      </c>
      <c r="B12405" s="14" t="n">
        <v>49</v>
      </c>
      <c r="C12405" s="7" t="n">
        <v>5</v>
      </c>
      <c r="D12405" s="7" t="n">
        <v>100</v>
      </c>
      <c r="E12405" s="7" t="n">
        <v>123</v>
      </c>
    </row>
    <row r="12406" spans="1:5">
      <c r="A12406" t="s">
        <v>4</v>
      </c>
      <c r="B12406" s="4" t="s">
        <v>5</v>
      </c>
      <c r="C12406" s="4" t="s">
        <v>13</v>
      </c>
      <c r="D12406" s="4" t="s">
        <v>10</v>
      </c>
    </row>
    <row r="12407" spans="1:5">
      <c r="A12407" t="n">
        <v>91174</v>
      </c>
      <c r="B12407" s="42" t="n">
        <v>162</v>
      </c>
      <c r="C12407" s="7" t="n">
        <v>1</v>
      </c>
      <c r="D12407" s="7" t="n">
        <v>24597</v>
      </c>
    </row>
    <row r="12408" spans="1:5">
      <c r="A12408" t="s">
        <v>4</v>
      </c>
      <c r="B12408" s="4" t="s">
        <v>5</v>
      </c>
      <c r="C12408" s="4" t="s">
        <v>84</v>
      </c>
    </row>
    <row r="12409" spans="1:5">
      <c r="A12409" t="n">
        <v>91178</v>
      </c>
      <c r="B12409" s="29" t="n">
        <v>3</v>
      </c>
      <c r="C12409" s="16" t="n">
        <f t="normal" ca="1">A12427</f>
        <v>0</v>
      </c>
    </row>
    <row r="12410" spans="1:5">
      <c r="A12410" t="s">
        <v>4</v>
      </c>
      <c r="B12410" s="4" t="s">
        <v>5</v>
      </c>
      <c r="C12410" s="4" t="s">
        <v>13</v>
      </c>
      <c r="D12410" s="4" t="s">
        <v>10</v>
      </c>
    </row>
    <row r="12411" spans="1:5">
      <c r="A12411" t="n">
        <v>91183</v>
      </c>
      <c r="B12411" s="42" t="n">
        <v>162</v>
      </c>
      <c r="C12411" s="7" t="n">
        <v>1</v>
      </c>
      <c r="D12411" s="7" t="n">
        <v>24598</v>
      </c>
    </row>
    <row r="12412" spans="1:5">
      <c r="A12412" t="s">
        <v>4</v>
      </c>
      <c r="B12412" s="4" t="s">
        <v>5</v>
      </c>
      <c r="C12412" s="4" t="s">
        <v>84</v>
      </c>
    </row>
    <row r="12413" spans="1:5">
      <c r="A12413" t="n">
        <v>91187</v>
      </c>
      <c r="B12413" s="29" t="n">
        <v>3</v>
      </c>
      <c r="C12413" s="16" t="n">
        <f t="normal" ca="1">A12427</f>
        <v>0</v>
      </c>
    </row>
    <row r="12414" spans="1:5">
      <c r="A12414" t="s">
        <v>4</v>
      </c>
      <c r="B12414" s="4" t="s">
        <v>5</v>
      </c>
      <c r="C12414" s="4" t="s">
        <v>13</v>
      </c>
      <c r="D12414" s="4" t="s">
        <v>10</v>
      </c>
    </row>
    <row r="12415" spans="1:5">
      <c r="A12415" t="n">
        <v>91192</v>
      </c>
      <c r="B12415" s="42" t="n">
        <v>162</v>
      </c>
      <c r="C12415" s="7" t="n">
        <v>1</v>
      </c>
      <c r="D12415" s="7" t="n">
        <v>24599</v>
      </c>
    </row>
    <row r="12416" spans="1:5">
      <c r="A12416" t="s">
        <v>4</v>
      </c>
      <c r="B12416" s="4" t="s">
        <v>5</v>
      </c>
      <c r="C12416" s="4" t="s">
        <v>84</v>
      </c>
    </row>
    <row r="12417" spans="1:5">
      <c r="A12417" t="n">
        <v>91196</v>
      </c>
      <c r="B12417" s="29" t="n">
        <v>3</v>
      </c>
      <c r="C12417" s="16" t="n">
        <f t="normal" ca="1">A12427</f>
        <v>0</v>
      </c>
    </row>
    <row r="12418" spans="1:5">
      <c r="A12418" t="s">
        <v>4</v>
      </c>
      <c r="B12418" s="4" t="s">
        <v>5</v>
      </c>
      <c r="C12418" s="4" t="s">
        <v>10</v>
      </c>
    </row>
    <row r="12419" spans="1:5">
      <c r="A12419" t="n">
        <v>91201</v>
      </c>
      <c r="B12419" s="9" t="n">
        <v>12</v>
      </c>
      <c r="C12419" s="7" t="n">
        <v>6767</v>
      </c>
    </row>
    <row r="12420" spans="1:5">
      <c r="A12420" t="s">
        <v>4</v>
      </c>
      <c r="B12420" s="4" t="s">
        <v>5</v>
      </c>
      <c r="C12420" s="4" t="s">
        <v>10</v>
      </c>
    </row>
    <row r="12421" spans="1:5">
      <c r="A12421" t="n">
        <v>91204</v>
      </c>
      <c r="B12421" s="9" t="n">
        <v>12</v>
      </c>
      <c r="C12421" s="7" t="n">
        <v>6766</v>
      </c>
    </row>
    <row r="12422" spans="1:5">
      <c r="A12422" t="s">
        <v>4</v>
      </c>
      <c r="B12422" s="4" t="s">
        <v>5</v>
      </c>
      <c r="C12422" s="4" t="s">
        <v>13</v>
      </c>
      <c r="D12422" s="4" t="s">
        <v>10</v>
      </c>
    </row>
    <row r="12423" spans="1:5">
      <c r="A12423" t="n">
        <v>91207</v>
      </c>
      <c r="B12423" s="42" t="n">
        <v>162</v>
      </c>
      <c r="C12423" s="7" t="n">
        <v>1</v>
      </c>
      <c r="D12423" s="7" t="n">
        <v>24600</v>
      </c>
    </row>
    <row r="12424" spans="1:5">
      <c r="A12424" t="s">
        <v>4</v>
      </c>
      <c r="B12424" s="4" t="s">
        <v>5</v>
      </c>
      <c r="C12424" s="4" t="s">
        <v>84</v>
      </c>
    </row>
    <row r="12425" spans="1:5">
      <c r="A12425" t="n">
        <v>91211</v>
      </c>
      <c r="B12425" s="29" t="n">
        <v>3</v>
      </c>
      <c r="C12425" s="16" t="n">
        <f t="normal" ca="1">A12427</f>
        <v>0</v>
      </c>
    </row>
    <row r="12426" spans="1:5">
      <c r="A12426" t="s">
        <v>4</v>
      </c>
      <c r="B12426" s="4" t="s">
        <v>5</v>
      </c>
    </row>
    <row r="12427" spans="1:5">
      <c r="A12427" t="n">
        <v>91216</v>
      </c>
      <c r="B12427" s="5" t="n">
        <v>1</v>
      </c>
    </row>
    <row r="12428" spans="1:5" s="3" customFormat="1" customHeight="0">
      <c r="A12428" s="3" t="s">
        <v>2</v>
      </c>
      <c r="B12428" s="3" t="s">
        <v>1200</v>
      </c>
    </row>
    <row r="12429" spans="1:5">
      <c r="A12429" t="s">
        <v>4</v>
      </c>
      <c r="B12429" s="4" t="s">
        <v>5</v>
      </c>
      <c r="C12429" s="4" t="s">
        <v>13</v>
      </c>
      <c r="D12429" s="4" t="s">
        <v>13</v>
      </c>
      <c r="E12429" s="4" t="s">
        <v>9</v>
      </c>
      <c r="F12429" s="4" t="s">
        <v>13</v>
      </c>
      <c r="G12429" s="4" t="s">
        <v>13</v>
      </c>
    </row>
    <row r="12430" spans="1:5">
      <c r="A12430" t="n">
        <v>91220</v>
      </c>
      <c r="B12430" s="25" t="n">
        <v>18</v>
      </c>
      <c r="C12430" s="7" t="n">
        <v>1</v>
      </c>
      <c r="D12430" s="7" t="n">
        <v>0</v>
      </c>
      <c r="E12430" s="7" t="n">
        <v>0</v>
      </c>
      <c r="F12430" s="7" t="n">
        <v>19</v>
      </c>
      <c r="G12430" s="7" t="n">
        <v>1</v>
      </c>
    </row>
    <row r="12431" spans="1:5">
      <c r="A12431" t="s">
        <v>4</v>
      </c>
      <c r="B12431" s="4" t="s">
        <v>5</v>
      </c>
      <c r="C12431" s="4" t="s">
        <v>13</v>
      </c>
      <c r="D12431" s="4" t="s">
        <v>13</v>
      </c>
      <c r="E12431" s="4" t="s">
        <v>10</v>
      </c>
      <c r="F12431" s="4" t="s">
        <v>9</v>
      </c>
    </row>
    <row r="12432" spans="1:5">
      <c r="A12432" t="n">
        <v>91229</v>
      </c>
      <c r="B12432" s="26" t="n">
        <v>31</v>
      </c>
      <c r="C12432" s="7" t="n">
        <v>0</v>
      </c>
      <c r="D12432" s="7" t="n">
        <v>1</v>
      </c>
      <c r="E12432" s="7" t="n">
        <v>0</v>
      </c>
      <c r="F12432" s="7" t="n">
        <v>1107296256</v>
      </c>
    </row>
    <row r="12433" spans="1:7">
      <c r="A12433" t="s">
        <v>4</v>
      </c>
      <c r="B12433" s="4" t="s">
        <v>5</v>
      </c>
      <c r="C12433" s="4" t="s">
        <v>13</v>
      </c>
      <c r="D12433" s="4" t="s">
        <v>13</v>
      </c>
      <c r="E12433" s="4" t="s">
        <v>9</v>
      </c>
      <c r="F12433" s="4" t="s">
        <v>13</v>
      </c>
      <c r="G12433" s="4" t="s">
        <v>13</v>
      </c>
    </row>
    <row r="12434" spans="1:7">
      <c r="A12434" t="n">
        <v>91238</v>
      </c>
      <c r="B12434" s="25" t="n">
        <v>18</v>
      </c>
      <c r="C12434" s="7" t="n">
        <v>1</v>
      </c>
      <c r="D12434" s="7" t="n">
        <v>0</v>
      </c>
      <c r="E12434" s="7" t="n">
        <v>0</v>
      </c>
      <c r="F12434" s="7" t="n">
        <v>19</v>
      </c>
      <c r="G12434" s="7" t="n">
        <v>1</v>
      </c>
    </row>
    <row r="12435" spans="1:7">
      <c r="A12435" t="s">
        <v>4</v>
      </c>
      <c r="B12435" s="4" t="s">
        <v>5</v>
      </c>
      <c r="C12435" s="4" t="s">
        <v>13</v>
      </c>
      <c r="D12435" s="4" t="s">
        <v>13</v>
      </c>
      <c r="E12435" s="4" t="s">
        <v>10</v>
      </c>
      <c r="F12435" s="4" t="s">
        <v>9</v>
      </c>
    </row>
    <row r="12436" spans="1:7">
      <c r="A12436" t="n">
        <v>91247</v>
      </c>
      <c r="B12436" s="26" t="n">
        <v>31</v>
      </c>
      <c r="C12436" s="7" t="n">
        <v>0</v>
      </c>
      <c r="D12436" s="7" t="n">
        <v>1</v>
      </c>
      <c r="E12436" s="7" t="n">
        <v>0</v>
      </c>
      <c r="F12436" s="7" t="n">
        <v>1107296256</v>
      </c>
    </row>
    <row r="12437" spans="1:7">
      <c r="A12437" t="s">
        <v>4</v>
      </c>
      <c r="B12437" s="4" t="s">
        <v>5</v>
      </c>
      <c r="C12437" s="4" t="s">
        <v>13</v>
      </c>
      <c r="D12437" s="4" t="s">
        <v>13</v>
      </c>
      <c r="E12437" s="4" t="s">
        <v>6</v>
      </c>
      <c r="F12437" s="4" t="s">
        <v>10</v>
      </c>
    </row>
    <row r="12438" spans="1:7">
      <c r="A12438" t="n">
        <v>91256</v>
      </c>
      <c r="B12438" s="26" t="n">
        <v>31</v>
      </c>
      <c r="C12438" s="7" t="n">
        <v>1</v>
      </c>
      <c r="D12438" s="7" t="n">
        <v>1</v>
      </c>
      <c r="E12438" s="7" t="s">
        <v>1201</v>
      </c>
      <c r="F12438" s="7" t="n">
        <v>1</v>
      </c>
    </row>
    <row r="12439" spans="1:7">
      <c r="A12439" t="s">
        <v>4</v>
      </c>
      <c r="B12439" s="4" t="s">
        <v>5</v>
      </c>
      <c r="C12439" s="4" t="s">
        <v>13</v>
      </c>
      <c r="D12439" s="4" t="s">
        <v>13</v>
      </c>
      <c r="E12439" s="4" t="s">
        <v>6</v>
      </c>
      <c r="F12439" s="4" t="s">
        <v>10</v>
      </c>
    </row>
    <row r="12440" spans="1:7">
      <c r="A12440" t="n">
        <v>91276</v>
      </c>
      <c r="B12440" s="26" t="n">
        <v>31</v>
      </c>
      <c r="C12440" s="7" t="n">
        <v>1</v>
      </c>
      <c r="D12440" s="7" t="n">
        <v>1</v>
      </c>
      <c r="E12440" s="7" t="s">
        <v>1202</v>
      </c>
      <c r="F12440" s="7" t="n">
        <v>2</v>
      </c>
    </row>
    <row r="12441" spans="1:7">
      <c r="A12441" t="s">
        <v>4</v>
      </c>
      <c r="B12441" s="4" t="s">
        <v>5</v>
      </c>
      <c r="C12441" s="4" t="s">
        <v>13</v>
      </c>
      <c r="D12441" s="4" t="s">
        <v>13</v>
      </c>
      <c r="E12441" s="4" t="s">
        <v>6</v>
      </c>
      <c r="F12441" s="4" t="s">
        <v>10</v>
      </c>
    </row>
    <row r="12442" spans="1:7">
      <c r="A12442" t="n">
        <v>91303</v>
      </c>
      <c r="B12442" s="26" t="n">
        <v>31</v>
      </c>
      <c r="C12442" s="7" t="n">
        <v>1</v>
      </c>
      <c r="D12442" s="7" t="n">
        <v>1</v>
      </c>
      <c r="E12442" s="7" t="s">
        <v>1203</v>
      </c>
      <c r="F12442" s="7" t="n">
        <v>3</v>
      </c>
    </row>
    <row r="12443" spans="1:7">
      <c r="A12443" t="s">
        <v>4</v>
      </c>
      <c r="B12443" s="4" t="s">
        <v>5</v>
      </c>
      <c r="C12443" s="4" t="s">
        <v>13</v>
      </c>
      <c r="D12443" s="4" t="s">
        <v>13</v>
      </c>
      <c r="E12443" s="4" t="s">
        <v>6</v>
      </c>
      <c r="F12443" s="4" t="s">
        <v>10</v>
      </c>
    </row>
    <row r="12444" spans="1:7">
      <c r="A12444" t="n">
        <v>91338</v>
      </c>
      <c r="B12444" s="26" t="n">
        <v>31</v>
      </c>
      <c r="C12444" s="7" t="n">
        <v>1</v>
      </c>
      <c r="D12444" s="7" t="n">
        <v>1</v>
      </c>
      <c r="E12444" s="7" t="s">
        <v>1204</v>
      </c>
      <c r="F12444" s="7" t="n">
        <v>4</v>
      </c>
    </row>
    <row r="12445" spans="1:7">
      <c r="A12445" t="s">
        <v>4</v>
      </c>
      <c r="B12445" s="4" t="s">
        <v>5</v>
      </c>
      <c r="C12445" s="4" t="s">
        <v>13</v>
      </c>
      <c r="D12445" s="4" t="s">
        <v>13</v>
      </c>
      <c r="E12445" s="4" t="s">
        <v>13</v>
      </c>
      <c r="F12445" s="4" t="s">
        <v>10</v>
      </c>
      <c r="G12445" s="4" t="s">
        <v>10</v>
      </c>
      <c r="H12445" s="4" t="s">
        <v>13</v>
      </c>
    </row>
    <row r="12446" spans="1:7">
      <c r="A12446" t="n">
        <v>91361</v>
      </c>
      <c r="B12446" s="26" t="n">
        <v>31</v>
      </c>
      <c r="C12446" s="7" t="n">
        <v>2</v>
      </c>
      <c r="D12446" s="7" t="n">
        <v>1</v>
      </c>
      <c r="E12446" s="7" t="n">
        <v>1</v>
      </c>
      <c r="F12446" s="7" t="n">
        <v>65535</v>
      </c>
      <c r="G12446" s="7" t="n">
        <v>65535</v>
      </c>
      <c r="H12446" s="7" t="n">
        <v>0</v>
      </c>
    </row>
    <row r="12447" spans="1:7">
      <c r="A12447" t="s">
        <v>4</v>
      </c>
      <c r="B12447" s="4" t="s">
        <v>5</v>
      </c>
      <c r="C12447" s="4" t="s">
        <v>13</v>
      </c>
      <c r="D12447" s="4" t="s">
        <v>13</v>
      </c>
      <c r="E12447" s="4" t="s">
        <v>13</v>
      </c>
    </row>
    <row r="12448" spans="1:7">
      <c r="A12448" t="n">
        <v>91370</v>
      </c>
      <c r="B12448" s="26" t="n">
        <v>31</v>
      </c>
      <c r="C12448" s="7" t="n">
        <v>4</v>
      </c>
      <c r="D12448" s="7" t="n">
        <v>1</v>
      </c>
      <c r="E12448" s="7" t="n">
        <v>1</v>
      </c>
    </row>
    <row r="12449" spans="1:8">
      <c r="A12449" t="s">
        <v>4</v>
      </c>
      <c r="B12449" s="4" t="s">
        <v>5</v>
      </c>
      <c r="C12449" s="4" t="s">
        <v>13</v>
      </c>
      <c r="D12449" s="4" t="s">
        <v>13</v>
      </c>
    </row>
    <row r="12450" spans="1:8">
      <c r="A12450" t="n">
        <v>91374</v>
      </c>
      <c r="B12450" s="26" t="n">
        <v>31</v>
      </c>
      <c r="C12450" s="7" t="n">
        <v>3</v>
      </c>
      <c r="D12450" s="7" t="n">
        <v>1</v>
      </c>
    </row>
    <row r="12451" spans="1:8">
      <c r="A12451" t="s">
        <v>4</v>
      </c>
      <c r="B12451" s="4" t="s">
        <v>5</v>
      </c>
      <c r="C12451" s="4" t="s">
        <v>13</v>
      </c>
      <c r="D12451" s="4" t="s">
        <v>13</v>
      </c>
      <c r="E12451" s="4" t="s">
        <v>13</v>
      </c>
      <c r="F12451" s="4" t="s">
        <v>13</v>
      </c>
      <c r="G12451" s="4" t="s">
        <v>10</v>
      </c>
      <c r="H12451" s="4" t="s">
        <v>84</v>
      </c>
      <c r="I12451" s="4" t="s">
        <v>10</v>
      </c>
      <c r="J12451" s="4" t="s">
        <v>84</v>
      </c>
      <c r="K12451" s="4" t="s">
        <v>10</v>
      </c>
      <c r="L12451" s="4" t="s">
        <v>84</v>
      </c>
      <c r="M12451" s="4" t="s">
        <v>10</v>
      </c>
      <c r="N12451" s="4" t="s">
        <v>84</v>
      </c>
      <c r="O12451" s="4" t="s">
        <v>84</v>
      </c>
    </row>
    <row r="12452" spans="1:8">
      <c r="A12452" t="n">
        <v>91377</v>
      </c>
      <c r="B12452" s="27" t="n">
        <v>6</v>
      </c>
      <c r="C12452" s="7" t="n">
        <v>35</v>
      </c>
      <c r="D12452" s="7" t="n">
        <v>1</v>
      </c>
      <c r="E12452" s="7" t="n">
        <v>1</v>
      </c>
      <c r="F12452" s="7" t="n">
        <v>4</v>
      </c>
      <c r="G12452" s="7" t="n">
        <v>1</v>
      </c>
      <c r="H12452" s="16" t="n">
        <f t="normal" ca="1">A12454</f>
        <v>0</v>
      </c>
      <c r="I12452" s="7" t="n">
        <v>2</v>
      </c>
      <c r="J12452" s="16" t="n">
        <f t="normal" ca="1">A12458</f>
        <v>0</v>
      </c>
      <c r="K12452" s="7" t="n">
        <v>3</v>
      </c>
      <c r="L12452" s="16" t="n">
        <f t="normal" ca="1">A12462</f>
        <v>0</v>
      </c>
      <c r="M12452" s="7" t="n">
        <v>4</v>
      </c>
      <c r="N12452" s="16" t="n">
        <f t="normal" ca="1">A12466</f>
        <v>0</v>
      </c>
      <c r="O12452" s="16" t="n">
        <f t="normal" ca="1">A12470</f>
        <v>0</v>
      </c>
    </row>
    <row r="12453" spans="1:8">
      <c r="A12453" t="s">
        <v>4</v>
      </c>
      <c r="B12453" s="4" t="s">
        <v>5</v>
      </c>
      <c r="C12453" s="4" t="s">
        <v>13</v>
      </c>
      <c r="D12453" s="4" t="s">
        <v>6</v>
      </c>
    </row>
    <row r="12454" spans="1:8">
      <c r="A12454" t="n">
        <v>91410</v>
      </c>
      <c r="B12454" s="30" t="n">
        <v>2</v>
      </c>
      <c r="C12454" s="7" t="n">
        <v>0</v>
      </c>
      <c r="D12454" s="7" t="s">
        <v>1205</v>
      </c>
    </row>
    <row r="12455" spans="1:8">
      <c r="A12455" t="s">
        <v>4</v>
      </c>
      <c r="B12455" s="4" t="s">
        <v>5</v>
      </c>
      <c r="C12455" s="4" t="s">
        <v>84</v>
      </c>
    </row>
    <row r="12456" spans="1:8">
      <c r="A12456" t="n">
        <v>91431</v>
      </c>
      <c r="B12456" s="29" t="n">
        <v>3</v>
      </c>
      <c r="C12456" s="16" t="n">
        <f t="normal" ca="1">A12474</f>
        <v>0</v>
      </c>
    </row>
    <row r="12457" spans="1:8">
      <c r="A12457" t="s">
        <v>4</v>
      </c>
      <c r="B12457" s="4" t="s">
        <v>5</v>
      </c>
      <c r="C12457" s="4" t="s">
        <v>13</v>
      </c>
      <c r="D12457" s="4" t="s">
        <v>6</v>
      </c>
    </row>
    <row r="12458" spans="1:8">
      <c r="A12458" t="n">
        <v>91436</v>
      </c>
      <c r="B12458" s="30" t="n">
        <v>2</v>
      </c>
      <c r="C12458" s="7" t="n">
        <v>0</v>
      </c>
      <c r="D12458" s="7" t="s">
        <v>1206</v>
      </c>
    </row>
    <row r="12459" spans="1:8">
      <c r="A12459" t="s">
        <v>4</v>
      </c>
      <c r="B12459" s="4" t="s">
        <v>5</v>
      </c>
      <c r="C12459" s="4" t="s">
        <v>84</v>
      </c>
    </row>
    <row r="12460" spans="1:8">
      <c r="A12460" t="n">
        <v>91457</v>
      </c>
      <c r="B12460" s="29" t="n">
        <v>3</v>
      </c>
      <c r="C12460" s="16" t="n">
        <f t="normal" ca="1">A12474</f>
        <v>0</v>
      </c>
    </row>
    <row r="12461" spans="1:8">
      <c r="A12461" t="s">
        <v>4</v>
      </c>
      <c r="B12461" s="4" t="s">
        <v>5</v>
      </c>
      <c r="C12461" s="4" t="s">
        <v>13</v>
      </c>
      <c r="D12461" s="4" t="s">
        <v>6</v>
      </c>
    </row>
    <row r="12462" spans="1:8">
      <c r="A12462" t="n">
        <v>91462</v>
      </c>
      <c r="B12462" s="30" t="n">
        <v>2</v>
      </c>
      <c r="C12462" s="7" t="n">
        <v>0</v>
      </c>
      <c r="D12462" s="7" t="s">
        <v>1207</v>
      </c>
    </row>
    <row r="12463" spans="1:8">
      <c r="A12463" t="s">
        <v>4</v>
      </c>
      <c r="B12463" s="4" t="s">
        <v>5</v>
      </c>
      <c r="C12463" s="4" t="s">
        <v>84</v>
      </c>
    </row>
    <row r="12464" spans="1:8">
      <c r="A12464" t="n">
        <v>91483</v>
      </c>
      <c r="B12464" s="29" t="n">
        <v>3</v>
      </c>
      <c r="C12464" s="16" t="n">
        <f t="normal" ca="1">A12474</f>
        <v>0</v>
      </c>
    </row>
    <row r="12465" spans="1:15">
      <c r="A12465" t="s">
        <v>4</v>
      </c>
      <c r="B12465" s="4" t="s">
        <v>5</v>
      </c>
      <c r="C12465" s="4" t="s">
        <v>13</v>
      </c>
      <c r="D12465" s="4" t="s">
        <v>6</v>
      </c>
    </row>
    <row r="12466" spans="1:15">
      <c r="A12466" t="n">
        <v>91488</v>
      </c>
      <c r="B12466" s="30" t="n">
        <v>2</v>
      </c>
      <c r="C12466" s="7" t="n">
        <v>0</v>
      </c>
      <c r="D12466" s="7" t="s">
        <v>1208</v>
      </c>
    </row>
    <row r="12467" spans="1:15">
      <c r="A12467" t="s">
        <v>4</v>
      </c>
      <c r="B12467" s="4" t="s">
        <v>5</v>
      </c>
      <c r="C12467" s="4" t="s">
        <v>84</v>
      </c>
    </row>
    <row r="12468" spans="1:15">
      <c r="A12468" t="n">
        <v>91509</v>
      </c>
      <c r="B12468" s="29" t="n">
        <v>3</v>
      </c>
      <c r="C12468" s="16" t="n">
        <f t="normal" ca="1">A12474</f>
        <v>0</v>
      </c>
    </row>
    <row r="12469" spans="1:15">
      <c r="A12469" t="s">
        <v>4</v>
      </c>
      <c r="B12469" s="4" t="s">
        <v>5</v>
      </c>
      <c r="C12469" s="4" t="s">
        <v>13</v>
      </c>
      <c r="D12469" s="4" t="s">
        <v>13</v>
      </c>
      <c r="E12469" s="4" t="s">
        <v>9</v>
      </c>
      <c r="F12469" s="4" t="s">
        <v>13</v>
      </c>
      <c r="G12469" s="4" t="s">
        <v>13</v>
      </c>
    </row>
    <row r="12470" spans="1:15">
      <c r="A12470" t="n">
        <v>91514</v>
      </c>
      <c r="B12470" s="25" t="n">
        <v>18</v>
      </c>
      <c r="C12470" s="7" t="n">
        <v>0</v>
      </c>
      <c r="D12470" s="7" t="n">
        <v>0</v>
      </c>
      <c r="E12470" s="7" t="n">
        <v>-1</v>
      </c>
      <c r="F12470" s="7" t="n">
        <v>19</v>
      </c>
      <c r="G12470" s="7" t="n">
        <v>1</v>
      </c>
    </row>
    <row r="12471" spans="1:15">
      <c r="A12471" t="s">
        <v>4</v>
      </c>
      <c r="B12471" s="4" t="s">
        <v>5</v>
      </c>
      <c r="C12471" s="4" t="s">
        <v>84</v>
      </c>
    </row>
    <row r="12472" spans="1:15">
      <c r="A12472" t="n">
        <v>91523</v>
      </c>
      <c r="B12472" s="29" t="n">
        <v>3</v>
      </c>
      <c r="C12472" s="16" t="n">
        <f t="normal" ca="1">A12474</f>
        <v>0</v>
      </c>
    </row>
    <row r="12473" spans="1:15">
      <c r="A12473" t="s">
        <v>4</v>
      </c>
      <c r="B12473" s="4" t="s">
        <v>5</v>
      </c>
      <c r="C12473" s="4" t="s">
        <v>9</v>
      </c>
    </row>
    <row r="12474" spans="1:15">
      <c r="A12474" t="n">
        <v>91528</v>
      </c>
      <c r="B12474" s="35" t="n">
        <v>15</v>
      </c>
      <c r="C12474" s="7" t="n">
        <v>2</v>
      </c>
    </row>
    <row r="12475" spans="1:15">
      <c r="A12475" t="s">
        <v>4</v>
      </c>
      <c r="B12475" s="4" t="s">
        <v>5</v>
      </c>
      <c r="C12475" s="4" t="s">
        <v>13</v>
      </c>
    </row>
    <row r="12476" spans="1:15">
      <c r="A12476" t="n">
        <v>91533</v>
      </c>
      <c r="B12476" s="36" t="n">
        <v>23</v>
      </c>
      <c r="C12476" s="7" t="n">
        <v>10</v>
      </c>
    </row>
    <row r="12477" spans="1:15">
      <c r="A12477" t="s">
        <v>4</v>
      </c>
      <c r="B12477" s="4" t="s">
        <v>5</v>
      </c>
    </row>
    <row r="12478" spans="1:15">
      <c r="A12478" t="n">
        <v>91535</v>
      </c>
      <c r="B12478" s="5" t="n">
        <v>1</v>
      </c>
    </row>
    <row r="12479" spans="1:15" s="3" customFormat="1" customHeight="0">
      <c r="A12479" s="3" t="s">
        <v>2</v>
      </c>
      <c r="B12479" s="3" t="s">
        <v>1209</v>
      </c>
    </row>
    <row r="12480" spans="1:15">
      <c r="A12480" t="s">
        <v>4</v>
      </c>
      <c r="B12480" s="4" t="s">
        <v>5</v>
      </c>
      <c r="C12480" s="4" t="s">
        <v>13</v>
      </c>
      <c r="D12480" s="4" t="s">
        <v>13</v>
      </c>
      <c r="E12480" s="4" t="s">
        <v>9</v>
      </c>
      <c r="F12480" s="4" t="s">
        <v>13</v>
      </c>
      <c r="G12480" s="4" t="s">
        <v>13</v>
      </c>
    </row>
    <row r="12481" spans="1:7">
      <c r="A12481" t="n">
        <v>91536</v>
      </c>
      <c r="B12481" s="25" t="n">
        <v>18</v>
      </c>
      <c r="C12481" s="7" t="n">
        <v>1</v>
      </c>
      <c r="D12481" s="7" t="n">
        <v>0</v>
      </c>
      <c r="E12481" s="7" t="n">
        <v>0</v>
      </c>
      <c r="F12481" s="7" t="n">
        <v>19</v>
      </c>
      <c r="G12481" s="7" t="n">
        <v>1</v>
      </c>
    </row>
    <row r="12482" spans="1:7">
      <c r="A12482" t="s">
        <v>4</v>
      </c>
      <c r="B12482" s="4" t="s">
        <v>5</v>
      </c>
      <c r="C12482" s="4" t="s">
        <v>13</v>
      </c>
      <c r="D12482" s="4" t="s">
        <v>13</v>
      </c>
      <c r="E12482" s="4" t="s">
        <v>10</v>
      </c>
      <c r="F12482" s="4" t="s">
        <v>9</v>
      </c>
    </row>
    <row r="12483" spans="1:7">
      <c r="A12483" t="n">
        <v>91545</v>
      </c>
      <c r="B12483" s="26" t="n">
        <v>31</v>
      </c>
      <c r="C12483" s="7" t="n">
        <v>0</v>
      </c>
      <c r="D12483" s="7" t="n">
        <v>1</v>
      </c>
      <c r="E12483" s="7" t="n">
        <v>0</v>
      </c>
      <c r="F12483" s="7" t="n">
        <v>1107296256</v>
      </c>
    </row>
    <row r="12484" spans="1:7">
      <c r="A12484" t="s">
        <v>4</v>
      </c>
      <c r="B12484" s="4" t="s">
        <v>5</v>
      </c>
      <c r="C12484" s="4" t="s">
        <v>13</v>
      </c>
      <c r="D12484" s="4" t="s">
        <v>13</v>
      </c>
      <c r="E12484" s="4" t="s">
        <v>6</v>
      </c>
      <c r="F12484" s="4" t="s">
        <v>10</v>
      </c>
    </row>
    <row r="12485" spans="1:7">
      <c r="A12485" t="n">
        <v>91554</v>
      </c>
      <c r="B12485" s="26" t="n">
        <v>31</v>
      </c>
      <c r="C12485" s="7" t="n">
        <v>1</v>
      </c>
      <c r="D12485" s="7" t="n">
        <v>1</v>
      </c>
      <c r="E12485" s="7" t="s">
        <v>1210</v>
      </c>
      <c r="F12485" s="7" t="n">
        <v>1</v>
      </c>
    </row>
    <row r="12486" spans="1:7">
      <c r="A12486" t="s">
        <v>4</v>
      </c>
      <c r="B12486" s="4" t="s">
        <v>5</v>
      </c>
      <c r="C12486" s="4" t="s">
        <v>13</v>
      </c>
      <c r="D12486" s="4" t="s">
        <v>13</v>
      </c>
      <c r="E12486" s="4" t="s">
        <v>6</v>
      </c>
      <c r="F12486" s="4" t="s">
        <v>10</v>
      </c>
    </row>
    <row r="12487" spans="1:7">
      <c r="A12487" t="n">
        <v>91593</v>
      </c>
      <c r="B12487" s="26" t="n">
        <v>31</v>
      </c>
      <c r="C12487" s="7" t="n">
        <v>1</v>
      </c>
      <c r="D12487" s="7" t="n">
        <v>1</v>
      </c>
      <c r="E12487" s="7" t="s">
        <v>1211</v>
      </c>
      <c r="F12487" s="7" t="n">
        <v>2</v>
      </c>
    </row>
    <row r="12488" spans="1:7">
      <c r="A12488" t="s">
        <v>4</v>
      </c>
      <c r="B12488" s="4" t="s">
        <v>5</v>
      </c>
      <c r="C12488" s="4" t="s">
        <v>13</v>
      </c>
      <c r="D12488" s="4" t="s">
        <v>13</v>
      </c>
      <c r="E12488" s="4" t="s">
        <v>6</v>
      </c>
      <c r="F12488" s="4" t="s">
        <v>10</v>
      </c>
    </row>
    <row r="12489" spans="1:7">
      <c r="A12489" t="n">
        <v>91637</v>
      </c>
      <c r="B12489" s="26" t="n">
        <v>31</v>
      </c>
      <c r="C12489" s="7" t="n">
        <v>1</v>
      </c>
      <c r="D12489" s="7" t="n">
        <v>1</v>
      </c>
      <c r="E12489" s="7" t="s">
        <v>1212</v>
      </c>
      <c r="F12489" s="7" t="n">
        <v>3</v>
      </c>
    </row>
    <row r="12490" spans="1:7">
      <c r="A12490" t="s">
        <v>4</v>
      </c>
      <c r="B12490" s="4" t="s">
        <v>5</v>
      </c>
      <c r="C12490" s="4" t="s">
        <v>13</v>
      </c>
      <c r="D12490" s="4" t="s">
        <v>13</v>
      </c>
      <c r="E12490" s="4" t="s">
        <v>6</v>
      </c>
      <c r="F12490" s="4" t="s">
        <v>10</v>
      </c>
    </row>
    <row r="12491" spans="1:7">
      <c r="A12491" t="n">
        <v>91680</v>
      </c>
      <c r="B12491" s="26" t="n">
        <v>31</v>
      </c>
      <c r="C12491" s="7" t="n">
        <v>1</v>
      </c>
      <c r="D12491" s="7" t="n">
        <v>1</v>
      </c>
      <c r="E12491" s="7" t="s">
        <v>1213</v>
      </c>
      <c r="F12491" s="7" t="n">
        <v>4</v>
      </c>
    </row>
    <row r="12492" spans="1:7">
      <c r="A12492" t="s">
        <v>4</v>
      </c>
      <c r="B12492" s="4" t="s">
        <v>5</v>
      </c>
      <c r="C12492" s="4" t="s">
        <v>13</v>
      </c>
      <c r="D12492" s="4" t="s">
        <v>13</v>
      </c>
      <c r="E12492" s="4" t="s">
        <v>6</v>
      </c>
      <c r="F12492" s="4" t="s">
        <v>10</v>
      </c>
    </row>
    <row r="12493" spans="1:7">
      <c r="A12493" t="n">
        <v>91719</v>
      </c>
      <c r="B12493" s="26" t="n">
        <v>31</v>
      </c>
      <c r="C12493" s="7" t="n">
        <v>1</v>
      </c>
      <c r="D12493" s="7" t="n">
        <v>1</v>
      </c>
      <c r="E12493" s="7" t="s">
        <v>1214</v>
      </c>
      <c r="F12493" s="7" t="n">
        <v>5</v>
      </c>
    </row>
    <row r="12494" spans="1:7">
      <c r="A12494" t="s">
        <v>4</v>
      </c>
      <c r="B12494" s="4" t="s">
        <v>5</v>
      </c>
      <c r="C12494" s="4" t="s">
        <v>13</v>
      </c>
      <c r="D12494" s="4" t="s">
        <v>13</v>
      </c>
      <c r="E12494" s="4" t="s">
        <v>6</v>
      </c>
      <c r="F12494" s="4" t="s">
        <v>10</v>
      </c>
    </row>
    <row r="12495" spans="1:7">
      <c r="A12495" t="n">
        <v>91761</v>
      </c>
      <c r="B12495" s="26" t="n">
        <v>31</v>
      </c>
      <c r="C12495" s="7" t="n">
        <v>1</v>
      </c>
      <c r="D12495" s="7" t="n">
        <v>1</v>
      </c>
      <c r="E12495" s="7" t="s">
        <v>1215</v>
      </c>
      <c r="F12495" s="7" t="n">
        <v>6</v>
      </c>
    </row>
    <row r="12496" spans="1:7">
      <c r="A12496" t="s">
        <v>4</v>
      </c>
      <c r="B12496" s="4" t="s">
        <v>5</v>
      </c>
      <c r="C12496" s="4" t="s">
        <v>13</v>
      </c>
      <c r="D12496" s="4" t="s">
        <v>13</v>
      </c>
      <c r="E12496" s="4" t="s">
        <v>6</v>
      </c>
      <c r="F12496" s="4" t="s">
        <v>10</v>
      </c>
    </row>
    <row r="12497" spans="1:7">
      <c r="A12497" t="n">
        <v>91792</v>
      </c>
      <c r="B12497" s="26" t="n">
        <v>31</v>
      </c>
      <c r="C12497" s="7" t="n">
        <v>1</v>
      </c>
      <c r="D12497" s="7" t="n">
        <v>1</v>
      </c>
      <c r="E12497" s="7" t="s">
        <v>1216</v>
      </c>
      <c r="F12497" s="7" t="n">
        <v>7</v>
      </c>
    </row>
    <row r="12498" spans="1:7">
      <c r="A12498" t="s">
        <v>4</v>
      </c>
      <c r="B12498" s="4" t="s">
        <v>5</v>
      </c>
      <c r="C12498" s="4" t="s">
        <v>13</v>
      </c>
      <c r="D12498" s="4" t="s">
        <v>13</v>
      </c>
      <c r="E12498" s="4" t="s">
        <v>6</v>
      </c>
      <c r="F12498" s="4" t="s">
        <v>10</v>
      </c>
    </row>
    <row r="12499" spans="1:7">
      <c r="A12499" t="n">
        <v>91837</v>
      </c>
      <c r="B12499" s="26" t="n">
        <v>31</v>
      </c>
      <c r="C12499" s="7" t="n">
        <v>1</v>
      </c>
      <c r="D12499" s="7" t="n">
        <v>1</v>
      </c>
      <c r="E12499" s="7" t="s">
        <v>1217</v>
      </c>
      <c r="F12499" s="7" t="n">
        <v>8</v>
      </c>
    </row>
    <row r="12500" spans="1:7">
      <c r="A12500" t="s">
        <v>4</v>
      </c>
      <c r="B12500" s="4" t="s">
        <v>5</v>
      </c>
      <c r="C12500" s="4" t="s">
        <v>13</v>
      </c>
      <c r="D12500" s="4" t="s">
        <v>13</v>
      </c>
      <c r="E12500" s="4" t="s">
        <v>6</v>
      </c>
      <c r="F12500" s="4" t="s">
        <v>10</v>
      </c>
    </row>
    <row r="12501" spans="1:7">
      <c r="A12501" t="n">
        <v>91878</v>
      </c>
      <c r="B12501" s="26" t="n">
        <v>31</v>
      </c>
      <c r="C12501" s="7" t="n">
        <v>1</v>
      </c>
      <c r="D12501" s="7" t="n">
        <v>1</v>
      </c>
      <c r="E12501" s="7" t="s">
        <v>1218</v>
      </c>
      <c r="F12501" s="7" t="n">
        <v>9</v>
      </c>
    </row>
    <row r="12502" spans="1:7">
      <c r="A12502" t="s">
        <v>4</v>
      </c>
      <c r="B12502" s="4" t="s">
        <v>5</v>
      </c>
      <c r="C12502" s="4" t="s">
        <v>13</v>
      </c>
      <c r="D12502" s="4" t="s">
        <v>13</v>
      </c>
      <c r="E12502" s="4" t="s">
        <v>6</v>
      </c>
      <c r="F12502" s="4" t="s">
        <v>10</v>
      </c>
    </row>
    <row r="12503" spans="1:7">
      <c r="A12503" t="n">
        <v>91924</v>
      </c>
      <c r="B12503" s="26" t="n">
        <v>31</v>
      </c>
      <c r="C12503" s="7" t="n">
        <v>1</v>
      </c>
      <c r="D12503" s="7" t="n">
        <v>1</v>
      </c>
      <c r="E12503" s="7" t="s">
        <v>1219</v>
      </c>
      <c r="F12503" s="7" t="n">
        <v>10</v>
      </c>
    </row>
    <row r="12504" spans="1:7">
      <c r="A12504" t="s">
        <v>4</v>
      </c>
      <c r="B12504" s="4" t="s">
        <v>5</v>
      </c>
      <c r="C12504" s="4" t="s">
        <v>13</v>
      </c>
      <c r="D12504" s="4" t="s">
        <v>13</v>
      </c>
      <c r="E12504" s="4" t="s">
        <v>6</v>
      </c>
      <c r="F12504" s="4" t="s">
        <v>10</v>
      </c>
    </row>
    <row r="12505" spans="1:7">
      <c r="A12505" t="n">
        <v>91961</v>
      </c>
      <c r="B12505" s="26" t="n">
        <v>31</v>
      </c>
      <c r="C12505" s="7" t="n">
        <v>1</v>
      </c>
      <c r="D12505" s="7" t="n">
        <v>1</v>
      </c>
      <c r="E12505" s="7" t="s">
        <v>1220</v>
      </c>
      <c r="F12505" s="7" t="n">
        <v>11</v>
      </c>
    </row>
    <row r="12506" spans="1:7">
      <c r="A12506" t="s">
        <v>4</v>
      </c>
      <c r="B12506" s="4" t="s">
        <v>5</v>
      </c>
      <c r="C12506" s="4" t="s">
        <v>13</v>
      </c>
      <c r="D12506" s="4" t="s">
        <v>13</v>
      </c>
      <c r="E12506" s="4" t="s">
        <v>6</v>
      </c>
      <c r="F12506" s="4" t="s">
        <v>10</v>
      </c>
    </row>
    <row r="12507" spans="1:7">
      <c r="A12507" t="n">
        <v>91998</v>
      </c>
      <c r="B12507" s="26" t="n">
        <v>31</v>
      </c>
      <c r="C12507" s="7" t="n">
        <v>1</v>
      </c>
      <c r="D12507" s="7" t="n">
        <v>1</v>
      </c>
      <c r="E12507" s="7" t="s">
        <v>1221</v>
      </c>
      <c r="F12507" s="7" t="n">
        <v>12</v>
      </c>
    </row>
    <row r="12508" spans="1:7">
      <c r="A12508" t="s">
        <v>4</v>
      </c>
      <c r="B12508" s="4" t="s">
        <v>5</v>
      </c>
      <c r="C12508" s="4" t="s">
        <v>13</v>
      </c>
      <c r="D12508" s="4" t="s">
        <v>13</v>
      </c>
      <c r="E12508" s="4" t="s">
        <v>6</v>
      </c>
      <c r="F12508" s="4" t="s">
        <v>10</v>
      </c>
    </row>
    <row r="12509" spans="1:7">
      <c r="A12509" t="n">
        <v>92038</v>
      </c>
      <c r="B12509" s="26" t="n">
        <v>31</v>
      </c>
      <c r="C12509" s="7" t="n">
        <v>1</v>
      </c>
      <c r="D12509" s="7" t="n">
        <v>1</v>
      </c>
      <c r="E12509" s="7" t="s">
        <v>1222</v>
      </c>
      <c r="F12509" s="7" t="n">
        <v>13</v>
      </c>
    </row>
    <row r="12510" spans="1:7">
      <c r="A12510" t="s">
        <v>4</v>
      </c>
      <c r="B12510" s="4" t="s">
        <v>5</v>
      </c>
      <c r="C12510" s="4" t="s">
        <v>13</v>
      </c>
      <c r="D12510" s="4" t="s">
        <v>13</v>
      </c>
      <c r="E12510" s="4" t="s">
        <v>13</v>
      </c>
      <c r="F12510" s="4" t="s">
        <v>10</v>
      </c>
      <c r="G12510" s="4" t="s">
        <v>10</v>
      </c>
      <c r="H12510" s="4" t="s">
        <v>13</v>
      </c>
    </row>
    <row r="12511" spans="1:7">
      <c r="A12511" t="n">
        <v>92077</v>
      </c>
      <c r="B12511" s="26" t="n">
        <v>31</v>
      </c>
      <c r="C12511" s="7" t="n">
        <v>2</v>
      </c>
      <c r="D12511" s="7" t="n">
        <v>1</v>
      </c>
      <c r="E12511" s="7" t="n">
        <v>1</v>
      </c>
      <c r="F12511" s="7" t="n">
        <v>65535</v>
      </c>
      <c r="G12511" s="7" t="n">
        <v>65535</v>
      </c>
      <c r="H12511" s="7" t="n">
        <v>0</v>
      </c>
    </row>
    <row r="12512" spans="1:7">
      <c r="A12512" t="s">
        <v>4</v>
      </c>
      <c r="B12512" s="4" t="s">
        <v>5</v>
      </c>
      <c r="C12512" s="4" t="s">
        <v>13</v>
      </c>
      <c r="D12512" s="4" t="s">
        <v>13</v>
      </c>
      <c r="E12512" s="4" t="s">
        <v>13</v>
      </c>
    </row>
    <row r="12513" spans="1:8">
      <c r="A12513" t="n">
        <v>92086</v>
      </c>
      <c r="B12513" s="26" t="n">
        <v>31</v>
      </c>
      <c r="C12513" s="7" t="n">
        <v>4</v>
      </c>
      <c r="D12513" s="7" t="n">
        <v>1</v>
      </c>
      <c r="E12513" s="7" t="n">
        <v>1</v>
      </c>
    </row>
    <row r="12514" spans="1:8">
      <c r="A12514" t="s">
        <v>4</v>
      </c>
      <c r="B12514" s="4" t="s">
        <v>5</v>
      </c>
      <c r="C12514" s="4" t="s">
        <v>13</v>
      </c>
      <c r="D12514" s="4" t="s">
        <v>13</v>
      </c>
    </row>
    <row r="12515" spans="1:8">
      <c r="A12515" t="n">
        <v>92090</v>
      </c>
      <c r="B12515" s="26" t="n">
        <v>31</v>
      </c>
      <c r="C12515" s="7" t="n">
        <v>3</v>
      </c>
      <c r="D12515" s="7" t="n">
        <v>1</v>
      </c>
    </row>
    <row r="12516" spans="1:8">
      <c r="A12516" t="s">
        <v>4</v>
      </c>
      <c r="B12516" s="4" t="s">
        <v>5</v>
      </c>
      <c r="C12516" s="4" t="s">
        <v>13</v>
      </c>
      <c r="D12516" s="4" t="s">
        <v>13</v>
      </c>
      <c r="E12516" s="4" t="s">
        <v>13</v>
      </c>
      <c r="F12516" s="4" t="s">
        <v>9</v>
      </c>
      <c r="G12516" s="4" t="s">
        <v>13</v>
      </c>
      <c r="H12516" s="4" t="s">
        <v>13</v>
      </c>
      <c r="I12516" s="4" t="s">
        <v>84</v>
      </c>
    </row>
    <row r="12517" spans="1:8">
      <c r="A12517" t="n">
        <v>92093</v>
      </c>
      <c r="B12517" s="15" t="n">
        <v>5</v>
      </c>
      <c r="C12517" s="7" t="n">
        <v>35</v>
      </c>
      <c r="D12517" s="7" t="n">
        <v>1</v>
      </c>
      <c r="E12517" s="7" t="n">
        <v>0</v>
      </c>
      <c r="F12517" s="7" t="n">
        <v>-2</v>
      </c>
      <c r="G12517" s="7" t="n">
        <v>3</v>
      </c>
      <c r="H12517" s="7" t="n">
        <v>1</v>
      </c>
      <c r="I12517" s="16" t="n">
        <f t="normal" ca="1">A12521</f>
        <v>0</v>
      </c>
    </row>
    <row r="12518" spans="1:8">
      <c r="A12518" t="s">
        <v>4</v>
      </c>
      <c r="B12518" s="4" t="s">
        <v>5</v>
      </c>
      <c r="C12518" s="4" t="s">
        <v>13</v>
      </c>
      <c r="D12518" s="4" t="s">
        <v>6</v>
      </c>
    </row>
    <row r="12519" spans="1:8">
      <c r="A12519" t="n">
        <v>92107</v>
      </c>
      <c r="B12519" s="30" t="n">
        <v>2</v>
      </c>
      <c r="C12519" s="7" t="n">
        <v>0</v>
      </c>
      <c r="D12519" s="7" t="s">
        <v>1223</v>
      </c>
    </row>
    <row r="12520" spans="1:8">
      <c r="A12520" t="s">
        <v>4</v>
      </c>
      <c r="B12520" s="4" t="s">
        <v>5</v>
      </c>
    </row>
    <row r="12521" spans="1:8">
      <c r="A12521" t="n">
        <v>92127</v>
      </c>
      <c r="B12521" s="5" t="n">
        <v>1</v>
      </c>
    </row>
    <row r="12522" spans="1:8" s="3" customFormat="1" customHeight="0">
      <c r="A12522" s="3" t="s">
        <v>2</v>
      </c>
      <c r="B12522" s="3" t="s">
        <v>1224</v>
      </c>
    </row>
    <row r="12523" spans="1:8">
      <c r="A12523" t="s">
        <v>4</v>
      </c>
      <c r="B12523" s="4" t="s">
        <v>5</v>
      </c>
      <c r="C12523" s="4" t="s">
        <v>13</v>
      </c>
      <c r="D12523" s="4" t="s">
        <v>13</v>
      </c>
      <c r="E12523" s="4" t="s">
        <v>9</v>
      </c>
      <c r="F12523" s="4" t="s">
        <v>13</v>
      </c>
      <c r="G12523" s="4" t="s">
        <v>13</v>
      </c>
    </row>
    <row r="12524" spans="1:8">
      <c r="A12524" t="n">
        <v>92128</v>
      </c>
      <c r="B12524" s="25" t="n">
        <v>18</v>
      </c>
      <c r="C12524" s="7" t="n">
        <v>1</v>
      </c>
      <c r="D12524" s="7" t="n">
        <v>0</v>
      </c>
      <c r="E12524" s="7" t="n">
        <v>0</v>
      </c>
      <c r="F12524" s="7" t="n">
        <v>19</v>
      </c>
      <c r="G12524" s="7" t="n">
        <v>1</v>
      </c>
    </row>
    <row r="12525" spans="1:8">
      <c r="A12525" t="s">
        <v>4</v>
      </c>
      <c r="B12525" s="4" t="s">
        <v>5</v>
      </c>
      <c r="C12525" s="4" t="s">
        <v>13</v>
      </c>
      <c r="D12525" s="4" t="s">
        <v>13</v>
      </c>
      <c r="E12525" s="4" t="s">
        <v>10</v>
      </c>
      <c r="F12525" s="4" t="s">
        <v>9</v>
      </c>
    </row>
    <row r="12526" spans="1:8">
      <c r="A12526" t="n">
        <v>92137</v>
      </c>
      <c r="B12526" s="26" t="n">
        <v>31</v>
      </c>
      <c r="C12526" s="7" t="n">
        <v>0</v>
      </c>
      <c r="D12526" s="7" t="n">
        <v>1</v>
      </c>
      <c r="E12526" s="7" t="n">
        <v>0</v>
      </c>
      <c r="F12526" s="7" t="n">
        <v>1107296256</v>
      </c>
    </row>
    <row r="12527" spans="1:8">
      <c r="A12527" t="s">
        <v>4</v>
      </c>
      <c r="B12527" s="4" t="s">
        <v>5</v>
      </c>
      <c r="C12527" s="4" t="s">
        <v>13</v>
      </c>
      <c r="D12527" s="4" t="s">
        <v>13</v>
      </c>
      <c r="E12527" s="4" t="s">
        <v>6</v>
      </c>
      <c r="F12527" s="4" t="s">
        <v>10</v>
      </c>
    </row>
    <row r="12528" spans="1:8">
      <c r="A12528" t="n">
        <v>92146</v>
      </c>
      <c r="B12528" s="26" t="n">
        <v>31</v>
      </c>
      <c r="C12528" s="7" t="n">
        <v>1</v>
      </c>
      <c r="D12528" s="7" t="n">
        <v>1</v>
      </c>
      <c r="E12528" s="7" t="s">
        <v>1225</v>
      </c>
      <c r="F12528" s="7" t="n">
        <v>14</v>
      </c>
    </row>
    <row r="12529" spans="1:9">
      <c r="A12529" t="s">
        <v>4</v>
      </c>
      <c r="B12529" s="4" t="s">
        <v>5</v>
      </c>
      <c r="C12529" s="4" t="s">
        <v>13</v>
      </c>
      <c r="D12529" s="4" t="s">
        <v>13</v>
      </c>
      <c r="E12529" s="4" t="s">
        <v>6</v>
      </c>
      <c r="F12529" s="4" t="s">
        <v>10</v>
      </c>
    </row>
    <row r="12530" spans="1:9">
      <c r="A12530" t="n">
        <v>92188</v>
      </c>
      <c r="B12530" s="26" t="n">
        <v>31</v>
      </c>
      <c r="C12530" s="7" t="n">
        <v>1</v>
      </c>
      <c r="D12530" s="7" t="n">
        <v>1</v>
      </c>
      <c r="E12530" s="7" t="s">
        <v>1226</v>
      </c>
      <c r="F12530" s="7" t="n">
        <v>15</v>
      </c>
    </row>
    <row r="12531" spans="1:9">
      <c r="A12531" t="s">
        <v>4</v>
      </c>
      <c r="B12531" s="4" t="s">
        <v>5</v>
      </c>
      <c r="C12531" s="4" t="s">
        <v>13</v>
      </c>
      <c r="D12531" s="4" t="s">
        <v>13</v>
      </c>
      <c r="E12531" s="4" t="s">
        <v>6</v>
      </c>
      <c r="F12531" s="4" t="s">
        <v>10</v>
      </c>
    </row>
    <row r="12532" spans="1:9">
      <c r="A12532" t="n">
        <v>92223</v>
      </c>
      <c r="B12532" s="26" t="n">
        <v>31</v>
      </c>
      <c r="C12532" s="7" t="n">
        <v>1</v>
      </c>
      <c r="D12532" s="7" t="n">
        <v>1</v>
      </c>
      <c r="E12532" s="7" t="s">
        <v>1227</v>
      </c>
      <c r="F12532" s="7" t="n">
        <v>16</v>
      </c>
    </row>
    <row r="12533" spans="1:9">
      <c r="A12533" t="s">
        <v>4</v>
      </c>
      <c r="B12533" s="4" t="s">
        <v>5</v>
      </c>
      <c r="C12533" s="4" t="s">
        <v>13</v>
      </c>
      <c r="D12533" s="4" t="s">
        <v>13</v>
      </c>
      <c r="E12533" s="4" t="s">
        <v>6</v>
      </c>
      <c r="F12533" s="4" t="s">
        <v>10</v>
      </c>
    </row>
    <row r="12534" spans="1:9">
      <c r="A12534" t="n">
        <v>92256</v>
      </c>
      <c r="B12534" s="26" t="n">
        <v>31</v>
      </c>
      <c r="C12534" s="7" t="n">
        <v>1</v>
      </c>
      <c r="D12534" s="7" t="n">
        <v>1</v>
      </c>
      <c r="E12534" s="7" t="s">
        <v>1228</v>
      </c>
      <c r="F12534" s="7" t="n">
        <v>17</v>
      </c>
    </row>
    <row r="12535" spans="1:9">
      <c r="A12535" t="s">
        <v>4</v>
      </c>
      <c r="B12535" s="4" t="s">
        <v>5</v>
      </c>
      <c r="C12535" s="4" t="s">
        <v>13</v>
      </c>
      <c r="D12535" s="4" t="s">
        <v>13</v>
      </c>
      <c r="E12535" s="4" t="s">
        <v>6</v>
      </c>
      <c r="F12535" s="4" t="s">
        <v>10</v>
      </c>
    </row>
    <row r="12536" spans="1:9">
      <c r="A12536" t="n">
        <v>92296</v>
      </c>
      <c r="B12536" s="26" t="n">
        <v>31</v>
      </c>
      <c r="C12536" s="7" t="n">
        <v>1</v>
      </c>
      <c r="D12536" s="7" t="n">
        <v>1</v>
      </c>
      <c r="E12536" s="7" t="s">
        <v>1229</v>
      </c>
      <c r="F12536" s="7" t="n">
        <v>18</v>
      </c>
    </row>
    <row r="12537" spans="1:9">
      <c r="A12537" t="s">
        <v>4</v>
      </c>
      <c r="B12537" s="4" t="s">
        <v>5</v>
      </c>
      <c r="C12537" s="4" t="s">
        <v>13</v>
      </c>
      <c r="D12537" s="4" t="s">
        <v>13</v>
      </c>
      <c r="E12537" s="4" t="s">
        <v>6</v>
      </c>
      <c r="F12537" s="4" t="s">
        <v>10</v>
      </c>
    </row>
    <row r="12538" spans="1:9">
      <c r="A12538" t="n">
        <v>92330</v>
      </c>
      <c r="B12538" s="26" t="n">
        <v>31</v>
      </c>
      <c r="C12538" s="7" t="n">
        <v>1</v>
      </c>
      <c r="D12538" s="7" t="n">
        <v>1</v>
      </c>
      <c r="E12538" s="7" t="s">
        <v>1230</v>
      </c>
      <c r="F12538" s="7" t="n">
        <v>19</v>
      </c>
    </row>
    <row r="12539" spans="1:9">
      <c r="A12539" t="s">
        <v>4</v>
      </c>
      <c r="B12539" s="4" t="s">
        <v>5</v>
      </c>
      <c r="C12539" s="4" t="s">
        <v>13</v>
      </c>
      <c r="D12539" s="4" t="s">
        <v>13</v>
      </c>
      <c r="E12539" s="4" t="s">
        <v>6</v>
      </c>
      <c r="F12539" s="4" t="s">
        <v>10</v>
      </c>
    </row>
    <row r="12540" spans="1:9">
      <c r="A12540" t="n">
        <v>92367</v>
      </c>
      <c r="B12540" s="26" t="n">
        <v>31</v>
      </c>
      <c r="C12540" s="7" t="n">
        <v>1</v>
      </c>
      <c r="D12540" s="7" t="n">
        <v>1</v>
      </c>
      <c r="E12540" s="7" t="s">
        <v>1231</v>
      </c>
      <c r="F12540" s="7" t="n">
        <v>20</v>
      </c>
    </row>
    <row r="12541" spans="1:9">
      <c r="A12541" t="s">
        <v>4</v>
      </c>
      <c r="B12541" s="4" t="s">
        <v>5</v>
      </c>
      <c r="C12541" s="4" t="s">
        <v>13</v>
      </c>
      <c r="D12541" s="4" t="s">
        <v>13</v>
      </c>
      <c r="E12541" s="4" t="s">
        <v>6</v>
      </c>
      <c r="F12541" s="4" t="s">
        <v>10</v>
      </c>
    </row>
    <row r="12542" spans="1:9">
      <c r="A12542" t="n">
        <v>92410</v>
      </c>
      <c r="B12542" s="26" t="n">
        <v>31</v>
      </c>
      <c r="C12542" s="7" t="n">
        <v>1</v>
      </c>
      <c r="D12542" s="7" t="n">
        <v>1</v>
      </c>
      <c r="E12542" s="7" t="s">
        <v>1232</v>
      </c>
      <c r="F12542" s="7" t="n">
        <v>21</v>
      </c>
    </row>
    <row r="12543" spans="1:9">
      <c r="A12543" t="s">
        <v>4</v>
      </c>
      <c r="B12543" s="4" t="s">
        <v>5</v>
      </c>
      <c r="C12543" s="4" t="s">
        <v>13</v>
      </c>
      <c r="D12543" s="4" t="s">
        <v>13</v>
      </c>
      <c r="E12543" s="4" t="s">
        <v>6</v>
      </c>
      <c r="F12543" s="4" t="s">
        <v>10</v>
      </c>
    </row>
    <row r="12544" spans="1:9">
      <c r="A12544" t="n">
        <v>92457</v>
      </c>
      <c r="B12544" s="26" t="n">
        <v>31</v>
      </c>
      <c r="C12544" s="7" t="n">
        <v>1</v>
      </c>
      <c r="D12544" s="7" t="n">
        <v>1</v>
      </c>
      <c r="E12544" s="7" t="s">
        <v>1233</v>
      </c>
      <c r="F12544" s="7" t="n">
        <v>22</v>
      </c>
    </row>
    <row r="12545" spans="1:6">
      <c r="A12545" t="s">
        <v>4</v>
      </c>
      <c r="B12545" s="4" t="s">
        <v>5</v>
      </c>
      <c r="C12545" s="4" t="s">
        <v>13</v>
      </c>
      <c r="D12545" s="4" t="s">
        <v>13</v>
      </c>
      <c r="E12545" s="4" t="s">
        <v>6</v>
      </c>
      <c r="F12545" s="4" t="s">
        <v>10</v>
      </c>
    </row>
    <row r="12546" spans="1:6">
      <c r="A12546" t="n">
        <v>92488</v>
      </c>
      <c r="B12546" s="26" t="n">
        <v>31</v>
      </c>
      <c r="C12546" s="7" t="n">
        <v>1</v>
      </c>
      <c r="D12546" s="7" t="n">
        <v>1</v>
      </c>
      <c r="E12546" s="7" t="s">
        <v>1234</v>
      </c>
      <c r="F12546" s="7" t="n">
        <v>23</v>
      </c>
    </row>
    <row r="12547" spans="1:6">
      <c r="A12547" t="s">
        <v>4</v>
      </c>
      <c r="B12547" s="4" t="s">
        <v>5</v>
      </c>
      <c r="C12547" s="4" t="s">
        <v>13</v>
      </c>
      <c r="D12547" s="4" t="s">
        <v>13</v>
      </c>
      <c r="E12547" s="4" t="s">
        <v>6</v>
      </c>
      <c r="F12547" s="4" t="s">
        <v>10</v>
      </c>
    </row>
    <row r="12548" spans="1:6">
      <c r="A12548" t="n">
        <v>92535</v>
      </c>
      <c r="B12548" s="26" t="n">
        <v>31</v>
      </c>
      <c r="C12548" s="7" t="n">
        <v>1</v>
      </c>
      <c r="D12548" s="7" t="n">
        <v>1</v>
      </c>
      <c r="E12548" s="7" t="s">
        <v>1235</v>
      </c>
      <c r="F12548" s="7" t="n">
        <v>24</v>
      </c>
    </row>
    <row r="12549" spans="1:6">
      <c r="A12549" t="s">
        <v>4</v>
      </c>
      <c r="B12549" s="4" t="s">
        <v>5</v>
      </c>
      <c r="C12549" s="4" t="s">
        <v>13</v>
      </c>
      <c r="D12549" s="4" t="s">
        <v>13</v>
      </c>
      <c r="E12549" s="4" t="s">
        <v>13</v>
      </c>
      <c r="F12549" s="4" t="s">
        <v>10</v>
      </c>
      <c r="G12549" s="4" t="s">
        <v>10</v>
      </c>
      <c r="H12549" s="4" t="s">
        <v>13</v>
      </c>
    </row>
    <row r="12550" spans="1:6">
      <c r="A12550" t="n">
        <v>92583</v>
      </c>
      <c r="B12550" s="26" t="n">
        <v>31</v>
      </c>
      <c r="C12550" s="7" t="n">
        <v>2</v>
      </c>
      <c r="D12550" s="7" t="n">
        <v>1</v>
      </c>
      <c r="E12550" s="7" t="n">
        <v>1</v>
      </c>
      <c r="F12550" s="7" t="n">
        <v>65535</v>
      </c>
      <c r="G12550" s="7" t="n">
        <v>65535</v>
      </c>
      <c r="H12550" s="7" t="n">
        <v>0</v>
      </c>
    </row>
    <row r="12551" spans="1:6">
      <c r="A12551" t="s">
        <v>4</v>
      </c>
      <c r="B12551" s="4" t="s">
        <v>5</v>
      </c>
      <c r="C12551" s="4" t="s">
        <v>13</v>
      </c>
      <c r="D12551" s="4" t="s">
        <v>13</v>
      </c>
      <c r="E12551" s="4" t="s">
        <v>13</v>
      </c>
    </row>
    <row r="12552" spans="1:6">
      <c r="A12552" t="n">
        <v>92592</v>
      </c>
      <c r="B12552" s="26" t="n">
        <v>31</v>
      </c>
      <c r="C12552" s="7" t="n">
        <v>4</v>
      </c>
      <c r="D12552" s="7" t="n">
        <v>1</v>
      </c>
      <c r="E12552" s="7" t="n">
        <v>1</v>
      </c>
    </row>
    <row r="12553" spans="1:6">
      <c r="A12553" t="s">
        <v>4</v>
      </c>
      <c r="B12553" s="4" t="s">
        <v>5</v>
      </c>
      <c r="C12553" s="4" t="s">
        <v>13</v>
      </c>
      <c r="D12553" s="4" t="s">
        <v>13</v>
      </c>
    </row>
    <row r="12554" spans="1:6">
      <c r="A12554" t="n">
        <v>92596</v>
      </c>
      <c r="B12554" s="26" t="n">
        <v>31</v>
      </c>
      <c r="C12554" s="7" t="n">
        <v>3</v>
      </c>
      <c r="D12554" s="7" t="n">
        <v>1</v>
      </c>
    </row>
    <row r="12555" spans="1:6">
      <c r="A12555" t="s">
        <v>4</v>
      </c>
      <c r="B12555" s="4" t="s">
        <v>5</v>
      </c>
      <c r="C12555" s="4" t="s">
        <v>13</v>
      </c>
      <c r="D12555" s="4" t="s">
        <v>13</v>
      </c>
      <c r="E12555" s="4" t="s">
        <v>13</v>
      </c>
      <c r="F12555" s="4" t="s">
        <v>9</v>
      </c>
      <c r="G12555" s="4" t="s">
        <v>13</v>
      </c>
      <c r="H12555" s="4" t="s">
        <v>13</v>
      </c>
      <c r="I12555" s="4" t="s">
        <v>84</v>
      </c>
    </row>
    <row r="12556" spans="1:6">
      <c r="A12556" t="n">
        <v>92599</v>
      </c>
      <c r="B12556" s="15" t="n">
        <v>5</v>
      </c>
      <c r="C12556" s="7" t="n">
        <v>35</v>
      </c>
      <c r="D12556" s="7" t="n">
        <v>1</v>
      </c>
      <c r="E12556" s="7" t="n">
        <v>0</v>
      </c>
      <c r="F12556" s="7" t="n">
        <v>-2</v>
      </c>
      <c r="G12556" s="7" t="n">
        <v>3</v>
      </c>
      <c r="H12556" s="7" t="n">
        <v>1</v>
      </c>
      <c r="I12556" s="16" t="n">
        <f t="normal" ca="1">A12560</f>
        <v>0</v>
      </c>
    </row>
    <row r="12557" spans="1:6">
      <c r="A12557" t="s">
        <v>4</v>
      </c>
      <c r="B12557" s="4" t="s">
        <v>5</v>
      </c>
      <c r="C12557" s="4" t="s">
        <v>13</v>
      </c>
      <c r="D12557" s="4" t="s">
        <v>6</v>
      </c>
    </row>
    <row r="12558" spans="1:6">
      <c r="A12558" t="n">
        <v>92613</v>
      </c>
      <c r="B12558" s="30" t="n">
        <v>2</v>
      </c>
      <c r="C12558" s="7" t="n">
        <v>0</v>
      </c>
      <c r="D12558" s="7" t="s">
        <v>1223</v>
      </c>
    </row>
    <row r="12559" spans="1:6">
      <c r="A12559" t="s">
        <v>4</v>
      </c>
      <c r="B12559" s="4" t="s">
        <v>5</v>
      </c>
    </row>
    <row r="12560" spans="1:6">
      <c r="A12560" t="n">
        <v>92633</v>
      </c>
      <c r="B12560" s="5" t="n">
        <v>1</v>
      </c>
    </row>
    <row r="12561" spans="1:9" s="3" customFormat="1" customHeight="0">
      <c r="A12561" s="3" t="s">
        <v>2</v>
      </c>
      <c r="B12561" s="3" t="s">
        <v>1236</v>
      </c>
    </row>
    <row r="12562" spans="1:9">
      <c r="A12562" t="s">
        <v>4</v>
      </c>
      <c r="B12562" s="4" t="s">
        <v>5</v>
      </c>
      <c r="C12562" s="4" t="s">
        <v>13</v>
      </c>
      <c r="D12562" s="4" t="s">
        <v>13</v>
      </c>
      <c r="E12562" s="4" t="s">
        <v>9</v>
      </c>
      <c r="F12562" s="4" t="s">
        <v>13</v>
      </c>
      <c r="G12562" s="4" t="s">
        <v>13</v>
      </c>
    </row>
    <row r="12563" spans="1:9">
      <c r="A12563" t="n">
        <v>92636</v>
      </c>
      <c r="B12563" s="25" t="n">
        <v>18</v>
      </c>
      <c r="C12563" s="7" t="n">
        <v>1</v>
      </c>
      <c r="D12563" s="7" t="n">
        <v>0</v>
      </c>
      <c r="E12563" s="7" t="n">
        <v>0</v>
      </c>
      <c r="F12563" s="7" t="n">
        <v>19</v>
      </c>
      <c r="G12563" s="7" t="n">
        <v>1</v>
      </c>
    </row>
    <row r="12564" spans="1:9">
      <c r="A12564" t="s">
        <v>4</v>
      </c>
      <c r="B12564" s="4" t="s">
        <v>5</v>
      </c>
      <c r="C12564" s="4" t="s">
        <v>13</v>
      </c>
      <c r="D12564" s="4" t="s">
        <v>13</v>
      </c>
      <c r="E12564" s="4" t="s">
        <v>10</v>
      </c>
      <c r="F12564" s="4" t="s">
        <v>9</v>
      </c>
    </row>
    <row r="12565" spans="1:9">
      <c r="A12565" t="n">
        <v>92645</v>
      </c>
      <c r="B12565" s="26" t="n">
        <v>31</v>
      </c>
      <c r="C12565" s="7" t="n">
        <v>0</v>
      </c>
      <c r="D12565" s="7" t="n">
        <v>1</v>
      </c>
      <c r="E12565" s="7" t="n">
        <v>0</v>
      </c>
      <c r="F12565" s="7" t="n">
        <v>1107296256</v>
      </c>
    </row>
    <row r="12566" spans="1:9">
      <c r="A12566" t="s">
        <v>4</v>
      </c>
      <c r="B12566" s="4" t="s">
        <v>5</v>
      </c>
      <c r="C12566" s="4" t="s">
        <v>13</v>
      </c>
      <c r="D12566" s="4" t="s">
        <v>13</v>
      </c>
      <c r="E12566" s="4" t="s">
        <v>6</v>
      </c>
      <c r="F12566" s="4" t="s">
        <v>10</v>
      </c>
    </row>
    <row r="12567" spans="1:9">
      <c r="A12567" t="n">
        <v>92654</v>
      </c>
      <c r="B12567" s="26" t="n">
        <v>31</v>
      </c>
      <c r="C12567" s="7" t="n">
        <v>1</v>
      </c>
      <c r="D12567" s="7" t="n">
        <v>1</v>
      </c>
      <c r="E12567" s="7" t="s">
        <v>1237</v>
      </c>
      <c r="F12567" s="7" t="n">
        <v>25</v>
      </c>
    </row>
    <row r="12568" spans="1:9">
      <c r="A12568" t="s">
        <v>4</v>
      </c>
      <c r="B12568" s="4" t="s">
        <v>5</v>
      </c>
      <c r="C12568" s="4" t="s">
        <v>13</v>
      </c>
      <c r="D12568" s="4" t="s">
        <v>13</v>
      </c>
      <c r="E12568" s="4" t="s">
        <v>6</v>
      </c>
      <c r="F12568" s="4" t="s">
        <v>10</v>
      </c>
    </row>
    <row r="12569" spans="1:9">
      <c r="A12569" t="n">
        <v>92694</v>
      </c>
      <c r="B12569" s="26" t="n">
        <v>31</v>
      </c>
      <c r="C12569" s="7" t="n">
        <v>1</v>
      </c>
      <c r="D12569" s="7" t="n">
        <v>1</v>
      </c>
      <c r="E12569" s="7" t="s">
        <v>1238</v>
      </c>
      <c r="F12569" s="7" t="n">
        <v>26</v>
      </c>
    </row>
    <row r="12570" spans="1:9">
      <c r="A12570" t="s">
        <v>4</v>
      </c>
      <c r="B12570" s="4" t="s">
        <v>5</v>
      </c>
      <c r="C12570" s="4" t="s">
        <v>13</v>
      </c>
      <c r="D12570" s="4" t="s">
        <v>13</v>
      </c>
      <c r="E12570" s="4" t="s">
        <v>6</v>
      </c>
      <c r="F12570" s="4" t="s">
        <v>10</v>
      </c>
    </row>
    <row r="12571" spans="1:9">
      <c r="A12571" t="n">
        <v>92740</v>
      </c>
      <c r="B12571" s="26" t="n">
        <v>31</v>
      </c>
      <c r="C12571" s="7" t="n">
        <v>1</v>
      </c>
      <c r="D12571" s="7" t="n">
        <v>1</v>
      </c>
      <c r="E12571" s="7" t="s">
        <v>1239</v>
      </c>
      <c r="F12571" s="7" t="n">
        <v>27</v>
      </c>
    </row>
    <row r="12572" spans="1:9">
      <c r="A12572" t="s">
        <v>4</v>
      </c>
      <c r="B12572" s="4" t="s">
        <v>5</v>
      </c>
      <c r="C12572" s="4" t="s">
        <v>13</v>
      </c>
      <c r="D12572" s="4" t="s">
        <v>13</v>
      </c>
      <c r="E12572" s="4" t="s">
        <v>6</v>
      </c>
      <c r="F12572" s="4" t="s">
        <v>10</v>
      </c>
    </row>
    <row r="12573" spans="1:9">
      <c r="A12573" t="n">
        <v>92784</v>
      </c>
      <c r="B12573" s="26" t="n">
        <v>31</v>
      </c>
      <c r="C12573" s="7" t="n">
        <v>1</v>
      </c>
      <c r="D12573" s="7" t="n">
        <v>1</v>
      </c>
      <c r="E12573" s="7" t="s">
        <v>1240</v>
      </c>
      <c r="F12573" s="7" t="n">
        <v>28</v>
      </c>
    </row>
    <row r="12574" spans="1:9">
      <c r="A12574" t="s">
        <v>4</v>
      </c>
      <c r="B12574" s="4" t="s">
        <v>5</v>
      </c>
      <c r="C12574" s="4" t="s">
        <v>13</v>
      </c>
      <c r="D12574" s="4" t="s">
        <v>13</v>
      </c>
      <c r="E12574" s="4" t="s">
        <v>6</v>
      </c>
      <c r="F12574" s="4" t="s">
        <v>10</v>
      </c>
    </row>
    <row r="12575" spans="1:9">
      <c r="A12575" t="n">
        <v>92830</v>
      </c>
      <c r="B12575" s="26" t="n">
        <v>31</v>
      </c>
      <c r="C12575" s="7" t="n">
        <v>1</v>
      </c>
      <c r="D12575" s="7" t="n">
        <v>1</v>
      </c>
      <c r="E12575" s="7" t="s">
        <v>1241</v>
      </c>
      <c r="F12575" s="7" t="n">
        <v>29</v>
      </c>
    </row>
    <row r="12576" spans="1:9">
      <c r="A12576" t="s">
        <v>4</v>
      </c>
      <c r="B12576" s="4" t="s">
        <v>5</v>
      </c>
      <c r="C12576" s="4" t="s">
        <v>13</v>
      </c>
      <c r="D12576" s="4" t="s">
        <v>13</v>
      </c>
      <c r="E12576" s="4" t="s">
        <v>6</v>
      </c>
      <c r="F12576" s="4" t="s">
        <v>10</v>
      </c>
    </row>
    <row r="12577" spans="1:7">
      <c r="A12577" t="n">
        <v>92876</v>
      </c>
      <c r="B12577" s="26" t="n">
        <v>31</v>
      </c>
      <c r="C12577" s="7" t="n">
        <v>1</v>
      </c>
      <c r="D12577" s="7" t="n">
        <v>1</v>
      </c>
      <c r="E12577" s="7" t="s">
        <v>1242</v>
      </c>
      <c r="F12577" s="7" t="n">
        <v>30</v>
      </c>
    </row>
    <row r="12578" spans="1:7">
      <c r="A12578" t="s">
        <v>4</v>
      </c>
      <c r="B12578" s="4" t="s">
        <v>5</v>
      </c>
      <c r="C12578" s="4" t="s">
        <v>13</v>
      </c>
      <c r="D12578" s="4" t="s">
        <v>13</v>
      </c>
      <c r="E12578" s="4" t="s">
        <v>6</v>
      </c>
      <c r="F12578" s="4" t="s">
        <v>10</v>
      </c>
    </row>
    <row r="12579" spans="1:7">
      <c r="A12579" t="n">
        <v>92920</v>
      </c>
      <c r="B12579" s="26" t="n">
        <v>31</v>
      </c>
      <c r="C12579" s="7" t="n">
        <v>1</v>
      </c>
      <c r="D12579" s="7" t="n">
        <v>1</v>
      </c>
      <c r="E12579" s="7" t="s">
        <v>1243</v>
      </c>
      <c r="F12579" s="7" t="n">
        <v>31</v>
      </c>
    </row>
    <row r="12580" spans="1:7">
      <c r="A12580" t="s">
        <v>4</v>
      </c>
      <c r="B12580" s="4" t="s">
        <v>5</v>
      </c>
      <c r="C12580" s="4" t="s">
        <v>13</v>
      </c>
      <c r="D12580" s="4" t="s">
        <v>13</v>
      </c>
      <c r="E12580" s="4" t="s">
        <v>13</v>
      </c>
      <c r="F12580" s="4" t="s">
        <v>10</v>
      </c>
      <c r="G12580" s="4" t="s">
        <v>10</v>
      </c>
      <c r="H12580" s="4" t="s">
        <v>13</v>
      </c>
    </row>
    <row r="12581" spans="1:7">
      <c r="A12581" t="n">
        <v>92961</v>
      </c>
      <c r="B12581" s="26" t="n">
        <v>31</v>
      </c>
      <c r="C12581" s="7" t="n">
        <v>2</v>
      </c>
      <c r="D12581" s="7" t="n">
        <v>1</v>
      </c>
      <c r="E12581" s="7" t="n">
        <v>1</v>
      </c>
      <c r="F12581" s="7" t="n">
        <v>65535</v>
      </c>
      <c r="G12581" s="7" t="n">
        <v>65535</v>
      </c>
      <c r="H12581" s="7" t="n">
        <v>0</v>
      </c>
    </row>
    <row r="12582" spans="1:7">
      <c r="A12582" t="s">
        <v>4</v>
      </c>
      <c r="B12582" s="4" t="s">
        <v>5</v>
      </c>
      <c r="C12582" s="4" t="s">
        <v>13</v>
      </c>
      <c r="D12582" s="4" t="s">
        <v>13</v>
      </c>
      <c r="E12582" s="4" t="s">
        <v>13</v>
      </c>
    </row>
    <row r="12583" spans="1:7">
      <c r="A12583" t="n">
        <v>92970</v>
      </c>
      <c r="B12583" s="26" t="n">
        <v>31</v>
      </c>
      <c r="C12583" s="7" t="n">
        <v>4</v>
      </c>
      <c r="D12583" s="7" t="n">
        <v>1</v>
      </c>
      <c r="E12583" s="7" t="n">
        <v>1</v>
      </c>
    </row>
    <row r="12584" spans="1:7">
      <c r="A12584" t="s">
        <v>4</v>
      </c>
      <c r="B12584" s="4" t="s">
        <v>5</v>
      </c>
      <c r="C12584" s="4" t="s">
        <v>13</v>
      </c>
      <c r="D12584" s="4" t="s">
        <v>13</v>
      </c>
    </row>
    <row r="12585" spans="1:7">
      <c r="A12585" t="n">
        <v>92974</v>
      </c>
      <c r="B12585" s="26" t="n">
        <v>31</v>
      </c>
      <c r="C12585" s="7" t="n">
        <v>3</v>
      </c>
      <c r="D12585" s="7" t="n">
        <v>1</v>
      </c>
    </row>
    <row r="12586" spans="1:7">
      <c r="A12586" t="s">
        <v>4</v>
      </c>
      <c r="B12586" s="4" t="s">
        <v>5</v>
      </c>
      <c r="C12586" s="4" t="s">
        <v>13</v>
      </c>
      <c r="D12586" s="4" t="s">
        <v>13</v>
      </c>
      <c r="E12586" s="4" t="s">
        <v>13</v>
      </c>
      <c r="F12586" s="4" t="s">
        <v>9</v>
      </c>
      <c r="G12586" s="4" t="s">
        <v>13</v>
      </c>
      <c r="H12586" s="4" t="s">
        <v>13</v>
      </c>
      <c r="I12586" s="4" t="s">
        <v>84</v>
      </c>
    </row>
    <row r="12587" spans="1:7">
      <c r="A12587" t="n">
        <v>92977</v>
      </c>
      <c r="B12587" s="15" t="n">
        <v>5</v>
      </c>
      <c r="C12587" s="7" t="n">
        <v>35</v>
      </c>
      <c r="D12587" s="7" t="n">
        <v>1</v>
      </c>
      <c r="E12587" s="7" t="n">
        <v>0</v>
      </c>
      <c r="F12587" s="7" t="n">
        <v>-2</v>
      </c>
      <c r="G12587" s="7" t="n">
        <v>3</v>
      </c>
      <c r="H12587" s="7" t="n">
        <v>1</v>
      </c>
      <c r="I12587" s="16" t="n">
        <f t="normal" ca="1">A12591</f>
        <v>0</v>
      </c>
    </row>
    <row r="12588" spans="1:7">
      <c r="A12588" t="s">
        <v>4</v>
      </c>
      <c r="B12588" s="4" t="s">
        <v>5</v>
      </c>
      <c r="C12588" s="4" t="s">
        <v>13</v>
      </c>
      <c r="D12588" s="4" t="s">
        <v>6</v>
      </c>
    </row>
    <row r="12589" spans="1:7">
      <c r="A12589" t="n">
        <v>92991</v>
      </c>
      <c r="B12589" s="30" t="n">
        <v>2</v>
      </c>
      <c r="C12589" s="7" t="n">
        <v>0</v>
      </c>
      <c r="D12589" s="7" t="s">
        <v>1223</v>
      </c>
    </row>
    <row r="12590" spans="1:7">
      <c r="A12590" t="s">
        <v>4</v>
      </c>
      <c r="B12590" s="4" t="s">
        <v>5</v>
      </c>
    </row>
    <row r="12591" spans="1:7">
      <c r="A12591" t="n">
        <v>93011</v>
      </c>
      <c r="B12591" s="5" t="n">
        <v>1</v>
      </c>
    </row>
    <row r="12592" spans="1:7" s="3" customFormat="1" customHeight="0">
      <c r="A12592" s="3" t="s">
        <v>2</v>
      </c>
      <c r="B12592" s="3" t="s">
        <v>1244</v>
      </c>
    </row>
    <row r="12593" spans="1:9">
      <c r="A12593" t="s">
        <v>4</v>
      </c>
      <c r="B12593" s="4" t="s">
        <v>5</v>
      </c>
      <c r="C12593" s="4" t="s">
        <v>13</v>
      </c>
      <c r="D12593" s="4" t="s">
        <v>13</v>
      </c>
      <c r="E12593" s="4" t="s">
        <v>9</v>
      </c>
      <c r="F12593" s="4" t="s">
        <v>13</v>
      </c>
      <c r="G12593" s="4" t="s">
        <v>13</v>
      </c>
    </row>
    <row r="12594" spans="1:9">
      <c r="A12594" t="n">
        <v>93012</v>
      </c>
      <c r="B12594" s="25" t="n">
        <v>18</v>
      </c>
      <c r="C12594" s="7" t="n">
        <v>1</v>
      </c>
      <c r="D12594" s="7" t="n">
        <v>0</v>
      </c>
      <c r="E12594" s="7" t="n">
        <v>0</v>
      </c>
      <c r="F12594" s="7" t="n">
        <v>19</v>
      </c>
      <c r="G12594" s="7" t="n">
        <v>1</v>
      </c>
    </row>
    <row r="12595" spans="1:9">
      <c r="A12595" t="s">
        <v>4</v>
      </c>
      <c r="B12595" s="4" t="s">
        <v>5</v>
      </c>
      <c r="C12595" s="4" t="s">
        <v>13</v>
      </c>
      <c r="D12595" s="4" t="s">
        <v>13</v>
      </c>
      <c r="E12595" s="4" t="s">
        <v>10</v>
      </c>
      <c r="F12595" s="4" t="s">
        <v>9</v>
      </c>
    </row>
    <row r="12596" spans="1:9">
      <c r="A12596" t="n">
        <v>93021</v>
      </c>
      <c r="B12596" s="26" t="n">
        <v>31</v>
      </c>
      <c r="C12596" s="7" t="n">
        <v>0</v>
      </c>
      <c r="D12596" s="7" t="n">
        <v>1</v>
      </c>
      <c r="E12596" s="7" t="n">
        <v>0</v>
      </c>
      <c r="F12596" s="7" t="n">
        <v>1107296256</v>
      </c>
    </row>
    <row r="12597" spans="1:9">
      <c r="A12597" t="s">
        <v>4</v>
      </c>
      <c r="B12597" s="4" t="s">
        <v>5</v>
      </c>
      <c r="C12597" s="4" t="s">
        <v>13</v>
      </c>
      <c r="D12597" s="4" t="s">
        <v>13</v>
      </c>
      <c r="E12597" s="4" t="s">
        <v>6</v>
      </c>
      <c r="F12597" s="4" t="s">
        <v>10</v>
      </c>
    </row>
    <row r="12598" spans="1:9">
      <c r="A12598" t="n">
        <v>93030</v>
      </c>
      <c r="B12598" s="26" t="n">
        <v>31</v>
      </c>
      <c r="C12598" s="7" t="n">
        <v>1</v>
      </c>
      <c r="D12598" s="7" t="n">
        <v>1</v>
      </c>
      <c r="E12598" s="7" t="s">
        <v>1245</v>
      </c>
      <c r="F12598" s="7" t="n">
        <v>32</v>
      </c>
    </row>
    <row r="12599" spans="1:9">
      <c r="A12599" t="s">
        <v>4</v>
      </c>
      <c r="B12599" s="4" t="s">
        <v>5</v>
      </c>
      <c r="C12599" s="4" t="s">
        <v>13</v>
      </c>
      <c r="D12599" s="4" t="s">
        <v>13</v>
      </c>
      <c r="E12599" s="4" t="s">
        <v>6</v>
      </c>
      <c r="F12599" s="4" t="s">
        <v>10</v>
      </c>
    </row>
    <row r="12600" spans="1:9">
      <c r="A12600" t="n">
        <v>93079</v>
      </c>
      <c r="B12600" s="26" t="n">
        <v>31</v>
      </c>
      <c r="C12600" s="7" t="n">
        <v>1</v>
      </c>
      <c r="D12600" s="7" t="n">
        <v>1</v>
      </c>
      <c r="E12600" s="7" t="s">
        <v>1246</v>
      </c>
      <c r="F12600" s="7" t="n">
        <v>33</v>
      </c>
    </row>
    <row r="12601" spans="1:9">
      <c r="A12601" t="s">
        <v>4</v>
      </c>
      <c r="B12601" s="4" t="s">
        <v>5</v>
      </c>
      <c r="C12601" s="4" t="s">
        <v>13</v>
      </c>
      <c r="D12601" s="4" t="s">
        <v>13</v>
      </c>
      <c r="E12601" s="4" t="s">
        <v>6</v>
      </c>
      <c r="F12601" s="4" t="s">
        <v>10</v>
      </c>
    </row>
    <row r="12602" spans="1:9">
      <c r="A12602" t="n">
        <v>93123</v>
      </c>
      <c r="B12602" s="26" t="n">
        <v>31</v>
      </c>
      <c r="C12602" s="7" t="n">
        <v>1</v>
      </c>
      <c r="D12602" s="7" t="n">
        <v>1</v>
      </c>
      <c r="E12602" s="7" t="s">
        <v>1247</v>
      </c>
      <c r="F12602" s="7" t="n">
        <v>34</v>
      </c>
    </row>
    <row r="12603" spans="1:9">
      <c r="A12603" t="s">
        <v>4</v>
      </c>
      <c r="B12603" s="4" t="s">
        <v>5</v>
      </c>
      <c r="C12603" s="4" t="s">
        <v>13</v>
      </c>
      <c r="D12603" s="4" t="s">
        <v>13</v>
      </c>
      <c r="E12603" s="4" t="s">
        <v>6</v>
      </c>
      <c r="F12603" s="4" t="s">
        <v>10</v>
      </c>
    </row>
    <row r="12604" spans="1:9">
      <c r="A12604" t="n">
        <v>93155</v>
      </c>
      <c r="B12604" s="26" t="n">
        <v>31</v>
      </c>
      <c r="C12604" s="7" t="n">
        <v>1</v>
      </c>
      <c r="D12604" s="7" t="n">
        <v>1</v>
      </c>
      <c r="E12604" s="7" t="s">
        <v>1248</v>
      </c>
      <c r="F12604" s="7" t="n">
        <v>35</v>
      </c>
    </row>
    <row r="12605" spans="1:9">
      <c r="A12605" t="s">
        <v>4</v>
      </c>
      <c r="B12605" s="4" t="s">
        <v>5</v>
      </c>
      <c r="C12605" s="4" t="s">
        <v>13</v>
      </c>
      <c r="D12605" s="4" t="s">
        <v>13</v>
      </c>
      <c r="E12605" s="4" t="s">
        <v>6</v>
      </c>
      <c r="F12605" s="4" t="s">
        <v>10</v>
      </c>
    </row>
    <row r="12606" spans="1:9">
      <c r="A12606" t="n">
        <v>93188</v>
      </c>
      <c r="B12606" s="26" t="n">
        <v>31</v>
      </c>
      <c r="C12606" s="7" t="n">
        <v>1</v>
      </c>
      <c r="D12606" s="7" t="n">
        <v>1</v>
      </c>
      <c r="E12606" s="7" t="s">
        <v>1249</v>
      </c>
      <c r="F12606" s="7" t="n">
        <v>36</v>
      </c>
    </row>
    <row r="12607" spans="1:9">
      <c r="A12607" t="s">
        <v>4</v>
      </c>
      <c r="B12607" s="4" t="s">
        <v>5</v>
      </c>
      <c r="C12607" s="4" t="s">
        <v>13</v>
      </c>
      <c r="D12607" s="4" t="s">
        <v>13</v>
      </c>
      <c r="E12607" s="4" t="s">
        <v>6</v>
      </c>
      <c r="F12607" s="4" t="s">
        <v>10</v>
      </c>
    </row>
    <row r="12608" spans="1:9">
      <c r="A12608" t="n">
        <v>93221</v>
      </c>
      <c r="B12608" s="26" t="n">
        <v>31</v>
      </c>
      <c r="C12608" s="7" t="n">
        <v>1</v>
      </c>
      <c r="D12608" s="7" t="n">
        <v>1</v>
      </c>
      <c r="E12608" s="7" t="s">
        <v>1250</v>
      </c>
      <c r="F12608" s="7" t="n">
        <v>37</v>
      </c>
    </row>
    <row r="12609" spans="1:7">
      <c r="A12609" t="s">
        <v>4</v>
      </c>
      <c r="B12609" s="4" t="s">
        <v>5</v>
      </c>
      <c r="C12609" s="4" t="s">
        <v>13</v>
      </c>
      <c r="D12609" s="4" t="s">
        <v>13</v>
      </c>
      <c r="E12609" s="4" t="s">
        <v>6</v>
      </c>
      <c r="F12609" s="4" t="s">
        <v>10</v>
      </c>
    </row>
    <row r="12610" spans="1:7">
      <c r="A12610" t="n">
        <v>93266</v>
      </c>
      <c r="B12610" s="26" t="n">
        <v>31</v>
      </c>
      <c r="C12610" s="7" t="n">
        <v>1</v>
      </c>
      <c r="D12610" s="7" t="n">
        <v>1</v>
      </c>
      <c r="E12610" s="7" t="s">
        <v>1251</v>
      </c>
      <c r="F12610" s="7" t="n">
        <v>38</v>
      </c>
    </row>
    <row r="12611" spans="1:7">
      <c r="A12611" t="s">
        <v>4</v>
      </c>
      <c r="B12611" s="4" t="s">
        <v>5</v>
      </c>
      <c r="C12611" s="4" t="s">
        <v>13</v>
      </c>
      <c r="D12611" s="4" t="s">
        <v>13</v>
      </c>
      <c r="E12611" s="4" t="s">
        <v>13</v>
      </c>
      <c r="F12611" s="4" t="s">
        <v>10</v>
      </c>
      <c r="G12611" s="4" t="s">
        <v>10</v>
      </c>
      <c r="H12611" s="4" t="s">
        <v>13</v>
      </c>
    </row>
    <row r="12612" spans="1:7">
      <c r="A12612" t="n">
        <v>93312</v>
      </c>
      <c r="B12612" s="26" t="n">
        <v>31</v>
      </c>
      <c r="C12612" s="7" t="n">
        <v>2</v>
      </c>
      <c r="D12612" s="7" t="n">
        <v>1</v>
      </c>
      <c r="E12612" s="7" t="n">
        <v>1</v>
      </c>
      <c r="F12612" s="7" t="n">
        <v>65535</v>
      </c>
      <c r="G12612" s="7" t="n">
        <v>65535</v>
      </c>
      <c r="H12612" s="7" t="n">
        <v>0</v>
      </c>
    </row>
    <row r="12613" spans="1:7">
      <c r="A12613" t="s">
        <v>4</v>
      </c>
      <c r="B12613" s="4" t="s">
        <v>5</v>
      </c>
      <c r="C12613" s="4" t="s">
        <v>13</v>
      </c>
      <c r="D12613" s="4" t="s">
        <v>13</v>
      </c>
      <c r="E12613" s="4" t="s">
        <v>13</v>
      </c>
    </row>
    <row r="12614" spans="1:7">
      <c r="A12614" t="n">
        <v>93321</v>
      </c>
      <c r="B12614" s="26" t="n">
        <v>31</v>
      </c>
      <c r="C12614" s="7" t="n">
        <v>4</v>
      </c>
      <c r="D12614" s="7" t="n">
        <v>1</v>
      </c>
      <c r="E12614" s="7" t="n">
        <v>1</v>
      </c>
    </row>
    <row r="12615" spans="1:7">
      <c r="A12615" t="s">
        <v>4</v>
      </c>
      <c r="B12615" s="4" t="s">
        <v>5</v>
      </c>
      <c r="C12615" s="4" t="s">
        <v>13</v>
      </c>
      <c r="D12615" s="4" t="s">
        <v>13</v>
      </c>
    </row>
    <row r="12616" spans="1:7">
      <c r="A12616" t="n">
        <v>93325</v>
      </c>
      <c r="B12616" s="26" t="n">
        <v>31</v>
      </c>
      <c r="C12616" s="7" t="n">
        <v>3</v>
      </c>
      <c r="D12616" s="7" t="n">
        <v>1</v>
      </c>
    </row>
    <row r="12617" spans="1:7">
      <c r="A12617" t="s">
        <v>4</v>
      </c>
      <c r="B12617" s="4" t="s">
        <v>5</v>
      </c>
      <c r="C12617" s="4" t="s">
        <v>13</v>
      </c>
      <c r="D12617" s="4" t="s">
        <v>13</v>
      </c>
      <c r="E12617" s="4" t="s">
        <v>13</v>
      </c>
      <c r="F12617" s="4" t="s">
        <v>9</v>
      </c>
      <c r="G12617" s="4" t="s">
        <v>13</v>
      </c>
      <c r="H12617" s="4" t="s">
        <v>13</v>
      </c>
      <c r="I12617" s="4" t="s">
        <v>84</v>
      </c>
    </row>
    <row r="12618" spans="1:7">
      <c r="A12618" t="n">
        <v>93328</v>
      </c>
      <c r="B12618" s="15" t="n">
        <v>5</v>
      </c>
      <c r="C12618" s="7" t="n">
        <v>35</v>
      </c>
      <c r="D12618" s="7" t="n">
        <v>1</v>
      </c>
      <c r="E12618" s="7" t="n">
        <v>0</v>
      </c>
      <c r="F12618" s="7" t="n">
        <v>-2</v>
      </c>
      <c r="G12618" s="7" t="n">
        <v>3</v>
      </c>
      <c r="H12618" s="7" t="n">
        <v>1</v>
      </c>
      <c r="I12618" s="16" t="n">
        <f t="normal" ca="1">A12622</f>
        <v>0</v>
      </c>
    </row>
    <row r="12619" spans="1:7">
      <c r="A12619" t="s">
        <v>4</v>
      </c>
      <c r="B12619" s="4" t="s">
        <v>5</v>
      </c>
      <c r="C12619" s="4" t="s">
        <v>13</v>
      </c>
      <c r="D12619" s="4" t="s">
        <v>6</v>
      </c>
    </row>
    <row r="12620" spans="1:7">
      <c r="A12620" t="n">
        <v>93342</v>
      </c>
      <c r="B12620" s="30" t="n">
        <v>2</v>
      </c>
      <c r="C12620" s="7" t="n">
        <v>0</v>
      </c>
      <c r="D12620" s="7" t="s">
        <v>1223</v>
      </c>
    </row>
    <row r="12621" spans="1:7">
      <c r="A12621" t="s">
        <v>4</v>
      </c>
      <c r="B12621" s="4" t="s">
        <v>5</v>
      </c>
    </row>
    <row r="12622" spans="1:7">
      <c r="A12622" t="n">
        <v>93362</v>
      </c>
      <c r="B12622" s="5" t="n">
        <v>1</v>
      </c>
    </row>
    <row r="12623" spans="1:7" s="3" customFormat="1" customHeight="0">
      <c r="A12623" s="3" t="s">
        <v>2</v>
      </c>
      <c r="B12623" s="3" t="s">
        <v>1252</v>
      </c>
    </row>
    <row r="12624" spans="1:7">
      <c r="A12624" t="s">
        <v>4</v>
      </c>
      <c r="B12624" s="4" t="s">
        <v>5</v>
      </c>
      <c r="C12624" s="4" t="s">
        <v>13</v>
      </c>
      <c r="D12624" s="4" t="s">
        <v>6</v>
      </c>
    </row>
    <row r="12625" spans="1:9">
      <c r="A12625" t="n">
        <v>93364</v>
      </c>
      <c r="B12625" s="30" t="n">
        <v>2</v>
      </c>
      <c r="C12625" s="7" t="n">
        <v>11</v>
      </c>
      <c r="D12625" s="7" t="s">
        <v>562</v>
      </c>
    </row>
    <row r="12626" spans="1:9">
      <c r="A12626" t="s">
        <v>4</v>
      </c>
      <c r="B12626" s="4" t="s">
        <v>5</v>
      </c>
      <c r="C12626" s="4" t="s">
        <v>13</v>
      </c>
      <c r="D12626" s="4" t="s">
        <v>6</v>
      </c>
    </row>
    <row r="12627" spans="1:9">
      <c r="A12627" t="n">
        <v>93380</v>
      </c>
      <c r="B12627" s="30" t="n">
        <v>2</v>
      </c>
      <c r="C12627" s="7" t="n">
        <v>11</v>
      </c>
      <c r="D12627" s="7" t="s">
        <v>563</v>
      </c>
    </row>
    <row r="12628" spans="1:9">
      <c r="A12628" t="s">
        <v>4</v>
      </c>
      <c r="B12628" s="4" t="s">
        <v>5</v>
      </c>
      <c r="C12628" s="4" t="s">
        <v>10</v>
      </c>
    </row>
    <row r="12629" spans="1:9">
      <c r="A12629" t="n">
        <v>93401</v>
      </c>
      <c r="B12629" s="9" t="n">
        <v>12</v>
      </c>
      <c r="C12629" s="7" t="n">
        <v>6400</v>
      </c>
    </row>
    <row r="12630" spans="1:9">
      <c r="A12630" t="s">
        <v>4</v>
      </c>
      <c r="B12630" s="4" t="s">
        <v>5</v>
      </c>
      <c r="C12630" s="4" t="s">
        <v>13</v>
      </c>
      <c r="D12630" s="4" t="s">
        <v>10</v>
      </c>
      <c r="E12630" s="4" t="s">
        <v>9</v>
      </c>
    </row>
    <row r="12631" spans="1:9">
      <c r="A12631" t="n">
        <v>93404</v>
      </c>
      <c r="B12631" s="23" t="n">
        <v>92</v>
      </c>
      <c r="C12631" s="7" t="n">
        <v>2</v>
      </c>
      <c r="D12631" s="7" t="n">
        <v>0</v>
      </c>
      <c r="E12631" s="7" t="n">
        <v>0</v>
      </c>
    </row>
    <row r="12632" spans="1:9">
      <c r="A12632" t="s">
        <v>4</v>
      </c>
      <c r="B12632" s="4" t="s">
        <v>5</v>
      </c>
      <c r="C12632" s="4" t="s">
        <v>13</v>
      </c>
      <c r="D12632" s="4" t="s">
        <v>10</v>
      </c>
      <c r="E12632" s="4" t="s">
        <v>9</v>
      </c>
    </row>
    <row r="12633" spans="1:9">
      <c r="A12633" t="n">
        <v>93412</v>
      </c>
      <c r="B12633" s="23" t="n">
        <v>92</v>
      </c>
      <c r="C12633" s="7" t="n">
        <v>2</v>
      </c>
      <c r="D12633" s="7" t="n">
        <v>1</v>
      </c>
      <c r="E12633" s="7" t="n">
        <v>0</v>
      </c>
    </row>
    <row r="12634" spans="1:9">
      <c r="A12634" t="s">
        <v>4</v>
      </c>
      <c r="B12634" s="4" t="s">
        <v>5</v>
      </c>
      <c r="C12634" s="4" t="s">
        <v>13</v>
      </c>
      <c r="D12634" s="4" t="s">
        <v>10</v>
      </c>
      <c r="E12634" s="4" t="s">
        <v>9</v>
      </c>
    </row>
    <row r="12635" spans="1:9">
      <c r="A12635" t="n">
        <v>93420</v>
      </c>
      <c r="B12635" s="23" t="n">
        <v>92</v>
      </c>
      <c r="C12635" s="7" t="n">
        <v>2</v>
      </c>
      <c r="D12635" s="7" t="n">
        <v>2</v>
      </c>
      <c r="E12635" s="7" t="n">
        <v>0</v>
      </c>
    </row>
    <row r="12636" spans="1:9">
      <c r="A12636" t="s">
        <v>4</v>
      </c>
      <c r="B12636" s="4" t="s">
        <v>5</v>
      </c>
      <c r="C12636" s="4" t="s">
        <v>13</v>
      </c>
      <c r="D12636" s="4" t="s">
        <v>10</v>
      </c>
      <c r="E12636" s="4" t="s">
        <v>9</v>
      </c>
    </row>
    <row r="12637" spans="1:9">
      <c r="A12637" t="n">
        <v>93428</v>
      </c>
      <c r="B12637" s="23" t="n">
        <v>92</v>
      </c>
      <c r="C12637" s="7" t="n">
        <v>2</v>
      </c>
      <c r="D12637" s="7" t="n">
        <v>3</v>
      </c>
      <c r="E12637" s="7" t="n">
        <v>0</v>
      </c>
    </row>
    <row r="12638" spans="1:9">
      <c r="A12638" t="s">
        <v>4</v>
      </c>
      <c r="B12638" s="4" t="s">
        <v>5</v>
      </c>
      <c r="C12638" s="4" t="s">
        <v>13</v>
      </c>
      <c r="D12638" s="4" t="s">
        <v>10</v>
      </c>
      <c r="E12638" s="4" t="s">
        <v>9</v>
      </c>
    </row>
    <row r="12639" spans="1:9">
      <c r="A12639" t="n">
        <v>93436</v>
      </c>
      <c r="B12639" s="23" t="n">
        <v>92</v>
      </c>
      <c r="C12639" s="7" t="n">
        <v>2</v>
      </c>
      <c r="D12639" s="7" t="n">
        <v>4</v>
      </c>
      <c r="E12639" s="7" t="n">
        <v>0</v>
      </c>
    </row>
    <row r="12640" spans="1:9">
      <c r="A12640" t="s">
        <v>4</v>
      </c>
      <c r="B12640" s="4" t="s">
        <v>5</v>
      </c>
      <c r="C12640" s="4" t="s">
        <v>13</v>
      </c>
      <c r="D12640" s="4" t="s">
        <v>10</v>
      </c>
      <c r="E12640" s="4" t="s">
        <v>9</v>
      </c>
    </row>
    <row r="12641" spans="1:5">
      <c r="A12641" t="n">
        <v>93444</v>
      </c>
      <c r="B12641" s="23" t="n">
        <v>92</v>
      </c>
      <c r="C12641" s="7" t="n">
        <v>2</v>
      </c>
      <c r="D12641" s="7" t="n">
        <v>5</v>
      </c>
      <c r="E12641" s="7" t="n">
        <v>0</v>
      </c>
    </row>
    <row r="12642" spans="1:5">
      <c r="A12642" t="s">
        <v>4</v>
      </c>
      <c r="B12642" s="4" t="s">
        <v>5</v>
      </c>
      <c r="C12642" s="4" t="s">
        <v>13</v>
      </c>
      <c r="D12642" s="4" t="s">
        <v>10</v>
      </c>
      <c r="E12642" s="4" t="s">
        <v>9</v>
      </c>
    </row>
    <row r="12643" spans="1:5">
      <c r="A12643" t="n">
        <v>93452</v>
      </c>
      <c r="B12643" s="23" t="n">
        <v>92</v>
      </c>
      <c r="C12643" s="7" t="n">
        <v>2</v>
      </c>
      <c r="D12643" s="7" t="n">
        <v>6</v>
      </c>
      <c r="E12643" s="7" t="n">
        <v>0</v>
      </c>
    </row>
    <row r="12644" spans="1:5">
      <c r="A12644" t="s">
        <v>4</v>
      </c>
      <c r="B12644" s="4" t="s">
        <v>5</v>
      </c>
      <c r="C12644" s="4" t="s">
        <v>13</v>
      </c>
      <c r="D12644" s="4" t="s">
        <v>10</v>
      </c>
      <c r="E12644" s="4" t="s">
        <v>9</v>
      </c>
    </row>
    <row r="12645" spans="1:5">
      <c r="A12645" t="n">
        <v>93460</v>
      </c>
      <c r="B12645" s="23" t="n">
        <v>92</v>
      </c>
      <c r="C12645" s="7" t="n">
        <v>2</v>
      </c>
      <c r="D12645" s="7" t="n">
        <v>7</v>
      </c>
      <c r="E12645" s="7" t="n">
        <v>0</v>
      </c>
    </row>
    <row r="12646" spans="1:5">
      <c r="A12646" t="s">
        <v>4</v>
      </c>
      <c r="B12646" s="4" t="s">
        <v>5</v>
      </c>
      <c r="C12646" s="4" t="s">
        <v>13</v>
      </c>
      <c r="D12646" s="4" t="s">
        <v>10</v>
      </c>
      <c r="E12646" s="4" t="s">
        <v>9</v>
      </c>
    </row>
    <row r="12647" spans="1:5">
      <c r="A12647" t="n">
        <v>93468</v>
      </c>
      <c r="B12647" s="23" t="n">
        <v>92</v>
      </c>
      <c r="C12647" s="7" t="n">
        <v>2</v>
      </c>
      <c r="D12647" s="7" t="n">
        <v>8</v>
      </c>
      <c r="E12647" s="7" t="n">
        <v>0</v>
      </c>
    </row>
    <row r="12648" spans="1:5">
      <c r="A12648" t="s">
        <v>4</v>
      </c>
      <c r="B12648" s="4" t="s">
        <v>5</v>
      </c>
      <c r="C12648" s="4" t="s">
        <v>13</v>
      </c>
      <c r="D12648" s="4" t="s">
        <v>10</v>
      </c>
      <c r="E12648" s="4" t="s">
        <v>9</v>
      </c>
    </row>
    <row r="12649" spans="1:5">
      <c r="A12649" t="n">
        <v>93476</v>
      </c>
      <c r="B12649" s="23" t="n">
        <v>92</v>
      </c>
      <c r="C12649" s="7" t="n">
        <v>2</v>
      </c>
      <c r="D12649" s="7" t="n">
        <v>9</v>
      </c>
      <c r="E12649" s="7" t="n">
        <v>0</v>
      </c>
    </row>
    <row r="12650" spans="1:5">
      <c r="A12650" t="s">
        <v>4</v>
      </c>
      <c r="B12650" s="4" t="s">
        <v>5</v>
      </c>
      <c r="C12650" s="4" t="s">
        <v>13</v>
      </c>
      <c r="D12650" s="4" t="s">
        <v>10</v>
      </c>
      <c r="E12650" s="4" t="s">
        <v>9</v>
      </c>
    </row>
    <row r="12651" spans="1:5">
      <c r="A12651" t="n">
        <v>93484</v>
      </c>
      <c r="B12651" s="23" t="n">
        <v>92</v>
      </c>
      <c r="C12651" s="7" t="n">
        <v>2</v>
      </c>
      <c r="D12651" s="7" t="n">
        <v>23</v>
      </c>
      <c r="E12651" s="7" t="n">
        <v>0</v>
      </c>
    </row>
    <row r="12652" spans="1:5">
      <c r="A12652" t="s">
        <v>4</v>
      </c>
      <c r="B12652" s="4" t="s">
        <v>5</v>
      </c>
      <c r="C12652" s="4" t="s">
        <v>13</v>
      </c>
      <c r="D12652" s="4" t="s">
        <v>10</v>
      </c>
      <c r="E12652" s="4" t="s">
        <v>9</v>
      </c>
    </row>
    <row r="12653" spans="1:5">
      <c r="A12653" t="n">
        <v>93492</v>
      </c>
      <c r="B12653" s="23" t="n">
        <v>92</v>
      </c>
      <c r="C12653" s="7" t="n">
        <v>2</v>
      </c>
      <c r="D12653" s="7" t="n">
        <v>11</v>
      </c>
      <c r="E12653" s="7" t="n">
        <v>0</v>
      </c>
    </row>
    <row r="12654" spans="1:5">
      <c r="A12654" t="s">
        <v>4</v>
      </c>
      <c r="B12654" s="4" t="s">
        <v>5</v>
      </c>
      <c r="C12654" s="4" t="s">
        <v>13</v>
      </c>
      <c r="D12654" s="4" t="s">
        <v>10</v>
      </c>
      <c r="E12654" s="4" t="s">
        <v>9</v>
      </c>
    </row>
    <row r="12655" spans="1:5">
      <c r="A12655" t="n">
        <v>93500</v>
      </c>
      <c r="B12655" s="23" t="n">
        <v>92</v>
      </c>
      <c r="C12655" s="7" t="n">
        <v>2</v>
      </c>
      <c r="D12655" s="7" t="n">
        <v>12</v>
      </c>
      <c r="E12655" s="7" t="n">
        <v>0</v>
      </c>
    </row>
    <row r="12656" spans="1:5">
      <c r="A12656" t="s">
        <v>4</v>
      </c>
      <c r="B12656" s="4" t="s">
        <v>5</v>
      </c>
      <c r="C12656" s="4" t="s">
        <v>13</v>
      </c>
      <c r="D12656" s="4" t="s">
        <v>10</v>
      </c>
      <c r="E12656" s="4" t="s">
        <v>9</v>
      </c>
    </row>
    <row r="12657" spans="1:5">
      <c r="A12657" t="n">
        <v>93508</v>
      </c>
      <c r="B12657" s="23" t="n">
        <v>92</v>
      </c>
      <c r="C12657" s="7" t="n">
        <v>2</v>
      </c>
      <c r="D12657" s="7" t="n">
        <v>13</v>
      </c>
      <c r="E12657" s="7" t="n">
        <v>0</v>
      </c>
    </row>
    <row r="12658" spans="1:5">
      <c r="A12658" t="s">
        <v>4</v>
      </c>
      <c r="B12658" s="4" t="s">
        <v>5</v>
      </c>
      <c r="C12658" s="4" t="s">
        <v>13</v>
      </c>
      <c r="D12658" s="4" t="s">
        <v>10</v>
      </c>
      <c r="E12658" s="4" t="s">
        <v>9</v>
      </c>
    </row>
    <row r="12659" spans="1:5">
      <c r="A12659" t="n">
        <v>93516</v>
      </c>
      <c r="B12659" s="23" t="n">
        <v>92</v>
      </c>
      <c r="C12659" s="7" t="n">
        <v>2</v>
      </c>
      <c r="D12659" s="7" t="n">
        <v>14</v>
      </c>
      <c r="E12659" s="7" t="n">
        <v>0</v>
      </c>
    </row>
    <row r="12660" spans="1:5">
      <c r="A12660" t="s">
        <v>4</v>
      </c>
      <c r="B12660" s="4" t="s">
        <v>5</v>
      </c>
      <c r="C12660" s="4" t="s">
        <v>13</v>
      </c>
      <c r="D12660" s="4" t="s">
        <v>10</v>
      </c>
      <c r="E12660" s="4" t="s">
        <v>9</v>
      </c>
    </row>
    <row r="12661" spans="1:5">
      <c r="A12661" t="n">
        <v>93524</v>
      </c>
      <c r="B12661" s="23" t="n">
        <v>92</v>
      </c>
      <c r="C12661" s="7" t="n">
        <v>2</v>
      </c>
      <c r="D12661" s="7" t="n">
        <v>15</v>
      </c>
      <c r="E12661" s="7" t="n">
        <v>0</v>
      </c>
    </row>
    <row r="12662" spans="1:5">
      <c r="A12662" t="s">
        <v>4</v>
      </c>
      <c r="B12662" s="4" t="s">
        <v>5</v>
      </c>
      <c r="C12662" s="4" t="s">
        <v>13</v>
      </c>
      <c r="D12662" s="4" t="s">
        <v>10</v>
      </c>
      <c r="E12662" s="4" t="s">
        <v>9</v>
      </c>
    </row>
    <row r="12663" spans="1:5">
      <c r="A12663" t="n">
        <v>93532</v>
      </c>
      <c r="B12663" s="23" t="n">
        <v>92</v>
      </c>
      <c r="C12663" s="7" t="n">
        <v>2</v>
      </c>
      <c r="D12663" s="7" t="n">
        <v>16</v>
      </c>
      <c r="E12663" s="7" t="n">
        <v>0</v>
      </c>
    </row>
    <row r="12664" spans="1:5">
      <c r="A12664" t="s">
        <v>4</v>
      </c>
      <c r="B12664" s="4" t="s">
        <v>5</v>
      </c>
      <c r="C12664" s="4" t="s">
        <v>13</v>
      </c>
      <c r="D12664" s="4" t="s">
        <v>10</v>
      </c>
      <c r="E12664" s="4" t="s">
        <v>9</v>
      </c>
    </row>
    <row r="12665" spans="1:5">
      <c r="A12665" t="n">
        <v>93540</v>
      </c>
      <c r="B12665" s="23" t="n">
        <v>92</v>
      </c>
      <c r="C12665" s="7" t="n">
        <v>2</v>
      </c>
      <c r="D12665" s="7" t="n">
        <v>17</v>
      </c>
      <c r="E12665" s="7" t="n">
        <v>0</v>
      </c>
    </row>
    <row r="12666" spans="1:5">
      <c r="A12666" t="s">
        <v>4</v>
      </c>
      <c r="B12666" s="4" t="s">
        <v>5</v>
      </c>
      <c r="C12666" s="4" t="s">
        <v>13</v>
      </c>
      <c r="D12666" s="4" t="s">
        <v>10</v>
      </c>
      <c r="E12666" s="4" t="s">
        <v>9</v>
      </c>
    </row>
    <row r="12667" spans="1:5">
      <c r="A12667" t="n">
        <v>93548</v>
      </c>
      <c r="B12667" s="23" t="n">
        <v>92</v>
      </c>
      <c r="C12667" s="7" t="n">
        <v>2</v>
      </c>
      <c r="D12667" s="7" t="n">
        <v>18</v>
      </c>
      <c r="E12667" s="7" t="n">
        <v>0</v>
      </c>
    </row>
    <row r="12668" spans="1:5">
      <c r="A12668" t="s">
        <v>4</v>
      </c>
      <c r="B12668" s="4" t="s">
        <v>5</v>
      </c>
      <c r="C12668" s="4" t="s">
        <v>13</v>
      </c>
      <c r="D12668" s="4" t="s">
        <v>10</v>
      </c>
      <c r="E12668" s="4" t="s">
        <v>9</v>
      </c>
    </row>
    <row r="12669" spans="1:5">
      <c r="A12669" t="n">
        <v>93556</v>
      </c>
      <c r="B12669" s="23" t="n">
        <v>92</v>
      </c>
      <c r="C12669" s="7" t="n">
        <v>2</v>
      </c>
      <c r="D12669" s="7" t="n">
        <v>19</v>
      </c>
      <c r="E12669" s="7" t="n">
        <v>0</v>
      </c>
    </row>
    <row r="12670" spans="1:5">
      <c r="A12670" t="s">
        <v>4</v>
      </c>
      <c r="B12670" s="4" t="s">
        <v>5</v>
      </c>
      <c r="C12670" s="4" t="s">
        <v>13</v>
      </c>
      <c r="D12670" s="4" t="s">
        <v>10</v>
      </c>
      <c r="E12670" s="4" t="s">
        <v>9</v>
      </c>
    </row>
    <row r="12671" spans="1:5">
      <c r="A12671" t="n">
        <v>93564</v>
      </c>
      <c r="B12671" s="23" t="n">
        <v>92</v>
      </c>
      <c r="C12671" s="7" t="n">
        <v>2</v>
      </c>
      <c r="D12671" s="7" t="n">
        <v>20</v>
      </c>
      <c r="E12671" s="7" t="n">
        <v>0</v>
      </c>
    </row>
    <row r="12672" spans="1:5">
      <c r="A12672" t="s">
        <v>4</v>
      </c>
      <c r="B12672" s="4" t="s">
        <v>5</v>
      </c>
      <c r="C12672" s="4" t="s">
        <v>13</v>
      </c>
      <c r="D12672" s="4" t="s">
        <v>10</v>
      </c>
      <c r="E12672" s="4" t="s">
        <v>9</v>
      </c>
    </row>
    <row r="12673" spans="1:5">
      <c r="A12673" t="n">
        <v>93572</v>
      </c>
      <c r="B12673" s="23" t="n">
        <v>92</v>
      </c>
      <c r="C12673" s="7" t="n">
        <v>2</v>
      </c>
      <c r="D12673" s="7" t="n">
        <v>21</v>
      </c>
      <c r="E12673" s="7" t="n">
        <v>0</v>
      </c>
    </row>
    <row r="12674" spans="1:5">
      <c r="A12674" t="s">
        <v>4</v>
      </c>
      <c r="B12674" s="4" t="s">
        <v>5</v>
      </c>
      <c r="C12674" s="4" t="s">
        <v>13</v>
      </c>
      <c r="D12674" s="4" t="s">
        <v>10</v>
      </c>
      <c r="E12674" s="4" t="s">
        <v>9</v>
      </c>
    </row>
    <row r="12675" spans="1:5">
      <c r="A12675" t="n">
        <v>93580</v>
      </c>
      <c r="B12675" s="21" t="n">
        <v>101</v>
      </c>
      <c r="C12675" s="7" t="n">
        <v>0</v>
      </c>
      <c r="D12675" s="7" t="n">
        <v>250</v>
      </c>
      <c r="E12675" s="7" t="n">
        <v>1</v>
      </c>
    </row>
    <row r="12676" spans="1:5">
      <c r="A12676" t="s">
        <v>4</v>
      </c>
      <c r="B12676" s="4" t="s">
        <v>5</v>
      </c>
      <c r="C12676" s="4" t="s">
        <v>13</v>
      </c>
      <c r="D12676" s="4" t="s">
        <v>10</v>
      </c>
      <c r="E12676" s="4" t="s">
        <v>9</v>
      </c>
    </row>
    <row r="12677" spans="1:5">
      <c r="A12677" t="n">
        <v>93588</v>
      </c>
      <c r="B12677" s="21" t="n">
        <v>101</v>
      </c>
      <c r="C12677" s="7" t="n">
        <v>0</v>
      </c>
      <c r="D12677" s="7" t="n">
        <v>251</v>
      </c>
      <c r="E12677" s="7" t="n">
        <v>1</v>
      </c>
    </row>
    <row r="12678" spans="1:5">
      <c r="A12678" t="s">
        <v>4</v>
      </c>
      <c r="B12678" s="4" t="s">
        <v>5</v>
      </c>
      <c r="C12678" s="4" t="s">
        <v>13</v>
      </c>
      <c r="D12678" s="4" t="s">
        <v>10</v>
      </c>
      <c r="E12678" s="4" t="s">
        <v>9</v>
      </c>
    </row>
    <row r="12679" spans="1:5">
      <c r="A12679" t="n">
        <v>93596</v>
      </c>
      <c r="B12679" s="21" t="n">
        <v>101</v>
      </c>
      <c r="C12679" s="7" t="n">
        <v>0</v>
      </c>
      <c r="D12679" s="7" t="n">
        <v>252</v>
      </c>
      <c r="E12679" s="7" t="n">
        <v>1</v>
      </c>
    </row>
    <row r="12680" spans="1:5">
      <c r="A12680" t="s">
        <v>4</v>
      </c>
      <c r="B12680" s="4" t="s">
        <v>5</v>
      </c>
      <c r="C12680" s="4" t="s">
        <v>13</v>
      </c>
      <c r="D12680" s="4" t="s">
        <v>10</v>
      </c>
      <c r="E12680" s="4" t="s">
        <v>9</v>
      </c>
    </row>
    <row r="12681" spans="1:5">
      <c r="A12681" t="n">
        <v>93604</v>
      </c>
      <c r="B12681" s="21" t="n">
        <v>101</v>
      </c>
      <c r="C12681" s="7" t="n">
        <v>0</v>
      </c>
      <c r="D12681" s="7" t="n">
        <v>253</v>
      </c>
      <c r="E12681" s="7" t="n">
        <v>1</v>
      </c>
    </row>
    <row r="12682" spans="1:5">
      <c r="A12682" t="s">
        <v>4</v>
      </c>
      <c r="B12682" s="4" t="s">
        <v>5</v>
      </c>
      <c r="C12682" s="4" t="s">
        <v>13</v>
      </c>
      <c r="D12682" s="4" t="s">
        <v>10</v>
      </c>
      <c r="E12682" s="4" t="s">
        <v>9</v>
      </c>
    </row>
    <row r="12683" spans="1:5">
      <c r="A12683" t="n">
        <v>93612</v>
      </c>
      <c r="B12683" s="21" t="n">
        <v>101</v>
      </c>
      <c r="C12683" s="7" t="n">
        <v>0</v>
      </c>
      <c r="D12683" s="7" t="n">
        <v>254</v>
      </c>
      <c r="E12683" s="7" t="n">
        <v>1</v>
      </c>
    </row>
    <row r="12684" spans="1:5">
      <c r="A12684" t="s">
        <v>4</v>
      </c>
      <c r="B12684" s="4" t="s">
        <v>5</v>
      </c>
      <c r="C12684" s="4" t="s">
        <v>13</v>
      </c>
      <c r="D12684" s="4" t="s">
        <v>10</v>
      </c>
      <c r="E12684" s="4" t="s">
        <v>9</v>
      </c>
    </row>
    <row r="12685" spans="1:5">
      <c r="A12685" t="n">
        <v>93620</v>
      </c>
      <c r="B12685" s="21" t="n">
        <v>101</v>
      </c>
      <c r="C12685" s="7" t="n">
        <v>0</v>
      </c>
      <c r="D12685" s="7" t="n">
        <v>255</v>
      </c>
      <c r="E12685" s="7" t="n">
        <v>1</v>
      </c>
    </row>
    <row r="12686" spans="1:5">
      <c r="A12686" t="s">
        <v>4</v>
      </c>
      <c r="B12686" s="4" t="s">
        <v>5</v>
      </c>
      <c r="C12686" s="4" t="s">
        <v>13</v>
      </c>
      <c r="D12686" s="4" t="s">
        <v>10</v>
      </c>
      <c r="E12686" s="4" t="s">
        <v>9</v>
      </c>
    </row>
    <row r="12687" spans="1:5">
      <c r="A12687" t="n">
        <v>93628</v>
      </c>
      <c r="B12687" s="21" t="n">
        <v>101</v>
      </c>
      <c r="C12687" s="7" t="n">
        <v>0</v>
      </c>
      <c r="D12687" s="7" t="n">
        <v>256</v>
      </c>
      <c r="E12687" s="7" t="n">
        <v>1</v>
      </c>
    </row>
    <row r="12688" spans="1:5">
      <c r="A12688" t="s">
        <v>4</v>
      </c>
      <c r="B12688" s="4" t="s">
        <v>5</v>
      </c>
      <c r="C12688" s="4" t="s">
        <v>13</v>
      </c>
      <c r="D12688" s="4" t="s">
        <v>10</v>
      </c>
      <c r="E12688" s="4" t="s">
        <v>9</v>
      </c>
    </row>
    <row r="12689" spans="1:5">
      <c r="A12689" t="n">
        <v>93636</v>
      </c>
      <c r="B12689" s="21" t="n">
        <v>101</v>
      </c>
      <c r="C12689" s="7" t="n">
        <v>0</v>
      </c>
      <c r="D12689" s="7" t="n">
        <v>257</v>
      </c>
      <c r="E12689" s="7" t="n">
        <v>1</v>
      </c>
    </row>
    <row r="12690" spans="1:5">
      <c r="A12690" t="s">
        <v>4</v>
      </c>
      <c r="B12690" s="4" t="s">
        <v>5</v>
      </c>
      <c r="C12690" s="4" t="s">
        <v>13</v>
      </c>
      <c r="D12690" s="4" t="s">
        <v>10</v>
      </c>
      <c r="E12690" s="4" t="s">
        <v>9</v>
      </c>
    </row>
    <row r="12691" spans="1:5">
      <c r="A12691" t="n">
        <v>93644</v>
      </c>
      <c r="B12691" s="21" t="n">
        <v>101</v>
      </c>
      <c r="C12691" s="7" t="n">
        <v>0</v>
      </c>
      <c r="D12691" s="7" t="n">
        <v>258</v>
      </c>
      <c r="E12691" s="7" t="n">
        <v>1</v>
      </c>
    </row>
    <row r="12692" spans="1:5">
      <c r="A12692" t="s">
        <v>4</v>
      </c>
      <c r="B12692" s="4" t="s">
        <v>5</v>
      </c>
      <c r="C12692" s="4" t="s">
        <v>13</v>
      </c>
      <c r="D12692" s="4" t="s">
        <v>13</v>
      </c>
      <c r="E12692" s="4" t="s">
        <v>9</v>
      </c>
      <c r="F12692" s="4" t="s">
        <v>13</v>
      </c>
      <c r="G12692" s="4" t="s">
        <v>13</v>
      </c>
      <c r="H12692" s="4" t="s">
        <v>13</v>
      </c>
    </row>
    <row r="12693" spans="1:5">
      <c r="A12693" t="n">
        <v>93652</v>
      </c>
      <c r="B12693" s="25" t="n">
        <v>18</v>
      </c>
      <c r="C12693" s="7" t="n">
        <v>3</v>
      </c>
      <c r="D12693" s="7" t="n">
        <v>0</v>
      </c>
      <c r="E12693" s="7" t="n">
        <v>1</v>
      </c>
      <c r="F12693" s="7" t="n">
        <v>14</v>
      </c>
      <c r="G12693" s="7" t="n">
        <v>19</v>
      </c>
      <c r="H12693" s="7" t="n">
        <v>1</v>
      </c>
    </row>
    <row r="12694" spans="1:5">
      <c r="A12694" t="s">
        <v>4</v>
      </c>
      <c r="B12694" s="4" t="s">
        <v>5</v>
      </c>
      <c r="C12694" s="4" t="s">
        <v>13</v>
      </c>
      <c r="D12694" s="4" t="s">
        <v>13</v>
      </c>
      <c r="E12694" s="4" t="s">
        <v>13</v>
      </c>
      <c r="F12694" s="4" t="s">
        <v>13</v>
      </c>
      <c r="G12694" s="4" t="s">
        <v>10</v>
      </c>
      <c r="H12694" s="4" t="s">
        <v>84</v>
      </c>
      <c r="I12694" s="4" t="s">
        <v>10</v>
      </c>
      <c r="J12694" s="4" t="s">
        <v>84</v>
      </c>
      <c r="K12694" s="4" t="s">
        <v>10</v>
      </c>
      <c r="L12694" s="4" t="s">
        <v>84</v>
      </c>
      <c r="M12694" s="4" t="s">
        <v>10</v>
      </c>
      <c r="N12694" s="4" t="s">
        <v>84</v>
      </c>
      <c r="O12694" s="4" t="s">
        <v>10</v>
      </c>
      <c r="P12694" s="4" t="s">
        <v>84</v>
      </c>
      <c r="Q12694" s="4" t="s">
        <v>10</v>
      </c>
      <c r="R12694" s="4" t="s">
        <v>84</v>
      </c>
      <c r="S12694" s="4" t="s">
        <v>10</v>
      </c>
      <c r="T12694" s="4" t="s">
        <v>84</v>
      </c>
      <c r="U12694" s="4" t="s">
        <v>10</v>
      </c>
      <c r="V12694" s="4" t="s">
        <v>84</v>
      </c>
      <c r="W12694" s="4" t="s">
        <v>10</v>
      </c>
      <c r="X12694" s="4" t="s">
        <v>84</v>
      </c>
      <c r="Y12694" s="4" t="s">
        <v>10</v>
      </c>
      <c r="Z12694" s="4" t="s">
        <v>84</v>
      </c>
      <c r="AA12694" s="4" t="s">
        <v>10</v>
      </c>
      <c r="AB12694" s="4" t="s">
        <v>84</v>
      </c>
      <c r="AC12694" s="4" t="s">
        <v>10</v>
      </c>
      <c r="AD12694" s="4" t="s">
        <v>84</v>
      </c>
      <c r="AE12694" s="4" t="s">
        <v>10</v>
      </c>
      <c r="AF12694" s="4" t="s">
        <v>84</v>
      </c>
      <c r="AG12694" s="4" t="s">
        <v>10</v>
      </c>
      <c r="AH12694" s="4" t="s">
        <v>84</v>
      </c>
      <c r="AI12694" s="4" t="s">
        <v>10</v>
      </c>
      <c r="AJ12694" s="4" t="s">
        <v>84</v>
      </c>
      <c r="AK12694" s="4" t="s">
        <v>10</v>
      </c>
      <c r="AL12694" s="4" t="s">
        <v>84</v>
      </c>
      <c r="AM12694" s="4" t="s">
        <v>10</v>
      </c>
      <c r="AN12694" s="4" t="s">
        <v>84</v>
      </c>
      <c r="AO12694" s="4" t="s">
        <v>10</v>
      </c>
      <c r="AP12694" s="4" t="s">
        <v>84</v>
      </c>
      <c r="AQ12694" s="4" t="s">
        <v>10</v>
      </c>
      <c r="AR12694" s="4" t="s">
        <v>84</v>
      </c>
      <c r="AS12694" s="4" t="s">
        <v>10</v>
      </c>
      <c r="AT12694" s="4" t="s">
        <v>84</v>
      </c>
      <c r="AU12694" s="4" t="s">
        <v>10</v>
      </c>
      <c r="AV12694" s="4" t="s">
        <v>84</v>
      </c>
      <c r="AW12694" s="4" t="s">
        <v>10</v>
      </c>
      <c r="AX12694" s="4" t="s">
        <v>84</v>
      </c>
      <c r="AY12694" s="4" t="s">
        <v>10</v>
      </c>
      <c r="AZ12694" s="4" t="s">
        <v>84</v>
      </c>
      <c r="BA12694" s="4" t="s">
        <v>10</v>
      </c>
      <c r="BB12694" s="4" t="s">
        <v>84</v>
      </c>
      <c r="BC12694" s="4" t="s">
        <v>10</v>
      </c>
      <c r="BD12694" s="4" t="s">
        <v>84</v>
      </c>
      <c r="BE12694" s="4" t="s">
        <v>10</v>
      </c>
      <c r="BF12694" s="4" t="s">
        <v>84</v>
      </c>
      <c r="BG12694" s="4" t="s">
        <v>10</v>
      </c>
      <c r="BH12694" s="4" t="s">
        <v>84</v>
      </c>
      <c r="BI12694" s="4" t="s">
        <v>10</v>
      </c>
      <c r="BJ12694" s="4" t="s">
        <v>84</v>
      </c>
      <c r="BK12694" s="4" t="s">
        <v>10</v>
      </c>
      <c r="BL12694" s="4" t="s">
        <v>84</v>
      </c>
      <c r="BM12694" s="4" t="s">
        <v>10</v>
      </c>
      <c r="BN12694" s="4" t="s">
        <v>84</v>
      </c>
      <c r="BO12694" s="4" t="s">
        <v>10</v>
      </c>
      <c r="BP12694" s="4" t="s">
        <v>84</v>
      </c>
      <c r="BQ12694" s="4" t="s">
        <v>10</v>
      </c>
      <c r="BR12694" s="4" t="s">
        <v>84</v>
      </c>
      <c r="BS12694" s="4" t="s">
        <v>10</v>
      </c>
      <c r="BT12694" s="4" t="s">
        <v>84</v>
      </c>
      <c r="BU12694" s="4" t="s">
        <v>10</v>
      </c>
      <c r="BV12694" s="4" t="s">
        <v>84</v>
      </c>
      <c r="BW12694" s="4" t="s">
        <v>10</v>
      </c>
      <c r="BX12694" s="4" t="s">
        <v>84</v>
      </c>
      <c r="BY12694" s="4" t="s">
        <v>10</v>
      </c>
      <c r="BZ12694" s="4" t="s">
        <v>84</v>
      </c>
      <c r="CA12694" s="4" t="s">
        <v>10</v>
      </c>
      <c r="CB12694" s="4" t="s">
        <v>84</v>
      </c>
      <c r="CC12694" s="4" t="s">
        <v>10</v>
      </c>
      <c r="CD12694" s="4" t="s">
        <v>84</v>
      </c>
      <c r="CE12694" s="4" t="s">
        <v>84</v>
      </c>
    </row>
    <row r="12695" spans="1:5">
      <c r="A12695" t="n">
        <v>93662</v>
      </c>
      <c r="B12695" s="27" t="n">
        <v>6</v>
      </c>
      <c r="C12695" s="7" t="n">
        <v>35</v>
      </c>
      <c r="D12695" s="7" t="n">
        <v>1</v>
      </c>
      <c r="E12695" s="7" t="n">
        <v>1</v>
      </c>
      <c r="F12695" s="7" t="n">
        <v>38</v>
      </c>
      <c r="G12695" s="7" t="n">
        <v>38</v>
      </c>
      <c r="H12695" s="16" t="n">
        <f t="normal" ca="1">A12697</f>
        <v>0</v>
      </c>
      <c r="I12695" s="7" t="n">
        <v>37</v>
      </c>
      <c r="J12695" s="16" t="n">
        <f t="normal" ca="1">A12715</f>
        <v>0</v>
      </c>
      <c r="K12695" s="7" t="n">
        <v>36</v>
      </c>
      <c r="L12695" s="16" t="n">
        <f t="normal" ca="1">A12715</f>
        <v>0</v>
      </c>
      <c r="M12695" s="7" t="n">
        <v>35</v>
      </c>
      <c r="N12695" s="16" t="n">
        <f t="normal" ca="1">A12715</f>
        <v>0</v>
      </c>
      <c r="O12695" s="7" t="n">
        <v>34</v>
      </c>
      <c r="P12695" s="16" t="n">
        <f t="normal" ca="1">A12715</f>
        <v>0</v>
      </c>
      <c r="Q12695" s="7" t="n">
        <v>33</v>
      </c>
      <c r="R12695" s="16" t="n">
        <f t="normal" ca="1">A12715</f>
        <v>0</v>
      </c>
      <c r="S12695" s="7" t="n">
        <v>32</v>
      </c>
      <c r="T12695" s="16" t="n">
        <f t="normal" ca="1">A12715</f>
        <v>0</v>
      </c>
      <c r="U12695" s="7" t="n">
        <v>31</v>
      </c>
      <c r="V12695" s="16" t="n">
        <f t="normal" ca="1">A12761</f>
        <v>0</v>
      </c>
      <c r="W12695" s="7" t="n">
        <v>30</v>
      </c>
      <c r="X12695" s="16" t="n">
        <f t="normal" ca="1">A12761</f>
        <v>0</v>
      </c>
      <c r="Y12695" s="7" t="n">
        <v>29</v>
      </c>
      <c r="Z12695" s="16" t="n">
        <f t="normal" ca="1">A12761</f>
        <v>0</v>
      </c>
      <c r="AA12695" s="7" t="n">
        <v>28</v>
      </c>
      <c r="AB12695" s="16" t="n">
        <f t="normal" ca="1">A12761</f>
        <v>0</v>
      </c>
      <c r="AC12695" s="7" t="n">
        <v>27</v>
      </c>
      <c r="AD12695" s="16" t="n">
        <f t="normal" ca="1">A12761</f>
        <v>0</v>
      </c>
      <c r="AE12695" s="7" t="n">
        <v>26</v>
      </c>
      <c r="AF12695" s="16" t="n">
        <f t="normal" ca="1">A12761</f>
        <v>0</v>
      </c>
      <c r="AG12695" s="7" t="n">
        <v>24</v>
      </c>
      <c r="AH12695" s="16" t="n">
        <f t="normal" ca="1">A12761</f>
        <v>0</v>
      </c>
      <c r="AI12695" s="7" t="n">
        <v>23</v>
      </c>
      <c r="AJ12695" s="16" t="n">
        <f t="normal" ca="1">A12807</f>
        <v>0</v>
      </c>
      <c r="AK12695" s="7" t="n">
        <v>22</v>
      </c>
      <c r="AL12695" s="16" t="n">
        <f t="normal" ca="1">A12807</f>
        <v>0</v>
      </c>
      <c r="AM12695" s="7" t="n">
        <v>21</v>
      </c>
      <c r="AN12695" s="16" t="n">
        <f t="normal" ca="1">A12807</f>
        <v>0</v>
      </c>
      <c r="AO12695" s="7" t="n">
        <v>20</v>
      </c>
      <c r="AP12695" s="16" t="n">
        <f t="normal" ca="1">A12857</f>
        <v>0</v>
      </c>
      <c r="AQ12695" s="7" t="n">
        <v>19</v>
      </c>
      <c r="AR12695" s="16" t="n">
        <f t="normal" ca="1">A12857</f>
        <v>0</v>
      </c>
      <c r="AS12695" s="7" t="n">
        <v>25</v>
      </c>
      <c r="AT12695" s="16" t="n">
        <f t="normal" ca="1">A12931</f>
        <v>0</v>
      </c>
      <c r="AU12695" s="7" t="n">
        <v>18</v>
      </c>
      <c r="AV12695" s="16" t="n">
        <f t="normal" ca="1">A12931</f>
        <v>0</v>
      </c>
      <c r="AW12695" s="7" t="n">
        <v>17</v>
      </c>
      <c r="AX12695" s="16" t="n">
        <f t="normal" ca="1">A12931</f>
        <v>0</v>
      </c>
      <c r="AY12695" s="7" t="n">
        <v>16</v>
      </c>
      <c r="AZ12695" s="16" t="n">
        <f t="normal" ca="1">A12965</f>
        <v>0</v>
      </c>
      <c r="BA12695" s="7" t="n">
        <v>15</v>
      </c>
      <c r="BB12695" s="16" t="n">
        <f t="normal" ca="1">A12965</f>
        <v>0</v>
      </c>
      <c r="BC12695" s="7" t="n">
        <v>14</v>
      </c>
      <c r="BD12695" s="16" t="n">
        <f t="normal" ca="1">A12965</f>
        <v>0</v>
      </c>
      <c r="BE12695" s="7" t="n">
        <v>13</v>
      </c>
      <c r="BF12695" s="16" t="n">
        <f t="normal" ca="1">A12989</f>
        <v>0</v>
      </c>
      <c r="BG12695" s="7" t="n">
        <v>12</v>
      </c>
      <c r="BH12695" s="16" t="n">
        <f t="normal" ca="1">A12993</f>
        <v>0</v>
      </c>
      <c r="BI12695" s="7" t="n">
        <v>11</v>
      </c>
      <c r="BJ12695" s="16" t="n">
        <f t="normal" ca="1">A12993</f>
        <v>0</v>
      </c>
      <c r="BK12695" s="7" t="n">
        <v>10</v>
      </c>
      <c r="BL12695" s="16" t="n">
        <f t="normal" ca="1">A13003</f>
        <v>0</v>
      </c>
      <c r="BM12695" s="7" t="n">
        <v>9</v>
      </c>
      <c r="BN12695" s="16" t="n">
        <f t="normal" ca="1">A13003</f>
        <v>0</v>
      </c>
      <c r="BO12695" s="7" t="n">
        <v>8</v>
      </c>
      <c r="BP12695" s="16" t="n">
        <f t="normal" ca="1">A13033</f>
        <v>0</v>
      </c>
      <c r="BQ12695" s="7" t="n">
        <v>7</v>
      </c>
      <c r="BR12695" s="16" t="n">
        <f t="normal" ca="1">A13047</f>
        <v>0</v>
      </c>
      <c r="BS12695" s="7" t="n">
        <v>6</v>
      </c>
      <c r="BT12695" s="16" t="n">
        <f t="normal" ca="1">A13047</f>
        <v>0</v>
      </c>
      <c r="BU12695" s="7" t="n">
        <v>5</v>
      </c>
      <c r="BV12695" s="16" t="n">
        <f t="normal" ca="1">A13047</f>
        <v>0</v>
      </c>
      <c r="BW12695" s="7" t="n">
        <v>4</v>
      </c>
      <c r="BX12695" s="16" t="n">
        <f t="normal" ca="1">A13081</f>
        <v>0</v>
      </c>
      <c r="BY12695" s="7" t="n">
        <v>3</v>
      </c>
      <c r="BZ12695" s="16" t="n">
        <f t="normal" ca="1">A13101</f>
        <v>0</v>
      </c>
      <c r="CA12695" s="7" t="n">
        <v>2</v>
      </c>
      <c r="CB12695" s="16" t="n">
        <f t="normal" ca="1">A13113</f>
        <v>0</v>
      </c>
      <c r="CC12695" s="7" t="n">
        <v>1</v>
      </c>
      <c r="CD12695" s="16" t="n">
        <f t="normal" ca="1">A13113</f>
        <v>0</v>
      </c>
      <c r="CE12695" s="16" t="n">
        <f t="normal" ca="1">A13169</f>
        <v>0</v>
      </c>
    </row>
    <row r="12696" spans="1:5">
      <c r="A12696" t="s">
        <v>4</v>
      </c>
      <c r="B12696" s="4" t="s">
        <v>5</v>
      </c>
      <c r="C12696" s="4" t="s">
        <v>10</v>
      </c>
    </row>
    <row r="12697" spans="1:5">
      <c r="A12697" t="n">
        <v>93899</v>
      </c>
      <c r="B12697" s="9" t="n">
        <v>12</v>
      </c>
      <c r="C12697" s="7" t="n">
        <v>10501</v>
      </c>
    </row>
    <row r="12698" spans="1:5">
      <c r="A12698" t="s">
        <v>4</v>
      </c>
      <c r="B12698" s="4" t="s">
        <v>5</v>
      </c>
      <c r="C12698" s="4" t="s">
        <v>10</v>
      </c>
    </row>
    <row r="12699" spans="1:5">
      <c r="A12699" t="n">
        <v>93902</v>
      </c>
      <c r="B12699" s="9" t="n">
        <v>12</v>
      </c>
      <c r="C12699" s="7" t="n">
        <v>10502</v>
      </c>
    </row>
    <row r="12700" spans="1:5">
      <c r="A12700" t="s">
        <v>4</v>
      </c>
      <c r="B12700" s="4" t="s">
        <v>5</v>
      </c>
      <c r="C12700" s="4" t="s">
        <v>10</v>
      </c>
    </row>
    <row r="12701" spans="1:5">
      <c r="A12701" t="n">
        <v>93905</v>
      </c>
      <c r="B12701" s="9" t="n">
        <v>12</v>
      </c>
      <c r="C12701" s="7" t="n">
        <v>10995</v>
      </c>
    </row>
    <row r="12702" spans="1:5">
      <c r="A12702" t="s">
        <v>4</v>
      </c>
      <c r="B12702" s="4" t="s">
        <v>5</v>
      </c>
      <c r="C12702" s="4" t="s">
        <v>10</v>
      </c>
      <c r="D12702" s="4" t="s">
        <v>13</v>
      </c>
      <c r="E12702" s="4" t="s">
        <v>13</v>
      </c>
    </row>
    <row r="12703" spans="1:5">
      <c r="A12703" t="n">
        <v>93908</v>
      </c>
      <c r="B12703" s="51" t="n">
        <v>104</v>
      </c>
      <c r="C12703" s="7" t="n">
        <v>34</v>
      </c>
      <c r="D12703" s="7" t="n">
        <v>3</v>
      </c>
      <c r="E12703" s="7" t="n">
        <v>8</v>
      </c>
    </row>
    <row r="12704" spans="1:5">
      <c r="A12704" t="s">
        <v>4</v>
      </c>
      <c r="B12704" s="4" t="s">
        <v>5</v>
      </c>
    </row>
    <row r="12705" spans="1:83">
      <c r="A12705" t="n">
        <v>93913</v>
      </c>
      <c r="B12705" s="5" t="n">
        <v>1</v>
      </c>
    </row>
    <row r="12706" spans="1:83">
      <c r="A12706" t="s">
        <v>4</v>
      </c>
      <c r="B12706" s="4" t="s">
        <v>5</v>
      </c>
      <c r="C12706" s="4" t="s">
        <v>10</v>
      </c>
      <c r="D12706" s="4" t="s">
        <v>13</v>
      </c>
      <c r="E12706" s="4" t="s">
        <v>13</v>
      </c>
    </row>
    <row r="12707" spans="1:83">
      <c r="A12707" t="n">
        <v>93914</v>
      </c>
      <c r="B12707" s="51" t="n">
        <v>104</v>
      </c>
      <c r="C12707" s="7" t="n">
        <v>35</v>
      </c>
      <c r="D12707" s="7" t="n">
        <v>3</v>
      </c>
      <c r="E12707" s="7" t="n">
        <v>8</v>
      </c>
    </row>
    <row r="12708" spans="1:83">
      <c r="A12708" t="s">
        <v>4</v>
      </c>
      <c r="B12708" s="4" t="s">
        <v>5</v>
      </c>
    </row>
    <row r="12709" spans="1:83">
      <c r="A12709" t="n">
        <v>93919</v>
      </c>
      <c r="B12709" s="5" t="n">
        <v>1</v>
      </c>
    </row>
    <row r="12710" spans="1:83">
      <c r="A12710" t="s">
        <v>4</v>
      </c>
      <c r="B12710" s="4" t="s">
        <v>5</v>
      </c>
      <c r="C12710" s="4" t="s">
        <v>10</v>
      </c>
      <c r="D12710" s="4" t="s">
        <v>13</v>
      </c>
      <c r="E12710" s="4" t="s">
        <v>13</v>
      </c>
    </row>
    <row r="12711" spans="1:83">
      <c r="A12711" t="n">
        <v>93920</v>
      </c>
      <c r="B12711" s="51" t="n">
        <v>104</v>
      </c>
      <c r="C12711" s="7" t="n">
        <v>36</v>
      </c>
      <c r="D12711" s="7" t="n">
        <v>3</v>
      </c>
      <c r="E12711" s="7" t="n">
        <v>8</v>
      </c>
    </row>
    <row r="12712" spans="1:83">
      <c r="A12712" t="s">
        <v>4</v>
      </c>
      <c r="B12712" s="4" t="s">
        <v>5</v>
      </c>
    </row>
    <row r="12713" spans="1:83">
      <c r="A12713" t="n">
        <v>93925</v>
      </c>
      <c r="B12713" s="5" t="n">
        <v>1</v>
      </c>
    </row>
    <row r="12714" spans="1:83">
      <c r="A12714" t="s">
        <v>4</v>
      </c>
      <c r="B12714" s="4" t="s">
        <v>5</v>
      </c>
      <c r="C12714" s="4" t="s">
        <v>13</v>
      </c>
      <c r="D12714" s="4" t="s">
        <v>6</v>
      </c>
    </row>
    <row r="12715" spans="1:83">
      <c r="A12715" t="n">
        <v>93926</v>
      </c>
      <c r="B12715" s="30" t="n">
        <v>2</v>
      </c>
      <c r="C12715" s="7" t="n">
        <v>11</v>
      </c>
      <c r="D12715" s="7" t="s">
        <v>1169</v>
      </c>
    </row>
    <row r="12716" spans="1:83">
      <c r="A12716" t="s">
        <v>4</v>
      </c>
      <c r="B12716" s="4" t="s">
        <v>5</v>
      </c>
      <c r="C12716" s="4" t="s">
        <v>13</v>
      </c>
      <c r="D12716" s="4" t="s">
        <v>6</v>
      </c>
    </row>
    <row r="12717" spans="1:83">
      <c r="A12717" t="n">
        <v>93947</v>
      </c>
      <c r="B12717" s="30" t="n">
        <v>2</v>
      </c>
      <c r="C12717" s="7" t="n">
        <v>11</v>
      </c>
      <c r="D12717" s="7" t="s">
        <v>1199</v>
      </c>
    </row>
    <row r="12718" spans="1:83">
      <c r="A12718" t="s">
        <v>4</v>
      </c>
      <c r="B12718" s="4" t="s">
        <v>5</v>
      </c>
      <c r="C12718" s="4" t="s">
        <v>13</v>
      </c>
      <c r="D12718" s="4" t="s">
        <v>13</v>
      </c>
      <c r="E12718" s="4" t="s">
        <v>13</v>
      </c>
      <c r="F12718" s="4" t="s">
        <v>9</v>
      </c>
      <c r="G12718" s="4" t="s">
        <v>13</v>
      </c>
      <c r="H12718" s="4" t="s">
        <v>13</v>
      </c>
      <c r="I12718" s="4" t="s">
        <v>13</v>
      </c>
      <c r="J12718" s="4" t="s">
        <v>84</v>
      </c>
    </row>
    <row r="12719" spans="1:83">
      <c r="A12719" t="n">
        <v>93968</v>
      </c>
      <c r="B12719" s="15" t="n">
        <v>5</v>
      </c>
      <c r="C12719" s="7" t="n">
        <v>35</v>
      </c>
      <c r="D12719" s="7" t="n">
        <v>3</v>
      </c>
      <c r="E12719" s="7" t="n">
        <v>0</v>
      </c>
      <c r="F12719" s="7" t="n">
        <v>1</v>
      </c>
      <c r="G12719" s="7" t="n">
        <v>14</v>
      </c>
      <c r="H12719" s="7" t="n">
        <v>2</v>
      </c>
      <c r="I12719" s="7" t="n">
        <v>1</v>
      </c>
      <c r="J12719" s="16" t="n">
        <f t="normal" ca="1">A12723</f>
        <v>0</v>
      </c>
    </row>
    <row r="12720" spans="1:83">
      <c r="A12720" t="s">
        <v>4</v>
      </c>
      <c r="B12720" s="4" t="s">
        <v>5</v>
      </c>
      <c r="C12720" s="4" t="s">
        <v>13</v>
      </c>
      <c r="D12720" s="4" t="s">
        <v>13</v>
      </c>
      <c r="E12720" s="4" t="s">
        <v>9</v>
      </c>
      <c r="F12720" s="4" t="s">
        <v>13</v>
      </c>
      <c r="G12720" s="4" t="s">
        <v>13</v>
      </c>
    </row>
    <row r="12721" spans="1:10">
      <c r="A12721" t="n">
        <v>93983</v>
      </c>
      <c r="B12721" s="25" t="n">
        <v>18</v>
      </c>
      <c r="C12721" s="7" t="n">
        <v>3</v>
      </c>
      <c r="D12721" s="7" t="n">
        <v>0</v>
      </c>
      <c r="E12721" s="7" t="n">
        <v>6</v>
      </c>
      <c r="F12721" s="7" t="n">
        <v>19</v>
      </c>
      <c r="G12721" s="7" t="n">
        <v>1</v>
      </c>
    </row>
    <row r="12722" spans="1:10">
      <c r="A12722" t="s">
        <v>4</v>
      </c>
      <c r="B12722" s="4" t="s">
        <v>5</v>
      </c>
      <c r="C12722" s="4" t="s">
        <v>13</v>
      </c>
      <c r="D12722" s="4" t="s">
        <v>13</v>
      </c>
      <c r="E12722" s="4" t="s">
        <v>13</v>
      </c>
      <c r="F12722" s="4" t="s">
        <v>9</v>
      </c>
      <c r="G12722" s="4" t="s">
        <v>13</v>
      </c>
      <c r="H12722" s="4" t="s">
        <v>13</v>
      </c>
      <c r="I12722" s="4" t="s">
        <v>84</v>
      </c>
    </row>
    <row r="12723" spans="1:10">
      <c r="A12723" t="n">
        <v>93992</v>
      </c>
      <c r="B12723" s="15" t="n">
        <v>5</v>
      </c>
      <c r="C12723" s="7" t="n">
        <v>35</v>
      </c>
      <c r="D12723" s="7" t="n">
        <v>1</v>
      </c>
      <c r="E12723" s="7" t="n">
        <v>0</v>
      </c>
      <c r="F12723" s="7" t="n">
        <v>37</v>
      </c>
      <c r="G12723" s="7" t="n">
        <v>6</v>
      </c>
      <c r="H12723" s="7" t="n">
        <v>1</v>
      </c>
      <c r="I12723" s="16" t="n">
        <f t="normal" ca="1">A12745</f>
        <v>0</v>
      </c>
    </row>
    <row r="12724" spans="1:10">
      <c r="A12724" t="s">
        <v>4</v>
      </c>
      <c r="B12724" s="4" t="s">
        <v>5</v>
      </c>
      <c r="C12724" s="4" t="s">
        <v>10</v>
      </c>
      <c r="D12724" s="4" t="s">
        <v>13</v>
      </c>
      <c r="E12724" s="4" t="s">
        <v>13</v>
      </c>
    </row>
    <row r="12725" spans="1:10">
      <c r="A12725" t="n">
        <v>94006</v>
      </c>
      <c r="B12725" s="51" t="n">
        <v>104</v>
      </c>
      <c r="C12725" s="7" t="n">
        <v>32</v>
      </c>
      <c r="D12725" s="7" t="n">
        <v>3</v>
      </c>
      <c r="E12725" s="7" t="n">
        <v>1</v>
      </c>
    </row>
    <row r="12726" spans="1:10">
      <c r="A12726" t="s">
        <v>4</v>
      </c>
      <c r="B12726" s="4" t="s">
        <v>5</v>
      </c>
    </row>
    <row r="12727" spans="1:10">
      <c r="A12727" t="n">
        <v>94011</v>
      </c>
      <c r="B12727" s="5" t="n">
        <v>1</v>
      </c>
    </row>
    <row r="12728" spans="1:10">
      <c r="A12728" t="s">
        <v>4</v>
      </c>
      <c r="B12728" s="4" t="s">
        <v>5</v>
      </c>
      <c r="C12728" s="4" t="s">
        <v>10</v>
      </c>
      <c r="D12728" s="4" t="s">
        <v>13</v>
      </c>
      <c r="E12728" s="4" t="s">
        <v>13</v>
      </c>
    </row>
    <row r="12729" spans="1:10">
      <c r="A12729" t="n">
        <v>94012</v>
      </c>
      <c r="B12729" s="51" t="n">
        <v>104</v>
      </c>
      <c r="C12729" s="7" t="n">
        <v>33</v>
      </c>
      <c r="D12729" s="7" t="n">
        <v>3</v>
      </c>
      <c r="E12729" s="7" t="n">
        <v>1</v>
      </c>
    </row>
    <row r="12730" spans="1:10">
      <c r="A12730" t="s">
        <v>4</v>
      </c>
      <c r="B12730" s="4" t="s">
        <v>5</v>
      </c>
    </row>
    <row r="12731" spans="1:10">
      <c r="A12731" t="n">
        <v>94017</v>
      </c>
      <c r="B12731" s="5" t="n">
        <v>1</v>
      </c>
    </row>
    <row r="12732" spans="1:10">
      <c r="A12732" t="s">
        <v>4</v>
      </c>
      <c r="B12732" s="4" t="s">
        <v>5</v>
      </c>
      <c r="C12732" s="4" t="s">
        <v>10</v>
      </c>
      <c r="D12732" s="4" t="s">
        <v>13</v>
      </c>
      <c r="E12732" s="4" t="s">
        <v>13</v>
      </c>
    </row>
    <row r="12733" spans="1:10">
      <c r="A12733" t="n">
        <v>94018</v>
      </c>
      <c r="B12733" s="51" t="n">
        <v>104</v>
      </c>
      <c r="C12733" s="7" t="n">
        <v>34</v>
      </c>
      <c r="D12733" s="7" t="n">
        <v>3</v>
      </c>
      <c r="E12733" s="7" t="n">
        <v>1</v>
      </c>
    </row>
    <row r="12734" spans="1:10">
      <c r="A12734" t="s">
        <v>4</v>
      </c>
      <c r="B12734" s="4" t="s">
        <v>5</v>
      </c>
    </row>
    <row r="12735" spans="1:10">
      <c r="A12735" t="n">
        <v>94023</v>
      </c>
      <c r="B12735" s="5" t="n">
        <v>1</v>
      </c>
    </row>
    <row r="12736" spans="1:10">
      <c r="A12736" t="s">
        <v>4</v>
      </c>
      <c r="B12736" s="4" t="s">
        <v>5</v>
      </c>
      <c r="C12736" s="4" t="s">
        <v>10</v>
      </c>
      <c r="D12736" s="4" t="s">
        <v>13</v>
      </c>
      <c r="E12736" s="4" t="s">
        <v>13</v>
      </c>
    </row>
    <row r="12737" spans="1:9">
      <c r="A12737" t="n">
        <v>94024</v>
      </c>
      <c r="B12737" s="51" t="n">
        <v>104</v>
      </c>
      <c r="C12737" s="7" t="n">
        <v>35</v>
      </c>
      <c r="D12737" s="7" t="n">
        <v>3</v>
      </c>
      <c r="E12737" s="7" t="n">
        <v>1</v>
      </c>
    </row>
    <row r="12738" spans="1:9">
      <c r="A12738" t="s">
        <v>4</v>
      </c>
      <c r="B12738" s="4" t="s">
        <v>5</v>
      </c>
    </row>
    <row r="12739" spans="1:9">
      <c r="A12739" t="n">
        <v>94029</v>
      </c>
      <c r="B12739" s="5" t="n">
        <v>1</v>
      </c>
    </row>
    <row r="12740" spans="1:9">
      <c r="A12740" t="s">
        <v>4</v>
      </c>
      <c r="B12740" s="4" t="s">
        <v>5</v>
      </c>
      <c r="C12740" s="4" t="s">
        <v>10</v>
      </c>
      <c r="D12740" s="4" t="s">
        <v>13</v>
      </c>
      <c r="E12740" s="4" t="s">
        <v>13</v>
      </c>
    </row>
    <row r="12741" spans="1:9">
      <c r="A12741" t="n">
        <v>94030</v>
      </c>
      <c r="B12741" s="51" t="n">
        <v>104</v>
      </c>
      <c r="C12741" s="7" t="n">
        <v>36</v>
      </c>
      <c r="D12741" s="7" t="n">
        <v>3</v>
      </c>
      <c r="E12741" s="7" t="n">
        <v>1</v>
      </c>
    </row>
    <row r="12742" spans="1:9">
      <c r="A12742" t="s">
        <v>4</v>
      </c>
      <c r="B12742" s="4" t="s">
        <v>5</v>
      </c>
    </row>
    <row r="12743" spans="1:9">
      <c r="A12743" t="n">
        <v>94035</v>
      </c>
      <c r="B12743" s="5" t="n">
        <v>1</v>
      </c>
    </row>
    <row r="12744" spans="1:9">
      <c r="A12744" t="s">
        <v>4</v>
      </c>
      <c r="B12744" s="4" t="s">
        <v>5</v>
      </c>
      <c r="C12744" s="4" t="s">
        <v>10</v>
      </c>
    </row>
    <row r="12745" spans="1:9">
      <c r="A12745" t="n">
        <v>94036</v>
      </c>
      <c r="B12745" s="9" t="n">
        <v>12</v>
      </c>
      <c r="C12745" s="7" t="n">
        <v>10496</v>
      </c>
    </row>
    <row r="12746" spans="1:9">
      <c r="A12746" t="s">
        <v>4</v>
      </c>
      <c r="B12746" s="4" t="s">
        <v>5</v>
      </c>
      <c r="C12746" s="4" t="s">
        <v>10</v>
      </c>
    </row>
    <row r="12747" spans="1:9">
      <c r="A12747" t="n">
        <v>94039</v>
      </c>
      <c r="B12747" s="9" t="n">
        <v>12</v>
      </c>
      <c r="C12747" s="7" t="n">
        <v>10497</v>
      </c>
    </row>
    <row r="12748" spans="1:9">
      <c r="A12748" t="s">
        <v>4</v>
      </c>
      <c r="B12748" s="4" t="s">
        <v>5</v>
      </c>
      <c r="C12748" s="4" t="s">
        <v>10</v>
      </c>
    </row>
    <row r="12749" spans="1:9">
      <c r="A12749" t="n">
        <v>94042</v>
      </c>
      <c r="B12749" s="9" t="n">
        <v>12</v>
      </c>
      <c r="C12749" s="7" t="n">
        <v>10498</v>
      </c>
    </row>
    <row r="12750" spans="1:9">
      <c r="A12750" t="s">
        <v>4</v>
      </c>
      <c r="B12750" s="4" t="s">
        <v>5</v>
      </c>
      <c r="C12750" s="4" t="s">
        <v>10</v>
      </c>
    </row>
    <row r="12751" spans="1:9">
      <c r="A12751" t="n">
        <v>94045</v>
      </c>
      <c r="B12751" s="9" t="n">
        <v>12</v>
      </c>
      <c r="C12751" s="7" t="n">
        <v>10499</v>
      </c>
    </row>
    <row r="12752" spans="1:9">
      <c r="A12752" t="s">
        <v>4</v>
      </c>
      <c r="B12752" s="4" t="s">
        <v>5</v>
      </c>
      <c r="C12752" s="4" t="s">
        <v>10</v>
      </c>
    </row>
    <row r="12753" spans="1:5">
      <c r="A12753" t="n">
        <v>94048</v>
      </c>
      <c r="B12753" s="9" t="n">
        <v>12</v>
      </c>
      <c r="C12753" s="7" t="n">
        <v>10500</v>
      </c>
    </row>
    <row r="12754" spans="1:5">
      <c r="A12754" t="s">
        <v>4</v>
      </c>
      <c r="B12754" s="4" t="s">
        <v>5</v>
      </c>
      <c r="C12754" s="4" t="s">
        <v>10</v>
      </c>
    </row>
    <row r="12755" spans="1:5">
      <c r="A12755" t="n">
        <v>94051</v>
      </c>
      <c r="B12755" s="9" t="n">
        <v>12</v>
      </c>
      <c r="C12755" s="7" t="n">
        <v>10992</v>
      </c>
    </row>
    <row r="12756" spans="1:5">
      <c r="A12756" t="s">
        <v>4</v>
      </c>
      <c r="B12756" s="4" t="s">
        <v>5</v>
      </c>
      <c r="C12756" s="4" t="s">
        <v>10</v>
      </c>
    </row>
    <row r="12757" spans="1:5">
      <c r="A12757" t="n">
        <v>94054</v>
      </c>
      <c r="B12757" s="9" t="n">
        <v>12</v>
      </c>
      <c r="C12757" s="7" t="n">
        <v>10993</v>
      </c>
    </row>
    <row r="12758" spans="1:5">
      <c r="A12758" t="s">
        <v>4</v>
      </c>
      <c r="B12758" s="4" t="s">
        <v>5</v>
      </c>
      <c r="C12758" s="4" t="s">
        <v>10</v>
      </c>
    </row>
    <row r="12759" spans="1:5">
      <c r="A12759" t="n">
        <v>94057</v>
      </c>
      <c r="B12759" s="9" t="n">
        <v>12</v>
      </c>
      <c r="C12759" s="7" t="n">
        <v>10994</v>
      </c>
    </row>
    <row r="12760" spans="1:5">
      <c r="A12760" t="s">
        <v>4</v>
      </c>
      <c r="B12760" s="4" t="s">
        <v>5</v>
      </c>
      <c r="C12760" s="4" t="s">
        <v>13</v>
      </c>
      <c r="D12760" s="4" t="s">
        <v>6</v>
      </c>
    </row>
    <row r="12761" spans="1:5">
      <c r="A12761" t="n">
        <v>94060</v>
      </c>
      <c r="B12761" s="30" t="n">
        <v>2</v>
      </c>
      <c r="C12761" s="7" t="n">
        <v>11</v>
      </c>
      <c r="D12761" s="7" t="s">
        <v>1146</v>
      </c>
    </row>
    <row r="12762" spans="1:5">
      <c r="A12762" t="s">
        <v>4</v>
      </c>
      <c r="B12762" s="4" t="s">
        <v>5</v>
      </c>
      <c r="C12762" s="4" t="s">
        <v>13</v>
      </c>
      <c r="D12762" s="4" t="s">
        <v>13</v>
      </c>
      <c r="E12762" s="4" t="s">
        <v>13</v>
      </c>
      <c r="F12762" s="4" t="s">
        <v>9</v>
      </c>
      <c r="G12762" s="4" t="s">
        <v>13</v>
      </c>
      <c r="H12762" s="4" t="s">
        <v>13</v>
      </c>
      <c r="I12762" s="4" t="s">
        <v>13</v>
      </c>
      <c r="J12762" s="4" t="s">
        <v>84</v>
      </c>
    </row>
    <row r="12763" spans="1:5">
      <c r="A12763" t="n">
        <v>94081</v>
      </c>
      <c r="B12763" s="15" t="n">
        <v>5</v>
      </c>
      <c r="C12763" s="7" t="n">
        <v>35</v>
      </c>
      <c r="D12763" s="7" t="n">
        <v>3</v>
      </c>
      <c r="E12763" s="7" t="n">
        <v>0</v>
      </c>
      <c r="F12763" s="7" t="n">
        <v>1</v>
      </c>
      <c r="G12763" s="7" t="n">
        <v>14</v>
      </c>
      <c r="H12763" s="7" t="n">
        <v>2</v>
      </c>
      <c r="I12763" s="7" t="n">
        <v>1</v>
      </c>
      <c r="J12763" s="16" t="n">
        <f t="normal" ca="1">A12767</f>
        <v>0</v>
      </c>
    </row>
    <row r="12764" spans="1:5">
      <c r="A12764" t="s">
        <v>4</v>
      </c>
      <c r="B12764" s="4" t="s">
        <v>5</v>
      </c>
      <c r="C12764" s="4" t="s">
        <v>13</v>
      </c>
      <c r="D12764" s="4" t="s">
        <v>13</v>
      </c>
      <c r="E12764" s="4" t="s">
        <v>9</v>
      </c>
      <c r="F12764" s="4" t="s">
        <v>13</v>
      </c>
      <c r="G12764" s="4" t="s">
        <v>13</v>
      </c>
    </row>
    <row r="12765" spans="1:5">
      <c r="A12765" t="n">
        <v>94096</v>
      </c>
      <c r="B12765" s="25" t="n">
        <v>18</v>
      </c>
      <c r="C12765" s="7" t="n">
        <v>3</v>
      </c>
      <c r="D12765" s="7" t="n">
        <v>0</v>
      </c>
      <c r="E12765" s="7" t="n">
        <v>4</v>
      </c>
      <c r="F12765" s="7" t="n">
        <v>19</v>
      </c>
      <c r="G12765" s="7" t="n">
        <v>1</v>
      </c>
    </row>
    <row r="12766" spans="1:5">
      <c r="A12766" t="s">
        <v>4</v>
      </c>
      <c r="B12766" s="4" t="s">
        <v>5</v>
      </c>
      <c r="C12766" s="4" t="s">
        <v>10</v>
      </c>
      <c r="D12766" s="4" t="s">
        <v>13</v>
      </c>
      <c r="E12766" s="4" t="s">
        <v>13</v>
      </c>
    </row>
    <row r="12767" spans="1:5">
      <c r="A12767" t="n">
        <v>94105</v>
      </c>
      <c r="B12767" s="51" t="n">
        <v>104</v>
      </c>
      <c r="C12767" s="7" t="n">
        <v>27</v>
      </c>
      <c r="D12767" s="7" t="n">
        <v>3</v>
      </c>
      <c r="E12767" s="7" t="n">
        <v>1</v>
      </c>
    </row>
    <row r="12768" spans="1:5">
      <c r="A12768" t="s">
        <v>4</v>
      </c>
      <c r="B12768" s="4" t="s">
        <v>5</v>
      </c>
    </row>
    <row r="12769" spans="1:10">
      <c r="A12769" t="n">
        <v>94110</v>
      </c>
      <c r="B12769" s="5" t="n">
        <v>1</v>
      </c>
    </row>
    <row r="12770" spans="1:10">
      <c r="A12770" t="s">
        <v>4</v>
      </c>
      <c r="B12770" s="4" t="s">
        <v>5</v>
      </c>
      <c r="C12770" s="4" t="s">
        <v>10</v>
      </c>
      <c r="D12770" s="4" t="s">
        <v>13</v>
      </c>
      <c r="E12770" s="4" t="s">
        <v>13</v>
      </c>
    </row>
    <row r="12771" spans="1:10">
      <c r="A12771" t="n">
        <v>94111</v>
      </c>
      <c r="B12771" s="51" t="n">
        <v>104</v>
      </c>
      <c r="C12771" s="7" t="n">
        <v>28</v>
      </c>
      <c r="D12771" s="7" t="n">
        <v>3</v>
      </c>
      <c r="E12771" s="7" t="n">
        <v>1</v>
      </c>
    </row>
    <row r="12772" spans="1:10">
      <c r="A12772" t="s">
        <v>4</v>
      </c>
      <c r="B12772" s="4" t="s">
        <v>5</v>
      </c>
    </row>
    <row r="12773" spans="1:10">
      <c r="A12773" t="n">
        <v>94116</v>
      </c>
      <c r="B12773" s="5" t="n">
        <v>1</v>
      </c>
    </row>
    <row r="12774" spans="1:10">
      <c r="A12774" t="s">
        <v>4</v>
      </c>
      <c r="B12774" s="4" t="s">
        <v>5</v>
      </c>
      <c r="C12774" s="4" t="s">
        <v>10</v>
      </c>
      <c r="D12774" s="4" t="s">
        <v>13</v>
      </c>
      <c r="E12774" s="4" t="s">
        <v>13</v>
      </c>
    </row>
    <row r="12775" spans="1:10">
      <c r="A12775" t="n">
        <v>94117</v>
      </c>
      <c r="B12775" s="51" t="n">
        <v>104</v>
      </c>
      <c r="C12775" s="7" t="n">
        <v>29</v>
      </c>
      <c r="D12775" s="7" t="n">
        <v>3</v>
      </c>
      <c r="E12775" s="7" t="n">
        <v>1</v>
      </c>
    </row>
    <row r="12776" spans="1:10">
      <c r="A12776" t="s">
        <v>4</v>
      </c>
      <c r="B12776" s="4" t="s">
        <v>5</v>
      </c>
    </row>
    <row r="12777" spans="1:10">
      <c r="A12777" t="n">
        <v>94122</v>
      </c>
      <c r="B12777" s="5" t="n">
        <v>1</v>
      </c>
    </row>
    <row r="12778" spans="1:10">
      <c r="A12778" t="s">
        <v>4</v>
      </c>
      <c r="B12778" s="4" t="s">
        <v>5</v>
      </c>
      <c r="C12778" s="4" t="s">
        <v>10</v>
      </c>
      <c r="D12778" s="4" t="s">
        <v>13</v>
      </c>
      <c r="E12778" s="4" t="s">
        <v>13</v>
      </c>
    </row>
    <row r="12779" spans="1:10">
      <c r="A12779" t="n">
        <v>94123</v>
      </c>
      <c r="B12779" s="51" t="n">
        <v>104</v>
      </c>
      <c r="C12779" s="7" t="n">
        <v>30</v>
      </c>
      <c r="D12779" s="7" t="n">
        <v>3</v>
      </c>
      <c r="E12779" s="7" t="n">
        <v>1</v>
      </c>
    </row>
    <row r="12780" spans="1:10">
      <c r="A12780" t="s">
        <v>4</v>
      </c>
      <c r="B12780" s="4" t="s">
        <v>5</v>
      </c>
    </row>
    <row r="12781" spans="1:10">
      <c r="A12781" t="n">
        <v>94128</v>
      </c>
      <c r="B12781" s="5" t="n">
        <v>1</v>
      </c>
    </row>
    <row r="12782" spans="1:10">
      <c r="A12782" t="s">
        <v>4</v>
      </c>
      <c r="B12782" s="4" t="s">
        <v>5</v>
      </c>
      <c r="C12782" s="4" t="s">
        <v>10</v>
      </c>
      <c r="D12782" s="4" t="s">
        <v>13</v>
      </c>
      <c r="E12782" s="4" t="s">
        <v>13</v>
      </c>
    </row>
    <row r="12783" spans="1:10">
      <c r="A12783" t="n">
        <v>94129</v>
      </c>
      <c r="B12783" s="51" t="n">
        <v>104</v>
      </c>
      <c r="C12783" s="7" t="n">
        <v>31</v>
      </c>
      <c r="D12783" s="7" t="n">
        <v>3</v>
      </c>
      <c r="E12783" s="7" t="n">
        <v>1</v>
      </c>
    </row>
    <row r="12784" spans="1:10">
      <c r="A12784" t="s">
        <v>4</v>
      </c>
      <c r="B12784" s="4" t="s">
        <v>5</v>
      </c>
    </row>
    <row r="12785" spans="1:5">
      <c r="A12785" t="n">
        <v>94134</v>
      </c>
      <c r="B12785" s="5" t="n">
        <v>1</v>
      </c>
    </row>
    <row r="12786" spans="1:5">
      <c r="A12786" t="s">
        <v>4</v>
      </c>
      <c r="B12786" s="4" t="s">
        <v>5</v>
      </c>
      <c r="C12786" s="4" t="s">
        <v>10</v>
      </c>
    </row>
    <row r="12787" spans="1:5">
      <c r="A12787" t="n">
        <v>94135</v>
      </c>
      <c r="B12787" s="9" t="n">
        <v>12</v>
      </c>
      <c r="C12787" s="7" t="n">
        <v>10224</v>
      </c>
    </row>
    <row r="12788" spans="1:5">
      <c r="A12788" t="s">
        <v>4</v>
      </c>
      <c r="B12788" s="4" t="s">
        <v>5</v>
      </c>
      <c r="C12788" s="4" t="s">
        <v>10</v>
      </c>
    </row>
    <row r="12789" spans="1:5">
      <c r="A12789" t="n">
        <v>94138</v>
      </c>
      <c r="B12789" s="9" t="n">
        <v>12</v>
      </c>
      <c r="C12789" s="7" t="n">
        <v>10225</v>
      </c>
    </row>
    <row r="12790" spans="1:5">
      <c r="A12790" t="s">
        <v>4</v>
      </c>
      <c r="B12790" s="4" t="s">
        <v>5</v>
      </c>
      <c r="C12790" s="4" t="s">
        <v>10</v>
      </c>
    </row>
    <row r="12791" spans="1:5">
      <c r="A12791" t="n">
        <v>94141</v>
      </c>
      <c r="B12791" s="9" t="n">
        <v>12</v>
      </c>
      <c r="C12791" s="7" t="n">
        <v>10226</v>
      </c>
    </row>
    <row r="12792" spans="1:5">
      <c r="A12792" t="s">
        <v>4</v>
      </c>
      <c r="B12792" s="4" t="s">
        <v>5</v>
      </c>
      <c r="C12792" s="4" t="s">
        <v>10</v>
      </c>
    </row>
    <row r="12793" spans="1:5">
      <c r="A12793" t="n">
        <v>94144</v>
      </c>
      <c r="B12793" s="9" t="n">
        <v>12</v>
      </c>
      <c r="C12793" s="7" t="n">
        <v>10227</v>
      </c>
    </row>
    <row r="12794" spans="1:5">
      <c r="A12794" t="s">
        <v>4</v>
      </c>
      <c r="B12794" s="4" t="s">
        <v>5</v>
      </c>
      <c r="C12794" s="4" t="s">
        <v>10</v>
      </c>
    </row>
    <row r="12795" spans="1:5">
      <c r="A12795" t="n">
        <v>94147</v>
      </c>
      <c r="B12795" s="9" t="n">
        <v>12</v>
      </c>
      <c r="C12795" s="7" t="n">
        <v>10228</v>
      </c>
    </row>
    <row r="12796" spans="1:5">
      <c r="A12796" t="s">
        <v>4</v>
      </c>
      <c r="B12796" s="4" t="s">
        <v>5</v>
      </c>
      <c r="C12796" s="4" t="s">
        <v>10</v>
      </c>
    </row>
    <row r="12797" spans="1:5">
      <c r="A12797" t="n">
        <v>94150</v>
      </c>
      <c r="B12797" s="9" t="n">
        <v>12</v>
      </c>
      <c r="C12797" s="7" t="n">
        <v>10229</v>
      </c>
    </row>
    <row r="12798" spans="1:5">
      <c r="A12798" t="s">
        <v>4</v>
      </c>
      <c r="B12798" s="4" t="s">
        <v>5</v>
      </c>
      <c r="C12798" s="4" t="s">
        <v>10</v>
      </c>
    </row>
    <row r="12799" spans="1:5">
      <c r="A12799" t="n">
        <v>94153</v>
      </c>
      <c r="B12799" s="9" t="n">
        <v>12</v>
      </c>
      <c r="C12799" s="7" t="n">
        <v>10293</v>
      </c>
    </row>
    <row r="12800" spans="1:5">
      <c r="A12800" t="s">
        <v>4</v>
      </c>
      <c r="B12800" s="4" t="s">
        <v>5</v>
      </c>
      <c r="C12800" s="4" t="s">
        <v>10</v>
      </c>
    </row>
    <row r="12801" spans="1:3">
      <c r="A12801" t="n">
        <v>94156</v>
      </c>
      <c r="B12801" s="9" t="n">
        <v>12</v>
      </c>
      <c r="C12801" s="7" t="n">
        <v>9728</v>
      </c>
    </row>
    <row r="12802" spans="1:3">
      <c r="A12802" t="s">
        <v>4</v>
      </c>
      <c r="B12802" s="4" t="s">
        <v>5</v>
      </c>
      <c r="C12802" s="4" t="s">
        <v>10</v>
      </c>
    </row>
    <row r="12803" spans="1:3">
      <c r="A12803" t="n">
        <v>94159</v>
      </c>
      <c r="B12803" s="9" t="n">
        <v>12</v>
      </c>
      <c r="C12803" s="7" t="n">
        <v>9729</v>
      </c>
    </row>
    <row r="12804" spans="1:3">
      <c r="A12804" t="s">
        <v>4</v>
      </c>
      <c r="B12804" s="4" t="s">
        <v>5</v>
      </c>
      <c r="C12804" s="4" t="s">
        <v>10</v>
      </c>
    </row>
    <row r="12805" spans="1:3">
      <c r="A12805" t="n">
        <v>94162</v>
      </c>
      <c r="B12805" s="9" t="n">
        <v>12</v>
      </c>
      <c r="C12805" s="7" t="n">
        <v>9730</v>
      </c>
    </row>
    <row r="12806" spans="1:3">
      <c r="A12806" t="s">
        <v>4</v>
      </c>
      <c r="B12806" s="4" t="s">
        <v>5</v>
      </c>
      <c r="C12806" s="4" t="s">
        <v>10</v>
      </c>
      <c r="D12806" s="4" t="s">
        <v>13</v>
      </c>
      <c r="E12806" s="4" t="s">
        <v>13</v>
      </c>
    </row>
    <row r="12807" spans="1:3">
      <c r="A12807" t="n">
        <v>94165</v>
      </c>
      <c r="B12807" s="51" t="n">
        <v>104</v>
      </c>
      <c r="C12807" s="7" t="n">
        <v>23</v>
      </c>
      <c r="D12807" s="7" t="n">
        <v>3</v>
      </c>
      <c r="E12807" s="7" t="n">
        <v>1</v>
      </c>
    </row>
    <row r="12808" spans="1:3">
      <c r="A12808" t="s">
        <v>4</v>
      </c>
      <c r="B12808" s="4" t="s">
        <v>5</v>
      </c>
    </row>
    <row r="12809" spans="1:3">
      <c r="A12809" t="n">
        <v>94170</v>
      </c>
      <c r="B12809" s="5" t="n">
        <v>1</v>
      </c>
    </row>
    <row r="12810" spans="1:3">
      <c r="A12810" t="s">
        <v>4</v>
      </c>
      <c r="B12810" s="4" t="s">
        <v>5</v>
      </c>
      <c r="C12810" s="4" t="s">
        <v>10</v>
      </c>
      <c r="D12810" s="4" t="s">
        <v>13</v>
      </c>
      <c r="E12810" s="4" t="s">
        <v>13</v>
      </c>
    </row>
    <row r="12811" spans="1:3">
      <c r="A12811" t="n">
        <v>94171</v>
      </c>
      <c r="B12811" s="51" t="n">
        <v>104</v>
      </c>
      <c r="C12811" s="7" t="n">
        <v>24</v>
      </c>
      <c r="D12811" s="7" t="n">
        <v>3</v>
      </c>
      <c r="E12811" s="7" t="n">
        <v>1</v>
      </c>
    </row>
    <row r="12812" spans="1:3">
      <c r="A12812" t="s">
        <v>4</v>
      </c>
      <c r="B12812" s="4" t="s">
        <v>5</v>
      </c>
    </row>
    <row r="12813" spans="1:3">
      <c r="A12813" t="n">
        <v>94176</v>
      </c>
      <c r="B12813" s="5" t="n">
        <v>1</v>
      </c>
    </row>
    <row r="12814" spans="1:3">
      <c r="A12814" t="s">
        <v>4</v>
      </c>
      <c r="B12814" s="4" t="s">
        <v>5</v>
      </c>
      <c r="C12814" s="4" t="s">
        <v>10</v>
      </c>
      <c r="D12814" s="4" t="s">
        <v>13</v>
      </c>
      <c r="E12814" s="4" t="s">
        <v>13</v>
      </c>
    </row>
    <row r="12815" spans="1:3">
      <c r="A12815" t="n">
        <v>94177</v>
      </c>
      <c r="B12815" s="51" t="n">
        <v>104</v>
      </c>
      <c r="C12815" s="7" t="n">
        <v>25</v>
      </c>
      <c r="D12815" s="7" t="n">
        <v>3</v>
      </c>
      <c r="E12815" s="7" t="n">
        <v>1</v>
      </c>
    </row>
    <row r="12816" spans="1:3">
      <c r="A12816" t="s">
        <v>4</v>
      </c>
      <c r="B12816" s="4" t="s">
        <v>5</v>
      </c>
    </row>
    <row r="12817" spans="1:5">
      <c r="A12817" t="n">
        <v>94182</v>
      </c>
      <c r="B12817" s="5" t="n">
        <v>1</v>
      </c>
    </row>
    <row r="12818" spans="1:5">
      <c r="A12818" t="s">
        <v>4</v>
      </c>
      <c r="B12818" s="4" t="s">
        <v>5</v>
      </c>
      <c r="C12818" s="4" t="s">
        <v>10</v>
      </c>
      <c r="D12818" s="4" t="s">
        <v>13</v>
      </c>
      <c r="E12818" s="4" t="s">
        <v>13</v>
      </c>
    </row>
    <row r="12819" spans="1:5">
      <c r="A12819" t="n">
        <v>94183</v>
      </c>
      <c r="B12819" s="51" t="n">
        <v>104</v>
      </c>
      <c r="C12819" s="7" t="n">
        <v>26</v>
      </c>
      <c r="D12819" s="7" t="n">
        <v>3</v>
      </c>
      <c r="E12819" s="7" t="n">
        <v>1</v>
      </c>
    </row>
    <row r="12820" spans="1:5">
      <c r="A12820" t="s">
        <v>4</v>
      </c>
      <c r="B12820" s="4" t="s">
        <v>5</v>
      </c>
    </row>
    <row r="12821" spans="1:5">
      <c r="A12821" t="n">
        <v>94188</v>
      </c>
      <c r="B12821" s="5" t="n">
        <v>1</v>
      </c>
    </row>
    <row r="12822" spans="1:5">
      <c r="A12822" t="s">
        <v>4</v>
      </c>
      <c r="B12822" s="4" t="s">
        <v>5</v>
      </c>
      <c r="C12822" s="4" t="s">
        <v>10</v>
      </c>
    </row>
    <row r="12823" spans="1:5">
      <c r="A12823" t="n">
        <v>94189</v>
      </c>
      <c r="B12823" s="9" t="n">
        <v>12</v>
      </c>
      <c r="C12823" s="7" t="n">
        <v>9234</v>
      </c>
    </row>
    <row r="12824" spans="1:5">
      <c r="A12824" t="s">
        <v>4</v>
      </c>
      <c r="B12824" s="4" t="s">
        <v>5</v>
      </c>
      <c r="C12824" s="4" t="s">
        <v>10</v>
      </c>
    </row>
    <row r="12825" spans="1:5">
      <c r="A12825" t="n">
        <v>94192</v>
      </c>
      <c r="B12825" s="9" t="n">
        <v>12</v>
      </c>
      <c r="C12825" s="7" t="n">
        <v>9235</v>
      </c>
    </row>
    <row r="12826" spans="1:5">
      <c r="A12826" t="s">
        <v>4</v>
      </c>
      <c r="B12826" s="4" t="s">
        <v>5</v>
      </c>
      <c r="C12826" s="4" t="s">
        <v>10</v>
      </c>
    </row>
    <row r="12827" spans="1:5">
      <c r="A12827" t="n">
        <v>94195</v>
      </c>
      <c r="B12827" s="9" t="n">
        <v>12</v>
      </c>
      <c r="C12827" s="7" t="n">
        <v>9265</v>
      </c>
    </row>
    <row r="12828" spans="1:5">
      <c r="A12828" t="s">
        <v>4</v>
      </c>
      <c r="B12828" s="4" t="s">
        <v>5</v>
      </c>
      <c r="C12828" s="4" t="s">
        <v>10</v>
      </c>
    </row>
    <row r="12829" spans="1:5">
      <c r="A12829" t="n">
        <v>94198</v>
      </c>
      <c r="B12829" s="9" t="n">
        <v>12</v>
      </c>
      <c r="C12829" s="7" t="n">
        <v>9236</v>
      </c>
    </row>
    <row r="12830" spans="1:5">
      <c r="A12830" t="s">
        <v>4</v>
      </c>
      <c r="B12830" s="4" t="s">
        <v>5</v>
      </c>
      <c r="C12830" s="4" t="s">
        <v>10</v>
      </c>
    </row>
    <row r="12831" spans="1:5">
      <c r="A12831" t="n">
        <v>94201</v>
      </c>
      <c r="B12831" s="9" t="n">
        <v>12</v>
      </c>
      <c r="C12831" s="7" t="n">
        <v>9258</v>
      </c>
    </row>
    <row r="12832" spans="1:5">
      <c r="A12832" t="s">
        <v>4</v>
      </c>
      <c r="B12832" s="4" t="s">
        <v>5</v>
      </c>
      <c r="C12832" s="4" t="s">
        <v>10</v>
      </c>
    </row>
    <row r="12833" spans="1:5">
      <c r="A12833" t="n">
        <v>94204</v>
      </c>
      <c r="B12833" s="9" t="n">
        <v>12</v>
      </c>
      <c r="C12833" s="7" t="n">
        <v>9259</v>
      </c>
    </row>
    <row r="12834" spans="1:5">
      <c r="A12834" t="s">
        <v>4</v>
      </c>
      <c r="B12834" s="4" t="s">
        <v>5</v>
      </c>
      <c r="C12834" s="4" t="s">
        <v>10</v>
      </c>
    </row>
    <row r="12835" spans="1:5">
      <c r="A12835" t="n">
        <v>94207</v>
      </c>
      <c r="B12835" s="9" t="n">
        <v>12</v>
      </c>
      <c r="C12835" s="7" t="n">
        <v>9260</v>
      </c>
    </row>
    <row r="12836" spans="1:5">
      <c r="A12836" t="s">
        <v>4</v>
      </c>
      <c r="B12836" s="4" t="s">
        <v>5</v>
      </c>
      <c r="C12836" s="4" t="s">
        <v>10</v>
      </c>
    </row>
    <row r="12837" spans="1:5">
      <c r="A12837" t="n">
        <v>94210</v>
      </c>
      <c r="B12837" s="9" t="n">
        <v>12</v>
      </c>
      <c r="C12837" s="7" t="n">
        <v>9237</v>
      </c>
    </row>
    <row r="12838" spans="1:5">
      <c r="A12838" t="s">
        <v>4</v>
      </c>
      <c r="B12838" s="4" t="s">
        <v>5</v>
      </c>
      <c r="C12838" s="4" t="s">
        <v>10</v>
      </c>
    </row>
    <row r="12839" spans="1:5">
      <c r="A12839" t="n">
        <v>94213</v>
      </c>
      <c r="B12839" s="9" t="n">
        <v>12</v>
      </c>
      <c r="C12839" s="7" t="n">
        <v>9239</v>
      </c>
    </row>
    <row r="12840" spans="1:5">
      <c r="A12840" t="s">
        <v>4</v>
      </c>
      <c r="B12840" s="4" t="s">
        <v>5</v>
      </c>
      <c r="C12840" s="4" t="s">
        <v>10</v>
      </c>
    </row>
    <row r="12841" spans="1:5">
      <c r="A12841" t="n">
        <v>94216</v>
      </c>
      <c r="B12841" s="9" t="n">
        <v>12</v>
      </c>
      <c r="C12841" s="7" t="n">
        <v>9240</v>
      </c>
    </row>
    <row r="12842" spans="1:5">
      <c r="A12842" t="s">
        <v>4</v>
      </c>
      <c r="B12842" s="4" t="s">
        <v>5</v>
      </c>
      <c r="C12842" s="4" t="s">
        <v>10</v>
      </c>
    </row>
    <row r="12843" spans="1:5">
      <c r="A12843" t="n">
        <v>94219</v>
      </c>
      <c r="B12843" s="9" t="n">
        <v>12</v>
      </c>
      <c r="C12843" s="7" t="n">
        <v>10284</v>
      </c>
    </row>
    <row r="12844" spans="1:5">
      <c r="A12844" t="s">
        <v>4</v>
      </c>
      <c r="B12844" s="4" t="s">
        <v>5</v>
      </c>
      <c r="C12844" s="4" t="s">
        <v>10</v>
      </c>
    </row>
    <row r="12845" spans="1:5">
      <c r="A12845" t="n">
        <v>94222</v>
      </c>
      <c r="B12845" s="9" t="n">
        <v>12</v>
      </c>
      <c r="C12845" s="7" t="n">
        <v>10279</v>
      </c>
    </row>
    <row r="12846" spans="1:5">
      <c r="A12846" t="s">
        <v>4</v>
      </c>
      <c r="B12846" s="4" t="s">
        <v>5</v>
      </c>
      <c r="C12846" s="4" t="s">
        <v>10</v>
      </c>
    </row>
    <row r="12847" spans="1:5">
      <c r="A12847" t="n">
        <v>94225</v>
      </c>
      <c r="B12847" s="9" t="n">
        <v>12</v>
      </c>
      <c r="C12847" s="7" t="n">
        <v>11001</v>
      </c>
    </row>
    <row r="12848" spans="1:5">
      <c r="A12848" t="s">
        <v>4</v>
      </c>
      <c r="B12848" s="4" t="s">
        <v>5</v>
      </c>
      <c r="C12848" s="4" t="s">
        <v>10</v>
      </c>
    </row>
    <row r="12849" spans="1:3">
      <c r="A12849" t="n">
        <v>94228</v>
      </c>
      <c r="B12849" s="9" t="n">
        <v>12</v>
      </c>
      <c r="C12849" s="7" t="n">
        <v>9241</v>
      </c>
    </row>
    <row r="12850" spans="1:3">
      <c r="A12850" t="s">
        <v>4</v>
      </c>
      <c r="B12850" s="4" t="s">
        <v>5</v>
      </c>
      <c r="C12850" s="4" t="s">
        <v>10</v>
      </c>
    </row>
    <row r="12851" spans="1:3">
      <c r="A12851" t="n">
        <v>94231</v>
      </c>
      <c r="B12851" s="9" t="n">
        <v>12</v>
      </c>
      <c r="C12851" s="7" t="n">
        <v>9722</v>
      </c>
    </row>
    <row r="12852" spans="1:3">
      <c r="A12852" t="s">
        <v>4</v>
      </c>
      <c r="B12852" s="4" t="s">
        <v>5</v>
      </c>
      <c r="C12852" s="4" t="s">
        <v>10</v>
      </c>
    </row>
    <row r="12853" spans="1:3">
      <c r="A12853" t="n">
        <v>94234</v>
      </c>
      <c r="B12853" s="9" t="n">
        <v>12</v>
      </c>
      <c r="C12853" s="7" t="n">
        <v>9723</v>
      </c>
    </row>
    <row r="12854" spans="1:3">
      <c r="A12854" t="s">
        <v>4</v>
      </c>
      <c r="B12854" s="4" t="s">
        <v>5</v>
      </c>
      <c r="C12854" s="4" t="s">
        <v>10</v>
      </c>
    </row>
    <row r="12855" spans="1:3">
      <c r="A12855" t="n">
        <v>94237</v>
      </c>
      <c r="B12855" s="9" t="n">
        <v>12</v>
      </c>
      <c r="C12855" s="7" t="n">
        <v>9724</v>
      </c>
    </row>
    <row r="12856" spans="1:3">
      <c r="A12856" t="s">
        <v>4</v>
      </c>
      <c r="B12856" s="4" t="s">
        <v>5</v>
      </c>
      <c r="C12856" s="4" t="s">
        <v>10</v>
      </c>
      <c r="D12856" s="4" t="s">
        <v>13</v>
      </c>
      <c r="E12856" s="4" t="s">
        <v>13</v>
      </c>
    </row>
    <row r="12857" spans="1:3">
      <c r="A12857" t="n">
        <v>94240</v>
      </c>
      <c r="B12857" s="51" t="n">
        <v>104</v>
      </c>
      <c r="C12857" s="7" t="n">
        <v>20</v>
      </c>
      <c r="D12857" s="7" t="n">
        <v>3</v>
      </c>
      <c r="E12857" s="7" t="n">
        <v>1</v>
      </c>
    </row>
    <row r="12858" spans="1:3">
      <c r="A12858" t="s">
        <v>4</v>
      </c>
      <c r="B12858" s="4" t="s">
        <v>5</v>
      </c>
    </row>
    <row r="12859" spans="1:3">
      <c r="A12859" t="n">
        <v>94245</v>
      </c>
      <c r="B12859" s="5" t="n">
        <v>1</v>
      </c>
    </row>
    <row r="12860" spans="1:3">
      <c r="A12860" t="s">
        <v>4</v>
      </c>
      <c r="B12860" s="4" t="s">
        <v>5</v>
      </c>
      <c r="C12860" s="4" t="s">
        <v>10</v>
      </c>
      <c r="D12860" s="4" t="s">
        <v>13</v>
      </c>
      <c r="E12860" s="4" t="s">
        <v>13</v>
      </c>
    </row>
    <row r="12861" spans="1:3">
      <c r="A12861" t="n">
        <v>94246</v>
      </c>
      <c r="B12861" s="51" t="n">
        <v>104</v>
      </c>
      <c r="C12861" s="7" t="n">
        <v>21</v>
      </c>
      <c r="D12861" s="7" t="n">
        <v>3</v>
      </c>
      <c r="E12861" s="7" t="n">
        <v>1</v>
      </c>
    </row>
    <row r="12862" spans="1:3">
      <c r="A12862" t="s">
        <v>4</v>
      </c>
      <c r="B12862" s="4" t="s">
        <v>5</v>
      </c>
    </row>
    <row r="12863" spans="1:3">
      <c r="A12863" t="n">
        <v>94251</v>
      </c>
      <c r="B12863" s="5" t="n">
        <v>1</v>
      </c>
    </row>
    <row r="12864" spans="1:3">
      <c r="A12864" t="s">
        <v>4</v>
      </c>
      <c r="B12864" s="4" t="s">
        <v>5</v>
      </c>
      <c r="C12864" s="4" t="s">
        <v>10</v>
      </c>
      <c r="D12864" s="4" t="s">
        <v>13</v>
      </c>
      <c r="E12864" s="4" t="s">
        <v>13</v>
      </c>
    </row>
    <row r="12865" spans="1:5">
      <c r="A12865" t="n">
        <v>94252</v>
      </c>
      <c r="B12865" s="51" t="n">
        <v>104</v>
      </c>
      <c r="C12865" s="7" t="n">
        <v>22</v>
      </c>
      <c r="D12865" s="7" t="n">
        <v>3</v>
      </c>
      <c r="E12865" s="7" t="n">
        <v>1</v>
      </c>
    </row>
    <row r="12866" spans="1:5">
      <c r="A12866" t="s">
        <v>4</v>
      </c>
      <c r="B12866" s="4" t="s">
        <v>5</v>
      </c>
    </row>
    <row r="12867" spans="1:5">
      <c r="A12867" t="n">
        <v>94257</v>
      </c>
      <c r="B12867" s="5" t="n">
        <v>1</v>
      </c>
    </row>
    <row r="12868" spans="1:5">
      <c r="A12868" t="s">
        <v>4</v>
      </c>
      <c r="B12868" s="4" t="s">
        <v>5</v>
      </c>
      <c r="C12868" s="4" t="s">
        <v>10</v>
      </c>
    </row>
    <row r="12869" spans="1:5">
      <c r="A12869" t="n">
        <v>94258</v>
      </c>
      <c r="B12869" s="9" t="n">
        <v>12</v>
      </c>
      <c r="C12869" s="7" t="n">
        <v>9255</v>
      </c>
    </row>
    <row r="12870" spans="1:5">
      <c r="A12870" t="s">
        <v>4</v>
      </c>
      <c r="B12870" s="4" t="s">
        <v>5</v>
      </c>
      <c r="C12870" s="4" t="s">
        <v>10</v>
      </c>
    </row>
    <row r="12871" spans="1:5">
      <c r="A12871" t="n">
        <v>94261</v>
      </c>
      <c r="B12871" s="9" t="n">
        <v>12</v>
      </c>
      <c r="C12871" s="7" t="n">
        <v>9222</v>
      </c>
    </row>
    <row r="12872" spans="1:5">
      <c r="A12872" t="s">
        <v>4</v>
      </c>
      <c r="B12872" s="4" t="s">
        <v>5</v>
      </c>
      <c r="C12872" s="4" t="s">
        <v>10</v>
      </c>
    </row>
    <row r="12873" spans="1:5">
      <c r="A12873" t="n">
        <v>94264</v>
      </c>
      <c r="B12873" s="9" t="n">
        <v>12</v>
      </c>
      <c r="C12873" s="7" t="n">
        <v>9223</v>
      </c>
    </row>
    <row r="12874" spans="1:5">
      <c r="A12874" t="s">
        <v>4</v>
      </c>
      <c r="B12874" s="4" t="s">
        <v>5</v>
      </c>
      <c r="C12874" s="4" t="s">
        <v>10</v>
      </c>
    </row>
    <row r="12875" spans="1:5">
      <c r="A12875" t="n">
        <v>94267</v>
      </c>
      <c r="B12875" s="9" t="n">
        <v>12</v>
      </c>
      <c r="C12875" s="7" t="n">
        <v>9224</v>
      </c>
    </row>
    <row r="12876" spans="1:5">
      <c r="A12876" t="s">
        <v>4</v>
      </c>
      <c r="B12876" s="4" t="s">
        <v>5</v>
      </c>
      <c r="C12876" s="4" t="s">
        <v>10</v>
      </c>
    </row>
    <row r="12877" spans="1:5">
      <c r="A12877" t="n">
        <v>94270</v>
      </c>
      <c r="B12877" s="9" t="n">
        <v>12</v>
      </c>
      <c r="C12877" s="7" t="n">
        <v>9225</v>
      </c>
    </row>
    <row r="12878" spans="1:5">
      <c r="A12878" t="s">
        <v>4</v>
      </c>
      <c r="B12878" s="4" t="s">
        <v>5</v>
      </c>
      <c r="C12878" s="4" t="s">
        <v>10</v>
      </c>
    </row>
    <row r="12879" spans="1:5">
      <c r="A12879" t="n">
        <v>94273</v>
      </c>
      <c r="B12879" s="9" t="n">
        <v>12</v>
      </c>
      <c r="C12879" s="7" t="n">
        <v>10283</v>
      </c>
    </row>
    <row r="12880" spans="1:5">
      <c r="A12880" t="s">
        <v>4</v>
      </c>
      <c r="B12880" s="4" t="s">
        <v>5</v>
      </c>
      <c r="C12880" s="4" t="s">
        <v>10</v>
      </c>
    </row>
    <row r="12881" spans="1:5">
      <c r="A12881" t="n">
        <v>94276</v>
      </c>
      <c r="B12881" s="9" t="n">
        <v>12</v>
      </c>
      <c r="C12881" s="7" t="n">
        <v>10275</v>
      </c>
    </row>
    <row r="12882" spans="1:5">
      <c r="A12882" t="s">
        <v>4</v>
      </c>
      <c r="B12882" s="4" t="s">
        <v>5</v>
      </c>
      <c r="C12882" s="4" t="s">
        <v>10</v>
      </c>
    </row>
    <row r="12883" spans="1:5">
      <c r="A12883" t="n">
        <v>94279</v>
      </c>
      <c r="B12883" s="9" t="n">
        <v>12</v>
      </c>
      <c r="C12883" s="7" t="n">
        <v>9379</v>
      </c>
    </row>
    <row r="12884" spans="1:5">
      <c r="A12884" t="s">
        <v>4</v>
      </c>
      <c r="B12884" s="4" t="s">
        <v>5</v>
      </c>
      <c r="C12884" s="4" t="s">
        <v>10</v>
      </c>
    </row>
    <row r="12885" spans="1:5">
      <c r="A12885" t="n">
        <v>94282</v>
      </c>
      <c r="B12885" s="9" t="n">
        <v>12</v>
      </c>
      <c r="C12885" s="7" t="n">
        <v>9388</v>
      </c>
    </row>
    <row r="12886" spans="1:5">
      <c r="A12886" t="s">
        <v>4</v>
      </c>
      <c r="B12886" s="4" t="s">
        <v>5</v>
      </c>
      <c r="C12886" s="4" t="s">
        <v>10</v>
      </c>
    </row>
    <row r="12887" spans="1:5">
      <c r="A12887" t="n">
        <v>94285</v>
      </c>
      <c r="B12887" s="9" t="n">
        <v>12</v>
      </c>
      <c r="C12887" s="7" t="n">
        <v>9399</v>
      </c>
    </row>
    <row r="12888" spans="1:5">
      <c r="A12888" t="s">
        <v>4</v>
      </c>
      <c r="B12888" s="4" t="s">
        <v>5</v>
      </c>
      <c r="C12888" s="4" t="s">
        <v>10</v>
      </c>
    </row>
    <row r="12889" spans="1:5">
      <c r="A12889" t="n">
        <v>94288</v>
      </c>
      <c r="B12889" s="9" t="n">
        <v>12</v>
      </c>
      <c r="C12889" s="7" t="n">
        <v>9254</v>
      </c>
    </row>
    <row r="12890" spans="1:5">
      <c r="A12890" t="s">
        <v>4</v>
      </c>
      <c r="B12890" s="4" t="s">
        <v>5</v>
      </c>
      <c r="C12890" s="4" t="s">
        <v>10</v>
      </c>
    </row>
    <row r="12891" spans="1:5">
      <c r="A12891" t="n">
        <v>94291</v>
      </c>
      <c r="B12891" s="9" t="n">
        <v>12</v>
      </c>
      <c r="C12891" s="7" t="n">
        <v>9226</v>
      </c>
    </row>
    <row r="12892" spans="1:5">
      <c r="A12892" t="s">
        <v>4</v>
      </c>
      <c r="B12892" s="4" t="s">
        <v>5</v>
      </c>
      <c r="C12892" s="4" t="s">
        <v>10</v>
      </c>
    </row>
    <row r="12893" spans="1:5">
      <c r="A12893" t="n">
        <v>94294</v>
      </c>
      <c r="B12893" s="9" t="n">
        <v>12</v>
      </c>
      <c r="C12893" s="7" t="n">
        <v>9227</v>
      </c>
    </row>
    <row r="12894" spans="1:5">
      <c r="A12894" t="s">
        <v>4</v>
      </c>
      <c r="B12894" s="4" t="s">
        <v>5</v>
      </c>
      <c r="C12894" s="4" t="s">
        <v>10</v>
      </c>
    </row>
    <row r="12895" spans="1:5">
      <c r="A12895" t="n">
        <v>94297</v>
      </c>
      <c r="B12895" s="9" t="n">
        <v>12</v>
      </c>
      <c r="C12895" s="7" t="n">
        <v>9228</v>
      </c>
    </row>
    <row r="12896" spans="1:5">
      <c r="A12896" t="s">
        <v>4</v>
      </c>
      <c r="B12896" s="4" t="s">
        <v>5</v>
      </c>
      <c r="C12896" s="4" t="s">
        <v>10</v>
      </c>
    </row>
    <row r="12897" spans="1:3">
      <c r="A12897" t="n">
        <v>94300</v>
      </c>
      <c r="B12897" s="9" t="n">
        <v>12</v>
      </c>
      <c r="C12897" s="7" t="n">
        <v>9256</v>
      </c>
    </row>
    <row r="12898" spans="1:3">
      <c r="A12898" t="s">
        <v>4</v>
      </c>
      <c r="B12898" s="4" t="s">
        <v>5</v>
      </c>
      <c r="C12898" s="4" t="s">
        <v>10</v>
      </c>
    </row>
    <row r="12899" spans="1:3">
      <c r="A12899" t="n">
        <v>94303</v>
      </c>
      <c r="B12899" s="9" t="n">
        <v>12</v>
      </c>
      <c r="C12899" s="7" t="n">
        <v>9257</v>
      </c>
    </row>
    <row r="12900" spans="1:3">
      <c r="A12900" t="s">
        <v>4</v>
      </c>
      <c r="B12900" s="4" t="s">
        <v>5</v>
      </c>
      <c r="C12900" s="4" t="s">
        <v>10</v>
      </c>
    </row>
    <row r="12901" spans="1:3">
      <c r="A12901" t="n">
        <v>94306</v>
      </c>
      <c r="B12901" s="9" t="n">
        <v>12</v>
      </c>
      <c r="C12901" s="7" t="n">
        <v>9229</v>
      </c>
    </row>
    <row r="12902" spans="1:3">
      <c r="A12902" t="s">
        <v>4</v>
      </c>
      <c r="B12902" s="4" t="s">
        <v>5</v>
      </c>
      <c r="C12902" s="4" t="s">
        <v>10</v>
      </c>
    </row>
    <row r="12903" spans="1:3">
      <c r="A12903" t="n">
        <v>94309</v>
      </c>
      <c r="B12903" s="9" t="n">
        <v>12</v>
      </c>
      <c r="C12903" s="7" t="n">
        <v>9230</v>
      </c>
    </row>
    <row r="12904" spans="1:3">
      <c r="A12904" t="s">
        <v>4</v>
      </c>
      <c r="B12904" s="4" t="s">
        <v>5</v>
      </c>
      <c r="C12904" s="4" t="s">
        <v>10</v>
      </c>
    </row>
    <row r="12905" spans="1:3">
      <c r="A12905" t="n">
        <v>94312</v>
      </c>
      <c r="B12905" s="9" t="n">
        <v>12</v>
      </c>
      <c r="C12905" s="7" t="n">
        <v>9276</v>
      </c>
    </row>
    <row r="12906" spans="1:3">
      <c r="A12906" t="s">
        <v>4</v>
      </c>
      <c r="B12906" s="4" t="s">
        <v>5</v>
      </c>
      <c r="C12906" s="4" t="s">
        <v>10</v>
      </c>
    </row>
    <row r="12907" spans="1:3">
      <c r="A12907" t="n">
        <v>94315</v>
      </c>
      <c r="B12907" s="9" t="n">
        <v>12</v>
      </c>
      <c r="C12907" s="7" t="n">
        <v>9277</v>
      </c>
    </row>
    <row r="12908" spans="1:3">
      <c r="A12908" t="s">
        <v>4</v>
      </c>
      <c r="B12908" s="4" t="s">
        <v>5</v>
      </c>
      <c r="C12908" s="4" t="s">
        <v>10</v>
      </c>
    </row>
    <row r="12909" spans="1:3">
      <c r="A12909" t="n">
        <v>94318</v>
      </c>
      <c r="B12909" s="9" t="n">
        <v>12</v>
      </c>
      <c r="C12909" s="7" t="n">
        <v>9278</v>
      </c>
    </row>
    <row r="12910" spans="1:3">
      <c r="A12910" t="s">
        <v>4</v>
      </c>
      <c r="B12910" s="4" t="s">
        <v>5</v>
      </c>
      <c r="C12910" s="4" t="s">
        <v>10</v>
      </c>
    </row>
    <row r="12911" spans="1:3">
      <c r="A12911" t="n">
        <v>94321</v>
      </c>
      <c r="B12911" s="9" t="n">
        <v>12</v>
      </c>
      <c r="C12911" s="7" t="n">
        <v>9231</v>
      </c>
    </row>
    <row r="12912" spans="1:3">
      <c r="A12912" t="s">
        <v>4</v>
      </c>
      <c r="B12912" s="4" t="s">
        <v>5</v>
      </c>
      <c r="C12912" s="4" t="s">
        <v>10</v>
      </c>
    </row>
    <row r="12913" spans="1:3">
      <c r="A12913" t="n">
        <v>94324</v>
      </c>
      <c r="B12913" s="9" t="n">
        <v>12</v>
      </c>
      <c r="C12913" s="7" t="n">
        <v>9232</v>
      </c>
    </row>
    <row r="12914" spans="1:3">
      <c r="A12914" t="s">
        <v>4</v>
      </c>
      <c r="B12914" s="4" t="s">
        <v>5</v>
      </c>
      <c r="C12914" s="4" t="s">
        <v>10</v>
      </c>
    </row>
    <row r="12915" spans="1:3">
      <c r="A12915" t="n">
        <v>94327</v>
      </c>
      <c r="B12915" s="9" t="n">
        <v>12</v>
      </c>
      <c r="C12915" s="7" t="n">
        <v>11000</v>
      </c>
    </row>
    <row r="12916" spans="1:3">
      <c r="A12916" t="s">
        <v>4</v>
      </c>
      <c r="B12916" s="4" t="s">
        <v>5</v>
      </c>
      <c r="C12916" s="4" t="s">
        <v>10</v>
      </c>
    </row>
    <row r="12917" spans="1:3">
      <c r="A12917" t="n">
        <v>94330</v>
      </c>
      <c r="B12917" s="9" t="n">
        <v>12</v>
      </c>
      <c r="C12917" s="7" t="n">
        <v>9233</v>
      </c>
    </row>
    <row r="12918" spans="1:3">
      <c r="A12918" t="s">
        <v>4</v>
      </c>
      <c r="B12918" s="4" t="s">
        <v>5</v>
      </c>
      <c r="C12918" s="4" t="s">
        <v>10</v>
      </c>
    </row>
    <row r="12919" spans="1:3">
      <c r="A12919" t="n">
        <v>94333</v>
      </c>
      <c r="B12919" s="9" t="n">
        <v>12</v>
      </c>
      <c r="C12919" s="7" t="n">
        <v>9716</v>
      </c>
    </row>
    <row r="12920" spans="1:3">
      <c r="A12920" t="s">
        <v>4</v>
      </c>
      <c r="B12920" s="4" t="s">
        <v>5</v>
      </c>
      <c r="C12920" s="4" t="s">
        <v>10</v>
      </c>
    </row>
    <row r="12921" spans="1:3">
      <c r="A12921" t="n">
        <v>94336</v>
      </c>
      <c r="B12921" s="9" t="n">
        <v>12</v>
      </c>
      <c r="C12921" s="7" t="n">
        <v>9717</v>
      </c>
    </row>
    <row r="12922" spans="1:3">
      <c r="A12922" t="s">
        <v>4</v>
      </c>
      <c r="B12922" s="4" t="s">
        <v>5</v>
      </c>
      <c r="C12922" s="4" t="s">
        <v>10</v>
      </c>
    </row>
    <row r="12923" spans="1:3">
      <c r="A12923" t="n">
        <v>94339</v>
      </c>
      <c r="B12923" s="9" t="n">
        <v>12</v>
      </c>
      <c r="C12923" s="7" t="n">
        <v>9718</v>
      </c>
    </row>
    <row r="12924" spans="1:3">
      <c r="A12924" t="s">
        <v>4</v>
      </c>
      <c r="B12924" s="4" t="s">
        <v>5</v>
      </c>
      <c r="C12924" s="4" t="s">
        <v>10</v>
      </c>
    </row>
    <row r="12925" spans="1:3">
      <c r="A12925" t="n">
        <v>94342</v>
      </c>
      <c r="B12925" s="9" t="n">
        <v>12</v>
      </c>
      <c r="C12925" s="7" t="n">
        <v>9719</v>
      </c>
    </row>
    <row r="12926" spans="1:3">
      <c r="A12926" t="s">
        <v>4</v>
      </c>
      <c r="B12926" s="4" t="s">
        <v>5</v>
      </c>
      <c r="C12926" s="4" t="s">
        <v>10</v>
      </c>
    </row>
    <row r="12927" spans="1:3">
      <c r="A12927" t="n">
        <v>94345</v>
      </c>
      <c r="B12927" s="9" t="n">
        <v>12</v>
      </c>
      <c r="C12927" s="7" t="n">
        <v>9720</v>
      </c>
    </row>
    <row r="12928" spans="1:3">
      <c r="A12928" t="s">
        <v>4</v>
      </c>
      <c r="B12928" s="4" t="s">
        <v>5</v>
      </c>
      <c r="C12928" s="4" t="s">
        <v>10</v>
      </c>
    </row>
    <row r="12929" spans="1:3">
      <c r="A12929" t="n">
        <v>94348</v>
      </c>
      <c r="B12929" s="9" t="n">
        <v>12</v>
      </c>
      <c r="C12929" s="7" t="n">
        <v>9721</v>
      </c>
    </row>
    <row r="12930" spans="1:3">
      <c r="A12930" t="s">
        <v>4</v>
      </c>
      <c r="B12930" s="4" t="s">
        <v>5</v>
      </c>
      <c r="C12930" s="4" t="s">
        <v>10</v>
      </c>
      <c r="D12930" s="4" t="s">
        <v>13</v>
      </c>
      <c r="E12930" s="4" t="s">
        <v>13</v>
      </c>
    </row>
    <row r="12931" spans="1:3">
      <c r="A12931" t="n">
        <v>94351</v>
      </c>
      <c r="B12931" s="51" t="n">
        <v>104</v>
      </c>
      <c r="C12931" s="7" t="n">
        <v>17</v>
      </c>
      <c r="D12931" s="7" t="n">
        <v>3</v>
      </c>
      <c r="E12931" s="7" t="n">
        <v>1</v>
      </c>
    </row>
    <row r="12932" spans="1:3">
      <c r="A12932" t="s">
        <v>4</v>
      </c>
      <c r="B12932" s="4" t="s">
        <v>5</v>
      </c>
    </row>
    <row r="12933" spans="1:3">
      <c r="A12933" t="n">
        <v>94356</v>
      </c>
      <c r="B12933" s="5" t="n">
        <v>1</v>
      </c>
    </row>
    <row r="12934" spans="1:3">
      <c r="A12934" t="s">
        <v>4</v>
      </c>
      <c r="B12934" s="4" t="s">
        <v>5</v>
      </c>
      <c r="C12934" s="4" t="s">
        <v>10</v>
      </c>
      <c r="D12934" s="4" t="s">
        <v>13</v>
      </c>
      <c r="E12934" s="4" t="s">
        <v>13</v>
      </c>
    </row>
    <row r="12935" spans="1:3">
      <c r="A12935" t="n">
        <v>94357</v>
      </c>
      <c r="B12935" s="51" t="n">
        <v>104</v>
      </c>
      <c r="C12935" s="7" t="n">
        <v>18</v>
      </c>
      <c r="D12935" s="7" t="n">
        <v>3</v>
      </c>
      <c r="E12935" s="7" t="n">
        <v>1</v>
      </c>
    </row>
    <row r="12936" spans="1:3">
      <c r="A12936" t="s">
        <v>4</v>
      </c>
      <c r="B12936" s="4" t="s">
        <v>5</v>
      </c>
    </row>
    <row r="12937" spans="1:3">
      <c r="A12937" t="n">
        <v>94362</v>
      </c>
      <c r="B12937" s="5" t="n">
        <v>1</v>
      </c>
    </row>
    <row r="12938" spans="1:3">
      <c r="A12938" t="s">
        <v>4</v>
      </c>
      <c r="B12938" s="4" t="s">
        <v>5</v>
      </c>
      <c r="C12938" s="4" t="s">
        <v>10</v>
      </c>
      <c r="D12938" s="4" t="s">
        <v>13</v>
      </c>
      <c r="E12938" s="4" t="s">
        <v>13</v>
      </c>
    </row>
    <row r="12939" spans="1:3">
      <c r="A12939" t="n">
        <v>94363</v>
      </c>
      <c r="B12939" s="51" t="n">
        <v>104</v>
      </c>
      <c r="C12939" s="7" t="n">
        <v>19</v>
      </c>
      <c r="D12939" s="7" t="n">
        <v>3</v>
      </c>
      <c r="E12939" s="7" t="n">
        <v>1</v>
      </c>
    </row>
    <row r="12940" spans="1:3">
      <c r="A12940" t="s">
        <v>4</v>
      </c>
      <c r="B12940" s="4" t="s">
        <v>5</v>
      </c>
    </row>
    <row r="12941" spans="1:3">
      <c r="A12941" t="n">
        <v>94368</v>
      </c>
      <c r="B12941" s="5" t="n">
        <v>1</v>
      </c>
    </row>
    <row r="12942" spans="1:3">
      <c r="A12942" t="s">
        <v>4</v>
      </c>
      <c r="B12942" s="4" t="s">
        <v>5</v>
      </c>
      <c r="C12942" s="4" t="s">
        <v>10</v>
      </c>
    </row>
    <row r="12943" spans="1:3">
      <c r="A12943" t="n">
        <v>94369</v>
      </c>
      <c r="B12943" s="9" t="n">
        <v>12</v>
      </c>
      <c r="C12943" s="7" t="n">
        <v>9217</v>
      </c>
    </row>
    <row r="12944" spans="1:3">
      <c r="A12944" t="s">
        <v>4</v>
      </c>
      <c r="B12944" s="4" t="s">
        <v>5</v>
      </c>
      <c r="C12944" s="4" t="s">
        <v>10</v>
      </c>
    </row>
    <row r="12945" spans="1:5">
      <c r="A12945" t="n">
        <v>94372</v>
      </c>
      <c r="B12945" s="9" t="n">
        <v>12</v>
      </c>
      <c r="C12945" s="7" t="n">
        <v>9552</v>
      </c>
    </row>
    <row r="12946" spans="1:5">
      <c r="A12946" t="s">
        <v>4</v>
      </c>
      <c r="B12946" s="4" t="s">
        <v>5</v>
      </c>
      <c r="C12946" s="4" t="s">
        <v>10</v>
      </c>
    </row>
    <row r="12947" spans="1:5">
      <c r="A12947" t="n">
        <v>94375</v>
      </c>
      <c r="B12947" s="9" t="n">
        <v>12</v>
      </c>
      <c r="C12947" s="7" t="n">
        <v>9218</v>
      </c>
    </row>
    <row r="12948" spans="1:5">
      <c r="A12948" t="s">
        <v>4</v>
      </c>
      <c r="B12948" s="4" t="s">
        <v>5</v>
      </c>
      <c r="C12948" s="4" t="s">
        <v>10</v>
      </c>
    </row>
    <row r="12949" spans="1:5">
      <c r="A12949" t="n">
        <v>94378</v>
      </c>
      <c r="B12949" s="9" t="n">
        <v>12</v>
      </c>
      <c r="C12949" s="7" t="n">
        <v>9219</v>
      </c>
    </row>
    <row r="12950" spans="1:5">
      <c r="A12950" t="s">
        <v>4</v>
      </c>
      <c r="B12950" s="4" t="s">
        <v>5</v>
      </c>
      <c r="C12950" s="4" t="s">
        <v>10</v>
      </c>
    </row>
    <row r="12951" spans="1:5">
      <c r="A12951" t="n">
        <v>94381</v>
      </c>
      <c r="B12951" s="9" t="n">
        <v>12</v>
      </c>
      <c r="C12951" s="7" t="n">
        <v>9220</v>
      </c>
    </row>
    <row r="12952" spans="1:5">
      <c r="A12952" t="s">
        <v>4</v>
      </c>
      <c r="B12952" s="4" t="s">
        <v>5</v>
      </c>
      <c r="C12952" s="4" t="s">
        <v>10</v>
      </c>
    </row>
    <row r="12953" spans="1:5">
      <c r="A12953" t="n">
        <v>94384</v>
      </c>
      <c r="B12953" s="9" t="n">
        <v>12</v>
      </c>
      <c r="C12953" s="7" t="n">
        <v>10999</v>
      </c>
    </row>
    <row r="12954" spans="1:5">
      <c r="A12954" t="s">
        <v>4</v>
      </c>
      <c r="B12954" s="4" t="s">
        <v>5</v>
      </c>
      <c r="C12954" s="4" t="s">
        <v>10</v>
      </c>
    </row>
    <row r="12955" spans="1:5">
      <c r="A12955" t="n">
        <v>94387</v>
      </c>
      <c r="B12955" s="9" t="n">
        <v>12</v>
      </c>
      <c r="C12955" s="7" t="n">
        <v>9221</v>
      </c>
    </row>
    <row r="12956" spans="1:5">
      <c r="A12956" t="s">
        <v>4</v>
      </c>
      <c r="B12956" s="4" t="s">
        <v>5</v>
      </c>
      <c r="C12956" s="4" t="s">
        <v>10</v>
      </c>
    </row>
    <row r="12957" spans="1:5">
      <c r="A12957" t="n">
        <v>94390</v>
      </c>
      <c r="B12957" s="9" t="n">
        <v>12</v>
      </c>
      <c r="C12957" s="7" t="n">
        <v>10628</v>
      </c>
    </row>
    <row r="12958" spans="1:5">
      <c r="A12958" t="s">
        <v>4</v>
      </c>
      <c r="B12958" s="4" t="s">
        <v>5</v>
      </c>
      <c r="C12958" s="4" t="s">
        <v>10</v>
      </c>
    </row>
    <row r="12959" spans="1:5">
      <c r="A12959" t="n">
        <v>94393</v>
      </c>
      <c r="B12959" s="9" t="n">
        <v>12</v>
      </c>
      <c r="C12959" s="7" t="n">
        <v>9713</v>
      </c>
    </row>
    <row r="12960" spans="1:5">
      <c r="A12960" t="s">
        <v>4</v>
      </c>
      <c r="B12960" s="4" t="s">
        <v>5</v>
      </c>
      <c r="C12960" s="4" t="s">
        <v>10</v>
      </c>
    </row>
    <row r="12961" spans="1:3">
      <c r="A12961" t="n">
        <v>94396</v>
      </c>
      <c r="B12961" s="9" t="n">
        <v>12</v>
      </c>
      <c r="C12961" s="7" t="n">
        <v>9714</v>
      </c>
    </row>
    <row r="12962" spans="1:3">
      <c r="A12962" t="s">
        <v>4</v>
      </c>
      <c r="B12962" s="4" t="s">
        <v>5</v>
      </c>
      <c r="C12962" s="4" t="s">
        <v>10</v>
      </c>
    </row>
    <row r="12963" spans="1:3">
      <c r="A12963" t="n">
        <v>94399</v>
      </c>
      <c r="B12963" s="9" t="n">
        <v>12</v>
      </c>
      <c r="C12963" s="7" t="n">
        <v>9715</v>
      </c>
    </row>
    <row r="12964" spans="1:3">
      <c r="A12964" t="s">
        <v>4</v>
      </c>
      <c r="B12964" s="4" t="s">
        <v>5</v>
      </c>
      <c r="C12964" s="4" t="s">
        <v>13</v>
      </c>
      <c r="D12964" s="4" t="s">
        <v>6</v>
      </c>
    </row>
    <row r="12965" spans="1:3">
      <c r="A12965" t="n">
        <v>94402</v>
      </c>
      <c r="B12965" s="30" t="n">
        <v>2</v>
      </c>
      <c r="C12965" s="7" t="n">
        <v>11</v>
      </c>
      <c r="D12965" s="7" t="s">
        <v>789</v>
      </c>
    </row>
    <row r="12966" spans="1:3">
      <c r="A12966" t="s">
        <v>4</v>
      </c>
      <c r="B12966" s="4" t="s">
        <v>5</v>
      </c>
      <c r="C12966" s="4" t="s">
        <v>13</v>
      </c>
      <c r="D12966" s="4" t="s">
        <v>6</v>
      </c>
    </row>
    <row r="12967" spans="1:3">
      <c r="A12967" t="n">
        <v>94423</v>
      </c>
      <c r="B12967" s="30" t="n">
        <v>2</v>
      </c>
      <c r="C12967" s="7" t="n">
        <v>11</v>
      </c>
      <c r="D12967" s="7" t="s">
        <v>1032</v>
      </c>
    </row>
    <row r="12968" spans="1:3">
      <c r="A12968" t="s">
        <v>4</v>
      </c>
      <c r="B12968" s="4" t="s">
        <v>5</v>
      </c>
      <c r="C12968" s="4" t="s">
        <v>13</v>
      </c>
      <c r="D12968" s="4" t="s">
        <v>13</v>
      </c>
      <c r="E12968" s="4" t="s">
        <v>13</v>
      </c>
      <c r="F12968" s="4" t="s">
        <v>9</v>
      </c>
      <c r="G12968" s="4" t="s">
        <v>13</v>
      </c>
      <c r="H12968" s="4" t="s">
        <v>13</v>
      </c>
      <c r="I12968" s="4" t="s">
        <v>13</v>
      </c>
      <c r="J12968" s="4" t="s">
        <v>84</v>
      </c>
    </row>
    <row r="12969" spans="1:3">
      <c r="A12969" t="n">
        <v>94444</v>
      </c>
      <c r="B12969" s="15" t="n">
        <v>5</v>
      </c>
      <c r="C12969" s="7" t="n">
        <v>35</v>
      </c>
      <c r="D12969" s="7" t="n">
        <v>3</v>
      </c>
      <c r="E12969" s="7" t="n">
        <v>0</v>
      </c>
      <c r="F12969" s="7" t="n">
        <v>1</v>
      </c>
      <c r="G12969" s="7" t="n">
        <v>14</v>
      </c>
      <c r="H12969" s="7" t="n">
        <v>2</v>
      </c>
      <c r="I12969" s="7" t="n">
        <v>1</v>
      </c>
      <c r="J12969" s="16" t="n">
        <f t="normal" ca="1">A12973</f>
        <v>0</v>
      </c>
    </row>
    <row r="12970" spans="1:3">
      <c r="A12970" t="s">
        <v>4</v>
      </c>
      <c r="B12970" s="4" t="s">
        <v>5</v>
      </c>
      <c r="C12970" s="4" t="s">
        <v>13</v>
      </c>
      <c r="D12970" s="4" t="s">
        <v>13</v>
      </c>
      <c r="E12970" s="4" t="s">
        <v>9</v>
      </c>
      <c r="F12970" s="4" t="s">
        <v>13</v>
      </c>
      <c r="G12970" s="4" t="s">
        <v>13</v>
      </c>
    </row>
    <row r="12971" spans="1:3">
      <c r="A12971" t="n">
        <v>94459</v>
      </c>
      <c r="B12971" s="25" t="n">
        <v>18</v>
      </c>
      <c r="C12971" s="7" t="n">
        <v>3</v>
      </c>
      <c r="D12971" s="7" t="n">
        <v>0</v>
      </c>
      <c r="E12971" s="7" t="n">
        <v>3</v>
      </c>
      <c r="F12971" s="7" t="n">
        <v>19</v>
      </c>
      <c r="G12971" s="7" t="n">
        <v>1</v>
      </c>
    </row>
    <row r="12972" spans="1:3">
      <c r="A12972" t="s">
        <v>4</v>
      </c>
      <c r="B12972" s="4" t="s">
        <v>5</v>
      </c>
      <c r="C12972" s="4" t="s">
        <v>10</v>
      </c>
      <c r="D12972" s="4" t="s">
        <v>13</v>
      </c>
      <c r="E12972" s="4" t="s">
        <v>13</v>
      </c>
    </row>
    <row r="12973" spans="1:3">
      <c r="A12973" t="n">
        <v>94468</v>
      </c>
      <c r="B12973" s="51" t="n">
        <v>104</v>
      </c>
      <c r="C12973" s="7" t="n">
        <v>14</v>
      </c>
      <c r="D12973" s="7" t="n">
        <v>3</v>
      </c>
      <c r="E12973" s="7" t="n">
        <v>1</v>
      </c>
    </row>
    <row r="12974" spans="1:3">
      <c r="A12974" t="s">
        <v>4</v>
      </c>
      <c r="B12974" s="4" t="s">
        <v>5</v>
      </c>
    </row>
    <row r="12975" spans="1:3">
      <c r="A12975" t="n">
        <v>94473</v>
      </c>
      <c r="B12975" s="5" t="n">
        <v>1</v>
      </c>
    </row>
    <row r="12976" spans="1:3">
      <c r="A12976" t="s">
        <v>4</v>
      </c>
      <c r="B12976" s="4" t="s">
        <v>5</v>
      </c>
      <c r="C12976" s="4" t="s">
        <v>10</v>
      </c>
      <c r="D12976" s="4" t="s">
        <v>13</v>
      </c>
      <c r="E12976" s="4" t="s">
        <v>13</v>
      </c>
    </row>
    <row r="12977" spans="1:10">
      <c r="A12977" t="n">
        <v>94474</v>
      </c>
      <c r="B12977" s="51" t="n">
        <v>104</v>
      </c>
      <c r="C12977" s="7" t="n">
        <v>15</v>
      </c>
      <c r="D12977" s="7" t="n">
        <v>3</v>
      </c>
      <c r="E12977" s="7" t="n">
        <v>1</v>
      </c>
    </row>
    <row r="12978" spans="1:10">
      <c r="A12978" t="s">
        <v>4</v>
      </c>
      <c r="B12978" s="4" t="s">
        <v>5</v>
      </c>
    </row>
    <row r="12979" spans="1:10">
      <c r="A12979" t="n">
        <v>94479</v>
      </c>
      <c r="B12979" s="5" t="n">
        <v>1</v>
      </c>
    </row>
    <row r="12980" spans="1:10">
      <c r="A12980" t="s">
        <v>4</v>
      </c>
      <c r="B12980" s="4" t="s">
        <v>5</v>
      </c>
      <c r="C12980" s="4" t="s">
        <v>10</v>
      </c>
      <c r="D12980" s="4" t="s">
        <v>13</v>
      </c>
      <c r="E12980" s="4" t="s">
        <v>13</v>
      </c>
    </row>
    <row r="12981" spans="1:10">
      <c r="A12981" t="n">
        <v>94480</v>
      </c>
      <c r="B12981" s="51" t="n">
        <v>104</v>
      </c>
      <c r="C12981" s="7" t="n">
        <v>16</v>
      </c>
      <c r="D12981" s="7" t="n">
        <v>3</v>
      </c>
      <c r="E12981" s="7" t="n">
        <v>1</v>
      </c>
    </row>
    <row r="12982" spans="1:10">
      <c r="A12982" t="s">
        <v>4</v>
      </c>
      <c r="B12982" s="4" t="s">
        <v>5</v>
      </c>
    </row>
    <row r="12983" spans="1:10">
      <c r="A12983" t="n">
        <v>94485</v>
      </c>
      <c r="B12983" s="5" t="n">
        <v>1</v>
      </c>
    </row>
    <row r="12984" spans="1:10">
      <c r="A12984" t="s">
        <v>4</v>
      </c>
      <c r="B12984" s="4" t="s">
        <v>5</v>
      </c>
      <c r="C12984" s="4" t="s">
        <v>10</v>
      </c>
    </row>
    <row r="12985" spans="1:10">
      <c r="A12985" t="n">
        <v>94486</v>
      </c>
      <c r="B12985" s="9" t="n">
        <v>12</v>
      </c>
      <c r="C12985" s="7" t="n">
        <v>9216</v>
      </c>
    </row>
    <row r="12986" spans="1:10">
      <c r="A12986" t="s">
        <v>4</v>
      </c>
      <c r="B12986" s="4" t="s">
        <v>5</v>
      </c>
      <c r="C12986" s="4" t="s">
        <v>10</v>
      </c>
    </row>
    <row r="12987" spans="1:10">
      <c r="A12987" t="n">
        <v>94489</v>
      </c>
      <c r="B12987" s="9" t="n">
        <v>12</v>
      </c>
      <c r="C12987" s="7" t="n">
        <v>9712</v>
      </c>
    </row>
    <row r="12988" spans="1:10">
      <c r="A12988" t="s">
        <v>4</v>
      </c>
      <c r="B12988" s="4" t="s">
        <v>5</v>
      </c>
      <c r="C12988" s="4" t="s">
        <v>10</v>
      </c>
    </row>
    <row r="12989" spans="1:10">
      <c r="A12989" t="n">
        <v>94492</v>
      </c>
      <c r="B12989" s="9" t="n">
        <v>12</v>
      </c>
      <c r="C12989" s="7" t="n">
        <v>8512</v>
      </c>
    </row>
    <row r="12990" spans="1:10">
      <c r="A12990" t="s">
        <v>4</v>
      </c>
      <c r="B12990" s="4" t="s">
        <v>5</v>
      </c>
      <c r="C12990" s="4" t="s">
        <v>10</v>
      </c>
    </row>
    <row r="12991" spans="1:10">
      <c r="A12991" t="n">
        <v>94495</v>
      </c>
      <c r="B12991" s="9" t="n">
        <v>12</v>
      </c>
      <c r="C12991" s="7" t="n">
        <v>8958</v>
      </c>
    </row>
    <row r="12992" spans="1:10">
      <c r="A12992" t="s">
        <v>4</v>
      </c>
      <c r="B12992" s="4" t="s">
        <v>5</v>
      </c>
      <c r="C12992" s="4" t="s">
        <v>13</v>
      </c>
      <c r="D12992" s="4" t="s">
        <v>6</v>
      </c>
    </row>
    <row r="12993" spans="1:5">
      <c r="A12993" t="n">
        <v>94498</v>
      </c>
      <c r="B12993" s="30" t="n">
        <v>2</v>
      </c>
      <c r="C12993" s="7" t="n">
        <v>10</v>
      </c>
      <c r="D12993" s="7" t="s">
        <v>332</v>
      </c>
    </row>
    <row r="12994" spans="1:5">
      <c r="A12994" t="s">
        <v>4</v>
      </c>
      <c r="B12994" s="4" t="s">
        <v>5</v>
      </c>
      <c r="C12994" s="4" t="s">
        <v>10</v>
      </c>
    </row>
    <row r="12995" spans="1:5">
      <c r="A12995" t="n">
        <v>94516</v>
      </c>
      <c r="B12995" s="9" t="n">
        <v>12</v>
      </c>
      <c r="C12995" s="7" t="n">
        <v>8499</v>
      </c>
    </row>
    <row r="12996" spans="1:5">
      <c r="A12996" t="s">
        <v>4</v>
      </c>
      <c r="B12996" s="4" t="s">
        <v>5</v>
      </c>
      <c r="C12996" s="4" t="s">
        <v>10</v>
      </c>
    </row>
    <row r="12997" spans="1:5">
      <c r="A12997" t="n">
        <v>94519</v>
      </c>
      <c r="B12997" s="9" t="n">
        <v>12</v>
      </c>
      <c r="C12997" s="7" t="n">
        <v>8502</v>
      </c>
    </row>
    <row r="12998" spans="1:5">
      <c r="A12998" t="s">
        <v>4</v>
      </c>
      <c r="B12998" s="4" t="s">
        <v>5</v>
      </c>
      <c r="C12998" s="4" t="s">
        <v>10</v>
      </c>
    </row>
    <row r="12999" spans="1:5">
      <c r="A12999" t="n">
        <v>94522</v>
      </c>
      <c r="B12999" s="9" t="n">
        <v>12</v>
      </c>
      <c r="C12999" s="7" t="n">
        <v>8503</v>
      </c>
    </row>
    <row r="13000" spans="1:5">
      <c r="A13000" t="s">
        <v>4</v>
      </c>
      <c r="B13000" s="4" t="s">
        <v>5</v>
      </c>
      <c r="C13000" s="4" t="s">
        <v>10</v>
      </c>
    </row>
    <row r="13001" spans="1:5">
      <c r="A13001" t="n">
        <v>94525</v>
      </c>
      <c r="B13001" s="9" t="n">
        <v>12</v>
      </c>
      <c r="C13001" s="7" t="n">
        <v>8957</v>
      </c>
    </row>
    <row r="13002" spans="1:5">
      <c r="A13002" t="s">
        <v>4</v>
      </c>
      <c r="B13002" s="4" t="s">
        <v>5</v>
      </c>
      <c r="C13002" s="4" t="s">
        <v>10</v>
      </c>
      <c r="D13002" s="4" t="s">
        <v>13</v>
      </c>
      <c r="E13002" s="4" t="s">
        <v>13</v>
      </c>
    </row>
    <row r="13003" spans="1:5">
      <c r="A13003" t="n">
        <v>94528</v>
      </c>
      <c r="B13003" s="51" t="n">
        <v>104</v>
      </c>
      <c r="C13003" s="7" t="n">
        <v>9</v>
      </c>
      <c r="D13003" s="7" t="n">
        <v>3</v>
      </c>
      <c r="E13003" s="7" t="n">
        <v>1</v>
      </c>
    </row>
    <row r="13004" spans="1:5">
      <c r="A13004" t="s">
        <v>4</v>
      </c>
      <c r="B13004" s="4" t="s">
        <v>5</v>
      </c>
    </row>
    <row r="13005" spans="1:5">
      <c r="A13005" t="n">
        <v>94533</v>
      </c>
      <c r="B13005" s="5" t="n">
        <v>1</v>
      </c>
    </row>
    <row r="13006" spans="1:5">
      <c r="A13006" t="s">
        <v>4</v>
      </c>
      <c r="B13006" s="4" t="s">
        <v>5</v>
      </c>
      <c r="C13006" s="4" t="s">
        <v>10</v>
      </c>
      <c r="D13006" s="4" t="s">
        <v>13</v>
      </c>
      <c r="E13006" s="4" t="s">
        <v>13</v>
      </c>
    </row>
    <row r="13007" spans="1:5">
      <c r="A13007" t="n">
        <v>94534</v>
      </c>
      <c r="B13007" s="51" t="n">
        <v>104</v>
      </c>
      <c r="C13007" s="7" t="n">
        <v>10</v>
      </c>
      <c r="D13007" s="7" t="n">
        <v>3</v>
      </c>
      <c r="E13007" s="7" t="n">
        <v>1</v>
      </c>
    </row>
    <row r="13008" spans="1:5">
      <c r="A13008" t="s">
        <v>4</v>
      </c>
      <c r="B13008" s="4" t="s">
        <v>5</v>
      </c>
    </row>
    <row r="13009" spans="1:5">
      <c r="A13009" t="n">
        <v>94539</v>
      </c>
      <c r="B13009" s="5" t="n">
        <v>1</v>
      </c>
    </row>
    <row r="13010" spans="1:5">
      <c r="A13010" t="s">
        <v>4</v>
      </c>
      <c r="B13010" s="4" t="s">
        <v>5</v>
      </c>
      <c r="C13010" s="4" t="s">
        <v>10</v>
      </c>
    </row>
    <row r="13011" spans="1:5">
      <c r="A13011" t="n">
        <v>94540</v>
      </c>
      <c r="B13011" s="9" t="n">
        <v>12</v>
      </c>
      <c r="C13011" s="7" t="n">
        <v>8491</v>
      </c>
    </row>
    <row r="13012" spans="1:5">
      <c r="A13012" t="s">
        <v>4</v>
      </c>
      <c r="B13012" s="4" t="s">
        <v>5</v>
      </c>
      <c r="C13012" s="4" t="s">
        <v>10</v>
      </c>
    </row>
    <row r="13013" spans="1:5">
      <c r="A13013" t="n">
        <v>94543</v>
      </c>
      <c r="B13013" s="9" t="n">
        <v>12</v>
      </c>
      <c r="C13013" s="7" t="n">
        <v>10997</v>
      </c>
    </row>
    <row r="13014" spans="1:5">
      <c r="A13014" t="s">
        <v>4</v>
      </c>
      <c r="B13014" s="4" t="s">
        <v>5</v>
      </c>
      <c r="C13014" s="4" t="s">
        <v>10</v>
      </c>
    </row>
    <row r="13015" spans="1:5">
      <c r="A13015" t="n">
        <v>94546</v>
      </c>
      <c r="B13015" s="9" t="n">
        <v>12</v>
      </c>
      <c r="C13015" s="7" t="n">
        <v>8493</v>
      </c>
    </row>
    <row r="13016" spans="1:5">
      <c r="A13016" t="s">
        <v>4</v>
      </c>
      <c r="B13016" s="4" t="s">
        <v>5</v>
      </c>
      <c r="C13016" s="4" t="s">
        <v>10</v>
      </c>
    </row>
    <row r="13017" spans="1:5">
      <c r="A13017" t="n">
        <v>94549</v>
      </c>
      <c r="B13017" s="9" t="n">
        <v>12</v>
      </c>
      <c r="C13017" s="7" t="n">
        <v>8494</v>
      </c>
    </row>
    <row r="13018" spans="1:5">
      <c r="A13018" t="s">
        <v>4</v>
      </c>
      <c r="B13018" s="4" t="s">
        <v>5</v>
      </c>
      <c r="C13018" s="4" t="s">
        <v>10</v>
      </c>
    </row>
    <row r="13019" spans="1:5">
      <c r="A13019" t="n">
        <v>94552</v>
      </c>
      <c r="B13019" s="9" t="n">
        <v>12</v>
      </c>
      <c r="C13019" s="7" t="n">
        <v>8495</v>
      </c>
    </row>
    <row r="13020" spans="1:5">
      <c r="A13020" t="s">
        <v>4</v>
      </c>
      <c r="B13020" s="4" t="s">
        <v>5</v>
      </c>
      <c r="C13020" s="4" t="s">
        <v>10</v>
      </c>
    </row>
    <row r="13021" spans="1:5">
      <c r="A13021" t="n">
        <v>94555</v>
      </c>
      <c r="B13021" s="9" t="n">
        <v>12</v>
      </c>
      <c r="C13021" s="7" t="n">
        <v>8496</v>
      </c>
    </row>
    <row r="13022" spans="1:5">
      <c r="A13022" t="s">
        <v>4</v>
      </c>
      <c r="B13022" s="4" t="s">
        <v>5</v>
      </c>
      <c r="C13022" s="4" t="s">
        <v>10</v>
      </c>
    </row>
    <row r="13023" spans="1:5">
      <c r="A13023" t="n">
        <v>94558</v>
      </c>
      <c r="B13023" s="9" t="n">
        <v>12</v>
      </c>
      <c r="C13023" s="7" t="n">
        <v>8498</v>
      </c>
    </row>
    <row r="13024" spans="1:5">
      <c r="A13024" t="s">
        <v>4</v>
      </c>
      <c r="B13024" s="4" t="s">
        <v>5</v>
      </c>
      <c r="C13024" s="4" t="s">
        <v>10</v>
      </c>
    </row>
    <row r="13025" spans="1:3">
      <c r="A13025" t="n">
        <v>94561</v>
      </c>
      <c r="B13025" s="9" t="n">
        <v>12</v>
      </c>
      <c r="C13025" s="7" t="n">
        <v>8954</v>
      </c>
    </row>
    <row r="13026" spans="1:3">
      <c r="A13026" t="s">
        <v>4</v>
      </c>
      <c r="B13026" s="4" t="s">
        <v>5</v>
      </c>
      <c r="C13026" s="4" t="s">
        <v>10</v>
      </c>
    </row>
    <row r="13027" spans="1:3">
      <c r="A13027" t="n">
        <v>94564</v>
      </c>
      <c r="B13027" s="9" t="n">
        <v>12</v>
      </c>
      <c r="C13027" s="7" t="n">
        <v>8955</v>
      </c>
    </row>
    <row r="13028" spans="1:3">
      <c r="A13028" t="s">
        <v>4</v>
      </c>
      <c r="B13028" s="4" t="s">
        <v>5</v>
      </c>
      <c r="C13028" s="4" t="s">
        <v>10</v>
      </c>
    </row>
    <row r="13029" spans="1:3">
      <c r="A13029" t="n">
        <v>94567</v>
      </c>
      <c r="B13029" s="9" t="n">
        <v>12</v>
      </c>
      <c r="C13029" s="7" t="n">
        <v>8956</v>
      </c>
    </row>
    <row r="13030" spans="1:3">
      <c r="A13030" t="s">
        <v>4</v>
      </c>
      <c r="B13030" s="4" t="s">
        <v>5</v>
      </c>
      <c r="C13030" s="4" t="s">
        <v>10</v>
      </c>
    </row>
    <row r="13031" spans="1:3">
      <c r="A13031" t="n">
        <v>94570</v>
      </c>
      <c r="B13031" s="9" t="n">
        <v>12</v>
      </c>
      <c r="C13031" s="7" t="n">
        <v>10261</v>
      </c>
    </row>
    <row r="13032" spans="1:3">
      <c r="A13032" t="s">
        <v>4</v>
      </c>
      <c r="B13032" s="4" t="s">
        <v>5</v>
      </c>
      <c r="C13032" s="4" t="s">
        <v>10</v>
      </c>
    </row>
    <row r="13033" spans="1:3">
      <c r="A13033" t="n">
        <v>94573</v>
      </c>
      <c r="B13033" s="9" t="n">
        <v>12</v>
      </c>
      <c r="C13033" s="7" t="n">
        <v>8485</v>
      </c>
    </row>
    <row r="13034" spans="1:3">
      <c r="A13034" t="s">
        <v>4</v>
      </c>
      <c r="B13034" s="4" t="s">
        <v>5</v>
      </c>
      <c r="C13034" s="4" t="s">
        <v>10</v>
      </c>
    </row>
    <row r="13035" spans="1:3">
      <c r="A13035" t="n">
        <v>94576</v>
      </c>
      <c r="B13035" s="9" t="n">
        <v>12</v>
      </c>
      <c r="C13035" s="7" t="n">
        <v>8486</v>
      </c>
    </row>
    <row r="13036" spans="1:3">
      <c r="A13036" t="s">
        <v>4</v>
      </c>
      <c r="B13036" s="4" t="s">
        <v>5</v>
      </c>
      <c r="C13036" s="4" t="s">
        <v>10</v>
      </c>
    </row>
    <row r="13037" spans="1:3">
      <c r="A13037" t="n">
        <v>94579</v>
      </c>
      <c r="B13037" s="9" t="n">
        <v>12</v>
      </c>
      <c r="C13037" s="7" t="n">
        <v>8487</v>
      </c>
    </row>
    <row r="13038" spans="1:3">
      <c r="A13038" t="s">
        <v>4</v>
      </c>
      <c r="B13038" s="4" t="s">
        <v>5</v>
      </c>
      <c r="C13038" s="4" t="s">
        <v>10</v>
      </c>
    </row>
    <row r="13039" spans="1:3">
      <c r="A13039" t="n">
        <v>94582</v>
      </c>
      <c r="B13039" s="9" t="n">
        <v>12</v>
      </c>
      <c r="C13039" s="7" t="n">
        <v>8488</v>
      </c>
    </row>
    <row r="13040" spans="1:3">
      <c r="A13040" t="s">
        <v>4</v>
      </c>
      <c r="B13040" s="4" t="s">
        <v>5</v>
      </c>
      <c r="C13040" s="4" t="s">
        <v>10</v>
      </c>
    </row>
    <row r="13041" spans="1:3">
      <c r="A13041" t="n">
        <v>94585</v>
      </c>
      <c r="B13041" s="9" t="n">
        <v>12</v>
      </c>
      <c r="C13041" s="7" t="n">
        <v>8489</v>
      </c>
    </row>
    <row r="13042" spans="1:3">
      <c r="A13042" t="s">
        <v>4</v>
      </c>
      <c r="B13042" s="4" t="s">
        <v>5</v>
      </c>
      <c r="C13042" s="4" t="s">
        <v>10</v>
      </c>
    </row>
    <row r="13043" spans="1:3">
      <c r="A13043" t="n">
        <v>94588</v>
      </c>
      <c r="B13043" s="9" t="n">
        <v>12</v>
      </c>
      <c r="C13043" s="7" t="n">
        <v>8490</v>
      </c>
    </row>
    <row r="13044" spans="1:3">
      <c r="A13044" t="s">
        <v>4</v>
      </c>
      <c r="B13044" s="4" t="s">
        <v>5</v>
      </c>
      <c r="C13044" s="4" t="s">
        <v>10</v>
      </c>
    </row>
    <row r="13045" spans="1:3">
      <c r="A13045" t="n">
        <v>94591</v>
      </c>
      <c r="B13045" s="9" t="n">
        <v>12</v>
      </c>
      <c r="C13045" s="7" t="n">
        <v>8953</v>
      </c>
    </row>
    <row r="13046" spans="1:3">
      <c r="A13046" t="s">
        <v>4</v>
      </c>
      <c r="B13046" s="4" t="s">
        <v>5</v>
      </c>
      <c r="C13046" s="4" t="s">
        <v>10</v>
      </c>
      <c r="D13046" s="4" t="s">
        <v>13</v>
      </c>
      <c r="E13046" s="4" t="s">
        <v>13</v>
      </c>
    </row>
    <row r="13047" spans="1:3">
      <c r="A13047" t="n">
        <v>94594</v>
      </c>
      <c r="B13047" s="51" t="n">
        <v>104</v>
      </c>
      <c r="C13047" s="7" t="n">
        <v>5</v>
      </c>
      <c r="D13047" s="7" t="n">
        <v>3</v>
      </c>
      <c r="E13047" s="7" t="n">
        <v>1</v>
      </c>
    </row>
    <row r="13048" spans="1:3">
      <c r="A13048" t="s">
        <v>4</v>
      </c>
      <c r="B13048" s="4" t="s">
        <v>5</v>
      </c>
    </row>
    <row r="13049" spans="1:3">
      <c r="A13049" t="n">
        <v>94599</v>
      </c>
      <c r="B13049" s="5" t="n">
        <v>1</v>
      </c>
    </row>
    <row r="13050" spans="1:3">
      <c r="A13050" t="s">
        <v>4</v>
      </c>
      <c r="B13050" s="4" t="s">
        <v>5</v>
      </c>
      <c r="C13050" s="4" t="s">
        <v>10</v>
      </c>
      <c r="D13050" s="4" t="s">
        <v>13</v>
      </c>
      <c r="E13050" s="4" t="s">
        <v>13</v>
      </c>
    </row>
    <row r="13051" spans="1:3">
      <c r="A13051" t="n">
        <v>94600</v>
      </c>
      <c r="B13051" s="51" t="n">
        <v>104</v>
      </c>
      <c r="C13051" s="7" t="n">
        <v>6</v>
      </c>
      <c r="D13051" s="7" t="n">
        <v>3</v>
      </c>
      <c r="E13051" s="7" t="n">
        <v>1</v>
      </c>
    </row>
    <row r="13052" spans="1:3">
      <c r="A13052" t="s">
        <v>4</v>
      </c>
      <c r="B13052" s="4" t="s">
        <v>5</v>
      </c>
    </row>
    <row r="13053" spans="1:3">
      <c r="A13053" t="n">
        <v>94605</v>
      </c>
      <c r="B13053" s="5" t="n">
        <v>1</v>
      </c>
    </row>
    <row r="13054" spans="1:3">
      <c r="A13054" t="s">
        <v>4</v>
      </c>
      <c r="B13054" s="4" t="s">
        <v>5</v>
      </c>
      <c r="C13054" s="4" t="s">
        <v>10</v>
      </c>
    </row>
    <row r="13055" spans="1:3">
      <c r="A13055" t="n">
        <v>94606</v>
      </c>
      <c r="B13055" s="9" t="n">
        <v>12</v>
      </c>
      <c r="C13055" s="7" t="n">
        <v>10996</v>
      </c>
    </row>
    <row r="13056" spans="1:3">
      <c r="A13056" t="s">
        <v>4</v>
      </c>
      <c r="B13056" s="4" t="s">
        <v>5</v>
      </c>
      <c r="C13056" s="4" t="s">
        <v>10</v>
      </c>
    </row>
    <row r="13057" spans="1:5">
      <c r="A13057" t="n">
        <v>94609</v>
      </c>
      <c r="B13057" s="9" t="n">
        <v>12</v>
      </c>
      <c r="C13057" s="7" t="n">
        <v>8474</v>
      </c>
    </row>
    <row r="13058" spans="1:5">
      <c r="A13058" t="s">
        <v>4</v>
      </c>
      <c r="B13058" s="4" t="s">
        <v>5</v>
      </c>
      <c r="C13058" s="4" t="s">
        <v>10</v>
      </c>
    </row>
    <row r="13059" spans="1:5">
      <c r="A13059" t="n">
        <v>94612</v>
      </c>
      <c r="B13059" s="9" t="n">
        <v>12</v>
      </c>
      <c r="C13059" s="7" t="n">
        <v>8476</v>
      </c>
    </row>
    <row r="13060" spans="1:5">
      <c r="A13060" t="s">
        <v>4</v>
      </c>
      <c r="B13060" s="4" t="s">
        <v>5</v>
      </c>
      <c r="C13060" s="4" t="s">
        <v>10</v>
      </c>
    </row>
    <row r="13061" spans="1:5">
      <c r="A13061" t="n">
        <v>94615</v>
      </c>
      <c r="B13061" s="9" t="n">
        <v>12</v>
      </c>
      <c r="C13061" s="7" t="n">
        <v>8477</v>
      </c>
    </row>
    <row r="13062" spans="1:5">
      <c r="A13062" t="s">
        <v>4</v>
      </c>
      <c r="B13062" s="4" t="s">
        <v>5</v>
      </c>
      <c r="C13062" s="4" t="s">
        <v>10</v>
      </c>
    </row>
    <row r="13063" spans="1:5">
      <c r="A13063" t="n">
        <v>94618</v>
      </c>
      <c r="B13063" s="9" t="n">
        <v>12</v>
      </c>
      <c r="C13063" s="7" t="n">
        <v>8478</v>
      </c>
    </row>
    <row r="13064" spans="1:5">
      <c r="A13064" t="s">
        <v>4</v>
      </c>
      <c r="B13064" s="4" t="s">
        <v>5</v>
      </c>
      <c r="C13064" s="4" t="s">
        <v>10</v>
      </c>
    </row>
    <row r="13065" spans="1:5">
      <c r="A13065" t="n">
        <v>94621</v>
      </c>
      <c r="B13065" s="9" t="n">
        <v>12</v>
      </c>
      <c r="C13065" s="7" t="n">
        <v>8918</v>
      </c>
    </row>
    <row r="13066" spans="1:5">
      <c r="A13066" t="s">
        <v>4</v>
      </c>
      <c r="B13066" s="4" t="s">
        <v>5</v>
      </c>
      <c r="C13066" s="4" t="s">
        <v>10</v>
      </c>
    </row>
    <row r="13067" spans="1:5">
      <c r="A13067" t="n">
        <v>94624</v>
      </c>
      <c r="B13067" s="9" t="n">
        <v>12</v>
      </c>
      <c r="C13067" s="7" t="n">
        <v>8480</v>
      </c>
    </row>
    <row r="13068" spans="1:5">
      <c r="A13068" t="s">
        <v>4</v>
      </c>
      <c r="B13068" s="4" t="s">
        <v>5</v>
      </c>
      <c r="C13068" s="4" t="s">
        <v>10</v>
      </c>
    </row>
    <row r="13069" spans="1:5">
      <c r="A13069" t="n">
        <v>94627</v>
      </c>
      <c r="B13069" s="9" t="n">
        <v>12</v>
      </c>
      <c r="C13069" s="7" t="n">
        <v>8481</v>
      </c>
    </row>
    <row r="13070" spans="1:5">
      <c r="A13070" t="s">
        <v>4</v>
      </c>
      <c r="B13070" s="4" t="s">
        <v>5</v>
      </c>
      <c r="C13070" s="4" t="s">
        <v>10</v>
      </c>
    </row>
    <row r="13071" spans="1:5">
      <c r="A13071" t="n">
        <v>94630</v>
      </c>
      <c r="B13071" s="9" t="n">
        <v>12</v>
      </c>
      <c r="C13071" s="7" t="n">
        <v>8484</v>
      </c>
    </row>
    <row r="13072" spans="1:5">
      <c r="A13072" t="s">
        <v>4</v>
      </c>
      <c r="B13072" s="4" t="s">
        <v>5</v>
      </c>
      <c r="C13072" s="4" t="s">
        <v>10</v>
      </c>
    </row>
    <row r="13073" spans="1:3">
      <c r="A13073" t="n">
        <v>94633</v>
      </c>
      <c r="B13073" s="9" t="n">
        <v>12</v>
      </c>
      <c r="C13073" s="7" t="n">
        <v>8950</v>
      </c>
    </row>
    <row r="13074" spans="1:3">
      <c r="A13074" t="s">
        <v>4</v>
      </c>
      <c r="B13074" s="4" t="s">
        <v>5</v>
      </c>
      <c r="C13074" s="4" t="s">
        <v>10</v>
      </c>
    </row>
    <row r="13075" spans="1:3">
      <c r="A13075" t="n">
        <v>94636</v>
      </c>
      <c r="B13075" s="9" t="n">
        <v>12</v>
      </c>
      <c r="C13075" s="7" t="n">
        <v>8951</v>
      </c>
    </row>
    <row r="13076" spans="1:3">
      <c r="A13076" t="s">
        <v>4</v>
      </c>
      <c r="B13076" s="4" t="s">
        <v>5</v>
      </c>
      <c r="C13076" s="4" t="s">
        <v>10</v>
      </c>
    </row>
    <row r="13077" spans="1:3">
      <c r="A13077" t="n">
        <v>94639</v>
      </c>
      <c r="B13077" s="9" t="n">
        <v>12</v>
      </c>
      <c r="C13077" s="7" t="n">
        <v>8952</v>
      </c>
    </row>
    <row r="13078" spans="1:3">
      <c r="A13078" t="s">
        <v>4</v>
      </c>
      <c r="B13078" s="4" t="s">
        <v>5</v>
      </c>
      <c r="C13078" s="4" t="s">
        <v>10</v>
      </c>
    </row>
    <row r="13079" spans="1:3">
      <c r="A13079" t="n">
        <v>94642</v>
      </c>
      <c r="B13079" s="9" t="n">
        <v>12</v>
      </c>
      <c r="C13079" s="7" t="n">
        <v>10259</v>
      </c>
    </row>
    <row r="13080" spans="1:3">
      <c r="A13080" t="s">
        <v>4</v>
      </c>
      <c r="B13080" s="4" t="s">
        <v>5</v>
      </c>
      <c r="C13080" s="4" t="s">
        <v>10</v>
      </c>
    </row>
    <row r="13081" spans="1:3">
      <c r="A13081" t="n">
        <v>94645</v>
      </c>
      <c r="B13081" s="9" t="n">
        <v>12</v>
      </c>
      <c r="C13081" s="7" t="n">
        <v>8466</v>
      </c>
    </row>
    <row r="13082" spans="1:3">
      <c r="A13082" t="s">
        <v>4</v>
      </c>
      <c r="B13082" s="4" t="s">
        <v>5</v>
      </c>
      <c r="C13082" s="4" t="s">
        <v>10</v>
      </c>
    </row>
    <row r="13083" spans="1:3">
      <c r="A13083" t="n">
        <v>94648</v>
      </c>
      <c r="B13083" s="9" t="n">
        <v>12</v>
      </c>
      <c r="C13083" s="7" t="n">
        <v>8467</v>
      </c>
    </row>
    <row r="13084" spans="1:3">
      <c r="A13084" t="s">
        <v>4</v>
      </c>
      <c r="B13084" s="4" t="s">
        <v>5</v>
      </c>
      <c r="C13084" s="4" t="s">
        <v>10</v>
      </c>
    </row>
    <row r="13085" spans="1:3">
      <c r="A13085" t="n">
        <v>94651</v>
      </c>
      <c r="B13085" s="9" t="n">
        <v>12</v>
      </c>
      <c r="C13085" s="7" t="n">
        <v>8468</v>
      </c>
    </row>
    <row r="13086" spans="1:3">
      <c r="A13086" t="s">
        <v>4</v>
      </c>
      <c r="B13086" s="4" t="s">
        <v>5</v>
      </c>
      <c r="C13086" s="4" t="s">
        <v>10</v>
      </c>
    </row>
    <row r="13087" spans="1:3">
      <c r="A13087" t="n">
        <v>94654</v>
      </c>
      <c r="B13087" s="9" t="n">
        <v>12</v>
      </c>
      <c r="C13087" s="7" t="n">
        <v>8469</v>
      </c>
    </row>
    <row r="13088" spans="1:3">
      <c r="A13088" t="s">
        <v>4</v>
      </c>
      <c r="B13088" s="4" t="s">
        <v>5</v>
      </c>
      <c r="C13088" s="4" t="s">
        <v>10</v>
      </c>
    </row>
    <row r="13089" spans="1:3">
      <c r="A13089" t="n">
        <v>94657</v>
      </c>
      <c r="B13089" s="9" t="n">
        <v>12</v>
      </c>
      <c r="C13089" s="7" t="n">
        <v>8472</v>
      </c>
    </row>
    <row r="13090" spans="1:3">
      <c r="A13090" t="s">
        <v>4</v>
      </c>
      <c r="B13090" s="4" t="s">
        <v>5</v>
      </c>
      <c r="C13090" s="4" t="s">
        <v>10</v>
      </c>
    </row>
    <row r="13091" spans="1:3">
      <c r="A13091" t="n">
        <v>94660</v>
      </c>
      <c r="B13091" s="9" t="n">
        <v>12</v>
      </c>
      <c r="C13091" s="7" t="n">
        <v>8473</v>
      </c>
    </row>
    <row r="13092" spans="1:3">
      <c r="A13092" t="s">
        <v>4</v>
      </c>
      <c r="B13092" s="4" t="s">
        <v>5</v>
      </c>
      <c r="C13092" s="4" t="s">
        <v>10</v>
      </c>
    </row>
    <row r="13093" spans="1:3">
      <c r="A13093" t="n">
        <v>94663</v>
      </c>
      <c r="B13093" s="9" t="n">
        <v>12</v>
      </c>
      <c r="C13093" s="7" t="n">
        <v>8949</v>
      </c>
    </row>
    <row r="13094" spans="1:3">
      <c r="A13094" t="s">
        <v>4</v>
      </c>
      <c r="B13094" s="4" t="s">
        <v>5</v>
      </c>
      <c r="C13094" s="4" t="s">
        <v>10</v>
      </c>
    </row>
    <row r="13095" spans="1:3">
      <c r="A13095" t="n">
        <v>94666</v>
      </c>
      <c r="B13095" s="9" t="n">
        <v>12</v>
      </c>
      <c r="C13095" s="7" t="n">
        <v>8912</v>
      </c>
    </row>
    <row r="13096" spans="1:3">
      <c r="A13096" t="s">
        <v>4</v>
      </c>
      <c r="B13096" s="4" t="s">
        <v>5</v>
      </c>
      <c r="C13096" s="4" t="s">
        <v>10</v>
      </c>
    </row>
    <row r="13097" spans="1:3">
      <c r="A13097" t="n">
        <v>94669</v>
      </c>
      <c r="B13097" s="9" t="n">
        <v>12</v>
      </c>
      <c r="C13097" s="7" t="n">
        <v>8916</v>
      </c>
    </row>
    <row r="13098" spans="1:3">
      <c r="A13098" t="s">
        <v>4</v>
      </c>
      <c r="B13098" s="4" t="s">
        <v>5</v>
      </c>
      <c r="C13098" s="4" t="s">
        <v>10</v>
      </c>
    </row>
    <row r="13099" spans="1:3">
      <c r="A13099" t="n">
        <v>94672</v>
      </c>
      <c r="B13099" s="9" t="n">
        <v>12</v>
      </c>
      <c r="C13099" s="7" t="n">
        <v>8919</v>
      </c>
    </row>
    <row r="13100" spans="1:3">
      <c r="A13100" t="s">
        <v>4</v>
      </c>
      <c r="B13100" s="4" t="s">
        <v>5</v>
      </c>
      <c r="C13100" s="4" t="s">
        <v>10</v>
      </c>
    </row>
    <row r="13101" spans="1:3">
      <c r="A13101" t="n">
        <v>94675</v>
      </c>
      <c r="B13101" s="9" t="n">
        <v>12</v>
      </c>
      <c r="C13101" s="7" t="n">
        <v>8866</v>
      </c>
    </row>
    <row r="13102" spans="1:3">
      <c r="A13102" t="s">
        <v>4</v>
      </c>
      <c r="B13102" s="4" t="s">
        <v>5</v>
      </c>
      <c r="C13102" s="4" t="s">
        <v>10</v>
      </c>
    </row>
    <row r="13103" spans="1:3">
      <c r="A13103" t="n">
        <v>94678</v>
      </c>
      <c r="B13103" s="9" t="n">
        <v>12</v>
      </c>
      <c r="C13103" s="7" t="n">
        <v>8463</v>
      </c>
    </row>
    <row r="13104" spans="1:3">
      <c r="A13104" t="s">
        <v>4</v>
      </c>
      <c r="B13104" s="4" t="s">
        <v>5</v>
      </c>
      <c r="C13104" s="4" t="s">
        <v>10</v>
      </c>
    </row>
    <row r="13105" spans="1:3">
      <c r="A13105" t="n">
        <v>94681</v>
      </c>
      <c r="B13105" s="9" t="n">
        <v>12</v>
      </c>
      <c r="C13105" s="7" t="n">
        <v>8464</v>
      </c>
    </row>
    <row r="13106" spans="1:3">
      <c r="A13106" t="s">
        <v>4</v>
      </c>
      <c r="B13106" s="4" t="s">
        <v>5</v>
      </c>
      <c r="C13106" s="4" t="s">
        <v>10</v>
      </c>
    </row>
    <row r="13107" spans="1:3">
      <c r="A13107" t="n">
        <v>94684</v>
      </c>
      <c r="B13107" s="9" t="n">
        <v>12</v>
      </c>
      <c r="C13107" s="7" t="n">
        <v>8465</v>
      </c>
    </row>
    <row r="13108" spans="1:3">
      <c r="A13108" t="s">
        <v>4</v>
      </c>
      <c r="B13108" s="4" t="s">
        <v>5</v>
      </c>
      <c r="C13108" s="4" t="s">
        <v>10</v>
      </c>
    </row>
    <row r="13109" spans="1:3">
      <c r="A13109" t="n">
        <v>94687</v>
      </c>
      <c r="B13109" s="9" t="n">
        <v>12</v>
      </c>
      <c r="C13109" s="7" t="n">
        <v>8947</v>
      </c>
    </row>
    <row r="13110" spans="1:3">
      <c r="A13110" t="s">
        <v>4</v>
      </c>
      <c r="B13110" s="4" t="s">
        <v>5</v>
      </c>
      <c r="C13110" s="4" t="s">
        <v>10</v>
      </c>
    </row>
    <row r="13111" spans="1:3">
      <c r="A13111" t="n">
        <v>94690</v>
      </c>
      <c r="B13111" s="9" t="n">
        <v>12</v>
      </c>
      <c r="C13111" s="7" t="n">
        <v>8513</v>
      </c>
    </row>
    <row r="13112" spans="1:3">
      <c r="A13112" t="s">
        <v>4</v>
      </c>
      <c r="B13112" s="4" t="s">
        <v>5</v>
      </c>
      <c r="C13112" s="4" t="s">
        <v>13</v>
      </c>
      <c r="D13112" s="4" t="s">
        <v>6</v>
      </c>
    </row>
    <row r="13113" spans="1:3">
      <c r="A13113" t="n">
        <v>94693</v>
      </c>
      <c r="B13113" s="30" t="n">
        <v>2</v>
      </c>
      <c r="C13113" s="7" t="n">
        <v>11</v>
      </c>
      <c r="D13113" s="7" t="s">
        <v>746</v>
      </c>
    </row>
    <row r="13114" spans="1:3">
      <c r="A13114" t="s">
        <v>4</v>
      </c>
      <c r="B13114" s="4" t="s">
        <v>5</v>
      </c>
      <c r="C13114" s="4" t="s">
        <v>10</v>
      </c>
    </row>
    <row r="13115" spans="1:3">
      <c r="A13115" t="n">
        <v>94714</v>
      </c>
      <c r="B13115" s="9" t="n">
        <v>12</v>
      </c>
      <c r="C13115" s="7" t="n">
        <v>8945</v>
      </c>
    </row>
    <row r="13116" spans="1:3">
      <c r="A13116" t="s">
        <v>4</v>
      </c>
      <c r="B13116" s="4" t="s">
        <v>5</v>
      </c>
      <c r="C13116" s="4" t="s">
        <v>10</v>
      </c>
    </row>
    <row r="13117" spans="1:3">
      <c r="A13117" t="n">
        <v>94717</v>
      </c>
      <c r="B13117" s="9" t="n">
        <v>12</v>
      </c>
      <c r="C13117" s="7" t="n">
        <v>8946</v>
      </c>
    </row>
    <row r="13118" spans="1:3">
      <c r="A13118" t="s">
        <v>4</v>
      </c>
      <c r="B13118" s="4" t="s">
        <v>5</v>
      </c>
      <c r="C13118" s="4" t="s">
        <v>10</v>
      </c>
    </row>
    <row r="13119" spans="1:3">
      <c r="A13119" t="n">
        <v>94720</v>
      </c>
      <c r="B13119" s="9" t="n">
        <v>12</v>
      </c>
      <c r="C13119" s="7" t="n">
        <v>8514</v>
      </c>
    </row>
    <row r="13120" spans="1:3">
      <c r="A13120" t="s">
        <v>4</v>
      </c>
      <c r="B13120" s="4" t="s">
        <v>5</v>
      </c>
      <c r="C13120" s="4" t="s">
        <v>10</v>
      </c>
    </row>
    <row r="13121" spans="1:4">
      <c r="A13121" t="n">
        <v>94723</v>
      </c>
      <c r="B13121" s="9" t="n">
        <v>12</v>
      </c>
      <c r="C13121" s="7" t="n">
        <v>8448</v>
      </c>
    </row>
    <row r="13122" spans="1:4">
      <c r="A13122" t="s">
        <v>4</v>
      </c>
      <c r="B13122" s="4" t="s">
        <v>5</v>
      </c>
      <c r="C13122" s="4" t="s">
        <v>10</v>
      </c>
    </row>
    <row r="13123" spans="1:4">
      <c r="A13123" t="n">
        <v>94726</v>
      </c>
      <c r="B13123" s="9" t="n">
        <v>12</v>
      </c>
      <c r="C13123" s="7" t="n">
        <v>8449</v>
      </c>
    </row>
    <row r="13124" spans="1:4">
      <c r="A13124" t="s">
        <v>4</v>
      </c>
      <c r="B13124" s="4" t="s">
        <v>5</v>
      </c>
      <c r="C13124" s="4" t="s">
        <v>10</v>
      </c>
    </row>
    <row r="13125" spans="1:4">
      <c r="A13125" t="n">
        <v>94729</v>
      </c>
      <c r="B13125" s="9" t="n">
        <v>12</v>
      </c>
      <c r="C13125" s="7" t="n">
        <v>8450</v>
      </c>
    </row>
    <row r="13126" spans="1:4">
      <c r="A13126" t="s">
        <v>4</v>
      </c>
      <c r="B13126" s="4" t="s">
        <v>5</v>
      </c>
      <c r="C13126" s="4" t="s">
        <v>10</v>
      </c>
    </row>
    <row r="13127" spans="1:4">
      <c r="A13127" t="n">
        <v>94732</v>
      </c>
      <c r="B13127" s="9" t="n">
        <v>12</v>
      </c>
      <c r="C13127" s="7" t="n">
        <v>8451</v>
      </c>
    </row>
    <row r="13128" spans="1:4">
      <c r="A13128" t="s">
        <v>4</v>
      </c>
      <c r="B13128" s="4" t="s">
        <v>5</v>
      </c>
      <c r="C13128" s="4" t="s">
        <v>10</v>
      </c>
    </row>
    <row r="13129" spans="1:4">
      <c r="A13129" t="n">
        <v>94735</v>
      </c>
      <c r="B13129" s="9" t="n">
        <v>12</v>
      </c>
      <c r="C13129" s="7" t="n">
        <v>8452</v>
      </c>
    </row>
    <row r="13130" spans="1:4">
      <c r="A13130" t="s">
        <v>4</v>
      </c>
      <c r="B13130" s="4" t="s">
        <v>5</v>
      </c>
      <c r="C13130" s="4" t="s">
        <v>10</v>
      </c>
    </row>
    <row r="13131" spans="1:4">
      <c r="A13131" t="n">
        <v>94738</v>
      </c>
      <c r="B13131" s="9" t="n">
        <v>12</v>
      </c>
      <c r="C13131" s="7" t="n">
        <v>8453</v>
      </c>
    </row>
    <row r="13132" spans="1:4">
      <c r="A13132" t="s">
        <v>4</v>
      </c>
      <c r="B13132" s="4" t="s">
        <v>5</v>
      </c>
      <c r="C13132" s="4" t="s">
        <v>10</v>
      </c>
    </row>
    <row r="13133" spans="1:4">
      <c r="A13133" t="n">
        <v>94741</v>
      </c>
      <c r="B13133" s="9" t="n">
        <v>12</v>
      </c>
      <c r="C13133" s="7" t="n">
        <v>8454</v>
      </c>
    </row>
    <row r="13134" spans="1:4">
      <c r="A13134" t="s">
        <v>4</v>
      </c>
      <c r="B13134" s="4" t="s">
        <v>5</v>
      </c>
      <c r="C13134" s="4" t="s">
        <v>10</v>
      </c>
    </row>
    <row r="13135" spans="1:4">
      <c r="A13135" t="n">
        <v>94744</v>
      </c>
      <c r="B13135" s="9" t="n">
        <v>12</v>
      </c>
      <c r="C13135" s="7" t="n">
        <v>8455</v>
      </c>
    </row>
    <row r="13136" spans="1:4">
      <c r="A13136" t="s">
        <v>4</v>
      </c>
      <c r="B13136" s="4" t="s">
        <v>5</v>
      </c>
      <c r="C13136" s="4" t="s">
        <v>10</v>
      </c>
    </row>
    <row r="13137" spans="1:3">
      <c r="A13137" t="n">
        <v>94747</v>
      </c>
      <c r="B13137" s="9" t="n">
        <v>12</v>
      </c>
      <c r="C13137" s="7" t="n">
        <v>8456</v>
      </c>
    </row>
    <row r="13138" spans="1:3">
      <c r="A13138" t="s">
        <v>4</v>
      </c>
      <c r="B13138" s="4" t="s">
        <v>5</v>
      </c>
      <c r="C13138" s="4" t="s">
        <v>10</v>
      </c>
    </row>
    <row r="13139" spans="1:3">
      <c r="A13139" t="n">
        <v>94750</v>
      </c>
      <c r="B13139" s="9" t="n">
        <v>12</v>
      </c>
      <c r="C13139" s="7" t="n">
        <v>8457</v>
      </c>
    </row>
    <row r="13140" spans="1:3">
      <c r="A13140" t="s">
        <v>4</v>
      </c>
      <c r="B13140" s="4" t="s">
        <v>5</v>
      </c>
      <c r="C13140" s="4" t="s">
        <v>10</v>
      </c>
    </row>
    <row r="13141" spans="1:3">
      <c r="A13141" t="n">
        <v>94753</v>
      </c>
      <c r="B13141" s="9" t="n">
        <v>12</v>
      </c>
      <c r="C13141" s="7" t="n">
        <v>8458</v>
      </c>
    </row>
    <row r="13142" spans="1:3">
      <c r="A13142" t="s">
        <v>4</v>
      </c>
      <c r="B13142" s="4" t="s">
        <v>5</v>
      </c>
      <c r="C13142" s="4" t="s">
        <v>10</v>
      </c>
    </row>
    <row r="13143" spans="1:3">
      <c r="A13143" t="n">
        <v>94756</v>
      </c>
      <c r="B13143" s="9" t="n">
        <v>12</v>
      </c>
      <c r="C13143" s="7" t="n">
        <v>8459</v>
      </c>
    </row>
    <row r="13144" spans="1:3">
      <c r="A13144" t="s">
        <v>4</v>
      </c>
      <c r="B13144" s="4" t="s">
        <v>5</v>
      </c>
      <c r="C13144" s="4" t="s">
        <v>10</v>
      </c>
    </row>
    <row r="13145" spans="1:3">
      <c r="A13145" t="n">
        <v>94759</v>
      </c>
      <c r="B13145" s="9" t="n">
        <v>12</v>
      </c>
      <c r="C13145" s="7" t="n">
        <v>8460</v>
      </c>
    </row>
    <row r="13146" spans="1:3">
      <c r="A13146" t="s">
        <v>4</v>
      </c>
      <c r="B13146" s="4" t="s">
        <v>5</v>
      </c>
      <c r="C13146" s="4" t="s">
        <v>10</v>
      </c>
    </row>
    <row r="13147" spans="1:3">
      <c r="A13147" t="n">
        <v>94762</v>
      </c>
      <c r="B13147" s="9" t="n">
        <v>12</v>
      </c>
      <c r="C13147" s="7" t="n">
        <v>8461</v>
      </c>
    </row>
    <row r="13148" spans="1:3">
      <c r="A13148" t="s">
        <v>4</v>
      </c>
      <c r="B13148" s="4" t="s">
        <v>5</v>
      </c>
      <c r="C13148" s="4" t="s">
        <v>10</v>
      </c>
    </row>
    <row r="13149" spans="1:3">
      <c r="A13149" t="n">
        <v>94765</v>
      </c>
      <c r="B13149" s="9" t="n">
        <v>12</v>
      </c>
      <c r="C13149" s="7" t="n">
        <v>8462</v>
      </c>
    </row>
    <row r="13150" spans="1:3">
      <c r="A13150" t="s">
        <v>4</v>
      </c>
      <c r="B13150" s="4" t="s">
        <v>5</v>
      </c>
      <c r="C13150" s="4" t="s">
        <v>10</v>
      </c>
    </row>
    <row r="13151" spans="1:3">
      <c r="A13151" t="n">
        <v>94768</v>
      </c>
      <c r="B13151" s="9" t="n">
        <v>12</v>
      </c>
      <c r="C13151" s="7" t="n">
        <v>8864</v>
      </c>
    </row>
    <row r="13152" spans="1:3">
      <c r="A13152" t="s">
        <v>4</v>
      </c>
      <c r="B13152" s="4" t="s">
        <v>5</v>
      </c>
      <c r="C13152" s="4" t="s">
        <v>10</v>
      </c>
    </row>
    <row r="13153" spans="1:3">
      <c r="A13153" t="n">
        <v>94771</v>
      </c>
      <c r="B13153" s="9" t="n">
        <v>12</v>
      </c>
      <c r="C13153" s="7" t="n">
        <v>8865</v>
      </c>
    </row>
    <row r="13154" spans="1:3">
      <c r="A13154" t="s">
        <v>4</v>
      </c>
      <c r="B13154" s="4" t="s">
        <v>5</v>
      </c>
      <c r="C13154" s="4" t="s">
        <v>10</v>
      </c>
    </row>
    <row r="13155" spans="1:3">
      <c r="A13155" t="n">
        <v>94774</v>
      </c>
      <c r="B13155" s="9" t="n">
        <v>12</v>
      </c>
      <c r="C13155" s="7" t="n">
        <v>10257</v>
      </c>
    </row>
    <row r="13156" spans="1:3">
      <c r="A13156" t="s">
        <v>4</v>
      </c>
      <c r="B13156" s="4" t="s">
        <v>5</v>
      </c>
      <c r="C13156" s="4" t="s">
        <v>13</v>
      </c>
      <c r="D13156" s="4" t="s">
        <v>13</v>
      </c>
      <c r="E13156" s="4" t="s">
        <v>13</v>
      </c>
      <c r="F13156" s="4" t="s">
        <v>9</v>
      </c>
      <c r="G13156" s="4" t="s">
        <v>13</v>
      </c>
      <c r="H13156" s="4" t="s">
        <v>13</v>
      </c>
      <c r="I13156" s="4" t="s">
        <v>13</v>
      </c>
      <c r="J13156" s="4" t="s">
        <v>84</v>
      </c>
    </row>
    <row r="13157" spans="1:3">
      <c r="A13157" t="n">
        <v>94777</v>
      </c>
      <c r="B13157" s="15" t="n">
        <v>5</v>
      </c>
      <c r="C13157" s="7" t="n">
        <v>35</v>
      </c>
      <c r="D13157" s="7" t="n">
        <v>3</v>
      </c>
      <c r="E13157" s="7" t="n">
        <v>0</v>
      </c>
      <c r="F13157" s="7" t="n">
        <v>1</v>
      </c>
      <c r="G13157" s="7" t="n">
        <v>14</v>
      </c>
      <c r="H13157" s="7" t="n">
        <v>2</v>
      </c>
      <c r="I13157" s="7" t="n">
        <v>1</v>
      </c>
      <c r="J13157" s="16" t="n">
        <f t="normal" ca="1">A13161</f>
        <v>0</v>
      </c>
    </row>
    <row r="13158" spans="1:3">
      <c r="A13158" t="s">
        <v>4</v>
      </c>
      <c r="B13158" s="4" t="s">
        <v>5</v>
      </c>
      <c r="C13158" s="4" t="s">
        <v>13</v>
      </c>
      <c r="D13158" s="4" t="s">
        <v>13</v>
      </c>
      <c r="E13158" s="4" t="s">
        <v>9</v>
      </c>
      <c r="F13158" s="4" t="s">
        <v>13</v>
      </c>
      <c r="G13158" s="4" t="s">
        <v>13</v>
      </c>
    </row>
    <row r="13159" spans="1:3">
      <c r="A13159" t="n">
        <v>94792</v>
      </c>
      <c r="B13159" s="25" t="n">
        <v>18</v>
      </c>
      <c r="C13159" s="7" t="n">
        <v>3</v>
      </c>
      <c r="D13159" s="7" t="n">
        <v>0</v>
      </c>
      <c r="E13159" s="7" t="n">
        <v>1</v>
      </c>
      <c r="F13159" s="7" t="n">
        <v>19</v>
      </c>
      <c r="G13159" s="7" t="n">
        <v>1</v>
      </c>
    </row>
    <row r="13160" spans="1:3">
      <c r="A13160" t="s">
        <v>4</v>
      </c>
      <c r="B13160" s="4" t="s">
        <v>5</v>
      </c>
      <c r="C13160" s="4" t="s">
        <v>10</v>
      </c>
      <c r="D13160" s="4" t="s">
        <v>13</v>
      </c>
      <c r="E13160" s="4" t="s">
        <v>13</v>
      </c>
    </row>
    <row r="13161" spans="1:3">
      <c r="A13161" t="n">
        <v>94801</v>
      </c>
      <c r="B13161" s="51" t="n">
        <v>104</v>
      </c>
      <c r="C13161" s="7" t="n">
        <v>1</v>
      </c>
      <c r="D13161" s="7" t="n">
        <v>3</v>
      </c>
      <c r="E13161" s="7" t="n">
        <v>1</v>
      </c>
    </row>
    <row r="13162" spans="1:3">
      <c r="A13162" t="s">
        <v>4</v>
      </c>
      <c r="B13162" s="4" t="s">
        <v>5</v>
      </c>
    </row>
    <row r="13163" spans="1:3">
      <c r="A13163" t="n">
        <v>94806</v>
      </c>
      <c r="B13163" s="5" t="n">
        <v>1</v>
      </c>
    </row>
    <row r="13164" spans="1:3">
      <c r="A13164" t="s">
        <v>4</v>
      </c>
      <c r="B13164" s="4" t="s">
        <v>5</v>
      </c>
      <c r="C13164" s="4" t="s">
        <v>10</v>
      </c>
      <c r="D13164" s="4" t="s">
        <v>13</v>
      </c>
      <c r="E13164" s="4" t="s">
        <v>13</v>
      </c>
    </row>
    <row r="13165" spans="1:3">
      <c r="A13165" t="n">
        <v>94807</v>
      </c>
      <c r="B13165" s="51" t="n">
        <v>104</v>
      </c>
      <c r="C13165" s="7" t="n">
        <v>2</v>
      </c>
      <c r="D13165" s="7" t="n">
        <v>3</v>
      </c>
      <c r="E13165" s="7" t="n">
        <v>1</v>
      </c>
    </row>
    <row r="13166" spans="1:3">
      <c r="A13166" t="s">
        <v>4</v>
      </c>
      <c r="B13166" s="4" t="s">
        <v>5</v>
      </c>
    </row>
    <row r="13167" spans="1:3">
      <c r="A13167" t="n">
        <v>94812</v>
      </c>
      <c r="B13167" s="5" t="n">
        <v>1</v>
      </c>
    </row>
    <row r="13168" spans="1:3">
      <c r="A13168" t="s">
        <v>4</v>
      </c>
      <c r="B13168" s="4" t="s">
        <v>5</v>
      </c>
      <c r="C13168" s="4" t="s">
        <v>13</v>
      </c>
      <c r="D13168" s="4" t="s">
        <v>13</v>
      </c>
      <c r="E13168" s="4" t="s">
        <v>13</v>
      </c>
      <c r="F13168" s="4" t="s">
        <v>9</v>
      </c>
      <c r="G13168" s="4" t="s">
        <v>13</v>
      </c>
      <c r="H13168" s="4" t="s">
        <v>13</v>
      </c>
      <c r="I13168" s="4" t="s">
        <v>13</v>
      </c>
      <c r="J13168" s="4" t="s">
        <v>13</v>
      </c>
      <c r="K13168" s="4" t="s">
        <v>9</v>
      </c>
      <c r="L13168" s="4" t="s">
        <v>13</v>
      </c>
      <c r="M13168" s="4" t="s">
        <v>13</v>
      </c>
      <c r="N13168" s="4" t="s">
        <v>13</v>
      </c>
      <c r="O13168" s="4" t="s">
        <v>84</v>
      </c>
    </row>
    <row r="13169" spans="1:15">
      <c r="A13169" t="n">
        <v>94813</v>
      </c>
      <c r="B13169" s="15" t="n">
        <v>5</v>
      </c>
      <c r="C13169" s="7" t="n">
        <v>35</v>
      </c>
      <c r="D13169" s="7" t="n">
        <v>1</v>
      </c>
      <c r="E13169" s="7" t="n">
        <v>0</v>
      </c>
      <c r="F13169" s="7" t="n">
        <v>22</v>
      </c>
      <c r="G13169" s="7" t="n">
        <v>2</v>
      </c>
      <c r="H13169" s="7" t="n">
        <v>35</v>
      </c>
      <c r="I13169" s="7" t="n">
        <v>1</v>
      </c>
      <c r="J13169" s="7" t="n">
        <v>0</v>
      </c>
      <c r="K13169" s="7" t="n">
        <v>24</v>
      </c>
      <c r="L13169" s="7" t="n">
        <v>2</v>
      </c>
      <c r="M13169" s="7" t="n">
        <v>11</v>
      </c>
      <c r="N13169" s="7" t="n">
        <v>1</v>
      </c>
      <c r="O13169" s="16" t="n">
        <f t="normal" ca="1">A13177</f>
        <v>0</v>
      </c>
    </row>
    <row r="13170" spans="1:15">
      <c r="A13170" t="s">
        <v>4</v>
      </c>
      <c r="B13170" s="4" t="s">
        <v>5</v>
      </c>
      <c r="C13170" s="4" t="s">
        <v>10</v>
      </c>
      <c r="D13170" s="4" t="s">
        <v>13</v>
      </c>
      <c r="E13170" s="4" t="s">
        <v>13</v>
      </c>
    </row>
    <row r="13171" spans="1:15">
      <c r="A13171" t="n">
        <v>94836</v>
      </c>
      <c r="B13171" s="51" t="n">
        <v>104</v>
      </c>
      <c r="C13171" s="7" t="n">
        <v>1</v>
      </c>
      <c r="D13171" s="7" t="n">
        <v>4</v>
      </c>
      <c r="E13171" s="7" t="n">
        <v>1</v>
      </c>
    </row>
    <row r="13172" spans="1:15">
      <c r="A13172" t="s">
        <v>4</v>
      </c>
      <c r="B13172" s="4" t="s">
        <v>5</v>
      </c>
    </row>
    <row r="13173" spans="1:15">
      <c r="A13173" t="n">
        <v>94841</v>
      </c>
      <c r="B13173" s="5" t="n">
        <v>1</v>
      </c>
    </row>
    <row r="13174" spans="1:15">
      <c r="A13174" t="s">
        <v>4</v>
      </c>
      <c r="B13174" s="4" t="s">
        <v>5</v>
      </c>
      <c r="C13174" s="4" t="s">
        <v>10</v>
      </c>
    </row>
    <row r="13175" spans="1:15">
      <c r="A13175" t="n">
        <v>94842</v>
      </c>
      <c r="B13175" s="9" t="n">
        <v>12</v>
      </c>
      <c r="C13175" s="7" t="n">
        <v>8704</v>
      </c>
    </row>
    <row r="13176" spans="1:15">
      <c r="A13176" t="s">
        <v>4</v>
      </c>
      <c r="B13176" s="4" t="s">
        <v>5</v>
      </c>
      <c r="C13176" s="4" t="s">
        <v>13</v>
      </c>
      <c r="D13176" s="4" t="s">
        <v>10</v>
      </c>
      <c r="E13176" s="4" t="s">
        <v>9</v>
      </c>
    </row>
    <row r="13177" spans="1:15">
      <c r="A13177" t="n">
        <v>94845</v>
      </c>
      <c r="B13177" s="41" t="n">
        <v>167</v>
      </c>
      <c r="C13177" s="7" t="n">
        <v>1</v>
      </c>
      <c r="D13177" s="7" t="n">
        <v>0</v>
      </c>
      <c r="E13177" s="7" t="n">
        <v>48</v>
      </c>
    </row>
    <row r="13178" spans="1:15">
      <c r="A13178" t="s">
        <v>4</v>
      </c>
      <c r="B13178" s="4" t="s">
        <v>5</v>
      </c>
      <c r="C13178" s="4" t="s">
        <v>13</v>
      </c>
      <c r="D13178" s="4" t="s">
        <v>10</v>
      </c>
      <c r="E13178" s="4" t="s">
        <v>9</v>
      </c>
    </row>
    <row r="13179" spans="1:15">
      <c r="A13179" t="n">
        <v>94853</v>
      </c>
      <c r="B13179" s="41" t="n">
        <v>167</v>
      </c>
      <c r="C13179" s="7" t="n">
        <v>1</v>
      </c>
      <c r="D13179" s="7" t="n">
        <v>1</v>
      </c>
      <c r="E13179" s="7" t="n">
        <v>48</v>
      </c>
    </row>
    <row r="13180" spans="1:15">
      <c r="A13180" t="s">
        <v>4</v>
      </c>
      <c r="B13180" s="4" t="s">
        <v>5</v>
      </c>
      <c r="C13180" s="4" t="s">
        <v>13</v>
      </c>
      <c r="D13180" s="4" t="s">
        <v>10</v>
      </c>
      <c r="E13180" s="4" t="s">
        <v>9</v>
      </c>
    </row>
    <row r="13181" spans="1:15">
      <c r="A13181" t="n">
        <v>94861</v>
      </c>
      <c r="B13181" s="41" t="n">
        <v>167</v>
      </c>
      <c r="C13181" s="7" t="n">
        <v>1</v>
      </c>
      <c r="D13181" s="7" t="n">
        <v>2</v>
      </c>
      <c r="E13181" s="7" t="n">
        <v>48</v>
      </c>
    </row>
    <row r="13182" spans="1:15">
      <c r="A13182" t="s">
        <v>4</v>
      </c>
      <c r="B13182" s="4" t="s">
        <v>5</v>
      </c>
      <c r="C13182" s="4" t="s">
        <v>13</v>
      </c>
      <c r="D13182" s="4" t="s">
        <v>10</v>
      </c>
      <c r="E13182" s="4" t="s">
        <v>9</v>
      </c>
    </row>
    <row r="13183" spans="1:15">
      <c r="A13183" t="n">
        <v>94869</v>
      </c>
      <c r="B13183" s="41" t="n">
        <v>167</v>
      </c>
      <c r="C13183" s="7" t="n">
        <v>1</v>
      </c>
      <c r="D13183" s="7" t="n">
        <v>3</v>
      </c>
      <c r="E13183" s="7" t="n">
        <v>48</v>
      </c>
    </row>
    <row r="13184" spans="1:15">
      <c r="A13184" t="s">
        <v>4</v>
      </c>
      <c r="B13184" s="4" t="s">
        <v>5</v>
      </c>
      <c r="C13184" s="4" t="s">
        <v>13</v>
      </c>
      <c r="D13184" s="4" t="s">
        <v>10</v>
      </c>
      <c r="E13184" s="4" t="s">
        <v>9</v>
      </c>
    </row>
    <row r="13185" spans="1:15">
      <c r="A13185" t="n">
        <v>94877</v>
      </c>
      <c r="B13185" s="41" t="n">
        <v>167</v>
      </c>
      <c r="C13185" s="7" t="n">
        <v>1</v>
      </c>
      <c r="D13185" s="7" t="n">
        <v>4</v>
      </c>
      <c r="E13185" s="7" t="n">
        <v>48</v>
      </c>
    </row>
    <row r="13186" spans="1:15">
      <c r="A13186" t="s">
        <v>4</v>
      </c>
      <c r="B13186" s="4" t="s">
        <v>5</v>
      </c>
      <c r="C13186" s="4" t="s">
        <v>13</v>
      </c>
      <c r="D13186" s="4" t="s">
        <v>10</v>
      </c>
      <c r="E13186" s="4" t="s">
        <v>9</v>
      </c>
    </row>
    <row r="13187" spans="1:15">
      <c r="A13187" t="n">
        <v>94885</v>
      </c>
      <c r="B13187" s="41" t="n">
        <v>167</v>
      </c>
      <c r="C13187" s="7" t="n">
        <v>1</v>
      </c>
      <c r="D13187" s="7" t="n">
        <v>5</v>
      </c>
      <c r="E13187" s="7" t="n">
        <v>48</v>
      </c>
    </row>
    <row r="13188" spans="1:15">
      <c r="A13188" t="s">
        <v>4</v>
      </c>
      <c r="B13188" s="4" t="s">
        <v>5</v>
      </c>
      <c r="C13188" s="4" t="s">
        <v>13</v>
      </c>
      <c r="D13188" s="4" t="s">
        <v>10</v>
      </c>
      <c r="E13188" s="4" t="s">
        <v>9</v>
      </c>
    </row>
    <row r="13189" spans="1:15">
      <c r="A13189" t="n">
        <v>94893</v>
      </c>
      <c r="B13189" s="41" t="n">
        <v>167</v>
      </c>
      <c r="C13189" s="7" t="n">
        <v>1</v>
      </c>
      <c r="D13189" s="7" t="n">
        <v>6</v>
      </c>
      <c r="E13189" s="7" t="n">
        <v>48</v>
      </c>
    </row>
    <row r="13190" spans="1:15">
      <c r="A13190" t="s">
        <v>4</v>
      </c>
      <c r="B13190" s="4" t="s">
        <v>5</v>
      </c>
      <c r="C13190" s="4" t="s">
        <v>13</v>
      </c>
      <c r="D13190" s="4" t="s">
        <v>10</v>
      </c>
      <c r="E13190" s="4" t="s">
        <v>9</v>
      </c>
    </row>
    <row r="13191" spans="1:15">
      <c r="A13191" t="n">
        <v>94901</v>
      </c>
      <c r="B13191" s="41" t="n">
        <v>167</v>
      </c>
      <c r="C13191" s="7" t="n">
        <v>1</v>
      </c>
      <c r="D13191" s="7" t="n">
        <v>7</v>
      </c>
      <c r="E13191" s="7" t="n">
        <v>48</v>
      </c>
    </row>
    <row r="13192" spans="1:15">
      <c r="A13192" t="s">
        <v>4</v>
      </c>
      <c r="B13192" s="4" t="s">
        <v>5</v>
      </c>
      <c r="C13192" s="4" t="s">
        <v>13</v>
      </c>
      <c r="D13192" s="4" t="s">
        <v>10</v>
      </c>
      <c r="E13192" s="4" t="s">
        <v>9</v>
      </c>
    </row>
    <row r="13193" spans="1:15">
      <c r="A13193" t="n">
        <v>94909</v>
      </c>
      <c r="B13193" s="41" t="n">
        <v>167</v>
      </c>
      <c r="C13193" s="7" t="n">
        <v>1</v>
      </c>
      <c r="D13193" s="7" t="n">
        <v>8</v>
      </c>
      <c r="E13193" s="7" t="n">
        <v>48</v>
      </c>
    </row>
    <row r="13194" spans="1:15">
      <c r="A13194" t="s">
        <v>4</v>
      </c>
      <c r="B13194" s="4" t="s">
        <v>5</v>
      </c>
      <c r="C13194" s="4" t="s">
        <v>13</v>
      </c>
      <c r="D13194" s="4" t="s">
        <v>10</v>
      </c>
      <c r="E13194" s="4" t="s">
        <v>9</v>
      </c>
    </row>
    <row r="13195" spans="1:15">
      <c r="A13195" t="n">
        <v>94917</v>
      </c>
      <c r="B13195" s="41" t="n">
        <v>167</v>
      </c>
      <c r="C13195" s="7" t="n">
        <v>1</v>
      </c>
      <c r="D13195" s="7" t="n">
        <v>9</v>
      </c>
      <c r="E13195" s="7" t="n">
        <v>48</v>
      </c>
    </row>
    <row r="13196" spans="1:15">
      <c r="A13196" t="s">
        <v>4</v>
      </c>
      <c r="B13196" s="4" t="s">
        <v>5</v>
      </c>
      <c r="C13196" s="4" t="s">
        <v>13</v>
      </c>
      <c r="D13196" s="4" t="s">
        <v>10</v>
      </c>
      <c r="E13196" s="4" t="s">
        <v>9</v>
      </c>
    </row>
    <row r="13197" spans="1:15">
      <c r="A13197" t="n">
        <v>94925</v>
      </c>
      <c r="B13197" s="41" t="n">
        <v>167</v>
      </c>
      <c r="C13197" s="7" t="n">
        <v>1</v>
      </c>
      <c r="D13197" s="7" t="n">
        <v>11</v>
      </c>
      <c r="E13197" s="7" t="n">
        <v>48</v>
      </c>
    </row>
    <row r="13198" spans="1:15">
      <c r="A13198" t="s">
        <v>4</v>
      </c>
      <c r="B13198" s="4" t="s">
        <v>5</v>
      </c>
      <c r="C13198" s="4" t="s">
        <v>13</v>
      </c>
      <c r="D13198" s="4" t="s">
        <v>10</v>
      </c>
      <c r="E13198" s="4" t="s">
        <v>9</v>
      </c>
    </row>
    <row r="13199" spans="1:15">
      <c r="A13199" t="n">
        <v>94933</v>
      </c>
      <c r="B13199" s="41" t="n">
        <v>167</v>
      </c>
      <c r="C13199" s="7" t="n">
        <v>1</v>
      </c>
      <c r="D13199" s="7" t="n">
        <v>12</v>
      </c>
      <c r="E13199" s="7" t="n">
        <v>48</v>
      </c>
    </row>
    <row r="13200" spans="1:15">
      <c r="A13200" t="s">
        <v>4</v>
      </c>
      <c r="B13200" s="4" t="s">
        <v>5</v>
      </c>
      <c r="C13200" s="4" t="s">
        <v>13</v>
      </c>
      <c r="D13200" s="4" t="s">
        <v>10</v>
      </c>
      <c r="E13200" s="4" t="s">
        <v>9</v>
      </c>
    </row>
    <row r="13201" spans="1:5">
      <c r="A13201" t="n">
        <v>94941</v>
      </c>
      <c r="B13201" s="41" t="n">
        <v>167</v>
      </c>
      <c r="C13201" s="7" t="n">
        <v>1</v>
      </c>
      <c r="D13201" s="7" t="n">
        <v>13</v>
      </c>
      <c r="E13201" s="7" t="n">
        <v>48</v>
      </c>
    </row>
    <row r="13202" spans="1:5">
      <c r="A13202" t="s">
        <v>4</v>
      </c>
      <c r="B13202" s="4" t="s">
        <v>5</v>
      </c>
      <c r="C13202" s="4" t="s">
        <v>13</v>
      </c>
      <c r="D13202" s="4" t="s">
        <v>10</v>
      </c>
      <c r="E13202" s="4" t="s">
        <v>9</v>
      </c>
    </row>
    <row r="13203" spans="1:5">
      <c r="A13203" t="n">
        <v>94949</v>
      </c>
      <c r="B13203" s="41" t="n">
        <v>167</v>
      </c>
      <c r="C13203" s="7" t="n">
        <v>1</v>
      </c>
      <c r="D13203" s="7" t="n">
        <v>14</v>
      </c>
      <c r="E13203" s="7" t="n">
        <v>48</v>
      </c>
    </row>
    <row r="13204" spans="1:5">
      <c r="A13204" t="s">
        <v>4</v>
      </c>
      <c r="B13204" s="4" t="s">
        <v>5</v>
      </c>
      <c r="C13204" s="4" t="s">
        <v>13</v>
      </c>
      <c r="D13204" s="4" t="s">
        <v>10</v>
      </c>
      <c r="E13204" s="4" t="s">
        <v>9</v>
      </c>
    </row>
    <row r="13205" spans="1:5">
      <c r="A13205" t="n">
        <v>94957</v>
      </c>
      <c r="B13205" s="41" t="n">
        <v>167</v>
      </c>
      <c r="C13205" s="7" t="n">
        <v>1</v>
      </c>
      <c r="D13205" s="7" t="n">
        <v>15</v>
      </c>
      <c r="E13205" s="7" t="n">
        <v>48</v>
      </c>
    </row>
    <row r="13206" spans="1:5">
      <c r="A13206" t="s">
        <v>4</v>
      </c>
      <c r="B13206" s="4" t="s">
        <v>5</v>
      </c>
      <c r="C13206" s="4" t="s">
        <v>13</v>
      </c>
      <c r="D13206" s="4" t="s">
        <v>10</v>
      </c>
      <c r="E13206" s="4" t="s">
        <v>9</v>
      </c>
    </row>
    <row r="13207" spans="1:5">
      <c r="A13207" t="n">
        <v>94965</v>
      </c>
      <c r="B13207" s="41" t="n">
        <v>167</v>
      </c>
      <c r="C13207" s="7" t="n">
        <v>1</v>
      </c>
      <c r="D13207" s="7" t="n">
        <v>16</v>
      </c>
      <c r="E13207" s="7" t="n">
        <v>48</v>
      </c>
    </row>
    <row r="13208" spans="1:5">
      <c r="A13208" t="s">
        <v>4</v>
      </c>
      <c r="B13208" s="4" t="s">
        <v>5</v>
      </c>
      <c r="C13208" s="4" t="s">
        <v>13</v>
      </c>
      <c r="D13208" s="4" t="s">
        <v>10</v>
      </c>
      <c r="E13208" s="4" t="s">
        <v>9</v>
      </c>
    </row>
    <row r="13209" spans="1:5">
      <c r="A13209" t="n">
        <v>94973</v>
      </c>
      <c r="B13209" s="41" t="n">
        <v>167</v>
      </c>
      <c r="C13209" s="7" t="n">
        <v>1</v>
      </c>
      <c r="D13209" s="7" t="n">
        <v>17</v>
      </c>
      <c r="E13209" s="7" t="n">
        <v>48</v>
      </c>
    </row>
    <row r="13210" spans="1:5">
      <c r="A13210" t="s">
        <v>4</v>
      </c>
      <c r="B13210" s="4" t="s">
        <v>5</v>
      </c>
      <c r="C13210" s="4" t="s">
        <v>13</v>
      </c>
      <c r="D13210" s="4" t="s">
        <v>10</v>
      </c>
      <c r="E13210" s="4" t="s">
        <v>9</v>
      </c>
    </row>
    <row r="13211" spans="1:5">
      <c r="A13211" t="n">
        <v>94981</v>
      </c>
      <c r="B13211" s="41" t="n">
        <v>167</v>
      </c>
      <c r="C13211" s="7" t="n">
        <v>1</v>
      </c>
      <c r="D13211" s="7" t="n">
        <v>18</v>
      </c>
      <c r="E13211" s="7" t="n">
        <v>48</v>
      </c>
    </row>
    <row r="13212" spans="1:5">
      <c r="A13212" t="s">
        <v>4</v>
      </c>
      <c r="B13212" s="4" t="s">
        <v>5</v>
      </c>
      <c r="C13212" s="4" t="s">
        <v>13</v>
      </c>
      <c r="D13212" s="4" t="s">
        <v>10</v>
      </c>
      <c r="E13212" s="4" t="s">
        <v>9</v>
      </c>
    </row>
    <row r="13213" spans="1:5">
      <c r="A13213" t="n">
        <v>94989</v>
      </c>
      <c r="B13213" s="41" t="n">
        <v>167</v>
      </c>
      <c r="C13213" s="7" t="n">
        <v>1</v>
      </c>
      <c r="D13213" s="7" t="n">
        <v>19</v>
      </c>
      <c r="E13213" s="7" t="n">
        <v>48</v>
      </c>
    </row>
    <row r="13214" spans="1:5">
      <c r="A13214" t="s">
        <v>4</v>
      </c>
      <c r="B13214" s="4" t="s">
        <v>5</v>
      </c>
      <c r="C13214" s="4" t="s">
        <v>13</v>
      </c>
      <c r="D13214" s="4" t="s">
        <v>10</v>
      </c>
      <c r="E13214" s="4" t="s">
        <v>9</v>
      </c>
    </row>
    <row r="13215" spans="1:5">
      <c r="A13215" t="n">
        <v>94997</v>
      </c>
      <c r="B13215" s="41" t="n">
        <v>167</v>
      </c>
      <c r="C13215" s="7" t="n">
        <v>1</v>
      </c>
      <c r="D13215" s="7" t="n">
        <v>20</v>
      </c>
      <c r="E13215" s="7" t="n">
        <v>48</v>
      </c>
    </row>
    <row r="13216" spans="1:5">
      <c r="A13216" t="s">
        <v>4</v>
      </c>
      <c r="B13216" s="4" t="s">
        <v>5</v>
      </c>
      <c r="C13216" s="4" t="s">
        <v>13</v>
      </c>
      <c r="D13216" s="4" t="s">
        <v>10</v>
      </c>
      <c r="E13216" s="4" t="s">
        <v>9</v>
      </c>
    </row>
    <row r="13217" spans="1:5">
      <c r="A13217" t="n">
        <v>95005</v>
      </c>
      <c r="B13217" s="41" t="n">
        <v>167</v>
      </c>
      <c r="C13217" s="7" t="n">
        <v>1</v>
      </c>
      <c r="D13217" s="7" t="n">
        <v>21</v>
      </c>
      <c r="E13217" s="7" t="n">
        <v>48</v>
      </c>
    </row>
    <row r="13218" spans="1:5">
      <c r="A13218" t="s">
        <v>4</v>
      </c>
      <c r="B13218" s="4" t="s">
        <v>5</v>
      </c>
      <c r="C13218" s="4" t="s">
        <v>13</v>
      </c>
      <c r="D13218" s="4" t="s">
        <v>10</v>
      </c>
      <c r="E13218" s="4" t="s">
        <v>9</v>
      </c>
    </row>
    <row r="13219" spans="1:5">
      <c r="A13219" t="n">
        <v>95013</v>
      </c>
      <c r="B13219" s="41" t="n">
        <v>167</v>
      </c>
      <c r="C13219" s="7" t="n">
        <v>1</v>
      </c>
      <c r="D13219" s="7" t="n">
        <v>22</v>
      </c>
      <c r="E13219" s="7" t="n">
        <v>48</v>
      </c>
    </row>
    <row r="13220" spans="1:5">
      <c r="A13220" t="s">
        <v>4</v>
      </c>
      <c r="B13220" s="4" t="s">
        <v>5</v>
      </c>
      <c r="C13220" s="4" t="s">
        <v>13</v>
      </c>
    </row>
    <row r="13221" spans="1:5">
      <c r="A13221" t="n">
        <v>95021</v>
      </c>
      <c r="B13221" s="31" t="n">
        <v>64</v>
      </c>
      <c r="C13221" s="7" t="n">
        <v>2</v>
      </c>
    </row>
    <row r="13222" spans="1:5">
      <c r="A13222" t="s">
        <v>4</v>
      </c>
      <c r="B13222" s="4" t="s">
        <v>5</v>
      </c>
      <c r="C13222" s="4" t="s">
        <v>13</v>
      </c>
      <c r="D13222" s="4" t="s">
        <v>10</v>
      </c>
    </row>
    <row r="13223" spans="1:5">
      <c r="A13223" t="n">
        <v>95023</v>
      </c>
      <c r="B13223" s="31" t="n">
        <v>64</v>
      </c>
      <c r="C13223" s="7" t="n">
        <v>0</v>
      </c>
      <c r="D13223" s="7" t="n">
        <v>0</v>
      </c>
    </row>
    <row r="13224" spans="1:5">
      <c r="A13224" t="s">
        <v>4</v>
      </c>
      <c r="B13224" s="4" t="s">
        <v>5</v>
      </c>
      <c r="C13224" s="4" t="s">
        <v>13</v>
      </c>
      <c r="D13224" s="4" t="s">
        <v>10</v>
      </c>
      <c r="E13224" s="4" t="s">
        <v>9</v>
      </c>
    </row>
    <row r="13225" spans="1:5">
      <c r="A13225" t="n">
        <v>95027</v>
      </c>
      <c r="B13225" s="41" t="n">
        <v>167</v>
      </c>
      <c r="C13225" s="7" t="n">
        <v>0</v>
      </c>
      <c r="D13225" s="7" t="n">
        <v>0</v>
      </c>
      <c r="E13225" s="7" t="n">
        <v>32</v>
      </c>
    </row>
    <row r="13226" spans="1:5">
      <c r="A13226" t="s">
        <v>4</v>
      </c>
      <c r="B13226" s="4" t="s">
        <v>5</v>
      </c>
      <c r="C13226" s="4" t="s">
        <v>13</v>
      </c>
      <c r="D13226" s="4" t="s">
        <v>13</v>
      </c>
      <c r="E13226" s="4" t="s">
        <v>13</v>
      </c>
      <c r="F13226" s="4" t="s">
        <v>9</v>
      </c>
      <c r="G13226" s="4" t="s">
        <v>13</v>
      </c>
      <c r="H13226" s="4" t="s">
        <v>13</v>
      </c>
      <c r="I13226" s="4" t="s">
        <v>13</v>
      </c>
      <c r="J13226" s="4" t="s">
        <v>13</v>
      </c>
      <c r="K13226" s="4" t="s">
        <v>9</v>
      </c>
      <c r="L13226" s="4" t="s">
        <v>13</v>
      </c>
      <c r="M13226" s="4" t="s">
        <v>13</v>
      </c>
      <c r="N13226" s="4" t="s">
        <v>13</v>
      </c>
      <c r="O13226" s="4" t="s">
        <v>84</v>
      </c>
    </row>
    <row r="13227" spans="1:5">
      <c r="A13227" t="n">
        <v>95035</v>
      </c>
      <c r="B13227" s="15" t="n">
        <v>5</v>
      </c>
      <c r="C13227" s="7" t="n">
        <v>35</v>
      </c>
      <c r="D13227" s="7" t="n">
        <v>1</v>
      </c>
      <c r="E13227" s="7" t="n">
        <v>0</v>
      </c>
      <c r="F13227" s="7" t="n">
        <v>1</v>
      </c>
      <c r="G13227" s="7" t="n">
        <v>7</v>
      </c>
      <c r="H13227" s="7" t="n">
        <v>35</v>
      </c>
      <c r="I13227" s="7" t="n">
        <v>1</v>
      </c>
      <c r="J13227" s="7" t="n">
        <v>0</v>
      </c>
      <c r="K13227" s="7" t="n">
        <v>2</v>
      </c>
      <c r="L13227" s="7" t="n">
        <v>6</v>
      </c>
      <c r="M13227" s="7" t="n">
        <v>9</v>
      </c>
      <c r="N13227" s="7" t="n">
        <v>1</v>
      </c>
      <c r="O13227" s="16" t="n">
        <f t="normal" ca="1">A13241</f>
        <v>0</v>
      </c>
    </row>
    <row r="13228" spans="1:5">
      <c r="A13228" t="s">
        <v>4</v>
      </c>
      <c r="B13228" s="4" t="s">
        <v>5</v>
      </c>
      <c r="C13228" s="4" t="s">
        <v>13</v>
      </c>
      <c r="D13228" s="4" t="s">
        <v>10</v>
      </c>
    </row>
    <row r="13229" spans="1:5">
      <c r="A13229" t="n">
        <v>95058</v>
      </c>
      <c r="B13229" s="31" t="n">
        <v>64</v>
      </c>
      <c r="C13229" s="7" t="n">
        <v>0</v>
      </c>
      <c r="D13229" s="7" t="n">
        <v>16</v>
      </c>
    </row>
    <row r="13230" spans="1:5">
      <c r="A13230" t="s">
        <v>4</v>
      </c>
      <c r="B13230" s="4" t="s">
        <v>5</v>
      </c>
      <c r="C13230" s="4" t="s">
        <v>13</v>
      </c>
      <c r="D13230" s="4" t="s">
        <v>10</v>
      </c>
    </row>
    <row r="13231" spans="1:5">
      <c r="A13231" t="n">
        <v>95062</v>
      </c>
      <c r="B13231" s="31" t="n">
        <v>64</v>
      </c>
      <c r="C13231" s="7" t="n">
        <v>0</v>
      </c>
      <c r="D13231" s="7" t="n">
        <v>4</v>
      </c>
    </row>
    <row r="13232" spans="1:5">
      <c r="A13232" t="s">
        <v>4</v>
      </c>
      <c r="B13232" s="4" t="s">
        <v>5</v>
      </c>
      <c r="C13232" s="4" t="s">
        <v>13</v>
      </c>
      <c r="D13232" s="4" t="s">
        <v>10</v>
      </c>
      <c r="E13232" s="4" t="s">
        <v>9</v>
      </c>
    </row>
    <row r="13233" spans="1:15">
      <c r="A13233" t="n">
        <v>95066</v>
      </c>
      <c r="B13233" s="41" t="n">
        <v>167</v>
      </c>
      <c r="C13233" s="7" t="n">
        <v>0</v>
      </c>
      <c r="D13233" s="7" t="n">
        <v>14</v>
      </c>
      <c r="E13233" s="7" t="n">
        <v>64</v>
      </c>
    </row>
    <row r="13234" spans="1:15">
      <c r="A13234" t="s">
        <v>4</v>
      </c>
      <c r="B13234" s="4" t="s">
        <v>5</v>
      </c>
      <c r="C13234" s="4" t="s">
        <v>13</v>
      </c>
      <c r="D13234" s="4" t="s">
        <v>10</v>
      </c>
      <c r="E13234" s="4" t="s">
        <v>9</v>
      </c>
    </row>
    <row r="13235" spans="1:15">
      <c r="A13235" t="n">
        <v>95074</v>
      </c>
      <c r="B13235" s="41" t="n">
        <v>167</v>
      </c>
      <c r="C13235" s="7" t="n">
        <v>0</v>
      </c>
      <c r="D13235" s="7" t="n">
        <v>15</v>
      </c>
      <c r="E13235" s="7" t="n">
        <v>64</v>
      </c>
    </row>
    <row r="13236" spans="1:15">
      <c r="A13236" t="s">
        <v>4</v>
      </c>
      <c r="B13236" s="4" t="s">
        <v>5</v>
      </c>
      <c r="C13236" s="4" t="s">
        <v>13</v>
      </c>
      <c r="D13236" s="4" t="s">
        <v>10</v>
      </c>
      <c r="E13236" s="4" t="s">
        <v>9</v>
      </c>
    </row>
    <row r="13237" spans="1:15">
      <c r="A13237" t="n">
        <v>95082</v>
      </c>
      <c r="B13237" s="41" t="n">
        <v>167</v>
      </c>
      <c r="C13237" s="7" t="n">
        <v>0</v>
      </c>
      <c r="D13237" s="7" t="n">
        <v>16</v>
      </c>
      <c r="E13237" s="7" t="n">
        <v>64</v>
      </c>
    </row>
    <row r="13238" spans="1:15">
      <c r="A13238" t="s">
        <v>4</v>
      </c>
      <c r="B13238" s="4" t="s">
        <v>5</v>
      </c>
      <c r="C13238" s="4" t="s">
        <v>10</v>
      </c>
    </row>
    <row r="13239" spans="1:15">
      <c r="A13239" t="n">
        <v>95090</v>
      </c>
      <c r="B13239" s="9" t="n">
        <v>12</v>
      </c>
      <c r="C13239" s="7" t="n">
        <v>6484</v>
      </c>
    </row>
    <row r="13240" spans="1:15">
      <c r="A13240" t="s">
        <v>4</v>
      </c>
      <c r="B13240" s="4" t="s">
        <v>5</v>
      </c>
      <c r="C13240" s="4" t="s">
        <v>13</v>
      </c>
      <c r="D13240" s="4" t="s">
        <v>13</v>
      </c>
      <c r="E13240" s="4" t="s">
        <v>13</v>
      </c>
      <c r="F13240" s="4" t="s">
        <v>9</v>
      </c>
      <c r="G13240" s="4" t="s">
        <v>13</v>
      </c>
      <c r="H13240" s="4" t="s">
        <v>13</v>
      </c>
      <c r="I13240" s="4" t="s">
        <v>84</v>
      </c>
    </row>
    <row r="13241" spans="1:15">
      <c r="A13241" t="n">
        <v>95093</v>
      </c>
      <c r="B13241" s="15" t="n">
        <v>5</v>
      </c>
      <c r="C13241" s="7" t="n">
        <v>35</v>
      </c>
      <c r="D13241" s="7" t="n">
        <v>1</v>
      </c>
      <c r="E13241" s="7" t="n">
        <v>0</v>
      </c>
      <c r="F13241" s="7" t="n">
        <v>3</v>
      </c>
      <c r="G13241" s="7" t="n">
        <v>2</v>
      </c>
      <c r="H13241" s="7" t="n">
        <v>1</v>
      </c>
      <c r="I13241" s="16" t="n">
        <f t="normal" ca="1">A13287</f>
        <v>0</v>
      </c>
    </row>
    <row r="13242" spans="1:15">
      <c r="A13242" t="s">
        <v>4</v>
      </c>
      <c r="B13242" s="4" t="s">
        <v>5</v>
      </c>
      <c r="C13242" s="4" t="s">
        <v>13</v>
      </c>
      <c r="D13242" s="4" t="s">
        <v>10</v>
      </c>
    </row>
    <row r="13243" spans="1:15">
      <c r="A13243" t="n">
        <v>95107</v>
      </c>
      <c r="B13243" s="31" t="n">
        <v>64</v>
      </c>
      <c r="C13243" s="7" t="n">
        <v>0</v>
      </c>
      <c r="D13243" s="7" t="n">
        <v>16</v>
      </c>
    </row>
    <row r="13244" spans="1:15">
      <c r="A13244" t="s">
        <v>4</v>
      </c>
      <c r="B13244" s="4" t="s">
        <v>5</v>
      </c>
      <c r="C13244" s="4" t="s">
        <v>13</v>
      </c>
      <c r="D13244" s="4" t="s">
        <v>10</v>
      </c>
    </row>
    <row r="13245" spans="1:15">
      <c r="A13245" t="n">
        <v>95111</v>
      </c>
      <c r="B13245" s="31" t="n">
        <v>64</v>
      </c>
      <c r="C13245" s="7" t="n">
        <v>0</v>
      </c>
      <c r="D13245" s="7" t="n">
        <v>4</v>
      </c>
    </row>
    <row r="13246" spans="1:15">
      <c r="A13246" t="s">
        <v>4</v>
      </c>
      <c r="B13246" s="4" t="s">
        <v>5</v>
      </c>
      <c r="C13246" s="4" t="s">
        <v>13</v>
      </c>
      <c r="D13246" s="4" t="s">
        <v>10</v>
      </c>
    </row>
    <row r="13247" spans="1:15">
      <c r="A13247" t="n">
        <v>95115</v>
      </c>
      <c r="B13247" s="31" t="n">
        <v>64</v>
      </c>
      <c r="C13247" s="7" t="n">
        <v>0</v>
      </c>
      <c r="D13247" s="7" t="n">
        <v>2</v>
      </c>
    </row>
    <row r="13248" spans="1:15">
      <c r="A13248" t="s">
        <v>4</v>
      </c>
      <c r="B13248" s="4" t="s">
        <v>5</v>
      </c>
      <c r="C13248" s="4" t="s">
        <v>13</v>
      </c>
      <c r="D13248" s="4" t="s">
        <v>10</v>
      </c>
    </row>
    <row r="13249" spans="1:9">
      <c r="A13249" t="n">
        <v>95119</v>
      </c>
      <c r="B13249" s="31" t="n">
        <v>64</v>
      </c>
      <c r="C13249" s="7" t="n">
        <v>0</v>
      </c>
      <c r="D13249" s="7" t="n">
        <v>7</v>
      </c>
    </row>
    <row r="13250" spans="1:9">
      <c r="A13250" t="s">
        <v>4</v>
      </c>
      <c r="B13250" s="4" t="s">
        <v>5</v>
      </c>
      <c r="C13250" s="4" t="s">
        <v>13</v>
      </c>
      <c r="D13250" s="34" t="s">
        <v>114</v>
      </c>
      <c r="E13250" s="4" t="s">
        <v>5</v>
      </c>
      <c r="F13250" s="4" t="s">
        <v>13</v>
      </c>
      <c r="G13250" s="4" t="s">
        <v>10</v>
      </c>
      <c r="H13250" s="34" t="s">
        <v>115</v>
      </c>
      <c r="I13250" s="4" t="s">
        <v>13</v>
      </c>
      <c r="J13250" s="4" t="s">
        <v>84</v>
      </c>
    </row>
    <row r="13251" spans="1:9">
      <c r="A13251" t="n">
        <v>95123</v>
      </c>
      <c r="B13251" s="15" t="n">
        <v>5</v>
      </c>
      <c r="C13251" s="7" t="n">
        <v>28</v>
      </c>
      <c r="D13251" s="34" t="s">
        <v>3</v>
      </c>
      <c r="E13251" s="31" t="n">
        <v>64</v>
      </c>
      <c r="F13251" s="7" t="n">
        <v>5</v>
      </c>
      <c r="G13251" s="7" t="n">
        <v>16</v>
      </c>
      <c r="H13251" s="34" t="s">
        <v>3</v>
      </c>
      <c r="I13251" s="7" t="n">
        <v>1</v>
      </c>
      <c r="J13251" s="16" t="n">
        <f t="normal" ca="1">A13255</f>
        <v>0</v>
      </c>
    </row>
    <row r="13252" spans="1:9">
      <c r="A13252" t="s">
        <v>4</v>
      </c>
      <c r="B13252" s="4" t="s">
        <v>5</v>
      </c>
      <c r="C13252" s="4" t="s">
        <v>10</v>
      </c>
    </row>
    <row r="13253" spans="1:9">
      <c r="A13253" t="n">
        <v>95134</v>
      </c>
      <c r="B13253" s="9" t="n">
        <v>12</v>
      </c>
      <c r="C13253" s="7" t="n">
        <v>6712</v>
      </c>
    </row>
    <row r="13254" spans="1:9">
      <c r="A13254" t="s">
        <v>4</v>
      </c>
      <c r="B13254" s="4" t="s">
        <v>5</v>
      </c>
      <c r="C13254" s="4" t="s">
        <v>13</v>
      </c>
      <c r="D13254" s="34" t="s">
        <v>114</v>
      </c>
      <c r="E13254" s="4" t="s">
        <v>5</v>
      </c>
      <c r="F13254" s="4" t="s">
        <v>13</v>
      </c>
      <c r="G13254" s="4" t="s">
        <v>10</v>
      </c>
      <c r="H13254" s="34" t="s">
        <v>115</v>
      </c>
      <c r="I13254" s="4" t="s">
        <v>13</v>
      </c>
      <c r="J13254" s="4" t="s">
        <v>84</v>
      </c>
    </row>
    <row r="13255" spans="1:9">
      <c r="A13255" t="n">
        <v>95137</v>
      </c>
      <c r="B13255" s="15" t="n">
        <v>5</v>
      </c>
      <c r="C13255" s="7" t="n">
        <v>28</v>
      </c>
      <c r="D13255" s="34" t="s">
        <v>3</v>
      </c>
      <c r="E13255" s="31" t="n">
        <v>64</v>
      </c>
      <c r="F13255" s="7" t="n">
        <v>5</v>
      </c>
      <c r="G13255" s="7" t="n">
        <v>15</v>
      </c>
      <c r="H13255" s="34" t="s">
        <v>3</v>
      </c>
      <c r="I13255" s="7" t="n">
        <v>1</v>
      </c>
      <c r="J13255" s="16" t="n">
        <f t="normal" ca="1">A13259</f>
        <v>0</v>
      </c>
    </row>
    <row r="13256" spans="1:9">
      <c r="A13256" t="s">
        <v>4</v>
      </c>
      <c r="B13256" s="4" t="s">
        <v>5</v>
      </c>
      <c r="C13256" s="4" t="s">
        <v>10</v>
      </c>
    </row>
    <row r="13257" spans="1:9">
      <c r="A13257" t="n">
        <v>95148</v>
      </c>
      <c r="B13257" s="9" t="n">
        <v>12</v>
      </c>
      <c r="C13257" s="7" t="n">
        <v>6711</v>
      </c>
    </row>
    <row r="13258" spans="1:9">
      <c r="A13258" t="s">
        <v>4</v>
      </c>
      <c r="B13258" s="4" t="s">
        <v>5</v>
      </c>
      <c r="C13258" s="4" t="s">
        <v>13</v>
      </c>
      <c r="D13258" s="34" t="s">
        <v>114</v>
      </c>
      <c r="E13258" s="4" t="s">
        <v>5</v>
      </c>
      <c r="F13258" s="4" t="s">
        <v>13</v>
      </c>
      <c r="G13258" s="4" t="s">
        <v>10</v>
      </c>
      <c r="H13258" s="34" t="s">
        <v>115</v>
      </c>
      <c r="I13258" s="4" t="s">
        <v>13</v>
      </c>
      <c r="J13258" s="4" t="s">
        <v>84</v>
      </c>
    </row>
    <row r="13259" spans="1:9">
      <c r="A13259" t="n">
        <v>95151</v>
      </c>
      <c r="B13259" s="15" t="n">
        <v>5</v>
      </c>
      <c r="C13259" s="7" t="n">
        <v>28</v>
      </c>
      <c r="D13259" s="34" t="s">
        <v>3</v>
      </c>
      <c r="E13259" s="31" t="n">
        <v>64</v>
      </c>
      <c r="F13259" s="7" t="n">
        <v>5</v>
      </c>
      <c r="G13259" s="7" t="n">
        <v>14</v>
      </c>
      <c r="H13259" s="34" t="s">
        <v>3</v>
      </c>
      <c r="I13259" s="7" t="n">
        <v>1</v>
      </c>
      <c r="J13259" s="16" t="n">
        <f t="normal" ca="1">A13263</f>
        <v>0</v>
      </c>
    </row>
    <row r="13260" spans="1:9">
      <c r="A13260" t="s">
        <v>4</v>
      </c>
      <c r="B13260" s="4" t="s">
        <v>5</v>
      </c>
      <c r="C13260" s="4" t="s">
        <v>10</v>
      </c>
    </row>
    <row r="13261" spans="1:9">
      <c r="A13261" t="n">
        <v>95162</v>
      </c>
      <c r="B13261" s="9" t="n">
        <v>12</v>
      </c>
      <c r="C13261" s="7" t="n">
        <v>6710</v>
      </c>
    </row>
    <row r="13262" spans="1:9">
      <c r="A13262" t="s">
        <v>4</v>
      </c>
      <c r="B13262" s="4" t="s">
        <v>5</v>
      </c>
      <c r="C13262" s="4" t="s">
        <v>13</v>
      </c>
      <c r="D13262" s="34" t="s">
        <v>114</v>
      </c>
      <c r="E13262" s="4" t="s">
        <v>5</v>
      </c>
      <c r="F13262" s="4" t="s">
        <v>13</v>
      </c>
      <c r="G13262" s="4" t="s">
        <v>10</v>
      </c>
      <c r="H13262" s="34" t="s">
        <v>115</v>
      </c>
      <c r="I13262" s="4" t="s">
        <v>13</v>
      </c>
      <c r="J13262" s="4" t="s">
        <v>84</v>
      </c>
    </row>
    <row r="13263" spans="1:9">
      <c r="A13263" t="n">
        <v>95165</v>
      </c>
      <c r="B13263" s="15" t="n">
        <v>5</v>
      </c>
      <c r="C13263" s="7" t="n">
        <v>28</v>
      </c>
      <c r="D13263" s="34" t="s">
        <v>3</v>
      </c>
      <c r="E13263" s="31" t="n">
        <v>64</v>
      </c>
      <c r="F13263" s="7" t="n">
        <v>5</v>
      </c>
      <c r="G13263" s="7" t="n">
        <v>1</v>
      </c>
      <c r="H13263" s="34" t="s">
        <v>3</v>
      </c>
      <c r="I13263" s="7" t="n">
        <v>1</v>
      </c>
      <c r="J13263" s="16" t="n">
        <f t="normal" ca="1">A13267</f>
        <v>0</v>
      </c>
    </row>
    <row r="13264" spans="1:9">
      <c r="A13264" t="s">
        <v>4</v>
      </c>
      <c r="B13264" s="4" t="s">
        <v>5</v>
      </c>
      <c r="C13264" s="4" t="s">
        <v>10</v>
      </c>
    </row>
    <row r="13265" spans="1:10">
      <c r="A13265" t="n">
        <v>95176</v>
      </c>
      <c r="B13265" s="9" t="n">
        <v>12</v>
      </c>
      <c r="C13265" s="7" t="n">
        <v>6704</v>
      </c>
    </row>
    <row r="13266" spans="1:10">
      <c r="A13266" t="s">
        <v>4</v>
      </c>
      <c r="B13266" s="4" t="s">
        <v>5</v>
      </c>
      <c r="C13266" s="4" t="s">
        <v>13</v>
      </c>
      <c r="D13266" s="34" t="s">
        <v>114</v>
      </c>
      <c r="E13266" s="4" t="s">
        <v>5</v>
      </c>
      <c r="F13266" s="4" t="s">
        <v>13</v>
      </c>
      <c r="G13266" s="4" t="s">
        <v>10</v>
      </c>
      <c r="H13266" s="34" t="s">
        <v>115</v>
      </c>
      <c r="I13266" s="4" t="s">
        <v>13</v>
      </c>
      <c r="J13266" s="4" t="s">
        <v>84</v>
      </c>
    </row>
    <row r="13267" spans="1:10">
      <c r="A13267" t="n">
        <v>95179</v>
      </c>
      <c r="B13267" s="15" t="n">
        <v>5</v>
      </c>
      <c r="C13267" s="7" t="n">
        <v>28</v>
      </c>
      <c r="D13267" s="34" t="s">
        <v>3</v>
      </c>
      <c r="E13267" s="31" t="n">
        <v>64</v>
      </c>
      <c r="F13267" s="7" t="n">
        <v>5</v>
      </c>
      <c r="G13267" s="7" t="n">
        <v>2</v>
      </c>
      <c r="H13267" s="34" t="s">
        <v>3</v>
      </c>
      <c r="I13267" s="7" t="n">
        <v>1</v>
      </c>
      <c r="J13267" s="16" t="n">
        <f t="normal" ca="1">A13271</f>
        <v>0</v>
      </c>
    </row>
    <row r="13268" spans="1:10">
      <c r="A13268" t="s">
        <v>4</v>
      </c>
      <c r="B13268" s="4" t="s">
        <v>5</v>
      </c>
      <c r="C13268" s="4" t="s">
        <v>10</v>
      </c>
    </row>
    <row r="13269" spans="1:10">
      <c r="A13269" t="n">
        <v>95190</v>
      </c>
      <c r="B13269" s="9" t="n">
        <v>12</v>
      </c>
      <c r="C13269" s="7" t="n">
        <v>6705</v>
      </c>
    </row>
    <row r="13270" spans="1:10">
      <c r="A13270" t="s">
        <v>4</v>
      </c>
      <c r="B13270" s="4" t="s">
        <v>5</v>
      </c>
      <c r="C13270" s="4" t="s">
        <v>13</v>
      </c>
      <c r="D13270" s="34" t="s">
        <v>114</v>
      </c>
      <c r="E13270" s="4" t="s">
        <v>5</v>
      </c>
      <c r="F13270" s="4" t="s">
        <v>13</v>
      </c>
      <c r="G13270" s="4" t="s">
        <v>10</v>
      </c>
      <c r="H13270" s="34" t="s">
        <v>115</v>
      </c>
      <c r="I13270" s="4" t="s">
        <v>13</v>
      </c>
      <c r="J13270" s="4" t="s">
        <v>84</v>
      </c>
    </row>
    <row r="13271" spans="1:10">
      <c r="A13271" t="n">
        <v>95193</v>
      </c>
      <c r="B13271" s="15" t="n">
        <v>5</v>
      </c>
      <c r="C13271" s="7" t="n">
        <v>28</v>
      </c>
      <c r="D13271" s="34" t="s">
        <v>3</v>
      </c>
      <c r="E13271" s="31" t="n">
        <v>64</v>
      </c>
      <c r="F13271" s="7" t="n">
        <v>5</v>
      </c>
      <c r="G13271" s="7" t="n">
        <v>4</v>
      </c>
      <c r="H13271" s="34" t="s">
        <v>3</v>
      </c>
      <c r="I13271" s="7" t="n">
        <v>1</v>
      </c>
      <c r="J13271" s="16" t="n">
        <f t="normal" ca="1">A13275</f>
        <v>0</v>
      </c>
    </row>
    <row r="13272" spans="1:10">
      <c r="A13272" t="s">
        <v>4</v>
      </c>
      <c r="B13272" s="4" t="s">
        <v>5</v>
      </c>
      <c r="C13272" s="4" t="s">
        <v>10</v>
      </c>
    </row>
    <row r="13273" spans="1:10">
      <c r="A13273" t="n">
        <v>95204</v>
      </c>
      <c r="B13273" s="9" t="n">
        <v>12</v>
      </c>
      <c r="C13273" s="7" t="n">
        <v>6706</v>
      </c>
    </row>
    <row r="13274" spans="1:10">
      <c r="A13274" t="s">
        <v>4</v>
      </c>
      <c r="B13274" s="4" t="s">
        <v>5</v>
      </c>
      <c r="C13274" s="4" t="s">
        <v>13</v>
      </c>
      <c r="D13274" s="34" t="s">
        <v>114</v>
      </c>
      <c r="E13274" s="4" t="s">
        <v>5</v>
      </c>
      <c r="F13274" s="4" t="s">
        <v>13</v>
      </c>
      <c r="G13274" s="4" t="s">
        <v>10</v>
      </c>
      <c r="H13274" s="34" t="s">
        <v>115</v>
      </c>
      <c r="I13274" s="4" t="s">
        <v>13</v>
      </c>
      <c r="J13274" s="4" t="s">
        <v>84</v>
      </c>
    </row>
    <row r="13275" spans="1:10">
      <c r="A13275" t="n">
        <v>95207</v>
      </c>
      <c r="B13275" s="15" t="n">
        <v>5</v>
      </c>
      <c r="C13275" s="7" t="n">
        <v>28</v>
      </c>
      <c r="D13275" s="34" t="s">
        <v>3</v>
      </c>
      <c r="E13275" s="31" t="n">
        <v>64</v>
      </c>
      <c r="F13275" s="7" t="n">
        <v>5</v>
      </c>
      <c r="G13275" s="7" t="n">
        <v>7</v>
      </c>
      <c r="H13275" s="34" t="s">
        <v>3</v>
      </c>
      <c r="I13275" s="7" t="n">
        <v>1</v>
      </c>
      <c r="J13275" s="16" t="n">
        <f t="normal" ca="1">A13279</f>
        <v>0</v>
      </c>
    </row>
    <row r="13276" spans="1:10">
      <c r="A13276" t="s">
        <v>4</v>
      </c>
      <c r="B13276" s="4" t="s">
        <v>5</v>
      </c>
      <c r="C13276" s="4" t="s">
        <v>10</v>
      </c>
    </row>
    <row r="13277" spans="1:10">
      <c r="A13277" t="n">
        <v>95218</v>
      </c>
      <c r="B13277" s="9" t="n">
        <v>12</v>
      </c>
      <c r="C13277" s="7" t="n">
        <v>6707</v>
      </c>
    </row>
    <row r="13278" spans="1:10">
      <c r="A13278" t="s">
        <v>4</v>
      </c>
      <c r="B13278" s="4" t="s">
        <v>5</v>
      </c>
      <c r="C13278" s="4" t="s">
        <v>13</v>
      </c>
      <c r="D13278" s="34" t="s">
        <v>114</v>
      </c>
      <c r="E13278" s="4" t="s">
        <v>5</v>
      </c>
      <c r="F13278" s="4" t="s">
        <v>13</v>
      </c>
      <c r="G13278" s="4" t="s">
        <v>10</v>
      </c>
      <c r="H13278" s="34" t="s">
        <v>115</v>
      </c>
      <c r="I13278" s="4" t="s">
        <v>13</v>
      </c>
      <c r="J13278" s="4" t="s">
        <v>84</v>
      </c>
    </row>
    <row r="13279" spans="1:10">
      <c r="A13279" t="n">
        <v>95221</v>
      </c>
      <c r="B13279" s="15" t="n">
        <v>5</v>
      </c>
      <c r="C13279" s="7" t="n">
        <v>28</v>
      </c>
      <c r="D13279" s="34" t="s">
        <v>3</v>
      </c>
      <c r="E13279" s="31" t="n">
        <v>64</v>
      </c>
      <c r="F13279" s="7" t="n">
        <v>5</v>
      </c>
      <c r="G13279" s="7" t="n">
        <v>8</v>
      </c>
      <c r="H13279" s="34" t="s">
        <v>3</v>
      </c>
      <c r="I13279" s="7" t="n">
        <v>1</v>
      </c>
      <c r="J13279" s="16" t="n">
        <f t="normal" ca="1">A13283</f>
        <v>0</v>
      </c>
    </row>
    <row r="13280" spans="1:10">
      <c r="A13280" t="s">
        <v>4</v>
      </c>
      <c r="B13280" s="4" t="s">
        <v>5</v>
      </c>
      <c r="C13280" s="4" t="s">
        <v>10</v>
      </c>
    </row>
    <row r="13281" spans="1:10">
      <c r="A13281" t="n">
        <v>95232</v>
      </c>
      <c r="B13281" s="9" t="n">
        <v>12</v>
      </c>
      <c r="C13281" s="7" t="n">
        <v>6708</v>
      </c>
    </row>
    <row r="13282" spans="1:10">
      <c r="A13282" t="s">
        <v>4</v>
      </c>
      <c r="B13282" s="4" t="s">
        <v>5</v>
      </c>
      <c r="C13282" s="4" t="s">
        <v>13</v>
      </c>
      <c r="D13282" s="34" t="s">
        <v>114</v>
      </c>
      <c r="E13282" s="4" t="s">
        <v>5</v>
      </c>
      <c r="F13282" s="4" t="s">
        <v>13</v>
      </c>
      <c r="G13282" s="4" t="s">
        <v>10</v>
      </c>
      <c r="H13282" s="34" t="s">
        <v>115</v>
      </c>
      <c r="I13282" s="4" t="s">
        <v>13</v>
      </c>
      <c r="J13282" s="4" t="s">
        <v>84</v>
      </c>
    </row>
    <row r="13283" spans="1:10">
      <c r="A13283" t="n">
        <v>95235</v>
      </c>
      <c r="B13283" s="15" t="n">
        <v>5</v>
      </c>
      <c r="C13283" s="7" t="n">
        <v>28</v>
      </c>
      <c r="D13283" s="34" t="s">
        <v>3</v>
      </c>
      <c r="E13283" s="31" t="n">
        <v>64</v>
      </c>
      <c r="F13283" s="7" t="n">
        <v>5</v>
      </c>
      <c r="G13283" s="7" t="n">
        <v>9</v>
      </c>
      <c r="H13283" s="34" t="s">
        <v>3</v>
      </c>
      <c r="I13283" s="7" t="n">
        <v>1</v>
      </c>
      <c r="J13283" s="16" t="n">
        <f t="normal" ca="1">A13287</f>
        <v>0</v>
      </c>
    </row>
    <row r="13284" spans="1:10">
      <c r="A13284" t="s">
        <v>4</v>
      </c>
      <c r="B13284" s="4" t="s">
        <v>5</v>
      </c>
      <c r="C13284" s="4" t="s">
        <v>10</v>
      </c>
    </row>
    <row r="13285" spans="1:10">
      <c r="A13285" t="n">
        <v>95246</v>
      </c>
      <c r="B13285" s="9" t="n">
        <v>12</v>
      </c>
      <c r="C13285" s="7" t="n">
        <v>6709</v>
      </c>
    </row>
    <row r="13286" spans="1:10">
      <c r="A13286" t="s">
        <v>4</v>
      </c>
      <c r="B13286" s="4" t="s">
        <v>5</v>
      </c>
      <c r="C13286" s="4" t="s">
        <v>13</v>
      </c>
      <c r="D13286" s="4" t="s">
        <v>13</v>
      </c>
      <c r="E13286" s="4" t="s">
        <v>13</v>
      </c>
      <c r="F13286" s="4" t="s">
        <v>9</v>
      </c>
      <c r="G13286" s="4" t="s">
        <v>13</v>
      </c>
      <c r="H13286" s="4" t="s">
        <v>13</v>
      </c>
      <c r="I13286" s="4" t="s">
        <v>13</v>
      </c>
      <c r="J13286" s="4" t="s">
        <v>13</v>
      </c>
      <c r="K13286" s="4" t="s">
        <v>9</v>
      </c>
      <c r="L13286" s="4" t="s">
        <v>13</v>
      </c>
      <c r="M13286" s="4" t="s">
        <v>13</v>
      </c>
      <c r="N13286" s="4" t="s">
        <v>13</v>
      </c>
      <c r="O13286" s="4" t="s">
        <v>84</v>
      </c>
    </row>
    <row r="13287" spans="1:10">
      <c r="A13287" t="n">
        <v>95249</v>
      </c>
      <c r="B13287" s="15" t="n">
        <v>5</v>
      </c>
      <c r="C13287" s="7" t="n">
        <v>35</v>
      </c>
      <c r="D13287" s="7" t="n">
        <v>1</v>
      </c>
      <c r="E13287" s="7" t="n">
        <v>0</v>
      </c>
      <c r="F13287" s="7" t="n">
        <v>5</v>
      </c>
      <c r="G13287" s="7" t="n">
        <v>7</v>
      </c>
      <c r="H13287" s="7" t="n">
        <v>35</v>
      </c>
      <c r="I13287" s="7" t="n">
        <v>1</v>
      </c>
      <c r="J13287" s="7" t="n">
        <v>0</v>
      </c>
      <c r="K13287" s="7" t="n">
        <v>7</v>
      </c>
      <c r="L13287" s="7" t="n">
        <v>6</v>
      </c>
      <c r="M13287" s="7" t="n">
        <v>9</v>
      </c>
      <c r="N13287" s="7" t="n">
        <v>1</v>
      </c>
      <c r="O13287" s="16" t="n">
        <f t="normal" ca="1">A13345</f>
        <v>0</v>
      </c>
    </row>
    <row r="13288" spans="1:10">
      <c r="A13288" t="s">
        <v>4</v>
      </c>
      <c r="B13288" s="4" t="s">
        <v>5</v>
      </c>
      <c r="C13288" s="4" t="s">
        <v>13</v>
      </c>
      <c r="D13288" s="4" t="s">
        <v>10</v>
      </c>
    </row>
    <row r="13289" spans="1:10">
      <c r="A13289" t="n">
        <v>95272</v>
      </c>
      <c r="B13289" s="31" t="n">
        <v>64</v>
      </c>
      <c r="C13289" s="7" t="n">
        <v>0</v>
      </c>
      <c r="D13289" s="7" t="n">
        <v>15</v>
      </c>
    </row>
    <row r="13290" spans="1:10">
      <c r="A13290" t="s">
        <v>4</v>
      </c>
      <c r="B13290" s="4" t="s">
        <v>5</v>
      </c>
      <c r="C13290" s="4" t="s">
        <v>13</v>
      </c>
      <c r="D13290" s="4" t="s">
        <v>10</v>
      </c>
    </row>
    <row r="13291" spans="1:10">
      <c r="A13291" t="n">
        <v>95276</v>
      </c>
      <c r="B13291" s="31" t="n">
        <v>64</v>
      </c>
      <c r="C13291" s="7" t="n">
        <v>0</v>
      </c>
      <c r="D13291" s="7" t="n">
        <v>8</v>
      </c>
    </row>
    <row r="13292" spans="1:10">
      <c r="A13292" t="s">
        <v>4</v>
      </c>
      <c r="B13292" s="4" t="s">
        <v>5</v>
      </c>
      <c r="C13292" s="4" t="s">
        <v>13</v>
      </c>
      <c r="D13292" s="4" t="s">
        <v>10</v>
      </c>
    </row>
    <row r="13293" spans="1:10">
      <c r="A13293" t="n">
        <v>95280</v>
      </c>
      <c r="B13293" s="31" t="n">
        <v>64</v>
      </c>
      <c r="C13293" s="7" t="n">
        <v>0</v>
      </c>
      <c r="D13293" s="7" t="n">
        <v>1</v>
      </c>
    </row>
    <row r="13294" spans="1:10">
      <c r="A13294" t="s">
        <v>4</v>
      </c>
      <c r="B13294" s="4" t="s">
        <v>5</v>
      </c>
      <c r="C13294" s="4" t="s">
        <v>13</v>
      </c>
      <c r="D13294" s="4" t="s">
        <v>10</v>
      </c>
    </row>
    <row r="13295" spans="1:10">
      <c r="A13295" t="n">
        <v>95284</v>
      </c>
      <c r="B13295" s="31" t="n">
        <v>64</v>
      </c>
      <c r="C13295" s="7" t="n">
        <v>0</v>
      </c>
      <c r="D13295" s="7" t="n">
        <v>9</v>
      </c>
    </row>
    <row r="13296" spans="1:10">
      <c r="A13296" t="s">
        <v>4</v>
      </c>
      <c r="B13296" s="4" t="s">
        <v>5</v>
      </c>
      <c r="C13296" s="4" t="s">
        <v>13</v>
      </c>
      <c r="D13296" s="4" t="s">
        <v>10</v>
      </c>
    </row>
    <row r="13297" spans="1:15">
      <c r="A13297" t="n">
        <v>95288</v>
      </c>
      <c r="B13297" s="31" t="n">
        <v>64</v>
      </c>
      <c r="C13297" s="7" t="n">
        <v>0</v>
      </c>
      <c r="D13297" s="7" t="n">
        <v>2</v>
      </c>
    </row>
    <row r="13298" spans="1:15">
      <c r="A13298" t="s">
        <v>4</v>
      </c>
      <c r="B13298" s="4" t="s">
        <v>5</v>
      </c>
      <c r="C13298" s="4" t="s">
        <v>13</v>
      </c>
      <c r="D13298" s="4" t="s">
        <v>10</v>
      </c>
    </row>
    <row r="13299" spans="1:15">
      <c r="A13299" t="n">
        <v>95292</v>
      </c>
      <c r="B13299" s="31" t="n">
        <v>64</v>
      </c>
      <c r="C13299" s="7" t="n">
        <v>0</v>
      </c>
      <c r="D13299" s="7" t="n">
        <v>7</v>
      </c>
    </row>
    <row r="13300" spans="1:15">
      <c r="A13300" t="s">
        <v>4</v>
      </c>
      <c r="B13300" s="4" t="s">
        <v>5</v>
      </c>
      <c r="C13300" s="4" t="s">
        <v>13</v>
      </c>
      <c r="D13300" s="4" t="s">
        <v>10</v>
      </c>
      <c r="E13300" s="4" t="s">
        <v>9</v>
      </c>
    </row>
    <row r="13301" spans="1:15">
      <c r="A13301" t="n">
        <v>95296</v>
      </c>
      <c r="B13301" s="41" t="n">
        <v>167</v>
      </c>
      <c r="C13301" s="7" t="n">
        <v>0</v>
      </c>
      <c r="D13301" s="7" t="n">
        <v>14</v>
      </c>
      <c r="E13301" s="7" t="n">
        <v>64</v>
      </c>
    </row>
    <row r="13302" spans="1:15">
      <c r="A13302" t="s">
        <v>4</v>
      </c>
      <c r="B13302" s="4" t="s">
        <v>5</v>
      </c>
      <c r="C13302" s="4" t="s">
        <v>13</v>
      </c>
      <c r="D13302" s="4" t="s">
        <v>10</v>
      </c>
      <c r="E13302" s="4" t="s">
        <v>9</v>
      </c>
    </row>
    <row r="13303" spans="1:15">
      <c r="A13303" t="n">
        <v>95304</v>
      </c>
      <c r="B13303" s="41" t="n">
        <v>167</v>
      </c>
      <c r="C13303" s="7" t="n">
        <v>0</v>
      </c>
      <c r="D13303" s="7" t="n">
        <v>15</v>
      </c>
      <c r="E13303" s="7" t="n">
        <v>64</v>
      </c>
    </row>
    <row r="13304" spans="1:15">
      <c r="A13304" t="s">
        <v>4</v>
      </c>
      <c r="B13304" s="4" t="s">
        <v>5</v>
      </c>
      <c r="C13304" s="4" t="s">
        <v>13</v>
      </c>
      <c r="D13304" s="4" t="s">
        <v>10</v>
      </c>
      <c r="E13304" s="4" t="s">
        <v>9</v>
      </c>
    </row>
    <row r="13305" spans="1:15">
      <c r="A13305" t="n">
        <v>95312</v>
      </c>
      <c r="B13305" s="41" t="n">
        <v>167</v>
      </c>
      <c r="C13305" s="7" t="n">
        <v>0</v>
      </c>
      <c r="D13305" s="7" t="n">
        <v>16</v>
      </c>
      <c r="E13305" s="7" t="n">
        <v>64</v>
      </c>
    </row>
    <row r="13306" spans="1:15">
      <c r="A13306" t="s">
        <v>4</v>
      </c>
      <c r="B13306" s="4" t="s">
        <v>5</v>
      </c>
      <c r="C13306" s="4" t="s">
        <v>10</v>
      </c>
    </row>
    <row r="13307" spans="1:15">
      <c r="A13307" t="n">
        <v>95320</v>
      </c>
      <c r="B13307" s="9" t="n">
        <v>12</v>
      </c>
      <c r="C13307" s="7" t="n">
        <v>6484</v>
      </c>
    </row>
    <row r="13308" spans="1:15">
      <c r="A13308" t="s">
        <v>4</v>
      </c>
      <c r="B13308" s="4" t="s">
        <v>5</v>
      </c>
      <c r="C13308" s="4" t="s">
        <v>13</v>
      </c>
      <c r="D13308" s="34" t="s">
        <v>114</v>
      </c>
      <c r="E13308" s="4" t="s">
        <v>5</v>
      </c>
      <c r="F13308" s="4" t="s">
        <v>13</v>
      </c>
      <c r="G13308" s="4" t="s">
        <v>10</v>
      </c>
      <c r="H13308" s="34" t="s">
        <v>115</v>
      </c>
      <c r="I13308" s="4" t="s">
        <v>13</v>
      </c>
      <c r="J13308" s="4" t="s">
        <v>84</v>
      </c>
    </row>
    <row r="13309" spans="1:15">
      <c r="A13309" t="n">
        <v>95323</v>
      </c>
      <c r="B13309" s="15" t="n">
        <v>5</v>
      </c>
      <c r="C13309" s="7" t="n">
        <v>28</v>
      </c>
      <c r="D13309" s="34" t="s">
        <v>3</v>
      </c>
      <c r="E13309" s="31" t="n">
        <v>64</v>
      </c>
      <c r="F13309" s="7" t="n">
        <v>5</v>
      </c>
      <c r="G13309" s="7" t="n">
        <v>16</v>
      </c>
      <c r="H13309" s="34" t="s">
        <v>3</v>
      </c>
      <c r="I13309" s="7" t="n">
        <v>1</v>
      </c>
      <c r="J13309" s="16" t="n">
        <f t="normal" ca="1">A13313</f>
        <v>0</v>
      </c>
    </row>
    <row r="13310" spans="1:15">
      <c r="A13310" t="s">
        <v>4</v>
      </c>
      <c r="B13310" s="4" t="s">
        <v>5</v>
      </c>
      <c r="C13310" s="4" t="s">
        <v>10</v>
      </c>
    </row>
    <row r="13311" spans="1:15">
      <c r="A13311" t="n">
        <v>95334</v>
      </c>
      <c r="B13311" s="9" t="n">
        <v>12</v>
      </c>
      <c r="C13311" s="7" t="n">
        <v>6712</v>
      </c>
    </row>
    <row r="13312" spans="1:15">
      <c r="A13312" t="s">
        <v>4</v>
      </c>
      <c r="B13312" s="4" t="s">
        <v>5</v>
      </c>
      <c r="C13312" s="4" t="s">
        <v>13</v>
      </c>
      <c r="D13312" s="34" t="s">
        <v>114</v>
      </c>
      <c r="E13312" s="4" t="s">
        <v>5</v>
      </c>
      <c r="F13312" s="4" t="s">
        <v>13</v>
      </c>
      <c r="G13312" s="4" t="s">
        <v>10</v>
      </c>
      <c r="H13312" s="34" t="s">
        <v>115</v>
      </c>
      <c r="I13312" s="4" t="s">
        <v>13</v>
      </c>
      <c r="J13312" s="4" t="s">
        <v>84</v>
      </c>
    </row>
    <row r="13313" spans="1:10">
      <c r="A13313" t="n">
        <v>95337</v>
      </c>
      <c r="B13313" s="15" t="n">
        <v>5</v>
      </c>
      <c r="C13313" s="7" t="n">
        <v>28</v>
      </c>
      <c r="D13313" s="34" t="s">
        <v>3</v>
      </c>
      <c r="E13313" s="31" t="n">
        <v>64</v>
      </c>
      <c r="F13313" s="7" t="n">
        <v>5</v>
      </c>
      <c r="G13313" s="7" t="n">
        <v>15</v>
      </c>
      <c r="H13313" s="34" t="s">
        <v>3</v>
      </c>
      <c r="I13313" s="7" t="n">
        <v>1</v>
      </c>
      <c r="J13313" s="16" t="n">
        <f t="normal" ca="1">A13317</f>
        <v>0</v>
      </c>
    </row>
    <row r="13314" spans="1:10">
      <c r="A13314" t="s">
        <v>4</v>
      </c>
      <c r="B13314" s="4" t="s">
        <v>5</v>
      </c>
      <c r="C13314" s="4" t="s">
        <v>10</v>
      </c>
    </row>
    <row r="13315" spans="1:10">
      <c r="A13315" t="n">
        <v>95348</v>
      </c>
      <c r="B13315" s="9" t="n">
        <v>12</v>
      </c>
      <c r="C13315" s="7" t="n">
        <v>6711</v>
      </c>
    </row>
    <row r="13316" spans="1:10">
      <c r="A13316" t="s">
        <v>4</v>
      </c>
      <c r="B13316" s="4" t="s">
        <v>5</v>
      </c>
      <c r="C13316" s="4" t="s">
        <v>13</v>
      </c>
      <c r="D13316" s="34" t="s">
        <v>114</v>
      </c>
      <c r="E13316" s="4" t="s">
        <v>5</v>
      </c>
      <c r="F13316" s="4" t="s">
        <v>13</v>
      </c>
      <c r="G13316" s="4" t="s">
        <v>10</v>
      </c>
      <c r="H13316" s="34" t="s">
        <v>115</v>
      </c>
      <c r="I13316" s="4" t="s">
        <v>13</v>
      </c>
      <c r="J13316" s="4" t="s">
        <v>84</v>
      </c>
    </row>
    <row r="13317" spans="1:10">
      <c r="A13317" t="n">
        <v>95351</v>
      </c>
      <c r="B13317" s="15" t="n">
        <v>5</v>
      </c>
      <c r="C13317" s="7" t="n">
        <v>28</v>
      </c>
      <c r="D13317" s="34" t="s">
        <v>3</v>
      </c>
      <c r="E13317" s="31" t="n">
        <v>64</v>
      </c>
      <c r="F13317" s="7" t="n">
        <v>5</v>
      </c>
      <c r="G13317" s="7" t="n">
        <v>14</v>
      </c>
      <c r="H13317" s="34" t="s">
        <v>3</v>
      </c>
      <c r="I13317" s="7" t="n">
        <v>1</v>
      </c>
      <c r="J13317" s="16" t="n">
        <f t="normal" ca="1">A13321</f>
        <v>0</v>
      </c>
    </row>
    <row r="13318" spans="1:10">
      <c r="A13318" t="s">
        <v>4</v>
      </c>
      <c r="B13318" s="4" t="s">
        <v>5</v>
      </c>
      <c r="C13318" s="4" t="s">
        <v>10</v>
      </c>
    </row>
    <row r="13319" spans="1:10">
      <c r="A13319" t="n">
        <v>95362</v>
      </c>
      <c r="B13319" s="9" t="n">
        <v>12</v>
      </c>
      <c r="C13319" s="7" t="n">
        <v>6710</v>
      </c>
    </row>
    <row r="13320" spans="1:10">
      <c r="A13320" t="s">
        <v>4</v>
      </c>
      <c r="B13320" s="4" t="s">
        <v>5</v>
      </c>
      <c r="C13320" s="4" t="s">
        <v>13</v>
      </c>
      <c r="D13320" s="34" t="s">
        <v>114</v>
      </c>
      <c r="E13320" s="4" t="s">
        <v>5</v>
      </c>
      <c r="F13320" s="4" t="s">
        <v>13</v>
      </c>
      <c r="G13320" s="4" t="s">
        <v>10</v>
      </c>
      <c r="H13320" s="34" t="s">
        <v>115</v>
      </c>
      <c r="I13320" s="4" t="s">
        <v>13</v>
      </c>
      <c r="J13320" s="4" t="s">
        <v>84</v>
      </c>
    </row>
    <row r="13321" spans="1:10">
      <c r="A13321" t="n">
        <v>95365</v>
      </c>
      <c r="B13321" s="15" t="n">
        <v>5</v>
      </c>
      <c r="C13321" s="7" t="n">
        <v>28</v>
      </c>
      <c r="D13321" s="34" t="s">
        <v>3</v>
      </c>
      <c r="E13321" s="31" t="n">
        <v>64</v>
      </c>
      <c r="F13321" s="7" t="n">
        <v>5</v>
      </c>
      <c r="G13321" s="7" t="n">
        <v>1</v>
      </c>
      <c r="H13321" s="34" t="s">
        <v>3</v>
      </c>
      <c r="I13321" s="7" t="n">
        <v>1</v>
      </c>
      <c r="J13321" s="16" t="n">
        <f t="normal" ca="1">A13325</f>
        <v>0</v>
      </c>
    </row>
    <row r="13322" spans="1:10">
      <c r="A13322" t="s">
        <v>4</v>
      </c>
      <c r="B13322" s="4" t="s">
        <v>5</v>
      </c>
      <c r="C13322" s="4" t="s">
        <v>10</v>
      </c>
    </row>
    <row r="13323" spans="1:10">
      <c r="A13323" t="n">
        <v>95376</v>
      </c>
      <c r="B13323" s="9" t="n">
        <v>12</v>
      </c>
      <c r="C13323" s="7" t="n">
        <v>6704</v>
      </c>
    </row>
    <row r="13324" spans="1:10">
      <c r="A13324" t="s">
        <v>4</v>
      </c>
      <c r="B13324" s="4" t="s">
        <v>5</v>
      </c>
      <c r="C13324" s="4" t="s">
        <v>13</v>
      </c>
      <c r="D13324" s="34" t="s">
        <v>114</v>
      </c>
      <c r="E13324" s="4" t="s">
        <v>5</v>
      </c>
      <c r="F13324" s="4" t="s">
        <v>13</v>
      </c>
      <c r="G13324" s="4" t="s">
        <v>10</v>
      </c>
      <c r="H13324" s="34" t="s">
        <v>115</v>
      </c>
      <c r="I13324" s="4" t="s">
        <v>13</v>
      </c>
      <c r="J13324" s="4" t="s">
        <v>84</v>
      </c>
    </row>
    <row r="13325" spans="1:10">
      <c r="A13325" t="n">
        <v>95379</v>
      </c>
      <c r="B13325" s="15" t="n">
        <v>5</v>
      </c>
      <c r="C13325" s="7" t="n">
        <v>28</v>
      </c>
      <c r="D13325" s="34" t="s">
        <v>3</v>
      </c>
      <c r="E13325" s="31" t="n">
        <v>64</v>
      </c>
      <c r="F13325" s="7" t="n">
        <v>5</v>
      </c>
      <c r="G13325" s="7" t="n">
        <v>2</v>
      </c>
      <c r="H13325" s="34" t="s">
        <v>3</v>
      </c>
      <c r="I13325" s="7" t="n">
        <v>1</v>
      </c>
      <c r="J13325" s="16" t="n">
        <f t="normal" ca="1">A13329</f>
        <v>0</v>
      </c>
    </row>
    <row r="13326" spans="1:10">
      <c r="A13326" t="s">
        <v>4</v>
      </c>
      <c r="B13326" s="4" t="s">
        <v>5</v>
      </c>
      <c r="C13326" s="4" t="s">
        <v>10</v>
      </c>
    </row>
    <row r="13327" spans="1:10">
      <c r="A13327" t="n">
        <v>95390</v>
      </c>
      <c r="B13327" s="9" t="n">
        <v>12</v>
      </c>
      <c r="C13327" s="7" t="n">
        <v>6705</v>
      </c>
    </row>
    <row r="13328" spans="1:10">
      <c r="A13328" t="s">
        <v>4</v>
      </c>
      <c r="B13328" s="4" t="s">
        <v>5</v>
      </c>
      <c r="C13328" s="4" t="s">
        <v>13</v>
      </c>
      <c r="D13328" s="34" t="s">
        <v>114</v>
      </c>
      <c r="E13328" s="4" t="s">
        <v>5</v>
      </c>
      <c r="F13328" s="4" t="s">
        <v>13</v>
      </c>
      <c r="G13328" s="4" t="s">
        <v>10</v>
      </c>
      <c r="H13328" s="34" t="s">
        <v>115</v>
      </c>
      <c r="I13328" s="4" t="s">
        <v>13</v>
      </c>
      <c r="J13328" s="4" t="s">
        <v>84</v>
      </c>
    </row>
    <row r="13329" spans="1:10">
      <c r="A13329" t="n">
        <v>95393</v>
      </c>
      <c r="B13329" s="15" t="n">
        <v>5</v>
      </c>
      <c r="C13329" s="7" t="n">
        <v>28</v>
      </c>
      <c r="D13329" s="34" t="s">
        <v>3</v>
      </c>
      <c r="E13329" s="31" t="n">
        <v>64</v>
      </c>
      <c r="F13329" s="7" t="n">
        <v>5</v>
      </c>
      <c r="G13329" s="7" t="n">
        <v>4</v>
      </c>
      <c r="H13329" s="34" t="s">
        <v>3</v>
      </c>
      <c r="I13329" s="7" t="n">
        <v>1</v>
      </c>
      <c r="J13329" s="16" t="n">
        <f t="normal" ca="1">A13333</f>
        <v>0</v>
      </c>
    </row>
    <row r="13330" spans="1:10">
      <c r="A13330" t="s">
        <v>4</v>
      </c>
      <c r="B13330" s="4" t="s">
        <v>5</v>
      </c>
      <c r="C13330" s="4" t="s">
        <v>10</v>
      </c>
    </row>
    <row r="13331" spans="1:10">
      <c r="A13331" t="n">
        <v>95404</v>
      </c>
      <c r="B13331" s="9" t="n">
        <v>12</v>
      </c>
      <c r="C13331" s="7" t="n">
        <v>6706</v>
      </c>
    </row>
    <row r="13332" spans="1:10">
      <c r="A13332" t="s">
        <v>4</v>
      </c>
      <c r="B13332" s="4" t="s">
        <v>5</v>
      </c>
      <c r="C13332" s="4" t="s">
        <v>13</v>
      </c>
      <c r="D13332" s="34" t="s">
        <v>114</v>
      </c>
      <c r="E13332" s="4" t="s">
        <v>5</v>
      </c>
      <c r="F13332" s="4" t="s">
        <v>13</v>
      </c>
      <c r="G13332" s="4" t="s">
        <v>10</v>
      </c>
      <c r="H13332" s="34" t="s">
        <v>115</v>
      </c>
      <c r="I13332" s="4" t="s">
        <v>13</v>
      </c>
      <c r="J13332" s="4" t="s">
        <v>84</v>
      </c>
    </row>
    <row r="13333" spans="1:10">
      <c r="A13333" t="n">
        <v>95407</v>
      </c>
      <c r="B13333" s="15" t="n">
        <v>5</v>
      </c>
      <c r="C13333" s="7" t="n">
        <v>28</v>
      </c>
      <c r="D13333" s="34" t="s">
        <v>3</v>
      </c>
      <c r="E13333" s="31" t="n">
        <v>64</v>
      </c>
      <c r="F13333" s="7" t="n">
        <v>5</v>
      </c>
      <c r="G13333" s="7" t="n">
        <v>7</v>
      </c>
      <c r="H13333" s="34" t="s">
        <v>3</v>
      </c>
      <c r="I13333" s="7" t="n">
        <v>1</v>
      </c>
      <c r="J13333" s="16" t="n">
        <f t="normal" ca="1">A13337</f>
        <v>0</v>
      </c>
    </row>
    <row r="13334" spans="1:10">
      <c r="A13334" t="s">
        <v>4</v>
      </c>
      <c r="B13334" s="4" t="s">
        <v>5</v>
      </c>
      <c r="C13334" s="4" t="s">
        <v>10</v>
      </c>
    </row>
    <row r="13335" spans="1:10">
      <c r="A13335" t="n">
        <v>95418</v>
      </c>
      <c r="B13335" s="9" t="n">
        <v>12</v>
      </c>
      <c r="C13335" s="7" t="n">
        <v>6707</v>
      </c>
    </row>
    <row r="13336" spans="1:10">
      <c r="A13336" t="s">
        <v>4</v>
      </c>
      <c r="B13336" s="4" t="s">
        <v>5</v>
      </c>
      <c r="C13336" s="4" t="s">
        <v>13</v>
      </c>
      <c r="D13336" s="34" t="s">
        <v>114</v>
      </c>
      <c r="E13336" s="4" t="s">
        <v>5</v>
      </c>
      <c r="F13336" s="4" t="s">
        <v>13</v>
      </c>
      <c r="G13336" s="4" t="s">
        <v>10</v>
      </c>
      <c r="H13336" s="34" t="s">
        <v>115</v>
      </c>
      <c r="I13336" s="4" t="s">
        <v>13</v>
      </c>
      <c r="J13336" s="4" t="s">
        <v>84</v>
      </c>
    </row>
    <row r="13337" spans="1:10">
      <c r="A13337" t="n">
        <v>95421</v>
      </c>
      <c r="B13337" s="15" t="n">
        <v>5</v>
      </c>
      <c r="C13337" s="7" t="n">
        <v>28</v>
      </c>
      <c r="D13337" s="34" t="s">
        <v>3</v>
      </c>
      <c r="E13337" s="31" t="n">
        <v>64</v>
      </c>
      <c r="F13337" s="7" t="n">
        <v>5</v>
      </c>
      <c r="G13337" s="7" t="n">
        <v>8</v>
      </c>
      <c r="H13337" s="34" t="s">
        <v>3</v>
      </c>
      <c r="I13337" s="7" t="n">
        <v>1</v>
      </c>
      <c r="J13337" s="16" t="n">
        <f t="normal" ca="1">A13341</f>
        <v>0</v>
      </c>
    </row>
    <row r="13338" spans="1:10">
      <c r="A13338" t="s">
        <v>4</v>
      </c>
      <c r="B13338" s="4" t="s">
        <v>5</v>
      </c>
      <c r="C13338" s="4" t="s">
        <v>10</v>
      </c>
    </row>
    <row r="13339" spans="1:10">
      <c r="A13339" t="n">
        <v>95432</v>
      </c>
      <c r="B13339" s="9" t="n">
        <v>12</v>
      </c>
      <c r="C13339" s="7" t="n">
        <v>6708</v>
      </c>
    </row>
    <row r="13340" spans="1:10">
      <c r="A13340" t="s">
        <v>4</v>
      </c>
      <c r="B13340" s="4" t="s">
        <v>5</v>
      </c>
      <c r="C13340" s="4" t="s">
        <v>13</v>
      </c>
      <c r="D13340" s="34" t="s">
        <v>114</v>
      </c>
      <c r="E13340" s="4" t="s">
        <v>5</v>
      </c>
      <c r="F13340" s="4" t="s">
        <v>13</v>
      </c>
      <c r="G13340" s="4" t="s">
        <v>10</v>
      </c>
      <c r="H13340" s="34" t="s">
        <v>115</v>
      </c>
      <c r="I13340" s="4" t="s">
        <v>13</v>
      </c>
      <c r="J13340" s="4" t="s">
        <v>84</v>
      </c>
    </row>
    <row r="13341" spans="1:10">
      <c r="A13341" t="n">
        <v>95435</v>
      </c>
      <c r="B13341" s="15" t="n">
        <v>5</v>
      </c>
      <c r="C13341" s="7" t="n">
        <v>28</v>
      </c>
      <c r="D13341" s="34" t="s">
        <v>3</v>
      </c>
      <c r="E13341" s="31" t="n">
        <v>64</v>
      </c>
      <c r="F13341" s="7" t="n">
        <v>5</v>
      </c>
      <c r="G13341" s="7" t="n">
        <v>9</v>
      </c>
      <c r="H13341" s="34" t="s">
        <v>3</v>
      </c>
      <c r="I13341" s="7" t="n">
        <v>1</v>
      </c>
      <c r="J13341" s="16" t="n">
        <f t="normal" ca="1">A13345</f>
        <v>0</v>
      </c>
    </row>
    <row r="13342" spans="1:10">
      <c r="A13342" t="s">
        <v>4</v>
      </c>
      <c r="B13342" s="4" t="s">
        <v>5</v>
      </c>
      <c r="C13342" s="4" t="s">
        <v>10</v>
      </c>
    </row>
    <row r="13343" spans="1:10">
      <c r="A13343" t="n">
        <v>95446</v>
      </c>
      <c r="B13343" s="9" t="n">
        <v>12</v>
      </c>
      <c r="C13343" s="7" t="n">
        <v>6709</v>
      </c>
    </row>
    <row r="13344" spans="1:10">
      <c r="A13344" t="s">
        <v>4</v>
      </c>
      <c r="B13344" s="4" t="s">
        <v>5</v>
      </c>
      <c r="C13344" s="4" t="s">
        <v>13</v>
      </c>
      <c r="D13344" s="4" t="s">
        <v>13</v>
      </c>
      <c r="E13344" s="4" t="s">
        <v>13</v>
      </c>
      <c r="F13344" s="4" t="s">
        <v>9</v>
      </c>
      <c r="G13344" s="4" t="s">
        <v>13</v>
      </c>
      <c r="H13344" s="4" t="s">
        <v>13</v>
      </c>
      <c r="I13344" s="4" t="s">
        <v>13</v>
      </c>
      <c r="J13344" s="4" t="s">
        <v>13</v>
      </c>
      <c r="K13344" s="4" t="s">
        <v>9</v>
      </c>
      <c r="L13344" s="4" t="s">
        <v>13</v>
      </c>
      <c r="M13344" s="4" t="s">
        <v>13</v>
      </c>
      <c r="N13344" s="4" t="s">
        <v>13</v>
      </c>
      <c r="O13344" s="4" t="s">
        <v>84</v>
      </c>
    </row>
    <row r="13345" spans="1:15">
      <c r="A13345" t="n">
        <v>95449</v>
      </c>
      <c r="B13345" s="15" t="n">
        <v>5</v>
      </c>
      <c r="C13345" s="7" t="n">
        <v>35</v>
      </c>
      <c r="D13345" s="7" t="n">
        <v>1</v>
      </c>
      <c r="E13345" s="7" t="n">
        <v>0</v>
      </c>
      <c r="F13345" s="7" t="n">
        <v>9</v>
      </c>
      <c r="G13345" s="7" t="n">
        <v>7</v>
      </c>
      <c r="H13345" s="7" t="n">
        <v>35</v>
      </c>
      <c r="I13345" s="7" t="n">
        <v>1</v>
      </c>
      <c r="J13345" s="7" t="n">
        <v>0</v>
      </c>
      <c r="K13345" s="7" t="n">
        <v>12</v>
      </c>
      <c r="L13345" s="7" t="n">
        <v>6</v>
      </c>
      <c r="M13345" s="7" t="n">
        <v>9</v>
      </c>
      <c r="N13345" s="7" t="n">
        <v>1</v>
      </c>
      <c r="O13345" s="16" t="n">
        <f t="normal" ca="1">A13401</f>
        <v>0</v>
      </c>
    </row>
    <row r="13346" spans="1:15">
      <c r="A13346" t="s">
        <v>4</v>
      </c>
      <c r="B13346" s="4" t="s">
        <v>5</v>
      </c>
      <c r="C13346" s="4" t="s">
        <v>13</v>
      </c>
      <c r="D13346" s="4" t="s">
        <v>10</v>
      </c>
    </row>
    <row r="13347" spans="1:15">
      <c r="A13347" t="n">
        <v>95472</v>
      </c>
      <c r="B13347" s="31" t="n">
        <v>64</v>
      </c>
      <c r="C13347" s="7" t="n">
        <v>0</v>
      </c>
      <c r="D13347" s="7" t="n">
        <v>14</v>
      </c>
    </row>
    <row r="13348" spans="1:15">
      <c r="A13348" t="s">
        <v>4</v>
      </c>
      <c r="B13348" s="4" t="s">
        <v>5</v>
      </c>
      <c r="C13348" s="4" t="s">
        <v>13</v>
      </c>
      <c r="D13348" s="4" t="s">
        <v>10</v>
      </c>
    </row>
    <row r="13349" spans="1:15">
      <c r="A13349" t="n">
        <v>95476</v>
      </c>
      <c r="B13349" s="31" t="n">
        <v>64</v>
      </c>
      <c r="C13349" s="7" t="n">
        <v>0</v>
      </c>
      <c r="D13349" s="7" t="n">
        <v>3</v>
      </c>
    </row>
    <row r="13350" spans="1:15">
      <c r="A13350" t="s">
        <v>4</v>
      </c>
      <c r="B13350" s="4" t="s">
        <v>5</v>
      </c>
      <c r="C13350" s="4" t="s">
        <v>13</v>
      </c>
      <c r="D13350" s="4" t="s">
        <v>10</v>
      </c>
    </row>
    <row r="13351" spans="1:15">
      <c r="A13351" t="n">
        <v>95480</v>
      </c>
      <c r="B13351" s="31" t="n">
        <v>64</v>
      </c>
      <c r="C13351" s="7" t="n">
        <v>0</v>
      </c>
      <c r="D13351" s="7" t="n">
        <v>5</v>
      </c>
    </row>
    <row r="13352" spans="1:15">
      <c r="A13352" t="s">
        <v>4</v>
      </c>
      <c r="B13352" s="4" t="s">
        <v>5</v>
      </c>
      <c r="C13352" s="4" t="s">
        <v>13</v>
      </c>
      <c r="D13352" s="4" t="s">
        <v>10</v>
      </c>
    </row>
    <row r="13353" spans="1:15">
      <c r="A13353" t="n">
        <v>95484</v>
      </c>
      <c r="B13353" s="31" t="n">
        <v>64</v>
      </c>
      <c r="C13353" s="7" t="n">
        <v>0</v>
      </c>
      <c r="D13353" s="7" t="n">
        <v>1</v>
      </c>
    </row>
    <row r="13354" spans="1:15">
      <c r="A13354" t="s">
        <v>4</v>
      </c>
      <c r="B13354" s="4" t="s">
        <v>5</v>
      </c>
      <c r="C13354" s="4" t="s">
        <v>13</v>
      </c>
      <c r="D13354" s="4" t="s">
        <v>10</v>
      </c>
    </row>
    <row r="13355" spans="1:15">
      <c r="A13355" t="n">
        <v>95488</v>
      </c>
      <c r="B13355" s="31" t="n">
        <v>64</v>
      </c>
      <c r="C13355" s="7" t="n">
        <v>0</v>
      </c>
      <c r="D13355" s="7" t="n">
        <v>2</v>
      </c>
    </row>
    <row r="13356" spans="1:15">
      <c r="A13356" t="s">
        <v>4</v>
      </c>
      <c r="B13356" s="4" t="s">
        <v>5</v>
      </c>
      <c r="C13356" s="4" t="s">
        <v>13</v>
      </c>
      <c r="D13356" s="4" t="s">
        <v>10</v>
      </c>
      <c r="E13356" s="4" t="s">
        <v>9</v>
      </c>
    </row>
    <row r="13357" spans="1:15">
      <c r="A13357" t="n">
        <v>95492</v>
      </c>
      <c r="B13357" s="41" t="n">
        <v>167</v>
      </c>
      <c r="C13357" s="7" t="n">
        <v>0</v>
      </c>
      <c r="D13357" s="7" t="n">
        <v>14</v>
      </c>
      <c r="E13357" s="7" t="n">
        <v>64</v>
      </c>
    </row>
    <row r="13358" spans="1:15">
      <c r="A13358" t="s">
        <v>4</v>
      </c>
      <c r="B13358" s="4" t="s">
        <v>5</v>
      </c>
      <c r="C13358" s="4" t="s">
        <v>13</v>
      </c>
      <c r="D13358" s="4" t="s">
        <v>10</v>
      </c>
      <c r="E13358" s="4" t="s">
        <v>9</v>
      </c>
    </row>
    <row r="13359" spans="1:15">
      <c r="A13359" t="n">
        <v>95500</v>
      </c>
      <c r="B13359" s="41" t="n">
        <v>167</v>
      </c>
      <c r="C13359" s="7" t="n">
        <v>0</v>
      </c>
      <c r="D13359" s="7" t="n">
        <v>15</v>
      </c>
      <c r="E13359" s="7" t="n">
        <v>64</v>
      </c>
    </row>
    <row r="13360" spans="1:15">
      <c r="A13360" t="s">
        <v>4</v>
      </c>
      <c r="B13360" s="4" t="s">
        <v>5</v>
      </c>
      <c r="C13360" s="4" t="s">
        <v>13</v>
      </c>
      <c r="D13360" s="4" t="s">
        <v>10</v>
      </c>
      <c r="E13360" s="4" t="s">
        <v>9</v>
      </c>
    </row>
    <row r="13361" spans="1:15">
      <c r="A13361" t="n">
        <v>95508</v>
      </c>
      <c r="B13361" s="41" t="n">
        <v>167</v>
      </c>
      <c r="C13361" s="7" t="n">
        <v>0</v>
      </c>
      <c r="D13361" s="7" t="n">
        <v>16</v>
      </c>
      <c r="E13361" s="7" t="n">
        <v>64</v>
      </c>
    </row>
    <row r="13362" spans="1:15">
      <c r="A13362" t="s">
        <v>4</v>
      </c>
      <c r="B13362" s="4" t="s">
        <v>5</v>
      </c>
      <c r="C13362" s="4" t="s">
        <v>10</v>
      </c>
    </row>
    <row r="13363" spans="1:15">
      <c r="A13363" t="n">
        <v>95516</v>
      </c>
      <c r="B13363" s="9" t="n">
        <v>12</v>
      </c>
      <c r="C13363" s="7" t="n">
        <v>6484</v>
      </c>
    </row>
    <row r="13364" spans="1:15">
      <c r="A13364" t="s">
        <v>4</v>
      </c>
      <c r="B13364" s="4" t="s">
        <v>5</v>
      </c>
      <c r="C13364" s="4" t="s">
        <v>13</v>
      </c>
      <c r="D13364" s="34" t="s">
        <v>114</v>
      </c>
      <c r="E13364" s="4" t="s">
        <v>5</v>
      </c>
      <c r="F13364" s="4" t="s">
        <v>13</v>
      </c>
      <c r="G13364" s="4" t="s">
        <v>10</v>
      </c>
      <c r="H13364" s="34" t="s">
        <v>115</v>
      </c>
      <c r="I13364" s="4" t="s">
        <v>13</v>
      </c>
      <c r="J13364" s="4" t="s">
        <v>84</v>
      </c>
    </row>
    <row r="13365" spans="1:15">
      <c r="A13365" t="n">
        <v>95519</v>
      </c>
      <c r="B13365" s="15" t="n">
        <v>5</v>
      </c>
      <c r="C13365" s="7" t="n">
        <v>28</v>
      </c>
      <c r="D13365" s="34" t="s">
        <v>3</v>
      </c>
      <c r="E13365" s="31" t="n">
        <v>64</v>
      </c>
      <c r="F13365" s="7" t="n">
        <v>5</v>
      </c>
      <c r="G13365" s="7" t="n">
        <v>16</v>
      </c>
      <c r="H13365" s="34" t="s">
        <v>3</v>
      </c>
      <c r="I13365" s="7" t="n">
        <v>1</v>
      </c>
      <c r="J13365" s="16" t="n">
        <f t="normal" ca="1">A13369</f>
        <v>0</v>
      </c>
    </row>
    <row r="13366" spans="1:15">
      <c r="A13366" t="s">
        <v>4</v>
      </c>
      <c r="B13366" s="4" t="s">
        <v>5</v>
      </c>
      <c r="C13366" s="4" t="s">
        <v>10</v>
      </c>
    </row>
    <row r="13367" spans="1:15">
      <c r="A13367" t="n">
        <v>95530</v>
      </c>
      <c r="B13367" s="9" t="n">
        <v>12</v>
      </c>
      <c r="C13367" s="7" t="n">
        <v>6712</v>
      </c>
    </row>
    <row r="13368" spans="1:15">
      <c r="A13368" t="s">
        <v>4</v>
      </c>
      <c r="B13368" s="4" t="s">
        <v>5</v>
      </c>
      <c r="C13368" s="4" t="s">
        <v>13</v>
      </c>
      <c r="D13368" s="34" t="s">
        <v>114</v>
      </c>
      <c r="E13368" s="4" t="s">
        <v>5</v>
      </c>
      <c r="F13368" s="4" t="s">
        <v>13</v>
      </c>
      <c r="G13368" s="4" t="s">
        <v>10</v>
      </c>
      <c r="H13368" s="34" t="s">
        <v>115</v>
      </c>
      <c r="I13368" s="4" t="s">
        <v>13</v>
      </c>
      <c r="J13368" s="4" t="s">
        <v>84</v>
      </c>
    </row>
    <row r="13369" spans="1:15">
      <c r="A13369" t="n">
        <v>95533</v>
      </c>
      <c r="B13369" s="15" t="n">
        <v>5</v>
      </c>
      <c r="C13369" s="7" t="n">
        <v>28</v>
      </c>
      <c r="D13369" s="34" t="s">
        <v>3</v>
      </c>
      <c r="E13369" s="31" t="n">
        <v>64</v>
      </c>
      <c r="F13369" s="7" t="n">
        <v>5</v>
      </c>
      <c r="G13369" s="7" t="n">
        <v>15</v>
      </c>
      <c r="H13369" s="34" t="s">
        <v>3</v>
      </c>
      <c r="I13369" s="7" t="n">
        <v>1</v>
      </c>
      <c r="J13369" s="16" t="n">
        <f t="normal" ca="1">A13373</f>
        <v>0</v>
      </c>
    </row>
    <row r="13370" spans="1:15">
      <c r="A13370" t="s">
        <v>4</v>
      </c>
      <c r="B13370" s="4" t="s">
        <v>5</v>
      </c>
      <c r="C13370" s="4" t="s">
        <v>10</v>
      </c>
    </row>
    <row r="13371" spans="1:15">
      <c r="A13371" t="n">
        <v>95544</v>
      </c>
      <c r="B13371" s="9" t="n">
        <v>12</v>
      </c>
      <c r="C13371" s="7" t="n">
        <v>6711</v>
      </c>
    </row>
    <row r="13372" spans="1:15">
      <c r="A13372" t="s">
        <v>4</v>
      </c>
      <c r="B13372" s="4" t="s">
        <v>5</v>
      </c>
      <c r="C13372" s="4" t="s">
        <v>13</v>
      </c>
      <c r="D13372" s="34" t="s">
        <v>114</v>
      </c>
      <c r="E13372" s="4" t="s">
        <v>5</v>
      </c>
      <c r="F13372" s="4" t="s">
        <v>13</v>
      </c>
      <c r="G13372" s="4" t="s">
        <v>10</v>
      </c>
      <c r="H13372" s="34" t="s">
        <v>115</v>
      </c>
      <c r="I13372" s="4" t="s">
        <v>13</v>
      </c>
      <c r="J13372" s="4" t="s">
        <v>84</v>
      </c>
    </row>
    <row r="13373" spans="1:15">
      <c r="A13373" t="n">
        <v>95547</v>
      </c>
      <c r="B13373" s="15" t="n">
        <v>5</v>
      </c>
      <c r="C13373" s="7" t="n">
        <v>28</v>
      </c>
      <c r="D13373" s="34" t="s">
        <v>3</v>
      </c>
      <c r="E13373" s="31" t="n">
        <v>64</v>
      </c>
      <c r="F13373" s="7" t="n">
        <v>5</v>
      </c>
      <c r="G13373" s="7" t="n">
        <v>14</v>
      </c>
      <c r="H13373" s="34" t="s">
        <v>3</v>
      </c>
      <c r="I13373" s="7" t="n">
        <v>1</v>
      </c>
      <c r="J13373" s="16" t="n">
        <f t="normal" ca="1">A13377</f>
        <v>0</v>
      </c>
    </row>
    <row r="13374" spans="1:15">
      <c r="A13374" t="s">
        <v>4</v>
      </c>
      <c r="B13374" s="4" t="s">
        <v>5</v>
      </c>
      <c r="C13374" s="4" t="s">
        <v>10</v>
      </c>
    </row>
    <row r="13375" spans="1:15">
      <c r="A13375" t="n">
        <v>95558</v>
      </c>
      <c r="B13375" s="9" t="n">
        <v>12</v>
      </c>
      <c r="C13375" s="7" t="n">
        <v>6710</v>
      </c>
    </row>
    <row r="13376" spans="1:15">
      <c r="A13376" t="s">
        <v>4</v>
      </c>
      <c r="B13376" s="4" t="s">
        <v>5</v>
      </c>
      <c r="C13376" s="4" t="s">
        <v>13</v>
      </c>
      <c r="D13376" s="34" t="s">
        <v>114</v>
      </c>
      <c r="E13376" s="4" t="s">
        <v>5</v>
      </c>
      <c r="F13376" s="4" t="s">
        <v>13</v>
      </c>
      <c r="G13376" s="4" t="s">
        <v>10</v>
      </c>
      <c r="H13376" s="34" t="s">
        <v>115</v>
      </c>
      <c r="I13376" s="4" t="s">
        <v>13</v>
      </c>
      <c r="J13376" s="4" t="s">
        <v>84</v>
      </c>
    </row>
    <row r="13377" spans="1:10">
      <c r="A13377" t="n">
        <v>95561</v>
      </c>
      <c r="B13377" s="15" t="n">
        <v>5</v>
      </c>
      <c r="C13377" s="7" t="n">
        <v>28</v>
      </c>
      <c r="D13377" s="34" t="s">
        <v>3</v>
      </c>
      <c r="E13377" s="31" t="n">
        <v>64</v>
      </c>
      <c r="F13377" s="7" t="n">
        <v>5</v>
      </c>
      <c r="G13377" s="7" t="n">
        <v>1</v>
      </c>
      <c r="H13377" s="34" t="s">
        <v>3</v>
      </c>
      <c r="I13377" s="7" t="n">
        <v>1</v>
      </c>
      <c r="J13377" s="16" t="n">
        <f t="normal" ca="1">A13381</f>
        <v>0</v>
      </c>
    </row>
    <row r="13378" spans="1:10">
      <c r="A13378" t="s">
        <v>4</v>
      </c>
      <c r="B13378" s="4" t="s">
        <v>5</v>
      </c>
      <c r="C13378" s="4" t="s">
        <v>10</v>
      </c>
    </row>
    <row r="13379" spans="1:10">
      <c r="A13379" t="n">
        <v>95572</v>
      </c>
      <c r="B13379" s="9" t="n">
        <v>12</v>
      </c>
      <c r="C13379" s="7" t="n">
        <v>6704</v>
      </c>
    </row>
    <row r="13380" spans="1:10">
      <c r="A13380" t="s">
        <v>4</v>
      </c>
      <c r="B13380" s="4" t="s">
        <v>5</v>
      </c>
      <c r="C13380" s="4" t="s">
        <v>13</v>
      </c>
      <c r="D13380" s="34" t="s">
        <v>114</v>
      </c>
      <c r="E13380" s="4" t="s">
        <v>5</v>
      </c>
      <c r="F13380" s="4" t="s">
        <v>13</v>
      </c>
      <c r="G13380" s="4" t="s">
        <v>10</v>
      </c>
      <c r="H13380" s="34" t="s">
        <v>115</v>
      </c>
      <c r="I13380" s="4" t="s">
        <v>13</v>
      </c>
      <c r="J13380" s="4" t="s">
        <v>84</v>
      </c>
    </row>
    <row r="13381" spans="1:10">
      <c r="A13381" t="n">
        <v>95575</v>
      </c>
      <c r="B13381" s="15" t="n">
        <v>5</v>
      </c>
      <c r="C13381" s="7" t="n">
        <v>28</v>
      </c>
      <c r="D13381" s="34" t="s">
        <v>3</v>
      </c>
      <c r="E13381" s="31" t="n">
        <v>64</v>
      </c>
      <c r="F13381" s="7" t="n">
        <v>5</v>
      </c>
      <c r="G13381" s="7" t="n">
        <v>2</v>
      </c>
      <c r="H13381" s="34" t="s">
        <v>3</v>
      </c>
      <c r="I13381" s="7" t="n">
        <v>1</v>
      </c>
      <c r="J13381" s="16" t="n">
        <f t="normal" ca="1">A13385</f>
        <v>0</v>
      </c>
    </row>
    <row r="13382" spans="1:10">
      <c r="A13382" t="s">
        <v>4</v>
      </c>
      <c r="B13382" s="4" t="s">
        <v>5</v>
      </c>
      <c r="C13382" s="4" t="s">
        <v>10</v>
      </c>
    </row>
    <row r="13383" spans="1:10">
      <c r="A13383" t="n">
        <v>95586</v>
      </c>
      <c r="B13383" s="9" t="n">
        <v>12</v>
      </c>
      <c r="C13383" s="7" t="n">
        <v>6705</v>
      </c>
    </row>
    <row r="13384" spans="1:10">
      <c r="A13384" t="s">
        <v>4</v>
      </c>
      <c r="B13384" s="4" t="s">
        <v>5</v>
      </c>
      <c r="C13384" s="4" t="s">
        <v>13</v>
      </c>
      <c r="D13384" s="34" t="s">
        <v>114</v>
      </c>
      <c r="E13384" s="4" t="s">
        <v>5</v>
      </c>
      <c r="F13384" s="4" t="s">
        <v>13</v>
      </c>
      <c r="G13384" s="4" t="s">
        <v>10</v>
      </c>
      <c r="H13384" s="34" t="s">
        <v>115</v>
      </c>
      <c r="I13384" s="4" t="s">
        <v>13</v>
      </c>
      <c r="J13384" s="4" t="s">
        <v>84</v>
      </c>
    </row>
    <row r="13385" spans="1:10">
      <c r="A13385" t="n">
        <v>95589</v>
      </c>
      <c r="B13385" s="15" t="n">
        <v>5</v>
      </c>
      <c r="C13385" s="7" t="n">
        <v>28</v>
      </c>
      <c r="D13385" s="34" t="s">
        <v>3</v>
      </c>
      <c r="E13385" s="31" t="n">
        <v>64</v>
      </c>
      <c r="F13385" s="7" t="n">
        <v>5</v>
      </c>
      <c r="G13385" s="7" t="n">
        <v>4</v>
      </c>
      <c r="H13385" s="34" t="s">
        <v>3</v>
      </c>
      <c r="I13385" s="7" t="n">
        <v>1</v>
      </c>
      <c r="J13385" s="16" t="n">
        <f t="normal" ca="1">A13389</f>
        <v>0</v>
      </c>
    </row>
    <row r="13386" spans="1:10">
      <c r="A13386" t="s">
        <v>4</v>
      </c>
      <c r="B13386" s="4" t="s">
        <v>5</v>
      </c>
      <c r="C13386" s="4" t="s">
        <v>10</v>
      </c>
    </row>
    <row r="13387" spans="1:10">
      <c r="A13387" t="n">
        <v>95600</v>
      </c>
      <c r="B13387" s="9" t="n">
        <v>12</v>
      </c>
      <c r="C13387" s="7" t="n">
        <v>6706</v>
      </c>
    </row>
    <row r="13388" spans="1:10">
      <c r="A13388" t="s">
        <v>4</v>
      </c>
      <c r="B13388" s="4" t="s">
        <v>5</v>
      </c>
      <c r="C13388" s="4" t="s">
        <v>13</v>
      </c>
      <c r="D13388" s="34" t="s">
        <v>114</v>
      </c>
      <c r="E13388" s="4" t="s">
        <v>5</v>
      </c>
      <c r="F13388" s="4" t="s">
        <v>13</v>
      </c>
      <c r="G13388" s="4" t="s">
        <v>10</v>
      </c>
      <c r="H13388" s="34" t="s">
        <v>115</v>
      </c>
      <c r="I13388" s="4" t="s">
        <v>13</v>
      </c>
      <c r="J13388" s="4" t="s">
        <v>84</v>
      </c>
    </row>
    <row r="13389" spans="1:10">
      <c r="A13389" t="n">
        <v>95603</v>
      </c>
      <c r="B13389" s="15" t="n">
        <v>5</v>
      </c>
      <c r="C13389" s="7" t="n">
        <v>28</v>
      </c>
      <c r="D13389" s="34" t="s">
        <v>3</v>
      </c>
      <c r="E13389" s="31" t="n">
        <v>64</v>
      </c>
      <c r="F13389" s="7" t="n">
        <v>5</v>
      </c>
      <c r="G13389" s="7" t="n">
        <v>7</v>
      </c>
      <c r="H13389" s="34" t="s">
        <v>3</v>
      </c>
      <c r="I13389" s="7" t="n">
        <v>1</v>
      </c>
      <c r="J13389" s="16" t="n">
        <f t="normal" ca="1">A13393</f>
        <v>0</v>
      </c>
    </row>
    <row r="13390" spans="1:10">
      <c r="A13390" t="s">
        <v>4</v>
      </c>
      <c r="B13390" s="4" t="s">
        <v>5</v>
      </c>
      <c r="C13390" s="4" t="s">
        <v>10</v>
      </c>
    </row>
    <row r="13391" spans="1:10">
      <c r="A13391" t="n">
        <v>95614</v>
      </c>
      <c r="B13391" s="9" t="n">
        <v>12</v>
      </c>
      <c r="C13391" s="7" t="n">
        <v>6707</v>
      </c>
    </row>
    <row r="13392" spans="1:10">
      <c r="A13392" t="s">
        <v>4</v>
      </c>
      <c r="B13392" s="4" t="s">
        <v>5</v>
      </c>
      <c r="C13392" s="4" t="s">
        <v>13</v>
      </c>
      <c r="D13392" s="34" t="s">
        <v>114</v>
      </c>
      <c r="E13392" s="4" t="s">
        <v>5</v>
      </c>
      <c r="F13392" s="4" t="s">
        <v>13</v>
      </c>
      <c r="G13392" s="4" t="s">
        <v>10</v>
      </c>
      <c r="H13392" s="34" t="s">
        <v>115</v>
      </c>
      <c r="I13392" s="4" t="s">
        <v>13</v>
      </c>
      <c r="J13392" s="4" t="s">
        <v>84</v>
      </c>
    </row>
    <row r="13393" spans="1:10">
      <c r="A13393" t="n">
        <v>95617</v>
      </c>
      <c r="B13393" s="15" t="n">
        <v>5</v>
      </c>
      <c r="C13393" s="7" t="n">
        <v>28</v>
      </c>
      <c r="D13393" s="34" t="s">
        <v>3</v>
      </c>
      <c r="E13393" s="31" t="n">
        <v>64</v>
      </c>
      <c r="F13393" s="7" t="n">
        <v>5</v>
      </c>
      <c r="G13393" s="7" t="n">
        <v>8</v>
      </c>
      <c r="H13393" s="34" t="s">
        <v>3</v>
      </c>
      <c r="I13393" s="7" t="n">
        <v>1</v>
      </c>
      <c r="J13393" s="16" t="n">
        <f t="normal" ca="1">A13397</f>
        <v>0</v>
      </c>
    </row>
    <row r="13394" spans="1:10">
      <c r="A13394" t="s">
        <v>4</v>
      </c>
      <c r="B13394" s="4" t="s">
        <v>5</v>
      </c>
      <c r="C13394" s="4" t="s">
        <v>10</v>
      </c>
    </row>
    <row r="13395" spans="1:10">
      <c r="A13395" t="n">
        <v>95628</v>
      </c>
      <c r="B13395" s="9" t="n">
        <v>12</v>
      </c>
      <c r="C13395" s="7" t="n">
        <v>6708</v>
      </c>
    </row>
    <row r="13396" spans="1:10">
      <c r="A13396" t="s">
        <v>4</v>
      </c>
      <c r="B13396" s="4" t="s">
        <v>5</v>
      </c>
      <c r="C13396" s="4" t="s">
        <v>13</v>
      </c>
      <c r="D13396" s="34" t="s">
        <v>114</v>
      </c>
      <c r="E13396" s="4" t="s">
        <v>5</v>
      </c>
      <c r="F13396" s="4" t="s">
        <v>13</v>
      </c>
      <c r="G13396" s="4" t="s">
        <v>10</v>
      </c>
      <c r="H13396" s="34" t="s">
        <v>115</v>
      </c>
      <c r="I13396" s="4" t="s">
        <v>13</v>
      </c>
      <c r="J13396" s="4" t="s">
        <v>84</v>
      </c>
    </row>
    <row r="13397" spans="1:10">
      <c r="A13397" t="n">
        <v>95631</v>
      </c>
      <c r="B13397" s="15" t="n">
        <v>5</v>
      </c>
      <c r="C13397" s="7" t="n">
        <v>28</v>
      </c>
      <c r="D13397" s="34" t="s">
        <v>3</v>
      </c>
      <c r="E13397" s="31" t="n">
        <v>64</v>
      </c>
      <c r="F13397" s="7" t="n">
        <v>5</v>
      </c>
      <c r="G13397" s="7" t="n">
        <v>9</v>
      </c>
      <c r="H13397" s="34" t="s">
        <v>3</v>
      </c>
      <c r="I13397" s="7" t="n">
        <v>1</v>
      </c>
      <c r="J13397" s="16" t="n">
        <f t="normal" ca="1">A13401</f>
        <v>0</v>
      </c>
    </row>
    <row r="13398" spans="1:10">
      <c r="A13398" t="s">
        <v>4</v>
      </c>
      <c r="B13398" s="4" t="s">
        <v>5</v>
      </c>
      <c r="C13398" s="4" t="s">
        <v>10</v>
      </c>
    </row>
    <row r="13399" spans="1:10">
      <c r="A13399" t="n">
        <v>95642</v>
      </c>
      <c r="B13399" s="9" t="n">
        <v>12</v>
      </c>
      <c r="C13399" s="7" t="n">
        <v>6709</v>
      </c>
    </row>
    <row r="13400" spans="1:10">
      <c r="A13400" t="s">
        <v>4</v>
      </c>
      <c r="B13400" s="4" t="s">
        <v>5</v>
      </c>
      <c r="C13400" s="4" t="s">
        <v>13</v>
      </c>
      <c r="D13400" s="4" t="s">
        <v>13</v>
      </c>
      <c r="E13400" s="4" t="s">
        <v>13</v>
      </c>
      <c r="F13400" s="4" t="s">
        <v>9</v>
      </c>
      <c r="G13400" s="4" t="s">
        <v>13</v>
      </c>
      <c r="H13400" s="4" t="s">
        <v>13</v>
      </c>
      <c r="I13400" s="4" t="s">
        <v>84</v>
      </c>
    </row>
    <row r="13401" spans="1:10">
      <c r="A13401" t="n">
        <v>95645</v>
      </c>
      <c r="B13401" s="15" t="n">
        <v>5</v>
      </c>
      <c r="C13401" s="7" t="n">
        <v>35</v>
      </c>
      <c r="D13401" s="7" t="n">
        <v>1</v>
      </c>
      <c r="E13401" s="7" t="n">
        <v>0</v>
      </c>
      <c r="F13401" s="7" t="n">
        <v>13</v>
      </c>
      <c r="G13401" s="7" t="n">
        <v>7</v>
      </c>
      <c r="H13401" s="7" t="n">
        <v>1</v>
      </c>
      <c r="I13401" s="16" t="n">
        <f t="normal" ca="1">A13425</f>
        <v>0</v>
      </c>
    </row>
    <row r="13402" spans="1:10">
      <c r="A13402" t="s">
        <v>4</v>
      </c>
      <c r="B13402" s="4" t="s">
        <v>5</v>
      </c>
      <c r="C13402" s="4" t="s">
        <v>13</v>
      </c>
      <c r="D13402" s="4" t="s">
        <v>10</v>
      </c>
      <c r="E13402" s="4" t="s">
        <v>9</v>
      </c>
    </row>
    <row r="13403" spans="1:10">
      <c r="A13403" t="n">
        <v>95659</v>
      </c>
      <c r="B13403" s="41" t="n">
        <v>167</v>
      </c>
      <c r="C13403" s="7" t="n">
        <v>0</v>
      </c>
      <c r="D13403" s="7" t="n">
        <v>0</v>
      </c>
      <c r="E13403" s="7" t="n">
        <v>16</v>
      </c>
    </row>
    <row r="13404" spans="1:10">
      <c r="A13404" t="s">
        <v>4</v>
      </c>
      <c r="B13404" s="4" t="s">
        <v>5</v>
      </c>
      <c r="C13404" s="4" t="s">
        <v>13</v>
      </c>
      <c r="D13404" s="4" t="s">
        <v>10</v>
      </c>
      <c r="E13404" s="4" t="s">
        <v>9</v>
      </c>
    </row>
    <row r="13405" spans="1:10">
      <c r="A13405" t="n">
        <v>95667</v>
      </c>
      <c r="B13405" s="41" t="n">
        <v>167</v>
      </c>
      <c r="C13405" s="7" t="n">
        <v>0</v>
      </c>
      <c r="D13405" s="7" t="n">
        <v>1</v>
      </c>
      <c r="E13405" s="7" t="n">
        <v>16</v>
      </c>
    </row>
    <row r="13406" spans="1:10">
      <c r="A13406" t="s">
        <v>4</v>
      </c>
      <c r="B13406" s="4" t="s">
        <v>5</v>
      </c>
      <c r="C13406" s="4" t="s">
        <v>13</v>
      </c>
      <c r="D13406" s="4" t="s">
        <v>10</v>
      </c>
      <c r="E13406" s="4" t="s">
        <v>9</v>
      </c>
    </row>
    <row r="13407" spans="1:10">
      <c r="A13407" t="n">
        <v>95675</v>
      </c>
      <c r="B13407" s="41" t="n">
        <v>167</v>
      </c>
      <c r="C13407" s="7" t="n">
        <v>0</v>
      </c>
      <c r="D13407" s="7" t="n">
        <v>2</v>
      </c>
      <c r="E13407" s="7" t="n">
        <v>16</v>
      </c>
    </row>
    <row r="13408" spans="1:10">
      <c r="A13408" t="s">
        <v>4</v>
      </c>
      <c r="B13408" s="4" t="s">
        <v>5</v>
      </c>
      <c r="C13408" s="4" t="s">
        <v>13</v>
      </c>
      <c r="D13408" s="4" t="s">
        <v>10</v>
      </c>
      <c r="E13408" s="4" t="s">
        <v>9</v>
      </c>
    </row>
    <row r="13409" spans="1:10">
      <c r="A13409" t="n">
        <v>95683</v>
      </c>
      <c r="B13409" s="41" t="n">
        <v>167</v>
      </c>
      <c r="C13409" s="7" t="n">
        <v>0</v>
      </c>
      <c r="D13409" s="7" t="n">
        <v>3</v>
      </c>
      <c r="E13409" s="7" t="n">
        <v>16</v>
      </c>
    </row>
    <row r="13410" spans="1:10">
      <c r="A13410" t="s">
        <v>4</v>
      </c>
      <c r="B13410" s="4" t="s">
        <v>5</v>
      </c>
      <c r="C13410" s="4" t="s">
        <v>13</v>
      </c>
      <c r="D13410" s="4" t="s">
        <v>10</v>
      </c>
      <c r="E13410" s="4" t="s">
        <v>9</v>
      </c>
    </row>
    <row r="13411" spans="1:10">
      <c r="A13411" t="n">
        <v>95691</v>
      </c>
      <c r="B13411" s="41" t="n">
        <v>167</v>
      </c>
      <c r="C13411" s="7" t="n">
        <v>0</v>
      </c>
      <c r="D13411" s="7" t="n">
        <v>4</v>
      </c>
      <c r="E13411" s="7" t="n">
        <v>16</v>
      </c>
    </row>
    <row r="13412" spans="1:10">
      <c r="A13412" t="s">
        <v>4</v>
      </c>
      <c r="B13412" s="4" t="s">
        <v>5</v>
      </c>
      <c r="C13412" s="4" t="s">
        <v>13</v>
      </c>
      <c r="D13412" s="4" t="s">
        <v>10</v>
      </c>
      <c r="E13412" s="4" t="s">
        <v>9</v>
      </c>
    </row>
    <row r="13413" spans="1:10">
      <c r="A13413" t="n">
        <v>95699</v>
      </c>
      <c r="B13413" s="41" t="n">
        <v>167</v>
      </c>
      <c r="C13413" s="7" t="n">
        <v>0</v>
      </c>
      <c r="D13413" s="7" t="n">
        <v>5</v>
      </c>
      <c r="E13413" s="7" t="n">
        <v>16</v>
      </c>
    </row>
    <row r="13414" spans="1:10">
      <c r="A13414" t="s">
        <v>4</v>
      </c>
      <c r="B13414" s="4" t="s">
        <v>5</v>
      </c>
      <c r="C13414" s="4" t="s">
        <v>13</v>
      </c>
      <c r="D13414" s="4" t="s">
        <v>10</v>
      </c>
      <c r="E13414" s="4" t="s">
        <v>9</v>
      </c>
    </row>
    <row r="13415" spans="1:10">
      <c r="A13415" t="n">
        <v>95707</v>
      </c>
      <c r="B13415" s="41" t="n">
        <v>167</v>
      </c>
      <c r="C13415" s="7" t="n">
        <v>0</v>
      </c>
      <c r="D13415" s="7" t="n">
        <v>6</v>
      </c>
      <c r="E13415" s="7" t="n">
        <v>16</v>
      </c>
    </row>
    <row r="13416" spans="1:10">
      <c r="A13416" t="s">
        <v>4</v>
      </c>
      <c r="B13416" s="4" t="s">
        <v>5</v>
      </c>
      <c r="C13416" s="4" t="s">
        <v>13</v>
      </c>
      <c r="D13416" s="4" t="s">
        <v>10</v>
      </c>
      <c r="E13416" s="4" t="s">
        <v>9</v>
      </c>
    </row>
    <row r="13417" spans="1:10">
      <c r="A13417" t="n">
        <v>95715</v>
      </c>
      <c r="B13417" s="41" t="n">
        <v>167</v>
      </c>
      <c r="C13417" s="7" t="n">
        <v>0</v>
      </c>
      <c r="D13417" s="7" t="n">
        <v>7</v>
      </c>
      <c r="E13417" s="7" t="n">
        <v>16</v>
      </c>
    </row>
    <row r="13418" spans="1:10">
      <c r="A13418" t="s">
        <v>4</v>
      </c>
      <c r="B13418" s="4" t="s">
        <v>5</v>
      </c>
      <c r="C13418" s="4" t="s">
        <v>13</v>
      </c>
      <c r="D13418" s="4" t="s">
        <v>10</v>
      </c>
      <c r="E13418" s="4" t="s">
        <v>9</v>
      </c>
    </row>
    <row r="13419" spans="1:10">
      <c r="A13419" t="n">
        <v>95723</v>
      </c>
      <c r="B13419" s="41" t="n">
        <v>167</v>
      </c>
      <c r="C13419" s="7" t="n">
        <v>0</v>
      </c>
      <c r="D13419" s="7" t="n">
        <v>8</v>
      </c>
      <c r="E13419" s="7" t="n">
        <v>16</v>
      </c>
    </row>
    <row r="13420" spans="1:10">
      <c r="A13420" t="s">
        <v>4</v>
      </c>
      <c r="B13420" s="4" t="s">
        <v>5</v>
      </c>
      <c r="C13420" s="4" t="s">
        <v>13</v>
      </c>
      <c r="D13420" s="4" t="s">
        <v>10</v>
      </c>
      <c r="E13420" s="4" t="s">
        <v>9</v>
      </c>
    </row>
    <row r="13421" spans="1:10">
      <c r="A13421" t="n">
        <v>95731</v>
      </c>
      <c r="B13421" s="41" t="n">
        <v>167</v>
      </c>
      <c r="C13421" s="7" t="n">
        <v>0</v>
      </c>
      <c r="D13421" s="7" t="n">
        <v>9</v>
      </c>
      <c r="E13421" s="7" t="n">
        <v>16</v>
      </c>
    </row>
    <row r="13422" spans="1:10">
      <c r="A13422" t="s">
        <v>4</v>
      </c>
      <c r="B13422" s="4" t="s">
        <v>5</v>
      </c>
      <c r="C13422" s="4" t="s">
        <v>13</v>
      </c>
      <c r="D13422" s="4" t="s">
        <v>10</v>
      </c>
      <c r="E13422" s="4" t="s">
        <v>9</v>
      </c>
    </row>
    <row r="13423" spans="1:10">
      <c r="A13423" t="n">
        <v>95739</v>
      </c>
      <c r="B13423" s="41" t="n">
        <v>167</v>
      </c>
      <c r="C13423" s="7" t="n">
        <v>0</v>
      </c>
      <c r="D13423" s="7" t="n">
        <v>11</v>
      </c>
      <c r="E13423" s="7" t="n">
        <v>16</v>
      </c>
    </row>
    <row r="13424" spans="1:10">
      <c r="A13424" t="s">
        <v>4</v>
      </c>
      <c r="B13424" s="4" t="s">
        <v>5</v>
      </c>
      <c r="C13424" s="4" t="s">
        <v>13</v>
      </c>
      <c r="D13424" s="4" t="s">
        <v>13</v>
      </c>
      <c r="E13424" s="4" t="s">
        <v>13</v>
      </c>
      <c r="F13424" s="4" t="s">
        <v>9</v>
      </c>
      <c r="G13424" s="4" t="s">
        <v>13</v>
      </c>
      <c r="H13424" s="4" t="s">
        <v>13</v>
      </c>
      <c r="I13424" s="4" t="s">
        <v>13</v>
      </c>
      <c r="J13424" s="4" t="s">
        <v>13</v>
      </c>
      <c r="K13424" s="4" t="s">
        <v>9</v>
      </c>
      <c r="L13424" s="4" t="s">
        <v>13</v>
      </c>
      <c r="M13424" s="4" t="s">
        <v>13</v>
      </c>
      <c r="N13424" s="4" t="s">
        <v>13</v>
      </c>
      <c r="O13424" s="4" t="s">
        <v>84</v>
      </c>
    </row>
    <row r="13425" spans="1:15">
      <c r="A13425" t="n">
        <v>95747</v>
      </c>
      <c r="B13425" s="15" t="n">
        <v>5</v>
      </c>
      <c r="C13425" s="7" t="n">
        <v>35</v>
      </c>
      <c r="D13425" s="7" t="n">
        <v>1</v>
      </c>
      <c r="E13425" s="7" t="n">
        <v>0</v>
      </c>
      <c r="F13425" s="7" t="n">
        <v>14</v>
      </c>
      <c r="G13425" s="7" t="n">
        <v>7</v>
      </c>
      <c r="H13425" s="7" t="n">
        <v>35</v>
      </c>
      <c r="I13425" s="7" t="n">
        <v>1</v>
      </c>
      <c r="J13425" s="7" t="n">
        <v>0</v>
      </c>
      <c r="K13425" s="7" t="n">
        <v>16</v>
      </c>
      <c r="L13425" s="7" t="n">
        <v>6</v>
      </c>
      <c r="M13425" s="7" t="n">
        <v>9</v>
      </c>
      <c r="N13425" s="7" t="n">
        <v>1</v>
      </c>
      <c r="O13425" s="16" t="n">
        <f t="normal" ca="1">A13439</f>
        <v>0</v>
      </c>
    </row>
    <row r="13426" spans="1:15">
      <c r="A13426" t="s">
        <v>4</v>
      </c>
      <c r="B13426" s="4" t="s">
        <v>5</v>
      </c>
      <c r="C13426" s="4" t="s">
        <v>13</v>
      </c>
      <c r="D13426" s="4" t="s">
        <v>10</v>
      </c>
      <c r="E13426" s="4" t="s">
        <v>9</v>
      </c>
    </row>
    <row r="13427" spans="1:15">
      <c r="A13427" t="n">
        <v>95770</v>
      </c>
      <c r="B13427" s="41" t="n">
        <v>167</v>
      </c>
      <c r="C13427" s="7" t="n">
        <v>0</v>
      </c>
      <c r="D13427" s="7" t="n">
        <v>8</v>
      </c>
      <c r="E13427" s="7" t="n">
        <v>32</v>
      </c>
    </row>
    <row r="13428" spans="1:15">
      <c r="A13428" t="s">
        <v>4</v>
      </c>
      <c r="B13428" s="4" t="s">
        <v>5</v>
      </c>
      <c r="C13428" s="4" t="s">
        <v>13</v>
      </c>
      <c r="D13428" s="4" t="s">
        <v>10</v>
      </c>
    </row>
    <row r="13429" spans="1:15">
      <c r="A13429" t="n">
        <v>95778</v>
      </c>
      <c r="B13429" s="31" t="n">
        <v>64</v>
      </c>
      <c r="C13429" s="7" t="n">
        <v>0</v>
      </c>
      <c r="D13429" s="7" t="n">
        <v>8</v>
      </c>
    </row>
    <row r="13430" spans="1:15">
      <c r="A13430" t="s">
        <v>4</v>
      </c>
      <c r="B13430" s="4" t="s">
        <v>5</v>
      </c>
      <c r="C13430" s="4" t="s">
        <v>13</v>
      </c>
      <c r="D13430" s="4" t="s">
        <v>10</v>
      </c>
    </row>
    <row r="13431" spans="1:15">
      <c r="A13431" t="n">
        <v>95782</v>
      </c>
      <c r="B13431" s="31" t="n">
        <v>64</v>
      </c>
      <c r="C13431" s="7" t="n">
        <v>0</v>
      </c>
      <c r="D13431" s="7" t="n">
        <v>1</v>
      </c>
    </row>
    <row r="13432" spans="1:15">
      <c r="A13432" t="s">
        <v>4</v>
      </c>
      <c r="B13432" s="4" t="s">
        <v>5</v>
      </c>
      <c r="C13432" s="4" t="s">
        <v>13</v>
      </c>
      <c r="D13432" s="4" t="s">
        <v>10</v>
      </c>
    </row>
    <row r="13433" spans="1:15">
      <c r="A13433" t="n">
        <v>95786</v>
      </c>
      <c r="B13433" s="31" t="n">
        <v>64</v>
      </c>
      <c r="C13433" s="7" t="n">
        <v>0</v>
      </c>
      <c r="D13433" s="7" t="n">
        <v>2</v>
      </c>
    </row>
    <row r="13434" spans="1:15">
      <c r="A13434" t="s">
        <v>4</v>
      </c>
      <c r="B13434" s="4" t="s">
        <v>5</v>
      </c>
      <c r="C13434" s="4" t="s">
        <v>13</v>
      </c>
      <c r="D13434" s="4" t="s">
        <v>10</v>
      </c>
    </row>
    <row r="13435" spans="1:15">
      <c r="A13435" t="n">
        <v>95790</v>
      </c>
      <c r="B13435" s="31" t="n">
        <v>64</v>
      </c>
      <c r="C13435" s="7" t="n">
        <v>0</v>
      </c>
      <c r="D13435" s="7" t="n">
        <v>3</v>
      </c>
    </row>
    <row r="13436" spans="1:15">
      <c r="A13436" t="s">
        <v>4</v>
      </c>
      <c r="B13436" s="4" t="s">
        <v>5</v>
      </c>
      <c r="C13436" s="4" t="s">
        <v>13</v>
      </c>
      <c r="D13436" s="4" t="s">
        <v>10</v>
      </c>
    </row>
    <row r="13437" spans="1:15">
      <c r="A13437" t="n">
        <v>95794</v>
      </c>
      <c r="B13437" s="31" t="n">
        <v>64</v>
      </c>
      <c r="C13437" s="7" t="n">
        <v>0</v>
      </c>
      <c r="D13437" s="7" t="n">
        <v>4</v>
      </c>
    </row>
    <row r="13438" spans="1:15">
      <c r="A13438" t="s">
        <v>4</v>
      </c>
      <c r="B13438" s="4" t="s">
        <v>5</v>
      </c>
      <c r="C13438" s="4" t="s">
        <v>13</v>
      </c>
      <c r="D13438" s="4" t="s">
        <v>13</v>
      </c>
      <c r="E13438" s="4" t="s">
        <v>13</v>
      </c>
      <c r="F13438" s="4" t="s">
        <v>9</v>
      </c>
      <c r="G13438" s="4" t="s">
        <v>13</v>
      </c>
      <c r="H13438" s="4" t="s">
        <v>13</v>
      </c>
      <c r="I13438" s="4" t="s">
        <v>13</v>
      </c>
      <c r="J13438" s="4" t="s">
        <v>13</v>
      </c>
      <c r="K13438" s="4" t="s">
        <v>9</v>
      </c>
      <c r="L13438" s="4" t="s">
        <v>13</v>
      </c>
      <c r="M13438" s="4" t="s">
        <v>13</v>
      </c>
      <c r="N13438" s="4" t="s">
        <v>13</v>
      </c>
      <c r="O13438" s="4" t="s">
        <v>13</v>
      </c>
      <c r="P13438" s="4" t="s">
        <v>13</v>
      </c>
      <c r="Q13438" s="4" t="s">
        <v>9</v>
      </c>
      <c r="R13438" s="4" t="s">
        <v>13</v>
      </c>
      <c r="S13438" s="4" t="s">
        <v>13</v>
      </c>
      <c r="T13438" s="4" t="s">
        <v>13</v>
      </c>
      <c r="U13438" s="4" t="s">
        <v>84</v>
      </c>
    </row>
    <row r="13439" spans="1:15">
      <c r="A13439" t="n">
        <v>95798</v>
      </c>
      <c r="B13439" s="15" t="n">
        <v>5</v>
      </c>
      <c r="C13439" s="7" t="n">
        <v>35</v>
      </c>
      <c r="D13439" s="7" t="n">
        <v>1</v>
      </c>
      <c r="E13439" s="7" t="n">
        <v>0</v>
      </c>
      <c r="F13439" s="7" t="n">
        <v>17</v>
      </c>
      <c r="G13439" s="7" t="n">
        <v>7</v>
      </c>
      <c r="H13439" s="7" t="n">
        <v>35</v>
      </c>
      <c r="I13439" s="7" t="n">
        <v>1</v>
      </c>
      <c r="J13439" s="7" t="n">
        <v>0</v>
      </c>
      <c r="K13439" s="7" t="n">
        <v>18</v>
      </c>
      <c r="L13439" s="7" t="n">
        <v>6</v>
      </c>
      <c r="M13439" s="7" t="n">
        <v>9</v>
      </c>
      <c r="N13439" s="7" t="n">
        <v>35</v>
      </c>
      <c r="O13439" s="7" t="n">
        <v>1</v>
      </c>
      <c r="P13439" s="7" t="n">
        <v>0</v>
      </c>
      <c r="Q13439" s="7" t="n">
        <v>25</v>
      </c>
      <c r="R13439" s="7" t="n">
        <v>2</v>
      </c>
      <c r="S13439" s="7" t="n">
        <v>11</v>
      </c>
      <c r="T13439" s="7" t="n">
        <v>1</v>
      </c>
      <c r="U13439" s="16" t="n">
        <f t="normal" ca="1">A13453</f>
        <v>0</v>
      </c>
    </row>
    <row r="13440" spans="1:15">
      <c r="A13440" t="s">
        <v>4</v>
      </c>
      <c r="B13440" s="4" t="s">
        <v>5</v>
      </c>
      <c r="C13440" s="4" t="s">
        <v>13</v>
      </c>
      <c r="D13440" s="4" t="s">
        <v>10</v>
      </c>
      <c r="E13440" s="4" t="s">
        <v>9</v>
      </c>
    </row>
    <row r="13441" spans="1:21">
      <c r="A13441" t="n">
        <v>95830</v>
      </c>
      <c r="B13441" s="41" t="n">
        <v>167</v>
      </c>
      <c r="C13441" s="7" t="n">
        <v>0</v>
      </c>
      <c r="D13441" s="7" t="n">
        <v>9</v>
      </c>
      <c r="E13441" s="7" t="n">
        <v>32</v>
      </c>
    </row>
    <row r="13442" spans="1:21">
      <c r="A13442" t="s">
        <v>4</v>
      </c>
      <c r="B13442" s="4" t="s">
        <v>5</v>
      </c>
      <c r="C13442" s="4" t="s">
        <v>13</v>
      </c>
      <c r="D13442" s="4" t="s">
        <v>10</v>
      </c>
    </row>
    <row r="13443" spans="1:21">
      <c r="A13443" t="n">
        <v>95838</v>
      </c>
      <c r="B13443" s="31" t="n">
        <v>64</v>
      </c>
      <c r="C13443" s="7" t="n">
        <v>0</v>
      </c>
      <c r="D13443" s="7" t="n">
        <v>9</v>
      </c>
    </row>
    <row r="13444" spans="1:21">
      <c r="A13444" t="s">
        <v>4</v>
      </c>
      <c r="B13444" s="4" t="s">
        <v>5</v>
      </c>
      <c r="C13444" s="4" t="s">
        <v>13</v>
      </c>
      <c r="D13444" s="4" t="s">
        <v>10</v>
      </c>
    </row>
    <row r="13445" spans="1:21">
      <c r="A13445" t="n">
        <v>95842</v>
      </c>
      <c r="B13445" s="31" t="n">
        <v>64</v>
      </c>
      <c r="C13445" s="7" t="n">
        <v>0</v>
      </c>
      <c r="D13445" s="7" t="n">
        <v>1</v>
      </c>
    </row>
    <row r="13446" spans="1:21">
      <c r="A13446" t="s">
        <v>4</v>
      </c>
      <c r="B13446" s="4" t="s">
        <v>5</v>
      </c>
      <c r="C13446" s="4" t="s">
        <v>13</v>
      </c>
      <c r="D13446" s="4" t="s">
        <v>10</v>
      </c>
    </row>
    <row r="13447" spans="1:21">
      <c r="A13447" t="n">
        <v>95846</v>
      </c>
      <c r="B13447" s="31" t="n">
        <v>64</v>
      </c>
      <c r="C13447" s="7" t="n">
        <v>0</v>
      </c>
      <c r="D13447" s="7" t="n">
        <v>2</v>
      </c>
    </row>
    <row r="13448" spans="1:21">
      <c r="A13448" t="s">
        <v>4</v>
      </c>
      <c r="B13448" s="4" t="s">
        <v>5</v>
      </c>
      <c r="C13448" s="4" t="s">
        <v>13</v>
      </c>
      <c r="D13448" s="4" t="s">
        <v>10</v>
      </c>
    </row>
    <row r="13449" spans="1:21">
      <c r="A13449" t="n">
        <v>95850</v>
      </c>
      <c r="B13449" s="31" t="n">
        <v>64</v>
      </c>
      <c r="C13449" s="7" t="n">
        <v>0</v>
      </c>
      <c r="D13449" s="7" t="n">
        <v>3</v>
      </c>
    </row>
    <row r="13450" spans="1:21">
      <c r="A13450" t="s">
        <v>4</v>
      </c>
      <c r="B13450" s="4" t="s">
        <v>5</v>
      </c>
      <c r="C13450" s="4" t="s">
        <v>13</v>
      </c>
      <c r="D13450" s="4" t="s">
        <v>10</v>
      </c>
    </row>
    <row r="13451" spans="1:21">
      <c r="A13451" t="n">
        <v>95854</v>
      </c>
      <c r="B13451" s="31" t="n">
        <v>64</v>
      </c>
      <c r="C13451" s="7" t="n">
        <v>0</v>
      </c>
      <c r="D13451" s="7" t="n">
        <v>4</v>
      </c>
    </row>
    <row r="13452" spans="1:21">
      <c r="A13452" t="s">
        <v>4</v>
      </c>
      <c r="B13452" s="4" t="s">
        <v>5</v>
      </c>
      <c r="C13452" s="4" t="s">
        <v>13</v>
      </c>
      <c r="D13452" s="4" t="s">
        <v>13</v>
      </c>
      <c r="E13452" s="4" t="s">
        <v>13</v>
      </c>
      <c r="F13452" s="4" t="s">
        <v>9</v>
      </c>
      <c r="G13452" s="4" t="s">
        <v>13</v>
      </c>
      <c r="H13452" s="4" t="s">
        <v>13</v>
      </c>
      <c r="I13452" s="4" t="s">
        <v>13</v>
      </c>
      <c r="J13452" s="4" t="s">
        <v>13</v>
      </c>
      <c r="K13452" s="4" t="s">
        <v>9</v>
      </c>
      <c r="L13452" s="4" t="s">
        <v>13</v>
      </c>
      <c r="M13452" s="4" t="s">
        <v>13</v>
      </c>
      <c r="N13452" s="4" t="s">
        <v>13</v>
      </c>
      <c r="O13452" s="4" t="s">
        <v>84</v>
      </c>
    </row>
    <row r="13453" spans="1:21">
      <c r="A13453" t="n">
        <v>95858</v>
      </c>
      <c r="B13453" s="15" t="n">
        <v>5</v>
      </c>
      <c r="C13453" s="7" t="n">
        <v>35</v>
      </c>
      <c r="D13453" s="7" t="n">
        <v>1</v>
      </c>
      <c r="E13453" s="7" t="n">
        <v>0</v>
      </c>
      <c r="F13453" s="7" t="n">
        <v>19</v>
      </c>
      <c r="G13453" s="7" t="n">
        <v>7</v>
      </c>
      <c r="H13453" s="7" t="n">
        <v>35</v>
      </c>
      <c r="I13453" s="7" t="n">
        <v>1</v>
      </c>
      <c r="J13453" s="7" t="n">
        <v>0</v>
      </c>
      <c r="K13453" s="7" t="n">
        <v>20</v>
      </c>
      <c r="L13453" s="7" t="n">
        <v>6</v>
      </c>
      <c r="M13453" s="7" t="n">
        <v>9</v>
      </c>
      <c r="N13453" s="7" t="n">
        <v>1</v>
      </c>
      <c r="O13453" s="16" t="n">
        <f t="normal" ca="1">A13467</f>
        <v>0</v>
      </c>
    </row>
    <row r="13454" spans="1:21">
      <c r="A13454" t="s">
        <v>4</v>
      </c>
      <c r="B13454" s="4" t="s">
        <v>5</v>
      </c>
      <c r="C13454" s="4" t="s">
        <v>13</v>
      </c>
      <c r="D13454" s="4" t="s">
        <v>10</v>
      </c>
      <c r="E13454" s="4" t="s">
        <v>9</v>
      </c>
    </row>
    <row r="13455" spans="1:21">
      <c r="A13455" t="n">
        <v>95881</v>
      </c>
      <c r="B13455" s="41" t="n">
        <v>167</v>
      </c>
      <c r="C13455" s="7" t="n">
        <v>0</v>
      </c>
      <c r="D13455" s="7" t="n">
        <v>7</v>
      </c>
      <c r="E13455" s="7" t="n">
        <v>32</v>
      </c>
    </row>
    <row r="13456" spans="1:21">
      <c r="A13456" t="s">
        <v>4</v>
      </c>
      <c r="B13456" s="4" t="s">
        <v>5</v>
      </c>
      <c r="C13456" s="4" t="s">
        <v>13</v>
      </c>
      <c r="D13456" s="4" t="s">
        <v>10</v>
      </c>
    </row>
    <row r="13457" spans="1:15">
      <c r="A13457" t="n">
        <v>95889</v>
      </c>
      <c r="B13457" s="31" t="n">
        <v>64</v>
      </c>
      <c r="C13457" s="7" t="n">
        <v>0</v>
      </c>
      <c r="D13457" s="7" t="n">
        <v>7</v>
      </c>
    </row>
    <row r="13458" spans="1:15">
      <c r="A13458" t="s">
        <v>4</v>
      </c>
      <c r="B13458" s="4" t="s">
        <v>5</v>
      </c>
      <c r="C13458" s="4" t="s">
        <v>13</v>
      </c>
      <c r="D13458" s="4" t="s">
        <v>10</v>
      </c>
    </row>
    <row r="13459" spans="1:15">
      <c r="A13459" t="n">
        <v>95893</v>
      </c>
      <c r="B13459" s="31" t="n">
        <v>64</v>
      </c>
      <c r="C13459" s="7" t="n">
        <v>0</v>
      </c>
      <c r="D13459" s="7" t="n">
        <v>1</v>
      </c>
    </row>
    <row r="13460" spans="1:15">
      <c r="A13460" t="s">
        <v>4</v>
      </c>
      <c r="B13460" s="4" t="s">
        <v>5</v>
      </c>
      <c r="C13460" s="4" t="s">
        <v>13</v>
      </c>
      <c r="D13460" s="4" t="s">
        <v>10</v>
      </c>
    </row>
    <row r="13461" spans="1:15">
      <c r="A13461" t="n">
        <v>95897</v>
      </c>
      <c r="B13461" s="31" t="n">
        <v>64</v>
      </c>
      <c r="C13461" s="7" t="n">
        <v>0</v>
      </c>
      <c r="D13461" s="7" t="n">
        <v>2</v>
      </c>
    </row>
    <row r="13462" spans="1:15">
      <c r="A13462" t="s">
        <v>4</v>
      </c>
      <c r="B13462" s="4" t="s">
        <v>5</v>
      </c>
      <c r="C13462" s="4" t="s">
        <v>13</v>
      </c>
      <c r="D13462" s="4" t="s">
        <v>10</v>
      </c>
    </row>
    <row r="13463" spans="1:15">
      <c r="A13463" t="n">
        <v>95901</v>
      </c>
      <c r="B13463" s="31" t="n">
        <v>64</v>
      </c>
      <c r="C13463" s="7" t="n">
        <v>0</v>
      </c>
      <c r="D13463" s="7" t="n">
        <v>3</v>
      </c>
    </row>
    <row r="13464" spans="1:15">
      <c r="A13464" t="s">
        <v>4</v>
      </c>
      <c r="B13464" s="4" t="s">
        <v>5</v>
      </c>
      <c r="C13464" s="4" t="s">
        <v>13</v>
      </c>
      <c r="D13464" s="4" t="s">
        <v>10</v>
      </c>
    </row>
    <row r="13465" spans="1:15">
      <c r="A13465" t="n">
        <v>95905</v>
      </c>
      <c r="B13465" s="31" t="n">
        <v>64</v>
      </c>
      <c r="C13465" s="7" t="n">
        <v>0</v>
      </c>
      <c r="D13465" s="7" t="n">
        <v>4</v>
      </c>
    </row>
    <row r="13466" spans="1:15">
      <c r="A13466" t="s">
        <v>4</v>
      </c>
      <c r="B13466" s="4" t="s">
        <v>5</v>
      </c>
      <c r="C13466" s="4" t="s">
        <v>13</v>
      </c>
      <c r="D13466" s="4" t="s">
        <v>13</v>
      </c>
      <c r="E13466" s="4" t="s">
        <v>13</v>
      </c>
      <c r="F13466" s="4" t="s">
        <v>9</v>
      </c>
      <c r="G13466" s="4" t="s">
        <v>13</v>
      </c>
      <c r="H13466" s="4" t="s">
        <v>13</v>
      </c>
      <c r="I13466" s="4" t="s">
        <v>13</v>
      </c>
      <c r="J13466" s="4" t="s">
        <v>13</v>
      </c>
      <c r="K13466" s="4" t="s">
        <v>9</v>
      </c>
      <c r="L13466" s="4" t="s">
        <v>13</v>
      </c>
      <c r="M13466" s="4" t="s">
        <v>13</v>
      </c>
      <c r="N13466" s="4" t="s">
        <v>13</v>
      </c>
      <c r="O13466" s="4" t="s">
        <v>84</v>
      </c>
    </row>
    <row r="13467" spans="1:15">
      <c r="A13467" t="n">
        <v>95909</v>
      </c>
      <c r="B13467" s="15" t="n">
        <v>5</v>
      </c>
      <c r="C13467" s="7" t="n">
        <v>35</v>
      </c>
      <c r="D13467" s="7" t="n">
        <v>1</v>
      </c>
      <c r="E13467" s="7" t="n">
        <v>0</v>
      </c>
      <c r="F13467" s="7" t="n">
        <v>21</v>
      </c>
      <c r="G13467" s="7" t="n">
        <v>7</v>
      </c>
      <c r="H13467" s="7" t="n">
        <v>35</v>
      </c>
      <c r="I13467" s="7" t="n">
        <v>1</v>
      </c>
      <c r="J13467" s="7" t="n">
        <v>0</v>
      </c>
      <c r="K13467" s="7" t="n">
        <v>23</v>
      </c>
      <c r="L13467" s="7" t="n">
        <v>6</v>
      </c>
      <c r="M13467" s="7" t="n">
        <v>9</v>
      </c>
      <c r="N13467" s="7" t="n">
        <v>1</v>
      </c>
      <c r="O13467" s="16" t="n">
        <f t="normal" ca="1">A13481</f>
        <v>0</v>
      </c>
    </row>
    <row r="13468" spans="1:15">
      <c r="A13468" t="s">
        <v>4</v>
      </c>
      <c r="B13468" s="4" t="s">
        <v>5</v>
      </c>
      <c r="C13468" s="4" t="s">
        <v>13</v>
      </c>
      <c r="D13468" s="4" t="s">
        <v>10</v>
      </c>
      <c r="E13468" s="4" t="s">
        <v>9</v>
      </c>
    </row>
    <row r="13469" spans="1:15">
      <c r="A13469" t="n">
        <v>95932</v>
      </c>
      <c r="B13469" s="41" t="n">
        <v>167</v>
      </c>
      <c r="C13469" s="7" t="n">
        <v>0</v>
      </c>
      <c r="D13469" s="7" t="n">
        <v>3</v>
      </c>
      <c r="E13469" s="7" t="n">
        <v>32</v>
      </c>
    </row>
    <row r="13470" spans="1:15">
      <c r="A13470" t="s">
        <v>4</v>
      </c>
      <c r="B13470" s="4" t="s">
        <v>5</v>
      </c>
      <c r="C13470" s="4" t="s">
        <v>13</v>
      </c>
      <c r="D13470" s="4" t="s">
        <v>10</v>
      </c>
    </row>
    <row r="13471" spans="1:15">
      <c r="A13471" t="n">
        <v>95940</v>
      </c>
      <c r="B13471" s="31" t="n">
        <v>64</v>
      </c>
      <c r="C13471" s="7" t="n">
        <v>0</v>
      </c>
      <c r="D13471" s="7" t="n">
        <v>3</v>
      </c>
    </row>
    <row r="13472" spans="1:15">
      <c r="A13472" t="s">
        <v>4</v>
      </c>
      <c r="B13472" s="4" t="s">
        <v>5</v>
      </c>
      <c r="C13472" s="4" t="s">
        <v>13</v>
      </c>
      <c r="D13472" s="4" t="s">
        <v>10</v>
      </c>
    </row>
    <row r="13473" spans="1:15">
      <c r="A13473" t="n">
        <v>95944</v>
      </c>
      <c r="B13473" s="31" t="n">
        <v>64</v>
      </c>
      <c r="C13473" s="7" t="n">
        <v>0</v>
      </c>
      <c r="D13473" s="7" t="n">
        <v>1</v>
      </c>
    </row>
    <row r="13474" spans="1:15">
      <c r="A13474" t="s">
        <v>4</v>
      </c>
      <c r="B13474" s="4" t="s">
        <v>5</v>
      </c>
      <c r="C13474" s="4" t="s">
        <v>13</v>
      </c>
      <c r="D13474" s="4" t="s">
        <v>10</v>
      </c>
    </row>
    <row r="13475" spans="1:15">
      <c r="A13475" t="n">
        <v>95948</v>
      </c>
      <c r="B13475" s="31" t="n">
        <v>64</v>
      </c>
      <c r="C13475" s="7" t="n">
        <v>0</v>
      </c>
      <c r="D13475" s="7" t="n">
        <v>2</v>
      </c>
    </row>
    <row r="13476" spans="1:15">
      <c r="A13476" t="s">
        <v>4</v>
      </c>
      <c r="B13476" s="4" t="s">
        <v>5</v>
      </c>
      <c r="C13476" s="4" t="s">
        <v>13</v>
      </c>
      <c r="D13476" s="4" t="s">
        <v>10</v>
      </c>
    </row>
    <row r="13477" spans="1:15">
      <c r="A13477" t="n">
        <v>95952</v>
      </c>
      <c r="B13477" s="31" t="n">
        <v>64</v>
      </c>
      <c r="C13477" s="7" t="n">
        <v>0</v>
      </c>
      <c r="D13477" s="7" t="n">
        <v>4</v>
      </c>
    </row>
    <row r="13478" spans="1:15">
      <c r="A13478" t="s">
        <v>4</v>
      </c>
      <c r="B13478" s="4" t="s">
        <v>5</v>
      </c>
      <c r="C13478" s="4" t="s">
        <v>13</v>
      </c>
      <c r="D13478" s="4" t="s">
        <v>10</v>
      </c>
    </row>
    <row r="13479" spans="1:15">
      <c r="A13479" t="n">
        <v>95956</v>
      </c>
      <c r="B13479" s="31" t="n">
        <v>64</v>
      </c>
      <c r="C13479" s="7" t="n">
        <v>0</v>
      </c>
      <c r="D13479" s="7" t="n">
        <v>5</v>
      </c>
    </row>
    <row r="13480" spans="1:15">
      <c r="A13480" t="s">
        <v>4</v>
      </c>
      <c r="B13480" s="4" t="s">
        <v>5</v>
      </c>
      <c r="C13480" s="4" t="s">
        <v>13</v>
      </c>
      <c r="D13480" s="4" t="s">
        <v>13</v>
      </c>
      <c r="E13480" s="4" t="s">
        <v>13</v>
      </c>
      <c r="F13480" s="4" t="s">
        <v>9</v>
      </c>
      <c r="G13480" s="4" t="s">
        <v>13</v>
      </c>
      <c r="H13480" s="4" t="s">
        <v>13</v>
      </c>
      <c r="I13480" s="4" t="s">
        <v>13</v>
      </c>
      <c r="J13480" s="4" t="s">
        <v>13</v>
      </c>
      <c r="K13480" s="4" t="s">
        <v>9</v>
      </c>
      <c r="L13480" s="4" t="s">
        <v>13</v>
      </c>
      <c r="M13480" s="4" t="s">
        <v>13</v>
      </c>
      <c r="N13480" s="4" t="s">
        <v>13</v>
      </c>
      <c r="O13480" s="4" t="s">
        <v>13</v>
      </c>
      <c r="P13480" s="4" t="s">
        <v>13</v>
      </c>
      <c r="Q13480" s="4" t="s">
        <v>9</v>
      </c>
      <c r="R13480" s="4" t="s">
        <v>13</v>
      </c>
      <c r="S13480" s="4" t="s">
        <v>13</v>
      </c>
      <c r="T13480" s="4" t="s">
        <v>13</v>
      </c>
      <c r="U13480" s="4" t="s">
        <v>84</v>
      </c>
    </row>
    <row r="13481" spans="1:15">
      <c r="A13481" t="n">
        <v>95960</v>
      </c>
      <c r="B13481" s="15" t="n">
        <v>5</v>
      </c>
      <c r="C13481" s="7" t="n">
        <v>35</v>
      </c>
      <c r="D13481" s="7" t="n">
        <v>1</v>
      </c>
      <c r="E13481" s="7" t="n">
        <v>0</v>
      </c>
      <c r="F13481" s="7" t="n">
        <v>24</v>
      </c>
      <c r="G13481" s="7" t="n">
        <v>7</v>
      </c>
      <c r="H13481" s="7" t="n">
        <v>35</v>
      </c>
      <c r="I13481" s="7" t="n">
        <v>1</v>
      </c>
      <c r="J13481" s="7" t="n">
        <v>0</v>
      </c>
      <c r="K13481" s="7" t="n">
        <v>31</v>
      </c>
      <c r="L13481" s="7" t="n">
        <v>6</v>
      </c>
      <c r="M13481" s="7" t="n">
        <v>9</v>
      </c>
      <c r="N13481" s="7" t="n">
        <v>35</v>
      </c>
      <c r="O13481" s="7" t="n">
        <v>1</v>
      </c>
      <c r="P13481" s="7" t="n">
        <v>0</v>
      </c>
      <c r="Q13481" s="7" t="n">
        <v>25</v>
      </c>
      <c r="R13481" s="7" t="n">
        <v>3</v>
      </c>
      <c r="S13481" s="7" t="n">
        <v>9</v>
      </c>
      <c r="T13481" s="7" t="n">
        <v>1</v>
      </c>
      <c r="U13481" s="16" t="n">
        <f t="normal" ca="1">A13493</f>
        <v>0</v>
      </c>
    </row>
    <row r="13482" spans="1:15">
      <c r="A13482" t="s">
        <v>4</v>
      </c>
      <c r="B13482" s="4" t="s">
        <v>5</v>
      </c>
      <c r="C13482" s="4" t="s">
        <v>13</v>
      </c>
      <c r="D13482" s="4" t="s">
        <v>10</v>
      </c>
    </row>
    <row r="13483" spans="1:15">
      <c r="A13483" t="n">
        <v>95992</v>
      </c>
      <c r="B13483" s="31" t="n">
        <v>64</v>
      </c>
      <c r="C13483" s="7" t="n">
        <v>0</v>
      </c>
      <c r="D13483" s="7" t="n">
        <v>1</v>
      </c>
    </row>
    <row r="13484" spans="1:15">
      <c r="A13484" t="s">
        <v>4</v>
      </c>
      <c r="B13484" s="4" t="s">
        <v>5</v>
      </c>
      <c r="C13484" s="4" t="s">
        <v>13</v>
      </c>
      <c r="D13484" s="4" t="s">
        <v>10</v>
      </c>
    </row>
    <row r="13485" spans="1:15">
      <c r="A13485" t="n">
        <v>95996</v>
      </c>
      <c r="B13485" s="31" t="n">
        <v>64</v>
      </c>
      <c r="C13485" s="7" t="n">
        <v>0</v>
      </c>
      <c r="D13485" s="7" t="n">
        <v>2</v>
      </c>
    </row>
    <row r="13486" spans="1:15">
      <c r="A13486" t="s">
        <v>4</v>
      </c>
      <c r="B13486" s="4" t="s">
        <v>5</v>
      </c>
      <c r="C13486" s="4" t="s">
        <v>13</v>
      </c>
      <c r="D13486" s="4" t="s">
        <v>10</v>
      </c>
    </row>
    <row r="13487" spans="1:15">
      <c r="A13487" t="n">
        <v>96000</v>
      </c>
      <c r="B13487" s="31" t="n">
        <v>64</v>
      </c>
      <c r="C13487" s="7" t="n">
        <v>0</v>
      </c>
      <c r="D13487" s="7" t="n">
        <v>3</v>
      </c>
    </row>
    <row r="13488" spans="1:15">
      <c r="A13488" t="s">
        <v>4</v>
      </c>
      <c r="B13488" s="4" t="s">
        <v>5</v>
      </c>
      <c r="C13488" s="4" t="s">
        <v>13</v>
      </c>
      <c r="D13488" s="4" t="s">
        <v>10</v>
      </c>
    </row>
    <row r="13489" spans="1:21">
      <c r="A13489" t="n">
        <v>96004</v>
      </c>
      <c r="B13489" s="31" t="n">
        <v>64</v>
      </c>
      <c r="C13489" s="7" t="n">
        <v>0</v>
      </c>
      <c r="D13489" s="7" t="n">
        <v>4</v>
      </c>
    </row>
    <row r="13490" spans="1:21">
      <c r="A13490" t="s">
        <v>4</v>
      </c>
      <c r="B13490" s="4" t="s">
        <v>5</v>
      </c>
      <c r="C13490" s="4" t="s">
        <v>13</v>
      </c>
      <c r="D13490" s="4" t="s">
        <v>10</v>
      </c>
    </row>
    <row r="13491" spans="1:21">
      <c r="A13491" t="n">
        <v>96008</v>
      </c>
      <c r="B13491" s="31" t="n">
        <v>64</v>
      </c>
      <c r="C13491" s="7" t="n">
        <v>0</v>
      </c>
      <c r="D13491" s="7" t="n">
        <v>5</v>
      </c>
    </row>
    <row r="13492" spans="1:21">
      <c r="A13492" t="s">
        <v>4</v>
      </c>
      <c r="B13492" s="4" t="s">
        <v>5</v>
      </c>
      <c r="C13492" s="4" t="s">
        <v>13</v>
      </c>
      <c r="D13492" s="4" t="s">
        <v>13</v>
      </c>
      <c r="E13492" s="4" t="s">
        <v>13</v>
      </c>
      <c r="F13492" s="4" t="s">
        <v>9</v>
      </c>
      <c r="G13492" s="4" t="s">
        <v>13</v>
      </c>
      <c r="H13492" s="4" t="s">
        <v>13</v>
      </c>
      <c r="I13492" s="4" t="s">
        <v>84</v>
      </c>
    </row>
    <row r="13493" spans="1:21">
      <c r="A13493" t="n">
        <v>96012</v>
      </c>
      <c r="B13493" s="15" t="n">
        <v>5</v>
      </c>
      <c r="C13493" s="7" t="n">
        <v>35</v>
      </c>
      <c r="D13493" s="7" t="n">
        <v>1</v>
      </c>
      <c r="E13493" s="7" t="n">
        <v>0</v>
      </c>
      <c r="F13493" s="7" t="n">
        <v>38</v>
      </c>
      <c r="G13493" s="7" t="n">
        <v>2</v>
      </c>
      <c r="H13493" s="7" t="n">
        <v>1</v>
      </c>
      <c r="I13493" s="16" t="n">
        <f t="normal" ca="1">A13507</f>
        <v>0</v>
      </c>
    </row>
    <row r="13494" spans="1:21">
      <c r="A13494" t="s">
        <v>4</v>
      </c>
      <c r="B13494" s="4" t="s">
        <v>5</v>
      </c>
      <c r="C13494" s="4" t="s">
        <v>13</v>
      </c>
      <c r="D13494" s="4" t="s">
        <v>10</v>
      </c>
    </row>
    <row r="13495" spans="1:21">
      <c r="A13495" t="n">
        <v>96026</v>
      </c>
      <c r="B13495" s="31" t="n">
        <v>64</v>
      </c>
      <c r="C13495" s="7" t="n">
        <v>0</v>
      </c>
      <c r="D13495" s="7" t="n">
        <v>1</v>
      </c>
    </row>
    <row r="13496" spans="1:21">
      <c r="A13496" t="s">
        <v>4</v>
      </c>
      <c r="B13496" s="4" t="s">
        <v>5</v>
      </c>
      <c r="C13496" s="4" t="s">
        <v>13</v>
      </c>
      <c r="D13496" s="4" t="s">
        <v>10</v>
      </c>
    </row>
    <row r="13497" spans="1:21">
      <c r="A13497" t="n">
        <v>96030</v>
      </c>
      <c r="B13497" s="31" t="n">
        <v>64</v>
      </c>
      <c r="C13497" s="7" t="n">
        <v>0</v>
      </c>
      <c r="D13497" s="7" t="n">
        <v>2</v>
      </c>
    </row>
    <row r="13498" spans="1:21">
      <c r="A13498" t="s">
        <v>4</v>
      </c>
      <c r="B13498" s="4" t="s">
        <v>5</v>
      </c>
      <c r="C13498" s="4" t="s">
        <v>13</v>
      </c>
      <c r="D13498" s="4" t="s">
        <v>10</v>
      </c>
    </row>
    <row r="13499" spans="1:21">
      <c r="A13499" t="n">
        <v>96034</v>
      </c>
      <c r="B13499" s="31" t="n">
        <v>64</v>
      </c>
      <c r="C13499" s="7" t="n">
        <v>0</v>
      </c>
      <c r="D13499" s="7" t="n">
        <v>3</v>
      </c>
    </row>
    <row r="13500" spans="1:21">
      <c r="A13500" t="s">
        <v>4</v>
      </c>
      <c r="B13500" s="4" t="s">
        <v>5</v>
      </c>
      <c r="C13500" s="4" t="s">
        <v>13</v>
      </c>
      <c r="D13500" s="4" t="s">
        <v>10</v>
      </c>
    </row>
    <row r="13501" spans="1:21">
      <c r="A13501" t="n">
        <v>96038</v>
      </c>
      <c r="B13501" s="31" t="n">
        <v>64</v>
      </c>
      <c r="C13501" s="7" t="n">
        <v>0</v>
      </c>
      <c r="D13501" s="7" t="n">
        <v>4</v>
      </c>
    </row>
    <row r="13502" spans="1:21">
      <c r="A13502" t="s">
        <v>4</v>
      </c>
      <c r="B13502" s="4" t="s">
        <v>5</v>
      </c>
      <c r="C13502" s="4" t="s">
        <v>13</v>
      </c>
      <c r="D13502" s="4" t="s">
        <v>10</v>
      </c>
    </row>
    <row r="13503" spans="1:21">
      <c r="A13503" t="n">
        <v>96042</v>
      </c>
      <c r="B13503" s="31" t="n">
        <v>64</v>
      </c>
      <c r="C13503" s="7" t="n">
        <v>0</v>
      </c>
      <c r="D13503" s="7" t="n">
        <v>5</v>
      </c>
    </row>
    <row r="13504" spans="1:21">
      <c r="A13504" t="s">
        <v>4</v>
      </c>
      <c r="B13504" s="4" t="s">
        <v>5</v>
      </c>
      <c r="C13504" s="4" t="s">
        <v>13</v>
      </c>
      <c r="D13504" s="4" t="s">
        <v>10</v>
      </c>
    </row>
    <row r="13505" spans="1:9">
      <c r="A13505" t="n">
        <v>96046</v>
      </c>
      <c r="B13505" s="31" t="n">
        <v>64</v>
      </c>
      <c r="C13505" s="7" t="n">
        <v>0</v>
      </c>
      <c r="D13505" s="7" t="n">
        <v>8</v>
      </c>
    </row>
    <row r="13506" spans="1:9">
      <c r="A13506" t="s">
        <v>4</v>
      </c>
      <c r="B13506" s="4" t="s">
        <v>5</v>
      </c>
      <c r="C13506" s="4" t="s">
        <v>13</v>
      </c>
      <c r="D13506" s="4" t="s">
        <v>10</v>
      </c>
    </row>
    <row r="13507" spans="1:9">
      <c r="A13507" t="n">
        <v>96050</v>
      </c>
      <c r="B13507" s="31" t="n">
        <v>64</v>
      </c>
      <c r="C13507" s="7" t="n">
        <v>4</v>
      </c>
      <c r="D13507" s="7" t="n">
        <v>0</v>
      </c>
    </row>
    <row r="13508" spans="1:9">
      <c r="A13508" t="s">
        <v>4</v>
      </c>
      <c r="B13508" s="4" t="s">
        <v>5</v>
      </c>
      <c r="C13508" s="4" t="s">
        <v>13</v>
      </c>
      <c r="D13508" s="4" t="s">
        <v>13</v>
      </c>
      <c r="E13508" s="4" t="s">
        <v>13</v>
      </c>
      <c r="F13508" s="4" t="s">
        <v>13</v>
      </c>
      <c r="G13508" s="4" t="s">
        <v>10</v>
      </c>
      <c r="H13508" s="4" t="s">
        <v>84</v>
      </c>
      <c r="I13508" s="4" t="s">
        <v>10</v>
      </c>
      <c r="J13508" s="4" t="s">
        <v>84</v>
      </c>
      <c r="K13508" s="4" t="s">
        <v>10</v>
      </c>
      <c r="L13508" s="4" t="s">
        <v>84</v>
      </c>
      <c r="M13508" s="4" t="s">
        <v>10</v>
      </c>
      <c r="N13508" s="4" t="s">
        <v>84</v>
      </c>
      <c r="O13508" s="4" t="s">
        <v>10</v>
      </c>
      <c r="P13508" s="4" t="s">
        <v>84</v>
      </c>
      <c r="Q13508" s="4" t="s">
        <v>10</v>
      </c>
      <c r="R13508" s="4" t="s">
        <v>84</v>
      </c>
      <c r="S13508" s="4" t="s">
        <v>10</v>
      </c>
      <c r="T13508" s="4" t="s">
        <v>84</v>
      </c>
      <c r="U13508" s="4" t="s">
        <v>10</v>
      </c>
      <c r="V13508" s="4" t="s">
        <v>84</v>
      </c>
      <c r="W13508" s="4" t="s">
        <v>10</v>
      </c>
      <c r="X13508" s="4" t="s">
        <v>84</v>
      </c>
      <c r="Y13508" s="4" t="s">
        <v>10</v>
      </c>
      <c r="Z13508" s="4" t="s">
        <v>84</v>
      </c>
      <c r="AA13508" s="4" t="s">
        <v>10</v>
      </c>
      <c r="AB13508" s="4" t="s">
        <v>84</v>
      </c>
      <c r="AC13508" s="4" t="s">
        <v>10</v>
      </c>
      <c r="AD13508" s="4" t="s">
        <v>84</v>
      </c>
      <c r="AE13508" s="4" t="s">
        <v>10</v>
      </c>
      <c r="AF13508" s="4" t="s">
        <v>84</v>
      </c>
      <c r="AG13508" s="4" t="s">
        <v>10</v>
      </c>
      <c r="AH13508" s="4" t="s">
        <v>84</v>
      </c>
      <c r="AI13508" s="4" t="s">
        <v>10</v>
      </c>
      <c r="AJ13508" s="4" t="s">
        <v>84</v>
      </c>
      <c r="AK13508" s="4" t="s">
        <v>10</v>
      </c>
      <c r="AL13508" s="4" t="s">
        <v>84</v>
      </c>
      <c r="AM13508" s="4" t="s">
        <v>10</v>
      </c>
      <c r="AN13508" s="4" t="s">
        <v>84</v>
      </c>
      <c r="AO13508" s="4" t="s">
        <v>10</v>
      </c>
      <c r="AP13508" s="4" t="s">
        <v>84</v>
      </c>
      <c r="AQ13508" s="4" t="s">
        <v>10</v>
      </c>
      <c r="AR13508" s="4" t="s">
        <v>84</v>
      </c>
      <c r="AS13508" s="4" t="s">
        <v>10</v>
      </c>
      <c r="AT13508" s="4" t="s">
        <v>84</v>
      </c>
      <c r="AU13508" s="4" t="s">
        <v>10</v>
      </c>
      <c r="AV13508" s="4" t="s">
        <v>84</v>
      </c>
      <c r="AW13508" s="4" t="s">
        <v>10</v>
      </c>
      <c r="AX13508" s="4" t="s">
        <v>84</v>
      </c>
      <c r="AY13508" s="4" t="s">
        <v>10</v>
      </c>
      <c r="AZ13508" s="4" t="s">
        <v>84</v>
      </c>
      <c r="BA13508" s="4" t="s">
        <v>10</v>
      </c>
      <c r="BB13508" s="4" t="s">
        <v>84</v>
      </c>
      <c r="BC13508" s="4" t="s">
        <v>10</v>
      </c>
      <c r="BD13508" s="4" t="s">
        <v>84</v>
      </c>
      <c r="BE13508" s="4" t="s">
        <v>10</v>
      </c>
      <c r="BF13508" s="4" t="s">
        <v>84</v>
      </c>
      <c r="BG13508" s="4" t="s">
        <v>10</v>
      </c>
      <c r="BH13508" s="4" t="s">
        <v>84</v>
      </c>
      <c r="BI13508" s="4" t="s">
        <v>10</v>
      </c>
      <c r="BJ13508" s="4" t="s">
        <v>84</v>
      </c>
      <c r="BK13508" s="4" t="s">
        <v>10</v>
      </c>
      <c r="BL13508" s="4" t="s">
        <v>84</v>
      </c>
      <c r="BM13508" s="4" t="s">
        <v>10</v>
      </c>
      <c r="BN13508" s="4" t="s">
        <v>84</v>
      </c>
      <c r="BO13508" s="4" t="s">
        <v>10</v>
      </c>
      <c r="BP13508" s="4" t="s">
        <v>84</v>
      </c>
      <c r="BQ13508" s="4" t="s">
        <v>10</v>
      </c>
      <c r="BR13508" s="4" t="s">
        <v>84</v>
      </c>
      <c r="BS13508" s="4" t="s">
        <v>10</v>
      </c>
      <c r="BT13508" s="4" t="s">
        <v>84</v>
      </c>
      <c r="BU13508" s="4" t="s">
        <v>10</v>
      </c>
      <c r="BV13508" s="4" t="s">
        <v>84</v>
      </c>
      <c r="BW13508" s="4" t="s">
        <v>10</v>
      </c>
      <c r="BX13508" s="4" t="s">
        <v>84</v>
      </c>
      <c r="BY13508" s="4" t="s">
        <v>10</v>
      </c>
      <c r="BZ13508" s="4" t="s">
        <v>84</v>
      </c>
      <c r="CA13508" s="4" t="s">
        <v>10</v>
      </c>
      <c r="CB13508" s="4" t="s">
        <v>84</v>
      </c>
      <c r="CC13508" s="4" t="s">
        <v>10</v>
      </c>
      <c r="CD13508" s="4" t="s">
        <v>84</v>
      </c>
      <c r="CE13508" s="4" t="s">
        <v>84</v>
      </c>
    </row>
    <row r="13509" spans="1:9">
      <c r="A13509" t="n">
        <v>96054</v>
      </c>
      <c r="B13509" s="27" t="n">
        <v>6</v>
      </c>
      <c r="C13509" s="7" t="n">
        <v>35</v>
      </c>
      <c r="D13509" s="7" t="n">
        <v>1</v>
      </c>
      <c r="E13509" s="7" t="n">
        <v>1</v>
      </c>
      <c r="F13509" s="7" t="n">
        <v>38</v>
      </c>
      <c r="G13509" s="7" t="n">
        <v>1</v>
      </c>
      <c r="H13509" s="16" t="n">
        <f t="normal" ca="1">A13511</f>
        <v>0</v>
      </c>
      <c r="I13509" s="7" t="n">
        <v>2</v>
      </c>
      <c r="J13509" s="16" t="n">
        <f t="normal" ca="1">A13515</f>
        <v>0</v>
      </c>
      <c r="K13509" s="7" t="n">
        <v>3</v>
      </c>
      <c r="L13509" s="16" t="n">
        <f t="normal" ca="1">A13519</f>
        <v>0</v>
      </c>
      <c r="M13509" s="7" t="n">
        <v>4</v>
      </c>
      <c r="N13509" s="16" t="n">
        <f t="normal" ca="1">A13523</f>
        <v>0</v>
      </c>
      <c r="O13509" s="7" t="n">
        <v>5</v>
      </c>
      <c r="P13509" s="16" t="n">
        <f t="normal" ca="1">A13527</f>
        <v>0</v>
      </c>
      <c r="Q13509" s="7" t="n">
        <v>6</v>
      </c>
      <c r="R13509" s="16" t="n">
        <f t="normal" ca="1">A13533</f>
        <v>0</v>
      </c>
      <c r="S13509" s="7" t="n">
        <v>7</v>
      </c>
      <c r="T13509" s="16" t="n">
        <f t="normal" ca="1">A13539</f>
        <v>0</v>
      </c>
      <c r="U13509" s="7" t="n">
        <v>8</v>
      </c>
      <c r="V13509" s="16" t="n">
        <f t="normal" ca="1">A13545</f>
        <v>0</v>
      </c>
      <c r="W13509" s="7" t="n">
        <v>9</v>
      </c>
      <c r="X13509" s="16" t="n">
        <f t="normal" ca="1">A13549</f>
        <v>0</v>
      </c>
      <c r="Y13509" s="7" t="n">
        <v>10</v>
      </c>
      <c r="Z13509" s="16" t="n">
        <f t="normal" ca="1">A13553</f>
        <v>0</v>
      </c>
      <c r="AA13509" s="7" t="n">
        <v>11</v>
      </c>
      <c r="AB13509" s="16" t="n">
        <f t="normal" ca="1">A13557</f>
        <v>0</v>
      </c>
      <c r="AC13509" s="7" t="n">
        <v>12</v>
      </c>
      <c r="AD13509" s="16" t="n">
        <f t="normal" ca="1">A13561</f>
        <v>0</v>
      </c>
      <c r="AE13509" s="7" t="n">
        <v>13</v>
      </c>
      <c r="AF13509" s="16" t="n">
        <f t="normal" ca="1">A13565</f>
        <v>0</v>
      </c>
      <c r="AG13509" s="7" t="n">
        <v>14</v>
      </c>
      <c r="AH13509" s="16" t="n">
        <f t="normal" ca="1">A13569</f>
        <v>0</v>
      </c>
      <c r="AI13509" s="7" t="n">
        <v>15</v>
      </c>
      <c r="AJ13509" s="16" t="n">
        <f t="normal" ca="1">A13573</f>
        <v>0</v>
      </c>
      <c r="AK13509" s="7" t="n">
        <v>16</v>
      </c>
      <c r="AL13509" s="16" t="n">
        <f t="normal" ca="1">A13577</f>
        <v>0</v>
      </c>
      <c r="AM13509" s="7" t="n">
        <v>17</v>
      </c>
      <c r="AN13509" s="16" t="n">
        <f t="normal" ca="1">A13581</f>
        <v>0</v>
      </c>
      <c r="AO13509" s="7" t="n">
        <v>18</v>
      </c>
      <c r="AP13509" s="16" t="n">
        <f t="normal" ca="1">A13585</f>
        <v>0</v>
      </c>
      <c r="AQ13509" s="7" t="n">
        <v>19</v>
      </c>
      <c r="AR13509" s="16" t="n">
        <f t="normal" ca="1">A13589</f>
        <v>0</v>
      </c>
      <c r="AS13509" s="7" t="n">
        <v>20</v>
      </c>
      <c r="AT13509" s="16" t="n">
        <f t="normal" ca="1">A13595</f>
        <v>0</v>
      </c>
      <c r="AU13509" s="7" t="n">
        <v>21</v>
      </c>
      <c r="AV13509" s="16" t="n">
        <f t="normal" ca="1">A13599</f>
        <v>0</v>
      </c>
      <c r="AW13509" s="7" t="n">
        <v>22</v>
      </c>
      <c r="AX13509" s="16" t="n">
        <f t="normal" ca="1">A13603</f>
        <v>0</v>
      </c>
      <c r="AY13509" s="7" t="n">
        <v>23</v>
      </c>
      <c r="AZ13509" s="16" t="n">
        <f t="normal" ca="1">A13613</f>
        <v>0</v>
      </c>
      <c r="BA13509" s="7" t="n">
        <v>24</v>
      </c>
      <c r="BB13509" s="16" t="n">
        <f t="normal" ca="1">A13617</f>
        <v>0</v>
      </c>
      <c r="BC13509" s="7" t="n">
        <v>25</v>
      </c>
      <c r="BD13509" s="16" t="n">
        <f t="normal" ca="1">A13621</f>
        <v>0</v>
      </c>
      <c r="BE13509" s="7" t="n">
        <v>26</v>
      </c>
      <c r="BF13509" s="16" t="n">
        <f t="normal" ca="1">A13625</f>
        <v>0</v>
      </c>
      <c r="BG13509" s="7" t="n">
        <v>27</v>
      </c>
      <c r="BH13509" s="16" t="n">
        <f t="normal" ca="1">A13629</f>
        <v>0</v>
      </c>
      <c r="BI13509" s="7" t="n">
        <v>28</v>
      </c>
      <c r="BJ13509" s="16" t="n">
        <f t="normal" ca="1">A13633</f>
        <v>0</v>
      </c>
      <c r="BK13509" s="7" t="n">
        <v>29</v>
      </c>
      <c r="BL13509" s="16" t="n">
        <f t="normal" ca="1">A13637</f>
        <v>0</v>
      </c>
      <c r="BM13509" s="7" t="n">
        <v>30</v>
      </c>
      <c r="BN13509" s="16" t="n">
        <f t="normal" ca="1">A13641</f>
        <v>0</v>
      </c>
      <c r="BO13509" s="7" t="n">
        <v>31</v>
      </c>
      <c r="BP13509" s="16" t="n">
        <f t="normal" ca="1">A13645</f>
        <v>0</v>
      </c>
      <c r="BQ13509" s="7" t="n">
        <v>32</v>
      </c>
      <c r="BR13509" s="16" t="n">
        <f t="normal" ca="1">A13649</f>
        <v>0</v>
      </c>
      <c r="BS13509" s="7" t="n">
        <v>33</v>
      </c>
      <c r="BT13509" s="16" t="n">
        <f t="normal" ca="1">A13653</f>
        <v>0</v>
      </c>
      <c r="BU13509" s="7" t="n">
        <v>34</v>
      </c>
      <c r="BV13509" s="16" t="n">
        <f t="normal" ca="1">A13657</f>
        <v>0</v>
      </c>
      <c r="BW13509" s="7" t="n">
        <v>35</v>
      </c>
      <c r="BX13509" s="16" t="n">
        <f t="normal" ca="1">A13663</f>
        <v>0</v>
      </c>
      <c r="BY13509" s="7" t="n">
        <v>36</v>
      </c>
      <c r="BZ13509" s="16" t="n">
        <f t="normal" ca="1">A13667</f>
        <v>0</v>
      </c>
      <c r="CA13509" s="7" t="n">
        <v>37</v>
      </c>
      <c r="CB13509" s="16" t="n">
        <f t="normal" ca="1">A13671</f>
        <v>0</v>
      </c>
      <c r="CC13509" s="7" t="n">
        <v>38</v>
      </c>
      <c r="CD13509" s="16" t="n">
        <f t="normal" ca="1">A13747</f>
        <v>0</v>
      </c>
      <c r="CE13509" s="16" t="n">
        <f t="normal" ca="1">A13751</f>
        <v>0</v>
      </c>
    </row>
    <row r="13510" spans="1:9">
      <c r="A13510" t="s">
        <v>4</v>
      </c>
      <c r="B13510" s="4" t="s">
        <v>5</v>
      </c>
      <c r="C13510" s="4" t="s">
        <v>6</v>
      </c>
      <c r="D13510" s="4" t="s">
        <v>6</v>
      </c>
      <c r="E13510" s="4" t="s">
        <v>13</v>
      </c>
    </row>
    <row r="13511" spans="1:9">
      <c r="A13511" t="n">
        <v>96291</v>
      </c>
      <c r="B13511" s="45" t="n">
        <v>30</v>
      </c>
      <c r="C13511" s="7" t="s">
        <v>1253</v>
      </c>
      <c r="D13511" s="7" t="s">
        <v>12</v>
      </c>
      <c r="E13511" s="7" t="n">
        <v>0</v>
      </c>
    </row>
    <row r="13512" spans="1:9">
      <c r="A13512" t="s">
        <v>4</v>
      </c>
      <c r="B13512" s="4" t="s">
        <v>5</v>
      </c>
      <c r="C13512" s="4" t="s">
        <v>84</v>
      </c>
    </row>
    <row r="13513" spans="1:9">
      <c r="A13513" t="n">
        <v>96300</v>
      </c>
      <c r="B13513" s="29" t="n">
        <v>3</v>
      </c>
      <c r="C13513" s="16" t="n">
        <f t="normal" ca="1">A13751</f>
        <v>0</v>
      </c>
    </row>
    <row r="13514" spans="1:9">
      <c r="A13514" t="s">
        <v>4</v>
      </c>
      <c r="B13514" s="4" t="s">
        <v>5</v>
      </c>
      <c r="C13514" s="4" t="s">
        <v>6</v>
      </c>
      <c r="D13514" s="4" t="s">
        <v>6</v>
      </c>
      <c r="E13514" s="4" t="s">
        <v>13</v>
      </c>
    </row>
    <row r="13515" spans="1:9">
      <c r="A13515" t="n">
        <v>96305</v>
      </c>
      <c r="B13515" s="45" t="n">
        <v>30</v>
      </c>
      <c r="C13515" s="7" t="s">
        <v>1254</v>
      </c>
      <c r="D13515" s="7" t="s">
        <v>12</v>
      </c>
      <c r="E13515" s="7" t="n">
        <v>0</v>
      </c>
    </row>
    <row r="13516" spans="1:9">
      <c r="A13516" t="s">
        <v>4</v>
      </c>
      <c r="B13516" s="4" t="s">
        <v>5</v>
      </c>
      <c r="C13516" s="4" t="s">
        <v>84</v>
      </c>
    </row>
    <row r="13517" spans="1:9">
      <c r="A13517" t="n">
        <v>96314</v>
      </c>
      <c r="B13517" s="29" t="n">
        <v>3</v>
      </c>
      <c r="C13517" s="16" t="n">
        <f t="normal" ca="1">A13751</f>
        <v>0</v>
      </c>
    </row>
    <row r="13518" spans="1:9">
      <c r="A13518" t="s">
        <v>4</v>
      </c>
      <c r="B13518" s="4" t="s">
        <v>5</v>
      </c>
      <c r="C13518" s="4" t="s">
        <v>6</v>
      </c>
      <c r="D13518" s="4" t="s">
        <v>6</v>
      </c>
      <c r="E13518" s="4" t="s">
        <v>13</v>
      </c>
    </row>
    <row r="13519" spans="1:9">
      <c r="A13519" t="n">
        <v>96319</v>
      </c>
      <c r="B13519" s="45" t="n">
        <v>30</v>
      </c>
      <c r="C13519" s="7" t="s">
        <v>1255</v>
      </c>
      <c r="D13519" s="7" t="s">
        <v>1256</v>
      </c>
      <c r="E13519" s="7" t="n">
        <v>0</v>
      </c>
    </row>
    <row r="13520" spans="1:9">
      <c r="A13520" t="s">
        <v>4</v>
      </c>
      <c r="B13520" s="4" t="s">
        <v>5</v>
      </c>
      <c r="C13520" s="4" t="s">
        <v>84</v>
      </c>
    </row>
    <row r="13521" spans="1:83">
      <c r="A13521" t="n">
        <v>96337</v>
      </c>
      <c r="B13521" s="29" t="n">
        <v>3</v>
      </c>
      <c r="C13521" s="16" t="n">
        <f t="normal" ca="1">A13751</f>
        <v>0</v>
      </c>
    </row>
    <row r="13522" spans="1:83">
      <c r="A13522" t="s">
        <v>4</v>
      </c>
      <c r="B13522" s="4" t="s">
        <v>5</v>
      </c>
      <c r="C13522" s="4" t="s">
        <v>6</v>
      </c>
      <c r="D13522" s="4" t="s">
        <v>6</v>
      </c>
      <c r="E13522" s="4" t="s">
        <v>13</v>
      </c>
    </row>
    <row r="13523" spans="1:83">
      <c r="A13523" t="n">
        <v>96342</v>
      </c>
      <c r="B13523" s="45" t="n">
        <v>30</v>
      </c>
      <c r="C13523" s="7" t="s">
        <v>1257</v>
      </c>
      <c r="D13523" s="7" t="s">
        <v>12</v>
      </c>
      <c r="E13523" s="7" t="n">
        <v>0</v>
      </c>
    </row>
    <row r="13524" spans="1:83">
      <c r="A13524" t="s">
        <v>4</v>
      </c>
      <c r="B13524" s="4" t="s">
        <v>5</v>
      </c>
      <c r="C13524" s="4" t="s">
        <v>84</v>
      </c>
    </row>
    <row r="13525" spans="1:83">
      <c r="A13525" t="n">
        <v>96351</v>
      </c>
      <c r="B13525" s="29" t="n">
        <v>3</v>
      </c>
      <c r="C13525" s="16" t="n">
        <f t="normal" ca="1">A13751</f>
        <v>0</v>
      </c>
    </row>
    <row r="13526" spans="1:83">
      <c r="A13526" t="s">
        <v>4</v>
      </c>
      <c r="B13526" s="4" t="s">
        <v>5</v>
      </c>
      <c r="C13526" s="4" t="s">
        <v>10</v>
      </c>
    </row>
    <row r="13527" spans="1:83">
      <c r="A13527" t="n">
        <v>96356</v>
      </c>
      <c r="B13527" s="9" t="n">
        <v>12</v>
      </c>
      <c r="C13527" s="7" t="n">
        <v>6910</v>
      </c>
    </row>
    <row r="13528" spans="1:83">
      <c r="A13528" t="s">
        <v>4</v>
      </c>
      <c r="B13528" s="4" t="s">
        <v>5</v>
      </c>
      <c r="C13528" s="4" t="s">
        <v>6</v>
      </c>
      <c r="D13528" s="4" t="s">
        <v>6</v>
      </c>
      <c r="E13528" s="4" t="s">
        <v>13</v>
      </c>
    </row>
    <row r="13529" spans="1:83">
      <c r="A13529" t="n">
        <v>96359</v>
      </c>
      <c r="B13529" s="45" t="n">
        <v>30</v>
      </c>
      <c r="C13529" s="7" t="s">
        <v>1258</v>
      </c>
      <c r="D13529" s="7" t="s">
        <v>12</v>
      </c>
      <c r="E13529" s="7" t="n">
        <v>0</v>
      </c>
    </row>
    <row r="13530" spans="1:83">
      <c r="A13530" t="s">
        <v>4</v>
      </c>
      <c r="B13530" s="4" t="s">
        <v>5</v>
      </c>
      <c r="C13530" s="4" t="s">
        <v>84</v>
      </c>
    </row>
    <row r="13531" spans="1:83">
      <c r="A13531" t="n">
        <v>96368</v>
      </c>
      <c r="B13531" s="29" t="n">
        <v>3</v>
      </c>
      <c r="C13531" s="16" t="n">
        <f t="normal" ca="1">A13751</f>
        <v>0</v>
      </c>
    </row>
    <row r="13532" spans="1:83">
      <c r="A13532" t="s">
        <v>4</v>
      </c>
      <c r="B13532" s="4" t="s">
        <v>5</v>
      </c>
      <c r="C13532" s="4" t="s">
        <v>10</v>
      </c>
    </row>
    <row r="13533" spans="1:83">
      <c r="A13533" t="n">
        <v>96373</v>
      </c>
      <c r="B13533" s="9" t="n">
        <v>12</v>
      </c>
      <c r="C13533" s="7" t="n">
        <v>6910</v>
      </c>
    </row>
    <row r="13534" spans="1:83">
      <c r="A13534" t="s">
        <v>4</v>
      </c>
      <c r="B13534" s="4" t="s">
        <v>5</v>
      </c>
      <c r="C13534" s="4" t="s">
        <v>6</v>
      </c>
      <c r="D13534" s="4" t="s">
        <v>6</v>
      </c>
      <c r="E13534" s="4" t="s">
        <v>13</v>
      </c>
    </row>
    <row r="13535" spans="1:83">
      <c r="A13535" t="n">
        <v>96376</v>
      </c>
      <c r="B13535" s="45" t="n">
        <v>30</v>
      </c>
      <c r="C13535" s="7" t="s">
        <v>1259</v>
      </c>
      <c r="D13535" s="7" t="s">
        <v>12</v>
      </c>
      <c r="E13535" s="7" t="n">
        <v>0</v>
      </c>
    </row>
    <row r="13536" spans="1:83">
      <c r="A13536" t="s">
        <v>4</v>
      </c>
      <c r="B13536" s="4" t="s">
        <v>5</v>
      </c>
      <c r="C13536" s="4" t="s">
        <v>84</v>
      </c>
    </row>
    <row r="13537" spans="1:5">
      <c r="A13537" t="n">
        <v>96385</v>
      </c>
      <c r="B13537" s="29" t="n">
        <v>3</v>
      </c>
      <c r="C13537" s="16" t="n">
        <f t="normal" ca="1">A13751</f>
        <v>0</v>
      </c>
    </row>
    <row r="13538" spans="1:5">
      <c r="A13538" t="s">
        <v>4</v>
      </c>
      <c r="B13538" s="4" t="s">
        <v>5</v>
      </c>
      <c r="C13538" s="4" t="s">
        <v>10</v>
      </c>
    </row>
    <row r="13539" spans="1:5">
      <c r="A13539" t="n">
        <v>96390</v>
      </c>
      <c r="B13539" s="9" t="n">
        <v>12</v>
      </c>
      <c r="C13539" s="7" t="n">
        <v>6910</v>
      </c>
    </row>
    <row r="13540" spans="1:5">
      <c r="A13540" t="s">
        <v>4</v>
      </c>
      <c r="B13540" s="4" t="s">
        <v>5</v>
      </c>
      <c r="C13540" s="4" t="s">
        <v>6</v>
      </c>
      <c r="D13540" s="4" t="s">
        <v>6</v>
      </c>
      <c r="E13540" s="4" t="s">
        <v>13</v>
      </c>
    </row>
    <row r="13541" spans="1:5">
      <c r="A13541" t="n">
        <v>96393</v>
      </c>
      <c r="B13541" s="45" t="n">
        <v>30</v>
      </c>
      <c r="C13541" s="7" t="s">
        <v>1260</v>
      </c>
      <c r="D13541" s="7" t="s">
        <v>12</v>
      </c>
      <c r="E13541" s="7" t="n">
        <v>0</v>
      </c>
    </row>
    <row r="13542" spans="1:5">
      <c r="A13542" t="s">
        <v>4</v>
      </c>
      <c r="B13542" s="4" t="s">
        <v>5</v>
      </c>
      <c r="C13542" s="4" t="s">
        <v>84</v>
      </c>
    </row>
    <row r="13543" spans="1:5">
      <c r="A13543" t="n">
        <v>96402</v>
      </c>
      <c r="B13543" s="29" t="n">
        <v>3</v>
      </c>
      <c r="C13543" s="16" t="n">
        <f t="normal" ca="1">A13751</f>
        <v>0</v>
      </c>
    </row>
    <row r="13544" spans="1:5">
      <c r="A13544" t="s">
        <v>4</v>
      </c>
      <c r="B13544" s="4" t="s">
        <v>5</v>
      </c>
      <c r="C13544" s="4" t="s">
        <v>6</v>
      </c>
      <c r="D13544" s="4" t="s">
        <v>6</v>
      </c>
      <c r="E13544" s="4" t="s">
        <v>13</v>
      </c>
    </row>
    <row r="13545" spans="1:5">
      <c r="A13545" t="n">
        <v>96407</v>
      </c>
      <c r="B13545" s="45" t="n">
        <v>30</v>
      </c>
      <c r="C13545" s="7" t="s">
        <v>1261</v>
      </c>
      <c r="D13545" s="7" t="s">
        <v>12</v>
      </c>
      <c r="E13545" s="7" t="n">
        <v>0</v>
      </c>
    </row>
    <row r="13546" spans="1:5">
      <c r="A13546" t="s">
        <v>4</v>
      </c>
      <c r="B13546" s="4" t="s">
        <v>5</v>
      </c>
      <c r="C13546" s="4" t="s">
        <v>84</v>
      </c>
    </row>
    <row r="13547" spans="1:5">
      <c r="A13547" t="n">
        <v>96416</v>
      </c>
      <c r="B13547" s="29" t="n">
        <v>3</v>
      </c>
      <c r="C13547" s="16" t="n">
        <f t="normal" ca="1">A13751</f>
        <v>0</v>
      </c>
    </row>
    <row r="13548" spans="1:5">
      <c r="A13548" t="s">
        <v>4</v>
      </c>
      <c r="B13548" s="4" t="s">
        <v>5</v>
      </c>
      <c r="C13548" s="4" t="s">
        <v>6</v>
      </c>
      <c r="D13548" s="4" t="s">
        <v>6</v>
      </c>
      <c r="E13548" s="4" t="s">
        <v>13</v>
      </c>
    </row>
    <row r="13549" spans="1:5">
      <c r="A13549" t="n">
        <v>96421</v>
      </c>
      <c r="B13549" s="45" t="n">
        <v>30</v>
      </c>
      <c r="C13549" s="7" t="s">
        <v>1262</v>
      </c>
      <c r="D13549" s="7" t="s">
        <v>12</v>
      </c>
      <c r="E13549" s="7" t="n">
        <v>0</v>
      </c>
    </row>
    <row r="13550" spans="1:5">
      <c r="A13550" t="s">
        <v>4</v>
      </c>
      <c r="B13550" s="4" t="s">
        <v>5</v>
      </c>
      <c r="C13550" s="4" t="s">
        <v>84</v>
      </c>
    </row>
    <row r="13551" spans="1:5">
      <c r="A13551" t="n">
        <v>96430</v>
      </c>
      <c r="B13551" s="29" t="n">
        <v>3</v>
      </c>
      <c r="C13551" s="16" t="n">
        <f t="normal" ca="1">A13751</f>
        <v>0</v>
      </c>
    </row>
    <row r="13552" spans="1:5">
      <c r="A13552" t="s">
        <v>4</v>
      </c>
      <c r="B13552" s="4" t="s">
        <v>5</v>
      </c>
      <c r="C13552" s="4" t="s">
        <v>6</v>
      </c>
      <c r="D13552" s="4" t="s">
        <v>6</v>
      </c>
      <c r="E13552" s="4" t="s">
        <v>13</v>
      </c>
    </row>
    <row r="13553" spans="1:5">
      <c r="A13553" t="n">
        <v>96435</v>
      </c>
      <c r="B13553" s="45" t="n">
        <v>30</v>
      </c>
      <c r="C13553" s="7" t="s">
        <v>1263</v>
      </c>
      <c r="D13553" s="7" t="s">
        <v>12</v>
      </c>
      <c r="E13553" s="7" t="n">
        <v>0</v>
      </c>
    </row>
    <row r="13554" spans="1:5">
      <c r="A13554" t="s">
        <v>4</v>
      </c>
      <c r="B13554" s="4" t="s">
        <v>5</v>
      </c>
      <c r="C13554" s="4" t="s">
        <v>84</v>
      </c>
    </row>
    <row r="13555" spans="1:5">
      <c r="A13555" t="n">
        <v>96444</v>
      </c>
      <c r="B13555" s="29" t="n">
        <v>3</v>
      </c>
      <c r="C13555" s="16" t="n">
        <f t="normal" ca="1">A13751</f>
        <v>0</v>
      </c>
    </row>
    <row r="13556" spans="1:5">
      <c r="A13556" t="s">
        <v>4</v>
      </c>
      <c r="B13556" s="4" t="s">
        <v>5</v>
      </c>
      <c r="C13556" s="4" t="s">
        <v>6</v>
      </c>
      <c r="D13556" s="4" t="s">
        <v>6</v>
      </c>
      <c r="E13556" s="4" t="s">
        <v>13</v>
      </c>
    </row>
    <row r="13557" spans="1:5">
      <c r="A13557" t="n">
        <v>96449</v>
      </c>
      <c r="B13557" s="45" t="n">
        <v>30</v>
      </c>
      <c r="C13557" s="7" t="s">
        <v>1264</v>
      </c>
      <c r="D13557" s="7" t="s">
        <v>12</v>
      </c>
      <c r="E13557" s="7" t="n">
        <v>0</v>
      </c>
    </row>
    <row r="13558" spans="1:5">
      <c r="A13558" t="s">
        <v>4</v>
      </c>
      <c r="B13558" s="4" t="s">
        <v>5</v>
      </c>
      <c r="C13558" s="4" t="s">
        <v>84</v>
      </c>
    </row>
    <row r="13559" spans="1:5">
      <c r="A13559" t="n">
        <v>96458</v>
      </c>
      <c r="B13559" s="29" t="n">
        <v>3</v>
      </c>
      <c r="C13559" s="16" t="n">
        <f t="normal" ca="1">A13751</f>
        <v>0</v>
      </c>
    </row>
    <row r="13560" spans="1:5">
      <c r="A13560" t="s">
        <v>4</v>
      </c>
      <c r="B13560" s="4" t="s">
        <v>5</v>
      </c>
      <c r="C13560" s="4" t="s">
        <v>6</v>
      </c>
      <c r="D13560" s="4" t="s">
        <v>6</v>
      </c>
      <c r="E13560" s="4" t="s">
        <v>13</v>
      </c>
    </row>
    <row r="13561" spans="1:5">
      <c r="A13561" t="n">
        <v>96463</v>
      </c>
      <c r="B13561" s="45" t="n">
        <v>30</v>
      </c>
      <c r="C13561" s="7" t="s">
        <v>1265</v>
      </c>
      <c r="D13561" s="7" t="s">
        <v>12</v>
      </c>
      <c r="E13561" s="7" t="n">
        <v>0</v>
      </c>
    </row>
    <row r="13562" spans="1:5">
      <c r="A13562" t="s">
        <v>4</v>
      </c>
      <c r="B13562" s="4" t="s">
        <v>5</v>
      </c>
      <c r="C13562" s="4" t="s">
        <v>84</v>
      </c>
    </row>
    <row r="13563" spans="1:5">
      <c r="A13563" t="n">
        <v>96472</v>
      </c>
      <c r="B13563" s="29" t="n">
        <v>3</v>
      </c>
      <c r="C13563" s="16" t="n">
        <f t="normal" ca="1">A13751</f>
        <v>0</v>
      </c>
    </row>
    <row r="13564" spans="1:5">
      <c r="A13564" t="s">
        <v>4</v>
      </c>
      <c r="B13564" s="4" t="s">
        <v>5</v>
      </c>
      <c r="C13564" s="4" t="s">
        <v>6</v>
      </c>
      <c r="D13564" s="4" t="s">
        <v>6</v>
      </c>
      <c r="E13564" s="4" t="s">
        <v>13</v>
      </c>
    </row>
    <row r="13565" spans="1:5">
      <c r="A13565" t="n">
        <v>96477</v>
      </c>
      <c r="B13565" s="45" t="n">
        <v>30</v>
      </c>
      <c r="C13565" s="7" t="s">
        <v>1266</v>
      </c>
      <c r="D13565" s="7" t="s">
        <v>12</v>
      </c>
      <c r="E13565" s="7" t="n">
        <v>0</v>
      </c>
    </row>
    <row r="13566" spans="1:5">
      <c r="A13566" t="s">
        <v>4</v>
      </c>
      <c r="B13566" s="4" t="s">
        <v>5</v>
      </c>
      <c r="C13566" s="4" t="s">
        <v>84</v>
      </c>
    </row>
    <row r="13567" spans="1:5">
      <c r="A13567" t="n">
        <v>96486</v>
      </c>
      <c r="B13567" s="29" t="n">
        <v>3</v>
      </c>
      <c r="C13567" s="16" t="n">
        <f t="normal" ca="1">A13751</f>
        <v>0</v>
      </c>
    </row>
    <row r="13568" spans="1:5">
      <c r="A13568" t="s">
        <v>4</v>
      </c>
      <c r="B13568" s="4" t="s">
        <v>5</v>
      </c>
      <c r="C13568" s="4" t="s">
        <v>6</v>
      </c>
      <c r="D13568" s="4" t="s">
        <v>6</v>
      </c>
      <c r="E13568" s="4" t="s">
        <v>13</v>
      </c>
    </row>
    <row r="13569" spans="1:5">
      <c r="A13569" t="n">
        <v>96491</v>
      </c>
      <c r="B13569" s="45" t="n">
        <v>30</v>
      </c>
      <c r="C13569" s="7" t="s">
        <v>1267</v>
      </c>
      <c r="D13569" s="7" t="s">
        <v>12</v>
      </c>
      <c r="E13569" s="7" t="n">
        <v>0</v>
      </c>
    </row>
    <row r="13570" spans="1:5">
      <c r="A13570" t="s">
        <v>4</v>
      </c>
      <c r="B13570" s="4" t="s">
        <v>5</v>
      </c>
      <c r="C13570" s="4" t="s">
        <v>84</v>
      </c>
    </row>
    <row r="13571" spans="1:5">
      <c r="A13571" t="n">
        <v>96500</v>
      </c>
      <c r="B13571" s="29" t="n">
        <v>3</v>
      </c>
      <c r="C13571" s="16" t="n">
        <f t="normal" ca="1">A13751</f>
        <v>0</v>
      </c>
    </row>
    <row r="13572" spans="1:5">
      <c r="A13572" t="s">
        <v>4</v>
      </c>
      <c r="B13572" s="4" t="s">
        <v>5</v>
      </c>
      <c r="C13572" s="4" t="s">
        <v>6</v>
      </c>
      <c r="D13572" s="4" t="s">
        <v>6</v>
      </c>
      <c r="E13572" s="4" t="s">
        <v>13</v>
      </c>
    </row>
    <row r="13573" spans="1:5">
      <c r="A13573" t="n">
        <v>96505</v>
      </c>
      <c r="B13573" s="45" t="n">
        <v>30</v>
      </c>
      <c r="C13573" s="7" t="s">
        <v>1268</v>
      </c>
      <c r="D13573" s="7" t="s">
        <v>12</v>
      </c>
      <c r="E13573" s="7" t="n">
        <v>0</v>
      </c>
    </row>
    <row r="13574" spans="1:5">
      <c r="A13574" t="s">
        <v>4</v>
      </c>
      <c r="B13574" s="4" t="s">
        <v>5</v>
      </c>
      <c r="C13574" s="4" t="s">
        <v>84</v>
      </c>
    </row>
    <row r="13575" spans="1:5">
      <c r="A13575" t="n">
        <v>96514</v>
      </c>
      <c r="B13575" s="29" t="n">
        <v>3</v>
      </c>
      <c r="C13575" s="16" t="n">
        <f t="normal" ca="1">A13751</f>
        <v>0</v>
      </c>
    </row>
    <row r="13576" spans="1:5">
      <c r="A13576" t="s">
        <v>4</v>
      </c>
      <c r="B13576" s="4" t="s">
        <v>5</v>
      </c>
      <c r="C13576" s="4" t="s">
        <v>6</v>
      </c>
      <c r="D13576" s="4" t="s">
        <v>6</v>
      </c>
      <c r="E13576" s="4" t="s">
        <v>13</v>
      </c>
    </row>
    <row r="13577" spans="1:5">
      <c r="A13577" t="n">
        <v>96519</v>
      </c>
      <c r="B13577" s="45" t="n">
        <v>30</v>
      </c>
      <c r="C13577" s="7" t="s">
        <v>1269</v>
      </c>
      <c r="D13577" s="7" t="s">
        <v>12</v>
      </c>
      <c r="E13577" s="7" t="n">
        <v>0</v>
      </c>
    </row>
    <row r="13578" spans="1:5">
      <c r="A13578" t="s">
        <v>4</v>
      </c>
      <c r="B13578" s="4" t="s">
        <v>5</v>
      </c>
      <c r="C13578" s="4" t="s">
        <v>84</v>
      </c>
    </row>
    <row r="13579" spans="1:5">
      <c r="A13579" t="n">
        <v>96528</v>
      </c>
      <c r="B13579" s="29" t="n">
        <v>3</v>
      </c>
      <c r="C13579" s="16" t="n">
        <f t="normal" ca="1">A13751</f>
        <v>0</v>
      </c>
    </row>
    <row r="13580" spans="1:5">
      <c r="A13580" t="s">
        <v>4</v>
      </c>
      <c r="B13580" s="4" t="s">
        <v>5</v>
      </c>
      <c r="C13580" s="4" t="s">
        <v>6</v>
      </c>
      <c r="D13580" s="4" t="s">
        <v>6</v>
      </c>
      <c r="E13580" s="4" t="s">
        <v>13</v>
      </c>
    </row>
    <row r="13581" spans="1:5">
      <c r="A13581" t="n">
        <v>96533</v>
      </c>
      <c r="B13581" s="45" t="n">
        <v>30</v>
      </c>
      <c r="C13581" s="7" t="s">
        <v>1270</v>
      </c>
      <c r="D13581" s="7" t="s">
        <v>12</v>
      </c>
      <c r="E13581" s="7" t="n">
        <v>0</v>
      </c>
    </row>
    <row r="13582" spans="1:5">
      <c r="A13582" t="s">
        <v>4</v>
      </c>
      <c r="B13582" s="4" t="s">
        <v>5</v>
      </c>
      <c r="C13582" s="4" t="s">
        <v>84</v>
      </c>
    </row>
    <row r="13583" spans="1:5">
      <c r="A13583" t="n">
        <v>96542</v>
      </c>
      <c r="B13583" s="29" t="n">
        <v>3</v>
      </c>
      <c r="C13583" s="16" t="n">
        <f t="normal" ca="1">A13751</f>
        <v>0</v>
      </c>
    </row>
    <row r="13584" spans="1:5">
      <c r="A13584" t="s">
        <v>4</v>
      </c>
      <c r="B13584" s="4" t="s">
        <v>5</v>
      </c>
      <c r="C13584" s="4" t="s">
        <v>6</v>
      </c>
      <c r="D13584" s="4" t="s">
        <v>6</v>
      </c>
      <c r="E13584" s="4" t="s">
        <v>13</v>
      </c>
    </row>
    <row r="13585" spans="1:5">
      <c r="A13585" t="n">
        <v>96547</v>
      </c>
      <c r="B13585" s="45" t="n">
        <v>30</v>
      </c>
      <c r="C13585" s="7" t="s">
        <v>1271</v>
      </c>
      <c r="D13585" s="7" t="s">
        <v>12</v>
      </c>
      <c r="E13585" s="7" t="n">
        <v>0</v>
      </c>
    </row>
    <row r="13586" spans="1:5">
      <c r="A13586" t="s">
        <v>4</v>
      </c>
      <c r="B13586" s="4" t="s">
        <v>5</v>
      </c>
      <c r="C13586" s="4" t="s">
        <v>84</v>
      </c>
    </row>
    <row r="13587" spans="1:5">
      <c r="A13587" t="n">
        <v>96556</v>
      </c>
      <c r="B13587" s="29" t="n">
        <v>3</v>
      </c>
      <c r="C13587" s="16" t="n">
        <f t="normal" ca="1">A13751</f>
        <v>0</v>
      </c>
    </row>
    <row r="13588" spans="1:5">
      <c r="A13588" t="s">
        <v>4</v>
      </c>
      <c r="B13588" s="4" t="s">
        <v>5</v>
      </c>
      <c r="C13588" s="4" t="s">
        <v>10</v>
      </c>
    </row>
    <row r="13589" spans="1:5">
      <c r="A13589" t="n">
        <v>96561</v>
      </c>
      <c r="B13589" s="9" t="n">
        <v>12</v>
      </c>
      <c r="C13589" s="7" t="n">
        <v>9607</v>
      </c>
    </row>
    <row r="13590" spans="1:5">
      <c r="A13590" t="s">
        <v>4</v>
      </c>
      <c r="B13590" s="4" t="s">
        <v>5</v>
      </c>
      <c r="C13590" s="4" t="s">
        <v>6</v>
      </c>
      <c r="D13590" s="4" t="s">
        <v>6</v>
      </c>
      <c r="E13590" s="4" t="s">
        <v>13</v>
      </c>
    </row>
    <row r="13591" spans="1:5">
      <c r="A13591" t="n">
        <v>96564</v>
      </c>
      <c r="B13591" s="45" t="n">
        <v>30</v>
      </c>
      <c r="C13591" s="7" t="s">
        <v>1272</v>
      </c>
      <c r="D13591" s="7" t="s">
        <v>12</v>
      </c>
      <c r="E13591" s="7" t="n">
        <v>0</v>
      </c>
    </row>
    <row r="13592" spans="1:5">
      <c r="A13592" t="s">
        <v>4</v>
      </c>
      <c r="B13592" s="4" t="s">
        <v>5</v>
      </c>
      <c r="C13592" s="4" t="s">
        <v>84</v>
      </c>
    </row>
    <row r="13593" spans="1:5">
      <c r="A13593" t="n">
        <v>96573</v>
      </c>
      <c r="B13593" s="29" t="n">
        <v>3</v>
      </c>
      <c r="C13593" s="16" t="n">
        <f t="normal" ca="1">A13751</f>
        <v>0</v>
      </c>
    </row>
    <row r="13594" spans="1:5">
      <c r="A13594" t="s">
        <v>4</v>
      </c>
      <c r="B13594" s="4" t="s">
        <v>5</v>
      </c>
      <c r="C13594" s="4" t="s">
        <v>6</v>
      </c>
      <c r="D13594" s="4" t="s">
        <v>6</v>
      </c>
      <c r="E13594" s="4" t="s">
        <v>13</v>
      </c>
    </row>
    <row r="13595" spans="1:5">
      <c r="A13595" t="n">
        <v>96578</v>
      </c>
      <c r="B13595" s="45" t="n">
        <v>30</v>
      </c>
      <c r="C13595" s="7" t="s">
        <v>1273</v>
      </c>
      <c r="D13595" s="7" t="s">
        <v>12</v>
      </c>
      <c r="E13595" s="7" t="n">
        <v>0</v>
      </c>
    </row>
    <row r="13596" spans="1:5">
      <c r="A13596" t="s">
        <v>4</v>
      </c>
      <c r="B13596" s="4" t="s">
        <v>5</v>
      </c>
      <c r="C13596" s="4" t="s">
        <v>84</v>
      </c>
    </row>
    <row r="13597" spans="1:5">
      <c r="A13597" t="n">
        <v>96587</v>
      </c>
      <c r="B13597" s="29" t="n">
        <v>3</v>
      </c>
      <c r="C13597" s="16" t="n">
        <f t="normal" ca="1">A13751</f>
        <v>0</v>
      </c>
    </row>
    <row r="13598" spans="1:5">
      <c r="A13598" t="s">
        <v>4</v>
      </c>
      <c r="B13598" s="4" t="s">
        <v>5</v>
      </c>
      <c r="C13598" s="4" t="s">
        <v>6</v>
      </c>
      <c r="D13598" s="4" t="s">
        <v>6</v>
      </c>
      <c r="E13598" s="4" t="s">
        <v>13</v>
      </c>
    </row>
    <row r="13599" spans="1:5">
      <c r="A13599" t="n">
        <v>96592</v>
      </c>
      <c r="B13599" s="45" t="n">
        <v>30</v>
      </c>
      <c r="C13599" s="7" t="s">
        <v>1274</v>
      </c>
      <c r="D13599" s="7" t="s">
        <v>12</v>
      </c>
      <c r="E13599" s="7" t="n">
        <v>0</v>
      </c>
    </row>
    <row r="13600" spans="1:5">
      <c r="A13600" t="s">
        <v>4</v>
      </c>
      <c r="B13600" s="4" t="s">
        <v>5</v>
      </c>
      <c r="C13600" s="4" t="s">
        <v>84</v>
      </c>
    </row>
    <row r="13601" spans="1:5">
      <c r="A13601" t="n">
        <v>96601</v>
      </c>
      <c r="B13601" s="29" t="n">
        <v>3</v>
      </c>
      <c r="C13601" s="16" t="n">
        <f t="normal" ca="1">A13751</f>
        <v>0</v>
      </c>
    </row>
    <row r="13602" spans="1:5">
      <c r="A13602" t="s">
        <v>4</v>
      </c>
      <c r="B13602" s="4" t="s">
        <v>5</v>
      </c>
      <c r="C13602" s="4" t="s">
        <v>10</v>
      </c>
    </row>
    <row r="13603" spans="1:5">
      <c r="A13603" t="n">
        <v>96606</v>
      </c>
      <c r="B13603" s="9" t="n">
        <v>12</v>
      </c>
      <c r="C13603" s="7" t="n">
        <v>10692</v>
      </c>
    </row>
    <row r="13604" spans="1:5">
      <c r="A13604" t="s">
        <v>4</v>
      </c>
      <c r="B13604" s="4" t="s">
        <v>5</v>
      </c>
      <c r="C13604" s="4" t="s">
        <v>10</v>
      </c>
    </row>
    <row r="13605" spans="1:5">
      <c r="A13605" t="n">
        <v>96609</v>
      </c>
      <c r="B13605" s="9" t="n">
        <v>12</v>
      </c>
      <c r="C13605" s="7" t="n">
        <v>10698</v>
      </c>
    </row>
    <row r="13606" spans="1:5">
      <c r="A13606" t="s">
        <v>4</v>
      </c>
      <c r="B13606" s="4" t="s">
        <v>5</v>
      </c>
      <c r="C13606" s="4" t="s">
        <v>10</v>
      </c>
    </row>
    <row r="13607" spans="1:5">
      <c r="A13607" t="n">
        <v>96612</v>
      </c>
      <c r="B13607" s="9" t="n">
        <v>12</v>
      </c>
      <c r="C13607" s="7" t="n">
        <v>10637</v>
      </c>
    </row>
    <row r="13608" spans="1:5">
      <c r="A13608" t="s">
        <v>4</v>
      </c>
      <c r="B13608" s="4" t="s">
        <v>5</v>
      </c>
      <c r="C13608" s="4" t="s">
        <v>6</v>
      </c>
      <c r="D13608" s="4" t="s">
        <v>6</v>
      </c>
      <c r="E13608" s="4" t="s">
        <v>13</v>
      </c>
    </row>
    <row r="13609" spans="1:5">
      <c r="A13609" t="n">
        <v>96615</v>
      </c>
      <c r="B13609" s="45" t="n">
        <v>30</v>
      </c>
      <c r="C13609" s="7" t="s">
        <v>1253</v>
      </c>
      <c r="D13609" s="7" t="s">
        <v>12</v>
      </c>
      <c r="E13609" s="7" t="n">
        <v>0</v>
      </c>
    </row>
    <row r="13610" spans="1:5">
      <c r="A13610" t="s">
        <v>4</v>
      </c>
      <c r="B13610" s="4" t="s">
        <v>5</v>
      </c>
      <c r="C13610" s="4" t="s">
        <v>84</v>
      </c>
    </row>
    <row r="13611" spans="1:5">
      <c r="A13611" t="n">
        <v>96624</v>
      </c>
      <c r="B13611" s="29" t="n">
        <v>3</v>
      </c>
      <c r="C13611" s="16" t="n">
        <f t="normal" ca="1">A13751</f>
        <v>0</v>
      </c>
    </row>
    <row r="13612" spans="1:5">
      <c r="A13612" t="s">
        <v>4</v>
      </c>
      <c r="B13612" s="4" t="s">
        <v>5</v>
      </c>
      <c r="C13612" s="4" t="s">
        <v>6</v>
      </c>
      <c r="D13612" s="4" t="s">
        <v>6</v>
      </c>
      <c r="E13612" s="4" t="s">
        <v>13</v>
      </c>
    </row>
    <row r="13613" spans="1:5">
      <c r="A13613" t="n">
        <v>96629</v>
      </c>
      <c r="B13613" s="45" t="n">
        <v>30</v>
      </c>
      <c r="C13613" s="7" t="s">
        <v>1275</v>
      </c>
      <c r="D13613" s="7" t="s">
        <v>12</v>
      </c>
      <c r="E13613" s="7" t="n">
        <v>0</v>
      </c>
    </row>
    <row r="13614" spans="1:5">
      <c r="A13614" t="s">
        <v>4</v>
      </c>
      <c r="B13614" s="4" t="s">
        <v>5</v>
      </c>
      <c r="C13614" s="4" t="s">
        <v>84</v>
      </c>
    </row>
    <row r="13615" spans="1:5">
      <c r="A13615" t="n">
        <v>96638</v>
      </c>
      <c r="B13615" s="29" t="n">
        <v>3</v>
      </c>
      <c r="C13615" s="16" t="n">
        <f t="normal" ca="1">A13751</f>
        <v>0</v>
      </c>
    </row>
    <row r="13616" spans="1:5">
      <c r="A13616" t="s">
        <v>4</v>
      </c>
      <c r="B13616" s="4" t="s">
        <v>5</v>
      </c>
      <c r="C13616" s="4" t="s">
        <v>6</v>
      </c>
      <c r="D13616" s="4" t="s">
        <v>6</v>
      </c>
      <c r="E13616" s="4" t="s">
        <v>13</v>
      </c>
    </row>
    <row r="13617" spans="1:5">
      <c r="A13617" t="n">
        <v>96643</v>
      </c>
      <c r="B13617" s="45" t="n">
        <v>30</v>
      </c>
      <c r="C13617" s="7" t="s">
        <v>1276</v>
      </c>
      <c r="D13617" s="7" t="s">
        <v>12</v>
      </c>
      <c r="E13617" s="7" t="n">
        <v>0</v>
      </c>
    </row>
    <row r="13618" spans="1:5">
      <c r="A13618" t="s">
        <v>4</v>
      </c>
      <c r="B13618" s="4" t="s">
        <v>5</v>
      </c>
      <c r="C13618" s="4" t="s">
        <v>84</v>
      </c>
    </row>
    <row r="13619" spans="1:5">
      <c r="A13619" t="n">
        <v>96652</v>
      </c>
      <c r="B13619" s="29" t="n">
        <v>3</v>
      </c>
      <c r="C13619" s="16" t="n">
        <f t="normal" ca="1">A13751</f>
        <v>0</v>
      </c>
    </row>
    <row r="13620" spans="1:5">
      <c r="A13620" t="s">
        <v>4</v>
      </c>
      <c r="B13620" s="4" t="s">
        <v>5</v>
      </c>
      <c r="C13620" s="4" t="s">
        <v>6</v>
      </c>
      <c r="D13620" s="4" t="s">
        <v>6</v>
      </c>
      <c r="E13620" s="4" t="s">
        <v>13</v>
      </c>
    </row>
    <row r="13621" spans="1:5">
      <c r="A13621" t="n">
        <v>96657</v>
      </c>
      <c r="B13621" s="45" t="n">
        <v>30</v>
      </c>
      <c r="C13621" s="7" t="s">
        <v>1277</v>
      </c>
      <c r="D13621" s="7" t="s">
        <v>12</v>
      </c>
      <c r="E13621" s="7" t="n">
        <v>0</v>
      </c>
    </row>
    <row r="13622" spans="1:5">
      <c r="A13622" t="s">
        <v>4</v>
      </c>
      <c r="B13622" s="4" t="s">
        <v>5</v>
      </c>
      <c r="C13622" s="4" t="s">
        <v>84</v>
      </c>
    </row>
    <row r="13623" spans="1:5">
      <c r="A13623" t="n">
        <v>96666</v>
      </c>
      <c r="B13623" s="29" t="n">
        <v>3</v>
      </c>
      <c r="C13623" s="16" t="n">
        <f t="normal" ca="1">A13751</f>
        <v>0</v>
      </c>
    </row>
    <row r="13624" spans="1:5">
      <c r="A13624" t="s">
        <v>4</v>
      </c>
      <c r="B13624" s="4" t="s">
        <v>5</v>
      </c>
      <c r="C13624" s="4" t="s">
        <v>6</v>
      </c>
      <c r="D13624" s="4" t="s">
        <v>6</v>
      </c>
      <c r="E13624" s="4" t="s">
        <v>13</v>
      </c>
    </row>
    <row r="13625" spans="1:5">
      <c r="A13625" t="n">
        <v>96671</v>
      </c>
      <c r="B13625" s="45" t="n">
        <v>30</v>
      </c>
      <c r="C13625" s="7" t="s">
        <v>1278</v>
      </c>
      <c r="D13625" s="7" t="s">
        <v>12</v>
      </c>
      <c r="E13625" s="7" t="n">
        <v>0</v>
      </c>
    </row>
    <row r="13626" spans="1:5">
      <c r="A13626" t="s">
        <v>4</v>
      </c>
      <c r="B13626" s="4" t="s">
        <v>5</v>
      </c>
      <c r="C13626" s="4" t="s">
        <v>84</v>
      </c>
    </row>
    <row r="13627" spans="1:5">
      <c r="A13627" t="n">
        <v>96680</v>
      </c>
      <c r="B13627" s="29" t="n">
        <v>3</v>
      </c>
      <c r="C13627" s="16" t="n">
        <f t="normal" ca="1">A13751</f>
        <v>0</v>
      </c>
    </row>
    <row r="13628" spans="1:5">
      <c r="A13628" t="s">
        <v>4</v>
      </c>
      <c r="B13628" s="4" t="s">
        <v>5</v>
      </c>
      <c r="C13628" s="4" t="s">
        <v>6</v>
      </c>
      <c r="D13628" s="4" t="s">
        <v>6</v>
      </c>
      <c r="E13628" s="4" t="s">
        <v>13</v>
      </c>
    </row>
    <row r="13629" spans="1:5">
      <c r="A13629" t="n">
        <v>96685</v>
      </c>
      <c r="B13629" s="45" t="n">
        <v>30</v>
      </c>
      <c r="C13629" s="7" t="s">
        <v>1279</v>
      </c>
      <c r="D13629" s="7" t="s">
        <v>12</v>
      </c>
      <c r="E13629" s="7" t="n">
        <v>0</v>
      </c>
    </row>
    <row r="13630" spans="1:5">
      <c r="A13630" t="s">
        <v>4</v>
      </c>
      <c r="B13630" s="4" t="s">
        <v>5</v>
      </c>
      <c r="C13630" s="4" t="s">
        <v>84</v>
      </c>
    </row>
    <row r="13631" spans="1:5">
      <c r="A13631" t="n">
        <v>96694</v>
      </c>
      <c r="B13631" s="29" t="n">
        <v>3</v>
      </c>
      <c r="C13631" s="16" t="n">
        <f t="normal" ca="1">A13751</f>
        <v>0</v>
      </c>
    </row>
    <row r="13632" spans="1:5">
      <c r="A13632" t="s">
        <v>4</v>
      </c>
      <c r="B13632" s="4" t="s">
        <v>5</v>
      </c>
      <c r="C13632" s="4" t="s">
        <v>6</v>
      </c>
      <c r="D13632" s="4" t="s">
        <v>6</v>
      </c>
      <c r="E13632" s="4" t="s">
        <v>13</v>
      </c>
    </row>
    <row r="13633" spans="1:5">
      <c r="A13633" t="n">
        <v>96699</v>
      </c>
      <c r="B13633" s="45" t="n">
        <v>30</v>
      </c>
      <c r="C13633" s="7" t="s">
        <v>1255</v>
      </c>
      <c r="D13633" s="7" t="s">
        <v>12</v>
      </c>
      <c r="E13633" s="7" t="n">
        <v>0</v>
      </c>
    </row>
    <row r="13634" spans="1:5">
      <c r="A13634" t="s">
        <v>4</v>
      </c>
      <c r="B13634" s="4" t="s">
        <v>5</v>
      </c>
      <c r="C13634" s="4" t="s">
        <v>84</v>
      </c>
    </row>
    <row r="13635" spans="1:5">
      <c r="A13635" t="n">
        <v>96708</v>
      </c>
      <c r="B13635" s="29" t="n">
        <v>3</v>
      </c>
      <c r="C13635" s="16" t="n">
        <f t="normal" ca="1">A13751</f>
        <v>0</v>
      </c>
    </row>
    <row r="13636" spans="1:5">
      <c r="A13636" t="s">
        <v>4</v>
      </c>
      <c r="B13636" s="4" t="s">
        <v>5</v>
      </c>
      <c r="C13636" s="4" t="s">
        <v>6</v>
      </c>
      <c r="D13636" s="4" t="s">
        <v>6</v>
      </c>
      <c r="E13636" s="4" t="s">
        <v>13</v>
      </c>
    </row>
    <row r="13637" spans="1:5">
      <c r="A13637" t="n">
        <v>96713</v>
      </c>
      <c r="B13637" s="45" t="n">
        <v>30</v>
      </c>
      <c r="C13637" s="7" t="s">
        <v>1280</v>
      </c>
      <c r="D13637" s="7" t="s">
        <v>12</v>
      </c>
      <c r="E13637" s="7" t="n">
        <v>0</v>
      </c>
    </row>
    <row r="13638" spans="1:5">
      <c r="A13638" t="s">
        <v>4</v>
      </c>
      <c r="B13638" s="4" t="s">
        <v>5</v>
      </c>
      <c r="C13638" s="4" t="s">
        <v>84</v>
      </c>
    </row>
    <row r="13639" spans="1:5">
      <c r="A13639" t="n">
        <v>96722</v>
      </c>
      <c r="B13639" s="29" t="n">
        <v>3</v>
      </c>
      <c r="C13639" s="16" t="n">
        <f t="normal" ca="1">A13751</f>
        <v>0</v>
      </c>
    </row>
    <row r="13640" spans="1:5">
      <c r="A13640" t="s">
        <v>4</v>
      </c>
      <c r="B13640" s="4" t="s">
        <v>5</v>
      </c>
      <c r="C13640" s="4" t="s">
        <v>6</v>
      </c>
      <c r="D13640" s="4" t="s">
        <v>6</v>
      </c>
      <c r="E13640" s="4" t="s">
        <v>13</v>
      </c>
    </row>
    <row r="13641" spans="1:5">
      <c r="A13641" t="n">
        <v>96727</v>
      </c>
      <c r="B13641" s="45" t="n">
        <v>30</v>
      </c>
      <c r="C13641" s="7" t="s">
        <v>748</v>
      </c>
      <c r="D13641" s="7" t="s">
        <v>12</v>
      </c>
      <c r="E13641" s="7" t="n">
        <v>0</v>
      </c>
    </row>
    <row r="13642" spans="1:5">
      <c r="A13642" t="s">
        <v>4</v>
      </c>
      <c r="B13642" s="4" t="s">
        <v>5</v>
      </c>
      <c r="C13642" s="4" t="s">
        <v>84</v>
      </c>
    </row>
    <row r="13643" spans="1:5">
      <c r="A13643" t="n">
        <v>96736</v>
      </c>
      <c r="B13643" s="29" t="n">
        <v>3</v>
      </c>
      <c r="C13643" s="16" t="n">
        <f t="normal" ca="1">A13751</f>
        <v>0</v>
      </c>
    </row>
    <row r="13644" spans="1:5">
      <c r="A13644" t="s">
        <v>4</v>
      </c>
      <c r="B13644" s="4" t="s">
        <v>5</v>
      </c>
      <c r="C13644" s="4" t="s">
        <v>6</v>
      </c>
      <c r="D13644" s="4" t="s">
        <v>6</v>
      </c>
      <c r="E13644" s="4" t="s">
        <v>13</v>
      </c>
    </row>
    <row r="13645" spans="1:5">
      <c r="A13645" t="n">
        <v>96741</v>
      </c>
      <c r="B13645" s="45" t="n">
        <v>30</v>
      </c>
      <c r="C13645" s="7" t="s">
        <v>1281</v>
      </c>
      <c r="D13645" s="7" t="s">
        <v>12</v>
      </c>
      <c r="E13645" s="7" t="n">
        <v>0</v>
      </c>
    </row>
    <row r="13646" spans="1:5">
      <c r="A13646" t="s">
        <v>4</v>
      </c>
      <c r="B13646" s="4" t="s">
        <v>5</v>
      </c>
      <c r="C13646" s="4" t="s">
        <v>84</v>
      </c>
    </row>
    <row r="13647" spans="1:5">
      <c r="A13647" t="n">
        <v>96750</v>
      </c>
      <c r="B13647" s="29" t="n">
        <v>3</v>
      </c>
      <c r="C13647" s="16" t="n">
        <f t="normal" ca="1">A13751</f>
        <v>0</v>
      </c>
    </row>
    <row r="13648" spans="1:5">
      <c r="A13648" t="s">
        <v>4</v>
      </c>
      <c r="B13648" s="4" t="s">
        <v>5</v>
      </c>
      <c r="C13648" s="4" t="s">
        <v>6</v>
      </c>
      <c r="D13648" s="4" t="s">
        <v>6</v>
      </c>
      <c r="E13648" s="4" t="s">
        <v>13</v>
      </c>
    </row>
    <row r="13649" spans="1:5">
      <c r="A13649" t="n">
        <v>96755</v>
      </c>
      <c r="B13649" s="45" t="n">
        <v>30</v>
      </c>
      <c r="C13649" s="7" t="s">
        <v>1282</v>
      </c>
      <c r="D13649" s="7" t="s">
        <v>12</v>
      </c>
      <c r="E13649" s="7" t="n">
        <v>0</v>
      </c>
    </row>
    <row r="13650" spans="1:5">
      <c r="A13650" t="s">
        <v>4</v>
      </c>
      <c r="B13650" s="4" t="s">
        <v>5</v>
      </c>
      <c r="C13650" s="4" t="s">
        <v>84</v>
      </c>
    </row>
    <row r="13651" spans="1:5">
      <c r="A13651" t="n">
        <v>96764</v>
      </c>
      <c r="B13651" s="29" t="n">
        <v>3</v>
      </c>
      <c r="C13651" s="16" t="n">
        <f t="normal" ca="1">A13751</f>
        <v>0</v>
      </c>
    </row>
    <row r="13652" spans="1:5">
      <c r="A13652" t="s">
        <v>4</v>
      </c>
      <c r="B13652" s="4" t="s">
        <v>5</v>
      </c>
      <c r="C13652" s="4" t="s">
        <v>6</v>
      </c>
      <c r="D13652" s="4" t="s">
        <v>6</v>
      </c>
      <c r="E13652" s="4" t="s">
        <v>13</v>
      </c>
    </row>
    <row r="13653" spans="1:5">
      <c r="A13653" t="n">
        <v>96769</v>
      </c>
      <c r="B13653" s="45" t="n">
        <v>30</v>
      </c>
      <c r="C13653" s="7" t="s">
        <v>1283</v>
      </c>
      <c r="D13653" s="7" t="s">
        <v>12</v>
      </c>
      <c r="E13653" s="7" t="n">
        <v>0</v>
      </c>
    </row>
    <row r="13654" spans="1:5">
      <c r="A13654" t="s">
        <v>4</v>
      </c>
      <c r="B13654" s="4" t="s">
        <v>5</v>
      </c>
      <c r="C13654" s="4" t="s">
        <v>84</v>
      </c>
    </row>
    <row r="13655" spans="1:5">
      <c r="A13655" t="n">
        <v>96778</v>
      </c>
      <c r="B13655" s="29" t="n">
        <v>3</v>
      </c>
      <c r="C13655" s="16" t="n">
        <f t="normal" ca="1">A13751</f>
        <v>0</v>
      </c>
    </row>
    <row r="13656" spans="1:5">
      <c r="A13656" t="s">
        <v>4</v>
      </c>
      <c r="B13656" s="4" t="s">
        <v>5</v>
      </c>
      <c r="C13656" s="4" t="s">
        <v>13</v>
      </c>
      <c r="D13656" s="4" t="s">
        <v>13</v>
      </c>
      <c r="E13656" s="4" t="s">
        <v>9</v>
      </c>
      <c r="F13656" s="4" t="s">
        <v>13</v>
      </c>
      <c r="G13656" s="4" t="s">
        <v>13</v>
      </c>
    </row>
    <row r="13657" spans="1:5">
      <c r="A13657" t="n">
        <v>96783</v>
      </c>
      <c r="B13657" s="25" t="n">
        <v>18</v>
      </c>
      <c r="C13657" s="7" t="n">
        <v>3</v>
      </c>
      <c r="D13657" s="7" t="n">
        <v>0</v>
      </c>
      <c r="E13657" s="7" t="n">
        <v>6</v>
      </c>
      <c r="F13657" s="7" t="n">
        <v>19</v>
      </c>
      <c r="G13657" s="7" t="n">
        <v>1</v>
      </c>
    </row>
    <row r="13658" spans="1:5">
      <c r="A13658" t="s">
        <v>4</v>
      </c>
      <c r="B13658" s="4" t="s">
        <v>5</v>
      </c>
      <c r="C13658" s="4" t="s">
        <v>6</v>
      </c>
      <c r="D13658" s="4" t="s">
        <v>6</v>
      </c>
      <c r="E13658" s="4" t="s">
        <v>13</v>
      </c>
    </row>
    <row r="13659" spans="1:5">
      <c r="A13659" t="n">
        <v>96792</v>
      </c>
      <c r="B13659" s="45" t="n">
        <v>30</v>
      </c>
      <c r="C13659" s="7" t="s">
        <v>1284</v>
      </c>
      <c r="D13659" s="7" t="s">
        <v>12</v>
      </c>
      <c r="E13659" s="7" t="n">
        <v>0</v>
      </c>
    </row>
    <row r="13660" spans="1:5">
      <c r="A13660" t="s">
        <v>4</v>
      </c>
      <c r="B13660" s="4" t="s">
        <v>5</v>
      </c>
      <c r="C13660" s="4" t="s">
        <v>84</v>
      </c>
    </row>
    <row r="13661" spans="1:5">
      <c r="A13661" t="n">
        <v>96801</v>
      </c>
      <c r="B13661" s="29" t="n">
        <v>3</v>
      </c>
      <c r="C13661" s="16" t="n">
        <f t="normal" ca="1">A13751</f>
        <v>0</v>
      </c>
    </row>
    <row r="13662" spans="1:5">
      <c r="A13662" t="s">
        <v>4</v>
      </c>
      <c r="B13662" s="4" t="s">
        <v>5</v>
      </c>
      <c r="C13662" s="4" t="s">
        <v>6</v>
      </c>
      <c r="D13662" s="4" t="s">
        <v>6</v>
      </c>
      <c r="E13662" s="4" t="s">
        <v>13</v>
      </c>
    </row>
    <row r="13663" spans="1:5">
      <c r="A13663" t="n">
        <v>96806</v>
      </c>
      <c r="B13663" s="45" t="n">
        <v>30</v>
      </c>
      <c r="C13663" s="7" t="s">
        <v>1285</v>
      </c>
      <c r="D13663" s="7" t="s">
        <v>12</v>
      </c>
      <c r="E13663" s="7" t="n">
        <v>0</v>
      </c>
    </row>
    <row r="13664" spans="1:5">
      <c r="A13664" t="s">
        <v>4</v>
      </c>
      <c r="B13664" s="4" t="s">
        <v>5</v>
      </c>
      <c r="C13664" s="4" t="s">
        <v>84</v>
      </c>
    </row>
    <row r="13665" spans="1:7">
      <c r="A13665" t="n">
        <v>96815</v>
      </c>
      <c r="B13665" s="29" t="n">
        <v>3</v>
      </c>
      <c r="C13665" s="16" t="n">
        <f t="normal" ca="1">A13751</f>
        <v>0</v>
      </c>
    </row>
    <row r="13666" spans="1:7">
      <c r="A13666" t="s">
        <v>4</v>
      </c>
      <c r="B13666" s="4" t="s">
        <v>5</v>
      </c>
      <c r="C13666" s="4" t="s">
        <v>6</v>
      </c>
      <c r="D13666" s="4" t="s">
        <v>6</v>
      </c>
      <c r="E13666" s="4" t="s">
        <v>13</v>
      </c>
    </row>
    <row r="13667" spans="1:7">
      <c r="A13667" t="n">
        <v>96820</v>
      </c>
      <c r="B13667" s="45" t="n">
        <v>30</v>
      </c>
      <c r="C13667" s="7" t="s">
        <v>1286</v>
      </c>
      <c r="D13667" s="7" t="s">
        <v>12</v>
      </c>
      <c r="E13667" s="7" t="n">
        <v>0</v>
      </c>
    </row>
    <row r="13668" spans="1:7">
      <c r="A13668" t="s">
        <v>4</v>
      </c>
      <c r="B13668" s="4" t="s">
        <v>5</v>
      </c>
      <c r="C13668" s="4" t="s">
        <v>84</v>
      </c>
    </row>
    <row r="13669" spans="1:7">
      <c r="A13669" t="n">
        <v>96829</v>
      </c>
      <c r="B13669" s="29" t="n">
        <v>3</v>
      </c>
      <c r="C13669" s="16" t="n">
        <f t="normal" ca="1">A13751</f>
        <v>0</v>
      </c>
    </row>
    <row r="13670" spans="1:7">
      <c r="A13670" t="s">
        <v>4</v>
      </c>
      <c r="B13670" s="4" t="s">
        <v>5</v>
      </c>
      <c r="C13670" s="4" t="s">
        <v>10</v>
      </c>
    </row>
    <row r="13671" spans="1:7">
      <c r="A13671" t="n">
        <v>96834</v>
      </c>
      <c r="B13671" s="17" t="n">
        <v>13</v>
      </c>
      <c r="C13671" s="7" t="n">
        <v>10939</v>
      </c>
    </row>
    <row r="13672" spans="1:7">
      <c r="A13672" t="s">
        <v>4</v>
      </c>
      <c r="B13672" s="4" t="s">
        <v>5</v>
      </c>
      <c r="C13672" s="4" t="s">
        <v>10</v>
      </c>
    </row>
    <row r="13673" spans="1:7">
      <c r="A13673" t="n">
        <v>96837</v>
      </c>
      <c r="B13673" s="17" t="n">
        <v>13</v>
      </c>
      <c r="C13673" s="7" t="n">
        <v>10937</v>
      </c>
    </row>
    <row r="13674" spans="1:7">
      <c r="A13674" t="s">
        <v>4</v>
      </c>
      <c r="B13674" s="4" t="s">
        <v>5</v>
      </c>
      <c r="C13674" s="4" t="s">
        <v>10</v>
      </c>
      <c r="D13674" s="4" t="s">
        <v>13</v>
      </c>
      <c r="E13674" s="4" t="s">
        <v>13</v>
      </c>
    </row>
    <row r="13675" spans="1:7">
      <c r="A13675" t="n">
        <v>96840</v>
      </c>
      <c r="B13675" s="51" t="n">
        <v>104</v>
      </c>
      <c r="C13675" s="7" t="n">
        <v>36</v>
      </c>
      <c r="D13675" s="7" t="n">
        <v>3</v>
      </c>
      <c r="E13675" s="7" t="n">
        <v>1</v>
      </c>
    </row>
    <row r="13676" spans="1:7">
      <c r="A13676" t="s">
        <v>4</v>
      </c>
      <c r="B13676" s="4" t="s">
        <v>5</v>
      </c>
    </row>
    <row r="13677" spans="1:7">
      <c r="A13677" t="n">
        <v>96845</v>
      </c>
      <c r="B13677" s="5" t="n">
        <v>1</v>
      </c>
    </row>
    <row r="13678" spans="1:7">
      <c r="A13678" t="s">
        <v>4</v>
      </c>
      <c r="B13678" s="4" t="s">
        <v>5</v>
      </c>
      <c r="C13678" s="4" t="s">
        <v>10</v>
      </c>
      <c r="D13678" s="4" t="s">
        <v>13</v>
      </c>
      <c r="E13678" s="4" t="s">
        <v>13</v>
      </c>
    </row>
    <row r="13679" spans="1:7">
      <c r="A13679" t="n">
        <v>96846</v>
      </c>
      <c r="B13679" s="51" t="n">
        <v>104</v>
      </c>
      <c r="C13679" s="7" t="n">
        <v>36</v>
      </c>
      <c r="D13679" s="7" t="n">
        <v>3</v>
      </c>
      <c r="E13679" s="7" t="n">
        <v>2</v>
      </c>
    </row>
    <row r="13680" spans="1:7">
      <c r="A13680" t="s">
        <v>4</v>
      </c>
      <c r="B13680" s="4" t="s">
        <v>5</v>
      </c>
    </row>
    <row r="13681" spans="1:5">
      <c r="A13681" t="n">
        <v>96851</v>
      </c>
      <c r="B13681" s="5" t="n">
        <v>1</v>
      </c>
    </row>
    <row r="13682" spans="1:5">
      <c r="A13682" t="s">
        <v>4</v>
      </c>
      <c r="B13682" s="4" t="s">
        <v>5</v>
      </c>
      <c r="C13682" s="4" t="s">
        <v>10</v>
      </c>
    </row>
    <row r="13683" spans="1:5">
      <c r="A13683" t="n">
        <v>96852</v>
      </c>
      <c r="B13683" s="9" t="n">
        <v>12</v>
      </c>
      <c r="C13683" s="7" t="n">
        <v>10933</v>
      </c>
    </row>
    <row r="13684" spans="1:5">
      <c r="A13684" t="s">
        <v>4</v>
      </c>
      <c r="B13684" s="4" t="s">
        <v>5</v>
      </c>
      <c r="C13684" s="4" t="s">
        <v>10</v>
      </c>
    </row>
    <row r="13685" spans="1:5">
      <c r="A13685" t="n">
        <v>96855</v>
      </c>
      <c r="B13685" s="9" t="n">
        <v>12</v>
      </c>
      <c r="C13685" s="7" t="n">
        <v>10934</v>
      </c>
    </row>
    <row r="13686" spans="1:5">
      <c r="A13686" t="s">
        <v>4</v>
      </c>
      <c r="B13686" s="4" t="s">
        <v>5</v>
      </c>
      <c r="C13686" s="4" t="s">
        <v>10</v>
      </c>
    </row>
    <row r="13687" spans="1:5">
      <c r="A13687" t="n">
        <v>96858</v>
      </c>
      <c r="B13687" s="9" t="n">
        <v>12</v>
      </c>
      <c r="C13687" s="7" t="n">
        <v>10935</v>
      </c>
    </row>
    <row r="13688" spans="1:5">
      <c r="A13688" t="s">
        <v>4</v>
      </c>
      <c r="B13688" s="4" t="s">
        <v>5</v>
      </c>
      <c r="C13688" s="4" t="s">
        <v>10</v>
      </c>
    </row>
    <row r="13689" spans="1:5">
      <c r="A13689" t="n">
        <v>96861</v>
      </c>
      <c r="B13689" s="9" t="n">
        <v>12</v>
      </c>
      <c r="C13689" s="7" t="n">
        <v>10936</v>
      </c>
    </row>
    <row r="13690" spans="1:5">
      <c r="A13690" t="s">
        <v>4</v>
      </c>
      <c r="B13690" s="4" t="s">
        <v>5</v>
      </c>
      <c r="C13690" s="4" t="s">
        <v>10</v>
      </c>
      <c r="D13690" s="4" t="s">
        <v>13</v>
      </c>
      <c r="E13690" s="4" t="s">
        <v>13</v>
      </c>
    </row>
    <row r="13691" spans="1:5">
      <c r="A13691" t="n">
        <v>96864</v>
      </c>
      <c r="B13691" s="51" t="n">
        <v>104</v>
      </c>
      <c r="C13691" s="7" t="n">
        <v>35</v>
      </c>
      <c r="D13691" s="7" t="n">
        <v>3</v>
      </c>
      <c r="E13691" s="7" t="n">
        <v>1</v>
      </c>
    </row>
    <row r="13692" spans="1:5">
      <c r="A13692" t="s">
        <v>4</v>
      </c>
      <c r="B13692" s="4" t="s">
        <v>5</v>
      </c>
    </row>
    <row r="13693" spans="1:5">
      <c r="A13693" t="n">
        <v>96869</v>
      </c>
      <c r="B13693" s="5" t="n">
        <v>1</v>
      </c>
    </row>
    <row r="13694" spans="1:5">
      <c r="A13694" t="s">
        <v>4</v>
      </c>
      <c r="B13694" s="4" t="s">
        <v>5</v>
      </c>
      <c r="C13694" s="4" t="s">
        <v>10</v>
      </c>
      <c r="D13694" s="4" t="s">
        <v>13</v>
      </c>
      <c r="E13694" s="4" t="s">
        <v>13</v>
      </c>
    </row>
    <row r="13695" spans="1:5">
      <c r="A13695" t="n">
        <v>96870</v>
      </c>
      <c r="B13695" s="51" t="n">
        <v>104</v>
      </c>
      <c r="C13695" s="7" t="n">
        <v>35</v>
      </c>
      <c r="D13695" s="7" t="n">
        <v>3</v>
      </c>
      <c r="E13695" s="7" t="n">
        <v>2</v>
      </c>
    </row>
    <row r="13696" spans="1:5">
      <c r="A13696" t="s">
        <v>4</v>
      </c>
      <c r="B13696" s="4" t="s">
        <v>5</v>
      </c>
    </row>
    <row r="13697" spans="1:5">
      <c r="A13697" t="n">
        <v>96875</v>
      </c>
      <c r="B13697" s="5" t="n">
        <v>1</v>
      </c>
    </row>
    <row r="13698" spans="1:5">
      <c r="A13698" t="s">
        <v>4</v>
      </c>
      <c r="B13698" s="4" t="s">
        <v>5</v>
      </c>
      <c r="C13698" s="4" t="s">
        <v>10</v>
      </c>
    </row>
    <row r="13699" spans="1:5">
      <c r="A13699" t="n">
        <v>96876</v>
      </c>
      <c r="B13699" s="9" t="n">
        <v>12</v>
      </c>
      <c r="C13699" s="7" t="n">
        <v>10926</v>
      </c>
    </row>
    <row r="13700" spans="1:5">
      <c r="A13700" t="s">
        <v>4</v>
      </c>
      <c r="B13700" s="4" t="s">
        <v>5</v>
      </c>
      <c r="C13700" s="4" t="s">
        <v>10</v>
      </c>
    </row>
    <row r="13701" spans="1:5">
      <c r="A13701" t="n">
        <v>96879</v>
      </c>
      <c r="B13701" s="9" t="n">
        <v>12</v>
      </c>
      <c r="C13701" s="7" t="n">
        <v>10927</v>
      </c>
    </row>
    <row r="13702" spans="1:5">
      <c r="A13702" t="s">
        <v>4</v>
      </c>
      <c r="B13702" s="4" t="s">
        <v>5</v>
      </c>
      <c r="C13702" s="4" t="s">
        <v>10</v>
      </c>
    </row>
    <row r="13703" spans="1:5">
      <c r="A13703" t="n">
        <v>96882</v>
      </c>
      <c r="B13703" s="9" t="n">
        <v>12</v>
      </c>
      <c r="C13703" s="7" t="n">
        <v>10962</v>
      </c>
    </row>
    <row r="13704" spans="1:5">
      <c r="A13704" t="s">
        <v>4</v>
      </c>
      <c r="B13704" s="4" t="s">
        <v>5</v>
      </c>
      <c r="C13704" s="4" t="s">
        <v>10</v>
      </c>
    </row>
    <row r="13705" spans="1:5">
      <c r="A13705" t="n">
        <v>96885</v>
      </c>
      <c r="B13705" s="9" t="n">
        <v>12</v>
      </c>
      <c r="C13705" s="7" t="n">
        <v>10928</v>
      </c>
    </row>
    <row r="13706" spans="1:5">
      <c r="A13706" t="s">
        <v>4</v>
      </c>
      <c r="B13706" s="4" t="s">
        <v>5</v>
      </c>
      <c r="C13706" s="4" t="s">
        <v>10</v>
      </c>
    </row>
    <row r="13707" spans="1:5">
      <c r="A13707" t="n">
        <v>96888</v>
      </c>
      <c r="B13707" s="9" t="n">
        <v>12</v>
      </c>
      <c r="C13707" s="7" t="n">
        <v>10929</v>
      </c>
    </row>
    <row r="13708" spans="1:5">
      <c r="A13708" t="s">
        <v>4</v>
      </c>
      <c r="B13708" s="4" t="s">
        <v>5</v>
      </c>
      <c r="C13708" s="4" t="s">
        <v>10</v>
      </c>
    </row>
    <row r="13709" spans="1:5">
      <c r="A13709" t="n">
        <v>96891</v>
      </c>
      <c r="B13709" s="9" t="n">
        <v>12</v>
      </c>
      <c r="C13709" s="7" t="n">
        <v>10930</v>
      </c>
    </row>
    <row r="13710" spans="1:5">
      <c r="A13710" t="s">
        <v>4</v>
      </c>
      <c r="B13710" s="4" t="s">
        <v>5</v>
      </c>
      <c r="C13710" s="4" t="s">
        <v>10</v>
      </c>
    </row>
    <row r="13711" spans="1:5">
      <c r="A13711" t="n">
        <v>96894</v>
      </c>
      <c r="B13711" s="9" t="n">
        <v>12</v>
      </c>
      <c r="C13711" s="7" t="n">
        <v>10931</v>
      </c>
    </row>
    <row r="13712" spans="1:5">
      <c r="A13712" t="s">
        <v>4</v>
      </c>
      <c r="B13712" s="4" t="s">
        <v>5</v>
      </c>
      <c r="C13712" s="4" t="s">
        <v>10</v>
      </c>
    </row>
    <row r="13713" spans="1:3">
      <c r="A13713" t="n">
        <v>96897</v>
      </c>
      <c r="B13713" s="9" t="n">
        <v>12</v>
      </c>
      <c r="C13713" s="7" t="n">
        <v>10932</v>
      </c>
    </row>
    <row r="13714" spans="1:3">
      <c r="A13714" t="s">
        <v>4</v>
      </c>
      <c r="B13714" s="4" t="s">
        <v>5</v>
      </c>
      <c r="C13714" s="4" t="s">
        <v>10</v>
      </c>
    </row>
    <row r="13715" spans="1:3">
      <c r="A13715" t="n">
        <v>96900</v>
      </c>
      <c r="B13715" s="9" t="n">
        <v>12</v>
      </c>
      <c r="C13715" s="7" t="n">
        <v>10949</v>
      </c>
    </row>
    <row r="13716" spans="1:3">
      <c r="A13716" t="s">
        <v>4</v>
      </c>
      <c r="B13716" s="4" t="s">
        <v>5</v>
      </c>
      <c r="C13716" s="4" t="s">
        <v>10</v>
      </c>
    </row>
    <row r="13717" spans="1:3">
      <c r="A13717" t="n">
        <v>96903</v>
      </c>
      <c r="B13717" s="9" t="n">
        <v>12</v>
      </c>
      <c r="C13717" s="7" t="n">
        <v>10950</v>
      </c>
    </row>
    <row r="13718" spans="1:3">
      <c r="A13718" t="s">
        <v>4</v>
      </c>
      <c r="B13718" s="4" t="s">
        <v>5</v>
      </c>
      <c r="C13718" s="4" t="s">
        <v>10</v>
      </c>
      <c r="D13718" s="4" t="s">
        <v>13</v>
      </c>
      <c r="E13718" s="4" t="s">
        <v>13</v>
      </c>
    </row>
    <row r="13719" spans="1:3">
      <c r="A13719" t="n">
        <v>96906</v>
      </c>
      <c r="B13719" s="51" t="n">
        <v>104</v>
      </c>
      <c r="C13719" s="7" t="n">
        <v>34</v>
      </c>
      <c r="D13719" s="7" t="n">
        <v>3</v>
      </c>
      <c r="E13719" s="7" t="n">
        <v>1</v>
      </c>
    </row>
    <row r="13720" spans="1:3">
      <c r="A13720" t="s">
        <v>4</v>
      </c>
      <c r="B13720" s="4" t="s">
        <v>5</v>
      </c>
    </row>
    <row r="13721" spans="1:3">
      <c r="A13721" t="n">
        <v>96911</v>
      </c>
      <c r="B13721" s="5" t="n">
        <v>1</v>
      </c>
    </row>
    <row r="13722" spans="1:3">
      <c r="A13722" t="s">
        <v>4</v>
      </c>
      <c r="B13722" s="4" t="s">
        <v>5</v>
      </c>
      <c r="C13722" s="4" t="s">
        <v>10</v>
      </c>
    </row>
    <row r="13723" spans="1:3">
      <c r="A13723" t="n">
        <v>96912</v>
      </c>
      <c r="B13723" s="9" t="n">
        <v>12</v>
      </c>
      <c r="C13723" s="7" t="n">
        <v>10916</v>
      </c>
    </row>
    <row r="13724" spans="1:3">
      <c r="A13724" t="s">
        <v>4</v>
      </c>
      <c r="B13724" s="4" t="s">
        <v>5</v>
      </c>
      <c r="C13724" s="4" t="s">
        <v>10</v>
      </c>
    </row>
    <row r="13725" spans="1:3">
      <c r="A13725" t="n">
        <v>96915</v>
      </c>
      <c r="B13725" s="9" t="n">
        <v>12</v>
      </c>
      <c r="C13725" s="7" t="n">
        <v>10917</v>
      </c>
    </row>
    <row r="13726" spans="1:3">
      <c r="A13726" t="s">
        <v>4</v>
      </c>
      <c r="B13726" s="4" t="s">
        <v>5</v>
      </c>
      <c r="C13726" s="4" t="s">
        <v>10</v>
      </c>
    </row>
    <row r="13727" spans="1:3">
      <c r="A13727" t="n">
        <v>96918</v>
      </c>
      <c r="B13727" s="9" t="n">
        <v>12</v>
      </c>
      <c r="C13727" s="7" t="n">
        <v>10918</v>
      </c>
    </row>
    <row r="13728" spans="1:3">
      <c r="A13728" t="s">
        <v>4</v>
      </c>
      <c r="B13728" s="4" t="s">
        <v>5</v>
      </c>
      <c r="C13728" s="4" t="s">
        <v>10</v>
      </c>
    </row>
    <row r="13729" spans="1:5">
      <c r="A13729" t="n">
        <v>96921</v>
      </c>
      <c r="B13729" s="9" t="n">
        <v>12</v>
      </c>
      <c r="C13729" s="7" t="n">
        <v>10919</v>
      </c>
    </row>
    <row r="13730" spans="1:5">
      <c r="A13730" t="s">
        <v>4</v>
      </c>
      <c r="B13730" s="4" t="s">
        <v>5</v>
      </c>
      <c r="C13730" s="4" t="s">
        <v>10</v>
      </c>
    </row>
    <row r="13731" spans="1:5">
      <c r="A13731" t="n">
        <v>96924</v>
      </c>
      <c r="B13731" s="9" t="n">
        <v>12</v>
      </c>
      <c r="C13731" s="7" t="n">
        <v>10920</v>
      </c>
    </row>
    <row r="13732" spans="1:5">
      <c r="A13732" t="s">
        <v>4</v>
      </c>
      <c r="B13732" s="4" t="s">
        <v>5</v>
      </c>
      <c r="C13732" s="4" t="s">
        <v>10</v>
      </c>
    </row>
    <row r="13733" spans="1:5">
      <c r="A13733" t="n">
        <v>96927</v>
      </c>
      <c r="B13733" s="9" t="n">
        <v>12</v>
      </c>
      <c r="C13733" s="7" t="n">
        <v>10921</v>
      </c>
    </row>
    <row r="13734" spans="1:5">
      <c r="A13734" t="s">
        <v>4</v>
      </c>
      <c r="B13734" s="4" t="s">
        <v>5</v>
      </c>
      <c r="C13734" s="4" t="s">
        <v>10</v>
      </c>
    </row>
    <row r="13735" spans="1:5">
      <c r="A13735" t="n">
        <v>96930</v>
      </c>
      <c r="B13735" s="9" t="n">
        <v>12</v>
      </c>
      <c r="C13735" s="7" t="n">
        <v>10922</v>
      </c>
    </row>
    <row r="13736" spans="1:5">
      <c r="A13736" t="s">
        <v>4</v>
      </c>
      <c r="B13736" s="4" t="s">
        <v>5</v>
      </c>
      <c r="C13736" s="4" t="s">
        <v>10</v>
      </c>
    </row>
    <row r="13737" spans="1:5">
      <c r="A13737" t="n">
        <v>96933</v>
      </c>
      <c r="B13737" s="9" t="n">
        <v>12</v>
      </c>
      <c r="C13737" s="7" t="n">
        <v>10923</v>
      </c>
    </row>
    <row r="13738" spans="1:5">
      <c r="A13738" t="s">
        <v>4</v>
      </c>
      <c r="B13738" s="4" t="s">
        <v>5</v>
      </c>
      <c r="C13738" s="4" t="s">
        <v>10</v>
      </c>
    </row>
    <row r="13739" spans="1:5">
      <c r="A13739" t="n">
        <v>96936</v>
      </c>
      <c r="B13739" s="9" t="n">
        <v>12</v>
      </c>
      <c r="C13739" s="7" t="n">
        <v>10924</v>
      </c>
    </row>
    <row r="13740" spans="1:5">
      <c r="A13740" t="s">
        <v>4</v>
      </c>
      <c r="B13740" s="4" t="s">
        <v>5</v>
      </c>
      <c r="C13740" s="4" t="s">
        <v>13</v>
      </c>
      <c r="D13740" s="4" t="s">
        <v>13</v>
      </c>
      <c r="E13740" s="4" t="s">
        <v>9</v>
      </c>
      <c r="F13740" s="4" t="s">
        <v>13</v>
      </c>
      <c r="G13740" s="4" t="s">
        <v>13</v>
      </c>
    </row>
    <row r="13741" spans="1:5">
      <c r="A13741" t="n">
        <v>96939</v>
      </c>
      <c r="B13741" s="25" t="n">
        <v>18</v>
      </c>
      <c r="C13741" s="7" t="n">
        <v>3</v>
      </c>
      <c r="D13741" s="7" t="n">
        <v>0</v>
      </c>
      <c r="E13741" s="7" t="n">
        <v>6</v>
      </c>
      <c r="F13741" s="7" t="n">
        <v>19</v>
      </c>
      <c r="G13741" s="7" t="n">
        <v>1</v>
      </c>
    </row>
    <row r="13742" spans="1:5">
      <c r="A13742" t="s">
        <v>4</v>
      </c>
      <c r="B13742" s="4" t="s">
        <v>5</v>
      </c>
      <c r="C13742" s="4" t="s">
        <v>13</v>
      </c>
      <c r="D13742" s="4" t="s">
        <v>10</v>
      </c>
    </row>
    <row r="13743" spans="1:5">
      <c r="A13743" t="n">
        <v>96948</v>
      </c>
      <c r="B13743" s="42" t="n">
        <v>162</v>
      </c>
      <c r="C13743" s="7" t="n">
        <v>1</v>
      </c>
      <c r="D13743" s="7" t="n">
        <v>28862</v>
      </c>
    </row>
    <row r="13744" spans="1:5">
      <c r="A13744" t="s">
        <v>4</v>
      </c>
      <c r="B13744" s="4" t="s">
        <v>5</v>
      </c>
      <c r="C13744" s="4" t="s">
        <v>84</v>
      </c>
    </row>
    <row r="13745" spans="1:7">
      <c r="A13745" t="n">
        <v>96952</v>
      </c>
      <c r="B13745" s="29" t="n">
        <v>3</v>
      </c>
      <c r="C13745" s="16" t="n">
        <f t="normal" ca="1">A13751</f>
        <v>0</v>
      </c>
    </row>
    <row r="13746" spans="1:7">
      <c r="A13746" t="s">
        <v>4</v>
      </c>
      <c r="B13746" s="4" t="s">
        <v>5</v>
      </c>
      <c r="C13746" s="4" t="s">
        <v>6</v>
      </c>
      <c r="D13746" s="4" t="s">
        <v>6</v>
      </c>
      <c r="E13746" s="4" t="s">
        <v>13</v>
      </c>
    </row>
    <row r="13747" spans="1:7">
      <c r="A13747" t="n">
        <v>96957</v>
      </c>
      <c r="B13747" s="45" t="n">
        <v>30</v>
      </c>
      <c r="C13747" s="7" t="s">
        <v>1286</v>
      </c>
      <c r="D13747" s="7" t="s">
        <v>12</v>
      </c>
      <c r="E13747" s="7" t="n">
        <v>0</v>
      </c>
    </row>
    <row r="13748" spans="1:7">
      <c r="A13748" t="s">
        <v>4</v>
      </c>
      <c r="B13748" s="4" t="s">
        <v>5</v>
      </c>
      <c r="C13748" s="4" t="s">
        <v>84</v>
      </c>
    </row>
    <row r="13749" spans="1:7">
      <c r="A13749" t="n">
        <v>96966</v>
      </c>
      <c r="B13749" s="29" t="n">
        <v>3</v>
      </c>
      <c r="C13749" s="16" t="n">
        <f t="normal" ca="1">A13751</f>
        <v>0</v>
      </c>
    </row>
    <row r="13750" spans="1:7">
      <c r="A13750" t="s">
        <v>4</v>
      </c>
      <c r="B13750" s="4" t="s">
        <v>5</v>
      </c>
    </row>
    <row r="13751" spans="1:7">
      <c r="A13751" t="n">
        <v>96971</v>
      </c>
      <c r="B13751" s="5" t="n">
        <v>1</v>
      </c>
    </row>
    <row r="13752" spans="1:7" s="3" customFormat="1" customHeight="0">
      <c r="A13752" s="3" t="s">
        <v>2</v>
      </c>
      <c r="B13752" s="3" t="s">
        <v>1287</v>
      </c>
    </row>
    <row r="13753" spans="1:7">
      <c r="A13753" t="s">
        <v>4</v>
      </c>
      <c r="B13753" s="4" t="s">
        <v>5</v>
      </c>
      <c r="C13753" s="4" t="s">
        <v>13</v>
      </c>
      <c r="D13753" s="4" t="s">
        <v>13</v>
      </c>
      <c r="E13753" s="4" t="s">
        <v>9</v>
      </c>
      <c r="F13753" s="4" t="s">
        <v>13</v>
      </c>
      <c r="G13753" s="4" t="s">
        <v>13</v>
      </c>
    </row>
    <row r="13754" spans="1:7">
      <c r="A13754" t="n">
        <v>96972</v>
      </c>
      <c r="B13754" s="25" t="n">
        <v>18</v>
      </c>
      <c r="C13754" s="7" t="n">
        <v>1</v>
      </c>
      <c r="D13754" s="7" t="n">
        <v>0</v>
      </c>
      <c r="E13754" s="7" t="n">
        <v>0</v>
      </c>
      <c r="F13754" s="7" t="n">
        <v>19</v>
      </c>
      <c r="G13754" s="7" t="n">
        <v>1</v>
      </c>
    </row>
    <row r="13755" spans="1:7">
      <c r="A13755" t="s">
        <v>4</v>
      </c>
      <c r="B13755" s="4" t="s">
        <v>5</v>
      </c>
      <c r="C13755" s="4" t="s">
        <v>13</v>
      </c>
      <c r="D13755" s="4" t="s">
        <v>13</v>
      </c>
      <c r="E13755" s="4" t="s">
        <v>10</v>
      </c>
      <c r="F13755" s="4" t="s">
        <v>9</v>
      </c>
    </row>
    <row r="13756" spans="1:7">
      <c r="A13756" t="n">
        <v>96981</v>
      </c>
      <c r="B13756" s="26" t="n">
        <v>31</v>
      </c>
      <c r="C13756" s="7" t="n">
        <v>0</v>
      </c>
      <c r="D13756" s="7" t="n">
        <v>1</v>
      </c>
      <c r="E13756" s="7" t="n">
        <v>0</v>
      </c>
      <c r="F13756" s="7" t="n">
        <v>1107296256</v>
      </c>
    </row>
    <row r="13757" spans="1:7">
      <c r="A13757" t="s">
        <v>4</v>
      </c>
      <c r="B13757" s="4" t="s">
        <v>5</v>
      </c>
      <c r="C13757" s="4" t="s">
        <v>13</v>
      </c>
      <c r="D13757" s="4" t="s">
        <v>13</v>
      </c>
      <c r="E13757" s="4" t="s">
        <v>6</v>
      </c>
      <c r="F13757" s="4" t="s">
        <v>10</v>
      </c>
    </row>
    <row r="13758" spans="1:7">
      <c r="A13758" t="n">
        <v>96990</v>
      </c>
      <c r="B13758" s="26" t="n">
        <v>31</v>
      </c>
      <c r="C13758" s="7" t="n">
        <v>1</v>
      </c>
      <c r="D13758" s="7" t="n">
        <v>1</v>
      </c>
      <c r="E13758" s="7" t="s">
        <v>1288</v>
      </c>
      <c r="F13758" s="7" t="n">
        <v>1</v>
      </c>
    </row>
    <row r="13759" spans="1:7">
      <c r="A13759" t="s">
        <v>4</v>
      </c>
      <c r="B13759" s="4" t="s">
        <v>5</v>
      </c>
      <c r="C13759" s="4" t="s">
        <v>13</v>
      </c>
      <c r="D13759" s="4" t="s">
        <v>13</v>
      </c>
      <c r="E13759" s="4" t="s">
        <v>6</v>
      </c>
      <c r="F13759" s="4" t="s">
        <v>10</v>
      </c>
    </row>
    <row r="13760" spans="1:7">
      <c r="A13760" t="n">
        <v>97030</v>
      </c>
      <c r="B13760" s="26" t="n">
        <v>31</v>
      </c>
      <c r="C13760" s="7" t="n">
        <v>1</v>
      </c>
      <c r="D13760" s="7" t="n">
        <v>1</v>
      </c>
      <c r="E13760" s="7" t="s">
        <v>1289</v>
      </c>
      <c r="F13760" s="7" t="n">
        <v>2</v>
      </c>
    </row>
    <row r="13761" spans="1:7">
      <c r="A13761" t="s">
        <v>4</v>
      </c>
      <c r="B13761" s="4" t="s">
        <v>5</v>
      </c>
      <c r="C13761" s="4" t="s">
        <v>13</v>
      </c>
      <c r="D13761" s="4" t="s">
        <v>13</v>
      </c>
      <c r="E13761" s="4" t="s">
        <v>6</v>
      </c>
      <c r="F13761" s="4" t="s">
        <v>10</v>
      </c>
    </row>
    <row r="13762" spans="1:7">
      <c r="A13762" t="n">
        <v>97070</v>
      </c>
      <c r="B13762" s="26" t="n">
        <v>31</v>
      </c>
      <c r="C13762" s="7" t="n">
        <v>1</v>
      </c>
      <c r="D13762" s="7" t="n">
        <v>1</v>
      </c>
      <c r="E13762" s="7" t="s">
        <v>1290</v>
      </c>
      <c r="F13762" s="7" t="n">
        <v>3</v>
      </c>
    </row>
    <row r="13763" spans="1:7">
      <c r="A13763" t="s">
        <v>4</v>
      </c>
      <c r="B13763" s="4" t="s">
        <v>5</v>
      </c>
      <c r="C13763" s="4" t="s">
        <v>13</v>
      </c>
      <c r="D13763" s="4" t="s">
        <v>13</v>
      </c>
      <c r="E13763" s="4" t="s">
        <v>6</v>
      </c>
      <c r="F13763" s="4" t="s">
        <v>10</v>
      </c>
    </row>
    <row r="13764" spans="1:7">
      <c r="A13764" t="n">
        <v>97110</v>
      </c>
      <c r="B13764" s="26" t="n">
        <v>31</v>
      </c>
      <c r="C13764" s="7" t="n">
        <v>1</v>
      </c>
      <c r="D13764" s="7" t="n">
        <v>1</v>
      </c>
      <c r="E13764" s="7" t="s">
        <v>1291</v>
      </c>
      <c r="F13764" s="7" t="n">
        <v>4</v>
      </c>
    </row>
    <row r="13765" spans="1:7">
      <c r="A13765" t="s">
        <v>4</v>
      </c>
      <c r="B13765" s="4" t="s">
        <v>5</v>
      </c>
      <c r="C13765" s="4" t="s">
        <v>13</v>
      </c>
      <c r="D13765" s="4" t="s">
        <v>13</v>
      </c>
      <c r="E13765" s="4" t="s">
        <v>6</v>
      </c>
      <c r="F13765" s="4" t="s">
        <v>10</v>
      </c>
    </row>
    <row r="13766" spans="1:7">
      <c r="A13766" t="n">
        <v>97150</v>
      </c>
      <c r="B13766" s="26" t="n">
        <v>31</v>
      </c>
      <c r="C13766" s="7" t="n">
        <v>1</v>
      </c>
      <c r="D13766" s="7" t="n">
        <v>1</v>
      </c>
      <c r="E13766" s="7" t="s">
        <v>1292</v>
      </c>
      <c r="F13766" s="7" t="n">
        <v>5</v>
      </c>
    </row>
    <row r="13767" spans="1:7">
      <c r="A13767" t="s">
        <v>4</v>
      </c>
      <c r="B13767" s="4" t="s">
        <v>5</v>
      </c>
      <c r="C13767" s="4" t="s">
        <v>13</v>
      </c>
      <c r="D13767" s="4" t="s">
        <v>13</v>
      </c>
      <c r="E13767" s="4" t="s">
        <v>6</v>
      </c>
      <c r="F13767" s="4" t="s">
        <v>10</v>
      </c>
    </row>
    <row r="13768" spans="1:7">
      <c r="A13768" t="n">
        <v>97190</v>
      </c>
      <c r="B13768" s="26" t="n">
        <v>31</v>
      </c>
      <c r="C13768" s="7" t="n">
        <v>1</v>
      </c>
      <c r="D13768" s="7" t="n">
        <v>1</v>
      </c>
      <c r="E13768" s="7" t="s">
        <v>1293</v>
      </c>
      <c r="F13768" s="7" t="n">
        <v>6</v>
      </c>
    </row>
    <row r="13769" spans="1:7">
      <c r="A13769" t="s">
        <v>4</v>
      </c>
      <c r="B13769" s="4" t="s">
        <v>5</v>
      </c>
      <c r="C13769" s="4" t="s">
        <v>13</v>
      </c>
      <c r="D13769" s="4" t="s">
        <v>13</v>
      </c>
      <c r="E13769" s="4" t="s">
        <v>13</v>
      </c>
      <c r="F13769" s="4" t="s">
        <v>10</v>
      </c>
      <c r="G13769" s="4" t="s">
        <v>10</v>
      </c>
      <c r="H13769" s="4" t="s">
        <v>13</v>
      </c>
    </row>
    <row r="13770" spans="1:7">
      <c r="A13770" t="n">
        <v>97234</v>
      </c>
      <c r="B13770" s="26" t="n">
        <v>31</v>
      </c>
      <c r="C13770" s="7" t="n">
        <v>2</v>
      </c>
      <c r="D13770" s="7" t="n">
        <v>1</v>
      </c>
      <c r="E13770" s="7" t="n">
        <v>1</v>
      </c>
      <c r="F13770" s="7" t="n">
        <v>65535</v>
      </c>
      <c r="G13770" s="7" t="n">
        <v>65535</v>
      </c>
      <c r="H13770" s="7" t="n">
        <v>0</v>
      </c>
    </row>
    <row r="13771" spans="1:7">
      <c r="A13771" t="s">
        <v>4</v>
      </c>
      <c r="B13771" s="4" t="s">
        <v>5</v>
      </c>
      <c r="C13771" s="4" t="s">
        <v>13</v>
      </c>
      <c r="D13771" s="4" t="s">
        <v>13</v>
      </c>
      <c r="E13771" s="4" t="s">
        <v>13</v>
      </c>
    </row>
    <row r="13772" spans="1:7">
      <c r="A13772" t="n">
        <v>97243</v>
      </c>
      <c r="B13772" s="26" t="n">
        <v>31</v>
      </c>
      <c r="C13772" s="7" t="n">
        <v>4</v>
      </c>
      <c r="D13772" s="7" t="n">
        <v>1</v>
      </c>
      <c r="E13772" s="7" t="n">
        <v>1</v>
      </c>
    </row>
    <row r="13773" spans="1:7">
      <c r="A13773" t="s">
        <v>4</v>
      </c>
      <c r="B13773" s="4" t="s">
        <v>5</v>
      </c>
      <c r="C13773" s="4" t="s">
        <v>13</v>
      </c>
      <c r="D13773" s="4" t="s">
        <v>13</v>
      </c>
    </row>
    <row r="13774" spans="1:7">
      <c r="A13774" t="n">
        <v>97247</v>
      </c>
      <c r="B13774" s="26" t="n">
        <v>31</v>
      </c>
      <c r="C13774" s="7" t="n">
        <v>3</v>
      </c>
      <c r="D13774" s="7" t="n">
        <v>1</v>
      </c>
    </row>
    <row r="13775" spans="1:7">
      <c r="A13775" t="s">
        <v>4</v>
      </c>
      <c r="B13775" s="4" t="s">
        <v>5</v>
      </c>
      <c r="C13775" s="4" t="s">
        <v>13</v>
      </c>
      <c r="D13775" s="4" t="s">
        <v>13</v>
      </c>
      <c r="E13775" s="4" t="s">
        <v>13</v>
      </c>
      <c r="F13775" s="4" t="s">
        <v>9</v>
      </c>
      <c r="G13775" s="4" t="s">
        <v>13</v>
      </c>
      <c r="H13775" s="4" t="s">
        <v>13</v>
      </c>
      <c r="I13775" s="4" t="s">
        <v>84</v>
      </c>
    </row>
    <row r="13776" spans="1:7">
      <c r="A13776" t="n">
        <v>97250</v>
      </c>
      <c r="B13776" s="15" t="n">
        <v>5</v>
      </c>
      <c r="C13776" s="7" t="n">
        <v>35</v>
      </c>
      <c r="D13776" s="7" t="n">
        <v>1</v>
      </c>
      <c r="E13776" s="7" t="n">
        <v>0</v>
      </c>
      <c r="F13776" s="7" t="n">
        <v>-2</v>
      </c>
      <c r="G13776" s="7" t="n">
        <v>3</v>
      </c>
      <c r="H13776" s="7" t="n">
        <v>1</v>
      </c>
      <c r="I13776" s="16" t="n">
        <f t="normal" ca="1">A13780</f>
        <v>0</v>
      </c>
    </row>
    <row r="13777" spans="1:9">
      <c r="A13777" t="s">
        <v>4</v>
      </c>
      <c r="B13777" s="4" t="s">
        <v>5</v>
      </c>
      <c r="C13777" s="4" t="s">
        <v>13</v>
      </c>
      <c r="D13777" s="4" t="s">
        <v>6</v>
      </c>
    </row>
    <row r="13778" spans="1:9">
      <c r="A13778" t="n">
        <v>97264</v>
      </c>
      <c r="B13778" s="30" t="n">
        <v>2</v>
      </c>
      <c r="C13778" s="7" t="n">
        <v>0</v>
      </c>
      <c r="D13778" s="7" t="s">
        <v>1294</v>
      </c>
    </row>
    <row r="13779" spans="1:9">
      <c r="A13779" t="s">
        <v>4</v>
      </c>
      <c r="B13779" s="4" t="s">
        <v>5</v>
      </c>
    </row>
    <row r="13780" spans="1:9">
      <c r="A13780" t="n">
        <v>97284</v>
      </c>
      <c r="B13780" s="5" t="n">
        <v>1</v>
      </c>
    </row>
    <row r="13781" spans="1:9" s="3" customFormat="1" customHeight="0">
      <c r="A13781" s="3" t="s">
        <v>2</v>
      </c>
      <c r="B13781" s="3" t="s">
        <v>1295</v>
      </c>
    </row>
    <row r="13782" spans="1:9">
      <c r="A13782" t="s">
        <v>4</v>
      </c>
      <c r="B13782" s="4" t="s">
        <v>5</v>
      </c>
      <c r="C13782" s="4" t="s">
        <v>13</v>
      </c>
      <c r="D13782" s="4" t="s">
        <v>13</v>
      </c>
      <c r="E13782" s="4" t="s">
        <v>9</v>
      </c>
      <c r="F13782" s="4" t="s">
        <v>13</v>
      </c>
      <c r="G13782" s="4" t="s">
        <v>13</v>
      </c>
    </row>
    <row r="13783" spans="1:9">
      <c r="A13783" t="n">
        <v>97288</v>
      </c>
      <c r="B13783" s="25" t="n">
        <v>18</v>
      </c>
      <c r="C13783" s="7" t="n">
        <v>1</v>
      </c>
      <c r="D13783" s="7" t="n">
        <v>0</v>
      </c>
      <c r="E13783" s="7" t="n">
        <v>0</v>
      </c>
      <c r="F13783" s="7" t="n">
        <v>19</v>
      </c>
      <c r="G13783" s="7" t="n">
        <v>1</v>
      </c>
    </row>
    <row r="13784" spans="1:9">
      <c r="A13784" t="s">
        <v>4</v>
      </c>
      <c r="B13784" s="4" t="s">
        <v>5</v>
      </c>
      <c r="C13784" s="4" t="s">
        <v>13</v>
      </c>
      <c r="D13784" s="4" t="s">
        <v>13</v>
      </c>
      <c r="E13784" s="4" t="s">
        <v>10</v>
      </c>
      <c r="F13784" s="4" t="s">
        <v>9</v>
      </c>
    </row>
    <row r="13785" spans="1:9">
      <c r="A13785" t="n">
        <v>97297</v>
      </c>
      <c r="B13785" s="26" t="n">
        <v>31</v>
      </c>
      <c r="C13785" s="7" t="n">
        <v>0</v>
      </c>
      <c r="D13785" s="7" t="n">
        <v>1</v>
      </c>
      <c r="E13785" s="7" t="n">
        <v>0</v>
      </c>
      <c r="F13785" s="7" t="n">
        <v>1107296256</v>
      </c>
    </row>
    <row r="13786" spans="1:9">
      <c r="A13786" t="s">
        <v>4</v>
      </c>
      <c r="B13786" s="4" t="s">
        <v>5</v>
      </c>
      <c r="C13786" s="4" t="s">
        <v>13</v>
      </c>
      <c r="D13786" s="4" t="s">
        <v>13</v>
      </c>
      <c r="E13786" s="4" t="s">
        <v>6</v>
      </c>
      <c r="F13786" s="4" t="s">
        <v>10</v>
      </c>
    </row>
    <row r="13787" spans="1:9">
      <c r="A13787" t="n">
        <v>97306</v>
      </c>
      <c r="B13787" s="26" t="n">
        <v>31</v>
      </c>
      <c r="C13787" s="7" t="n">
        <v>1</v>
      </c>
      <c r="D13787" s="7" t="n">
        <v>1</v>
      </c>
      <c r="E13787" s="7" t="s">
        <v>1296</v>
      </c>
      <c r="F13787" s="7" t="n">
        <v>7</v>
      </c>
    </row>
    <row r="13788" spans="1:9">
      <c r="A13788" t="s">
        <v>4</v>
      </c>
      <c r="B13788" s="4" t="s">
        <v>5</v>
      </c>
      <c r="C13788" s="4" t="s">
        <v>13</v>
      </c>
      <c r="D13788" s="4" t="s">
        <v>13</v>
      </c>
      <c r="E13788" s="4" t="s">
        <v>6</v>
      </c>
      <c r="F13788" s="4" t="s">
        <v>10</v>
      </c>
    </row>
    <row r="13789" spans="1:9">
      <c r="A13789" t="n">
        <v>97347</v>
      </c>
      <c r="B13789" s="26" t="n">
        <v>31</v>
      </c>
      <c r="C13789" s="7" t="n">
        <v>1</v>
      </c>
      <c r="D13789" s="7" t="n">
        <v>1</v>
      </c>
      <c r="E13789" s="7" t="s">
        <v>1297</v>
      </c>
      <c r="F13789" s="7" t="n">
        <v>8</v>
      </c>
    </row>
    <row r="13790" spans="1:9">
      <c r="A13790" t="s">
        <v>4</v>
      </c>
      <c r="B13790" s="4" t="s">
        <v>5</v>
      </c>
      <c r="C13790" s="4" t="s">
        <v>13</v>
      </c>
      <c r="D13790" s="4" t="s">
        <v>13</v>
      </c>
      <c r="E13790" s="4" t="s">
        <v>6</v>
      </c>
      <c r="F13790" s="4" t="s">
        <v>10</v>
      </c>
    </row>
    <row r="13791" spans="1:9">
      <c r="A13791" t="n">
        <v>97388</v>
      </c>
      <c r="B13791" s="26" t="n">
        <v>31</v>
      </c>
      <c r="C13791" s="7" t="n">
        <v>1</v>
      </c>
      <c r="D13791" s="7" t="n">
        <v>1</v>
      </c>
      <c r="E13791" s="7" t="s">
        <v>1298</v>
      </c>
      <c r="F13791" s="7" t="n">
        <v>9</v>
      </c>
    </row>
    <row r="13792" spans="1:9">
      <c r="A13792" t="s">
        <v>4</v>
      </c>
      <c r="B13792" s="4" t="s">
        <v>5</v>
      </c>
      <c r="C13792" s="4" t="s">
        <v>13</v>
      </c>
      <c r="D13792" s="4" t="s">
        <v>13</v>
      </c>
      <c r="E13792" s="4" t="s">
        <v>6</v>
      </c>
      <c r="F13792" s="4" t="s">
        <v>10</v>
      </c>
    </row>
    <row r="13793" spans="1:7">
      <c r="A13793" t="n">
        <v>97429</v>
      </c>
      <c r="B13793" s="26" t="n">
        <v>31</v>
      </c>
      <c r="C13793" s="7" t="n">
        <v>1</v>
      </c>
      <c r="D13793" s="7" t="n">
        <v>1</v>
      </c>
      <c r="E13793" s="7" t="s">
        <v>1299</v>
      </c>
      <c r="F13793" s="7" t="n">
        <v>10</v>
      </c>
    </row>
    <row r="13794" spans="1:7">
      <c r="A13794" t="s">
        <v>4</v>
      </c>
      <c r="B13794" s="4" t="s">
        <v>5</v>
      </c>
      <c r="C13794" s="4" t="s">
        <v>13</v>
      </c>
      <c r="D13794" s="4" t="s">
        <v>13</v>
      </c>
      <c r="E13794" s="4" t="s">
        <v>6</v>
      </c>
      <c r="F13794" s="4" t="s">
        <v>10</v>
      </c>
    </row>
    <row r="13795" spans="1:7">
      <c r="A13795" t="n">
        <v>97470</v>
      </c>
      <c r="B13795" s="26" t="n">
        <v>31</v>
      </c>
      <c r="C13795" s="7" t="n">
        <v>1</v>
      </c>
      <c r="D13795" s="7" t="n">
        <v>1</v>
      </c>
      <c r="E13795" s="7" t="s">
        <v>1300</v>
      </c>
      <c r="F13795" s="7" t="n">
        <v>11</v>
      </c>
    </row>
    <row r="13796" spans="1:7">
      <c r="A13796" t="s">
        <v>4</v>
      </c>
      <c r="B13796" s="4" t="s">
        <v>5</v>
      </c>
      <c r="C13796" s="4" t="s">
        <v>13</v>
      </c>
      <c r="D13796" s="4" t="s">
        <v>13</v>
      </c>
      <c r="E13796" s="4" t="s">
        <v>6</v>
      </c>
      <c r="F13796" s="4" t="s">
        <v>10</v>
      </c>
    </row>
    <row r="13797" spans="1:7">
      <c r="A13797" t="n">
        <v>97511</v>
      </c>
      <c r="B13797" s="26" t="n">
        <v>31</v>
      </c>
      <c r="C13797" s="7" t="n">
        <v>1</v>
      </c>
      <c r="D13797" s="7" t="n">
        <v>1</v>
      </c>
      <c r="E13797" s="7" t="s">
        <v>1301</v>
      </c>
      <c r="F13797" s="7" t="n">
        <v>12</v>
      </c>
    </row>
    <row r="13798" spans="1:7">
      <c r="A13798" t="s">
        <v>4</v>
      </c>
      <c r="B13798" s="4" t="s">
        <v>5</v>
      </c>
      <c r="C13798" s="4" t="s">
        <v>13</v>
      </c>
      <c r="D13798" s="4" t="s">
        <v>13</v>
      </c>
      <c r="E13798" s="4" t="s">
        <v>13</v>
      </c>
      <c r="F13798" s="4" t="s">
        <v>10</v>
      </c>
      <c r="G13798" s="4" t="s">
        <v>10</v>
      </c>
      <c r="H13798" s="4" t="s">
        <v>13</v>
      </c>
    </row>
    <row r="13799" spans="1:7">
      <c r="A13799" t="n">
        <v>97556</v>
      </c>
      <c r="B13799" s="26" t="n">
        <v>31</v>
      </c>
      <c r="C13799" s="7" t="n">
        <v>2</v>
      </c>
      <c r="D13799" s="7" t="n">
        <v>1</v>
      </c>
      <c r="E13799" s="7" t="n">
        <v>1</v>
      </c>
      <c r="F13799" s="7" t="n">
        <v>65535</v>
      </c>
      <c r="G13799" s="7" t="n">
        <v>65535</v>
      </c>
      <c r="H13799" s="7" t="n">
        <v>0</v>
      </c>
    </row>
    <row r="13800" spans="1:7">
      <c r="A13800" t="s">
        <v>4</v>
      </c>
      <c r="B13800" s="4" t="s">
        <v>5</v>
      </c>
      <c r="C13800" s="4" t="s">
        <v>13</v>
      </c>
      <c r="D13800" s="4" t="s">
        <v>13</v>
      </c>
      <c r="E13800" s="4" t="s">
        <v>13</v>
      </c>
    </row>
    <row r="13801" spans="1:7">
      <c r="A13801" t="n">
        <v>97565</v>
      </c>
      <c r="B13801" s="26" t="n">
        <v>31</v>
      </c>
      <c r="C13801" s="7" t="n">
        <v>4</v>
      </c>
      <c r="D13801" s="7" t="n">
        <v>1</v>
      </c>
      <c r="E13801" s="7" t="n">
        <v>1</v>
      </c>
    </row>
    <row r="13802" spans="1:7">
      <c r="A13802" t="s">
        <v>4</v>
      </c>
      <c r="B13802" s="4" t="s">
        <v>5</v>
      </c>
      <c r="C13802" s="4" t="s">
        <v>13</v>
      </c>
      <c r="D13802" s="4" t="s">
        <v>13</v>
      </c>
    </row>
    <row r="13803" spans="1:7">
      <c r="A13803" t="n">
        <v>97569</v>
      </c>
      <c r="B13803" s="26" t="n">
        <v>31</v>
      </c>
      <c r="C13803" s="7" t="n">
        <v>3</v>
      </c>
      <c r="D13803" s="7" t="n">
        <v>1</v>
      </c>
    </row>
    <row r="13804" spans="1:7">
      <c r="A13804" t="s">
        <v>4</v>
      </c>
      <c r="B13804" s="4" t="s">
        <v>5</v>
      </c>
      <c r="C13804" s="4" t="s">
        <v>13</v>
      </c>
      <c r="D13804" s="4" t="s">
        <v>13</v>
      </c>
      <c r="E13804" s="4" t="s">
        <v>13</v>
      </c>
      <c r="F13804" s="4" t="s">
        <v>9</v>
      </c>
      <c r="G13804" s="4" t="s">
        <v>13</v>
      </c>
      <c r="H13804" s="4" t="s">
        <v>13</v>
      </c>
      <c r="I13804" s="4" t="s">
        <v>84</v>
      </c>
    </row>
    <row r="13805" spans="1:7">
      <c r="A13805" t="n">
        <v>97572</v>
      </c>
      <c r="B13805" s="15" t="n">
        <v>5</v>
      </c>
      <c r="C13805" s="7" t="n">
        <v>35</v>
      </c>
      <c r="D13805" s="7" t="n">
        <v>1</v>
      </c>
      <c r="E13805" s="7" t="n">
        <v>0</v>
      </c>
      <c r="F13805" s="7" t="n">
        <v>-2</v>
      </c>
      <c r="G13805" s="7" t="n">
        <v>3</v>
      </c>
      <c r="H13805" s="7" t="n">
        <v>1</v>
      </c>
      <c r="I13805" s="16" t="n">
        <f t="normal" ca="1">A13809</f>
        <v>0</v>
      </c>
    </row>
    <row r="13806" spans="1:7">
      <c r="A13806" t="s">
        <v>4</v>
      </c>
      <c r="B13806" s="4" t="s">
        <v>5</v>
      </c>
      <c r="C13806" s="4" t="s">
        <v>13</v>
      </c>
      <c r="D13806" s="4" t="s">
        <v>6</v>
      </c>
    </row>
    <row r="13807" spans="1:7">
      <c r="A13807" t="n">
        <v>97586</v>
      </c>
      <c r="B13807" s="30" t="n">
        <v>2</v>
      </c>
      <c r="C13807" s="7" t="n">
        <v>0</v>
      </c>
      <c r="D13807" s="7" t="s">
        <v>1294</v>
      </c>
    </row>
    <row r="13808" spans="1:7">
      <c r="A13808" t="s">
        <v>4</v>
      </c>
      <c r="B13808" s="4" t="s">
        <v>5</v>
      </c>
    </row>
    <row r="13809" spans="1:9">
      <c r="A13809" t="n">
        <v>97606</v>
      </c>
      <c r="B13809" s="5" t="n">
        <v>1</v>
      </c>
    </row>
    <row r="13810" spans="1:9" s="3" customFormat="1" customHeight="0">
      <c r="A13810" s="3" t="s">
        <v>2</v>
      </c>
      <c r="B13810" s="3" t="s">
        <v>1302</v>
      </c>
    </row>
    <row r="13811" spans="1:9">
      <c r="A13811" t="s">
        <v>4</v>
      </c>
      <c r="B13811" s="4" t="s">
        <v>5</v>
      </c>
      <c r="C13811" s="4" t="s">
        <v>13</v>
      </c>
      <c r="D13811" s="4" t="s">
        <v>13</v>
      </c>
      <c r="E13811" s="4" t="s">
        <v>9</v>
      </c>
      <c r="F13811" s="4" t="s">
        <v>13</v>
      </c>
      <c r="G13811" s="4" t="s">
        <v>13</v>
      </c>
    </row>
    <row r="13812" spans="1:9">
      <c r="A13812" t="n">
        <v>97608</v>
      </c>
      <c r="B13812" s="25" t="n">
        <v>18</v>
      </c>
      <c r="C13812" s="7" t="n">
        <v>1</v>
      </c>
      <c r="D13812" s="7" t="n">
        <v>0</v>
      </c>
      <c r="E13812" s="7" t="n">
        <v>0</v>
      </c>
      <c r="F13812" s="7" t="n">
        <v>19</v>
      </c>
      <c r="G13812" s="7" t="n">
        <v>1</v>
      </c>
    </row>
    <row r="13813" spans="1:9">
      <c r="A13813" t="s">
        <v>4</v>
      </c>
      <c r="B13813" s="4" t="s">
        <v>5</v>
      </c>
      <c r="C13813" s="4" t="s">
        <v>13</v>
      </c>
      <c r="D13813" s="4" t="s">
        <v>13</v>
      </c>
      <c r="E13813" s="4" t="s">
        <v>10</v>
      </c>
      <c r="F13813" s="4" t="s">
        <v>9</v>
      </c>
    </row>
    <row r="13814" spans="1:9">
      <c r="A13814" t="n">
        <v>97617</v>
      </c>
      <c r="B13814" s="26" t="n">
        <v>31</v>
      </c>
      <c r="C13814" s="7" t="n">
        <v>0</v>
      </c>
      <c r="D13814" s="7" t="n">
        <v>1</v>
      </c>
      <c r="E13814" s="7" t="n">
        <v>0</v>
      </c>
      <c r="F13814" s="7" t="n">
        <v>1107296256</v>
      </c>
    </row>
    <row r="13815" spans="1:9">
      <c r="A13815" t="s">
        <v>4</v>
      </c>
      <c r="B13815" s="4" t="s">
        <v>5</v>
      </c>
      <c r="C13815" s="4" t="s">
        <v>13</v>
      </c>
      <c r="D13815" s="4" t="s">
        <v>13</v>
      </c>
      <c r="E13815" s="4" t="s">
        <v>6</v>
      </c>
      <c r="F13815" s="4" t="s">
        <v>10</v>
      </c>
    </row>
    <row r="13816" spans="1:9">
      <c r="A13816" t="n">
        <v>97626</v>
      </c>
      <c r="B13816" s="26" t="n">
        <v>31</v>
      </c>
      <c r="C13816" s="7" t="n">
        <v>1</v>
      </c>
      <c r="D13816" s="7" t="n">
        <v>1</v>
      </c>
      <c r="E13816" s="7" t="s">
        <v>1303</v>
      </c>
      <c r="F13816" s="7" t="n">
        <v>13</v>
      </c>
    </row>
    <row r="13817" spans="1:9">
      <c r="A13817" t="s">
        <v>4</v>
      </c>
      <c r="B13817" s="4" t="s">
        <v>5</v>
      </c>
      <c r="C13817" s="4" t="s">
        <v>13</v>
      </c>
      <c r="D13817" s="4" t="s">
        <v>13</v>
      </c>
      <c r="E13817" s="4" t="s">
        <v>6</v>
      </c>
      <c r="F13817" s="4" t="s">
        <v>10</v>
      </c>
    </row>
    <row r="13818" spans="1:9">
      <c r="A13818" t="n">
        <v>97666</v>
      </c>
      <c r="B13818" s="26" t="n">
        <v>31</v>
      </c>
      <c r="C13818" s="7" t="n">
        <v>1</v>
      </c>
      <c r="D13818" s="7" t="n">
        <v>1</v>
      </c>
      <c r="E13818" s="7" t="s">
        <v>1304</v>
      </c>
      <c r="F13818" s="7" t="n">
        <v>14</v>
      </c>
    </row>
    <row r="13819" spans="1:9">
      <c r="A13819" t="s">
        <v>4</v>
      </c>
      <c r="B13819" s="4" t="s">
        <v>5</v>
      </c>
      <c r="C13819" s="4" t="s">
        <v>13</v>
      </c>
      <c r="D13819" s="4" t="s">
        <v>13</v>
      </c>
      <c r="E13819" s="4" t="s">
        <v>6</v>
      </c>
      <c r="F13819" s="4" t="s">
        <v>10</v>
      </c>
    </row>
    <row r="13820" spans="1:9">
      <c r="A13820" t="n">
        <v>97706</v>
      </c>
      <c r="B13820" s="26" t="n">
        <v>31</v>
      </c>
      <c r="C13820" s="7" t="n">
        <v>1</v>
      </c>
      <c r="D13820" s="7" t="n">
        <v>1</v>
      </c>
      <c r="E13820" s="7" t="s">
        <v>1305</v>
      </c>
      <c r="F13820" s="7" t="n">
        <v>15</v>
      </c>
    </row>
    <row r="13821" spans="1:9">
      <c r="A13821" t="s">
        <v>4</v>
      </c>
      <c r="B13821" s="4" t="s">
        <v>5</v>
      </c>
      <c r="C13821" s="4" t="s">
        <v>13</v>
      </c>
      <c r="D13821" s="4" t="s">
        <v>13</v>
      </c>
      <c r="E13821" s="4" t="s">
        <v>6</v>
      </c>
      <c r="F13821" s="4" t="s">
        <v>10</v>
      </c>
    </row>
    <row r="13822" spans="1:9">
      <c r="A13822" t="n">
        <v>97746</v>
      </c>
      <c r="B13822" s="26" t="n">
        <v>31</v>
      </c>
      <c r="C13822" s="7" t="n">
        <v>1</v>
      </c>
      <c r="D13822" s="7" t="n">
        <v>1</v>
      </c>
      <c r="E13822" s="7" t="s">
        <v>1306</v>
      </c>
      <c r="F13822" s="7" t="n">
        <v>16</v>
      </c>
    </row>
    <row r="13823" spans="1:9">
      <c r="A13823" t="s">
        <v>4</v>
      </c>
      <c r="B13823" s="4" t="s">
        <v>5</v>
      </c>
      <c r="C13823" s="4" t="s">
        <v>13</v>
      </c>
      <c r="D13823" s="4" t="s">
        <v>13</v>
      </c>
      <c r="E13823" s="4" t="s">
        <v>6</v>
      </c>
      <c r="F13823" s="4" t="s">
        <v>10</v>
      </c>
    </row>
    <row r="13824" spans="1:9">
      <c r="A13824" t="n">
        <v>97786</v>
      </c>
      <c r="B13824" s="26" t="n">
        <v>31</v>
      </c>
      <c r="C13824" s="7" t="n">
        <v>1</v>
      </c>
      <c r="D13824" s="7" t="n">
        <v>1</v>
      </c>
      <c r="E13824" s="7" t="s">
        <v>1307</v>
      </c>
      <c r="F13824" s="7" t="n">
        <v>17</v>
      </c>
    </row>
    <row r="13825" spans="1:7">
      <c r="A13825" t="s">
        <v>4</v>
      </c>
      <c r="B13825" s="4" t="s">
        <v>5</v>
      </c>
      <c r="C13825" s="4" t="s">
        <v>13</v>
      </c>
      <c r="D13825" s="4" t="s">
        <v>13</v>
      </c>
      <c r="E13825" s="4" t="s">
        <v>6</v>
      </c>
      <c r="F13825" s="4" t="s">
        <v>10</v>
      </c>
    </row>
    <row r="13826" spans="1:7">
      <c r="A13826" t="n">
        <v>97826</v>
      </c>
      <c r="B13826" s="26" t="n">
        <v>31</v>
      </c>
      <c r="C13826" s="7" t="n">
        <v>1</v>
      </c>
      <c r="D13826" s="7" t="n">
        <v>1</v>
      </c>
      <c r="E13826" s="7" t="s">
        <v>1308</v>
      </c>
      <c r="F13826" s="7" t="n">
        <v>18</v>
      </c>
    </row>
    <row r="13827" spans="1:7">
      <c r="A13827" t="s">
        <v>4</v>
      </c>
      <c r="B13827" s="4" t="s">
        <v>5</v>
      </c>
      <c r="C13827" s="4" t="s">
        <v>13</v>
      </c>
      <c r="D13827" s="4" t="s">
        <v>13</v>
      </c>
      <c r="E13827" s="4" t="s">
        <v>13</v>
      </c>
      <c r="F13827" s="4" t="s">
        <v>10</v>
      </c>
      <c r="G13827" s="4" t="s">
        <v>10</v>
      </c>
      <c r="H13827" s="4" t="s">
        <v>13</v>
      </c>
    </row>
    <row r="13828" spans="1:7">
      <c r="A13828" t="n">
        <v>97870</v>
      </c>
      <c r="B13828" s="26" t="n">
        <v>31</v>
      </c>
      <c r="C13828" s="7" t="n">
        <v>2</v>
      </c>
      <c r="D13828" s="7" t="n">
        <v>1</v>
      </c>
      <c r="E13828" s="7" t="n">
        <v>1</v>
      </c>
      <c r="F13828" s="7" t="n">
        <v>65535</v>
      </c>
      <c r="G13828" s="7" t="n">
        <v>65535</v>
      </c>
      <c r="H13828" s="7" t="n">
        <v>0</v>
      </c>
    </row>
    <row r="13829" spans="1:7">
      <c r="A13829" t="s">
        <v>4</v>
      </c>
      <c r="B13829" s="4" t="s">
        <v>5</v>
      </c>
      <c r="C13829" s="4" t="s">
        <v>13</v>
      </c>
      <c r="D13829" s="4" t="s">
        <v>13</v>
      </c>
      <c r="E13829" s="4" t="s">
        <v>13</v>
      </c>
    </row>
    <row r="13830" spans="1:7">
      <c r="A13830" t="n">
        <v>97879</v>
      </c>
      <c r="B13830" s="26" t="n">
        <v>31</v>
      </c>
      <c r="C13830" s="7" t="n">
        <v>4</v>
      </c>
      <c r="D13830" s="7" t="n">
        <v>1</v>
      </c>
      <c r="E13830" s="7" t="n">
        <v>1</v>
      </c>
    </row>
    <row r="13831" spans="1:7">
      <c r="A13831" t="s">
        <v>4</v>
      </c>
      <c r="B13831" s="4" t="s">
        <v>5</v>
      </c>
      <c r="C13831" s="4" t="s">
        <v>13</v>
      </c>
      <c r="D13831" s="4" t="s">
        <v>13</v>
      </c>
    </row>
    <row r="13832" spans="1:7">
      <c r="A13832" t="n">
        <v>97883</v>
      </c>
      <c r="B13832" s="26" t="n">
        <v>31</v>
      </c>
      <c r="C13832" s="7" t="n">
        <v>3</v>
      </c>
      <c r="D13832" s="7" t="n">
        <v>1</v>
      </c>
    </row>
    <row r="13833" spans="1:7">
      <c r="A13833" t="s">
        <v>4</v>
      </c>
      <c r="B13833" s="4" t="s">
        <v>5</v>
      </c>
      <c r="C13833" s="4" t="s">
        <v>13</v>
      </c>
      <c r="D13833" s="4" t="s">
        <v>13</v>
      </c>
      <c r="E13833" s="4" t="s">
        <v>13</v>
      </c>
      <c r="F13833" s="4" t="s">
        <v>9</v>
      </c>
      <c r="G13833" s="4" t="s">
        <v>13</v>
      </c>
      <c r="H13833" s="4" t="s">
        <v>13</v>
      </c>
      <c r="I13833" s="4" t="s">
        <v>84</v>
      </c>
    </row>
    <row r="13834" spans="1:7">
      <c r="A13834" t="n">
        <v>97886</v>
      </c>
      <c r="B13834" s="15" t="n">
        <v>5</v>
      </c>
      <c r="C13834" s="7" t="n">
        <v>35</v>
      </c>
      <c r="D13834" s="7" t="n">
        <v>1</v>
      </c>
      <c r="E13834" s="7" t="n">
        <v>0</v>
      </c>
      <c r="F13834" s="7" t="n">
        <v>-2</v>
      </c>
      <c r="G13834" s="7" t="n">
        <v>3</v>
      </c>
      <c r="H13834" s="7" t="n">
        <v>1</v>
      </c>
      <c r="I13834" s="16" t="n">
        <f t="normal" ca="1">A13838</f>
        <v>0</v>
      </c>
    </row>
    <row r="13835" spans="1:7">
      <c r="A13835" t="s">
        <v>4</v>
      </c>
      <c r="B13835" s="4" t="s">
        <v>5</v>
      </c>
      <c r="C13835" s="4" t="s">
        <v>13</v>
      </c>
      <c r="D13835" s="4" t="s">
        <v>6</v>
      </c>
    </row>
    <row r="13836" spans="1:7">
      <c r="A13836" t="n">
        <v>97900</v>
      </c>
      <c r="B13836" s="30" t="n">
        <v>2</v>
      </c>
      <c r="C13836" s="7" t="n">
        <v>0</v>
      </c>
      <c r="D13836" s="7" t="s">
        <v>1294</v>
      </c>
    </row>
    <row r="13837" spans="1:7">
      <c r="A13837" t="s">
        <v>4</v>
      </c>
      <c r="B13837" s="4" t="s">
        <v>5</v>
      </c>
    </row>
    <row r="13838" spans="1:7">
      <c r="A13838" t="n">
        <v>97920</v>
      </c>
      <c r="B13838" s="5" t="n">
        <v>1</v>
      </c>
    </row>
    <row r="13839" spans="1:7" s="3" customFormat="1" customHeight="0">
      <c r="A13839" s="3" t="s">
        <v>2</v>
      </c>
      <c r="B13839" s="3" t="s">
        <v>1309</v>
      </c>
    </row>
    <row r="13840" spans="1:7">
      <c r="A13840" t="s">
        <v>4</v>
      </c>
      <c r="B13840" s="4" t="s">
        <v>5</v>
      </c>
      <c r="C13840" s="4" t="s">
        <v>13</v>
      </c>
      <c r="D13840" s="4" t="s">
        <v>13</v>
      </c>
      <c r="E13840" s="4" t="s">
        <v>9</v>
      </c>
      <c r="F13840" s="4" t="s">
        <v>13</v>
      </c>
      <c r="G13840" s="4" t="s">
        <v>13</v>
      </c>
    </row>
    <row r="13841" spans="1:9">
      <c r="A13841" t="n">
        <v>97924</v>
      </c>
      <c r="B13841" s="25" t="n">
        <v>18</v>
      </c>
      <c r="C13841" s="7" t="n">
        <v>1</v>
      </c>
      <c r="D13841" s="7" t="n">
        <v>0</v>
      </c>
      <c r="E13841" s="7" t="n">
        <v>0</v>
      </c>
      <c r="F13841" s="7" t="n">
        <v>19</v>
      </c>
      <c r="G13841" s="7" t="n">
        <v>1</v>
      </c>
    </row>
    <row r="13842" spans="1:9">
      <c r="A13842" t="s">
        <v>4</v>
      </c>
      <c r="B13842" s="4" t="s">
        <v>5</v>
      </c>
      <c r="C13842" s="4" t="s">
        <v>13</v>
      </c>
      <c r="D13842" s="4" t="s">
        <v>13</v>
      </c>
      <c r="E13842" s="4" t="s">
        <v>10</v>
      </c>
      <c r="F13842" s="4" t="s">
        <v>9</v>
      </c>
    </row>
    <row r="13843" spans="1:9">
      <c r="A13843" t="n">
        <v>97933</v>
      </c>
      <c r="B13843" s="26" t="n">
        <v>31</v>
      </c>
      <c r="C13843" s="7" t="n">
        <v>0</v>
      </c>
      <c r="D13843" s="7" t="n">
        <v>1</v>
      </c>
      <c r="E13843" s="7" t="n">
        <v>0</v>
      </c>
      <c r="F13843" s="7" t="n">
        <v>1107296256</v>
      </c>
    </row>
    <row r="13844" spans="1:9">
      <c r="A13844" t="s">
        <v>4</v>
      </c>
      <c r="B13844" s="4" t="s">
        <v>5</v>
      </c>
      <c r="C13844" s="4" t="s">
        <v>13</v>
      </c>
      <c r="D13844" s="4" t="s">
        <v>13</v>
      </c>
      <c r="E13844" s="4" t="s">
        <v>6</v>
      </c>
      <c r="F13844" s="4" t="s">
        <v>10</v>
      </c>
    </row>
    <row r="13845" spans="1:9">
      <c r="A13845" t="n">
        <v>97942</v>
      </c>
      <c r="B13845" s="26" t="n">
        <v>31</v>
      </c>
      <c r="C13845" s="7" t="n">
        <v>1</v>
      </c>
      <c r="D13845" s="7" t="n">
        <v>1</v>
      </c>
      <c r="E13845" s="7" t="s">
        <v>1310</v>
      </c>
      <c r="F13845" s="7" t="n">
        <v>19</v>
      </c>
    </row>
    <row r="13846" spans="1:9">
      <c r="A13846" t="s">
        <v>4</v>
      </c>
      <c r="B13846" s="4" t="s">
        <v>5</v>
      </c>
      <c r="C13846" s="4" t="s">
        <v>13</v>
      </c>
      <c r="D13846" s="4" t="s">
        <v>13</v>
      </c>
      <c r="E13846" s="4" t="s">
        <v>6</v>
      </c>
      <c r="F13846" s="4" t="s">
        <v>10</v>
      </c>
    </row>
    <row r="13847" spans="1:9">
      <c r="A13847" t="n">
        <v>97984</v>
      </c>
      <c r="B13847" s="26" t="n">
        <v>31</v>
      </c>
      <c r="C13847" s="7" t="n">
        <v>1</v>
      </c>
      <c r="D13847" s="7" t="n">
        <v>1</v>
      </c>
      <c r="E13847" s="7" t="s">
        <v>1311</v>
      </c>
      <c r="F13847" s="7" t="n">
        <v>20</v>
      </c>
    </row>
    <row r="13848" spans="1:9">
      <c r="A13848" t="s">
        <v>4</v>
      </c>
      <c r="B13848" s="4" t="s">
        <v>5</v>
      </c>
      <c r="C13848" s="4" t="s">
        <v>13</v>
      </c>
      <c r="D13848" s="4" t="s">
        <v>13</v>
      </c>
      <c r="E13848" s="4" t="s">
        <v>6</v>
      </c>
      <c r="F13848" s="4" t="s">
        <v>10</v>
      </c>
    </row>
    <row r="13849" spans="1:9">
      <c r="A13849" t="n">
        <v>98026</v>
      </c>
      <c r="B13849" s="26" t="n">
        <v>31</v>
      </c>
      <c r="C13849" s="7" t="n">
        <v>1</v>
      </c>
      <c r="D13849" s="7" t="n">
        <v>1</v>
      </c>
      <c r="E13849" s="7" t="s">
        <v>1312</v>
      </c>
      <c r="F13849" s="7" t="n">
        <v>21</v>
      </c>
    </row>
    <row r="13850" spans="1:9">
      <c r="A13850" t="s">
        <v>4</v>
      </c>
      <c r="B13850" s="4" t="s">
        <v>5</v>
      </c>
      <c r="C13850" s="4" t="s">
        <v>13</v>
      </c>
      <c r="D13850" s="4" t="s">
        <v>13</v>
      </c>
      <c r="E13850" s="4" t="s">
        <v>6</v>
      </c>
      <c r="F13850" s="4" t="s">
        <v>10</v>
      </c>
    </row>
    <row r="13851" spans="1:9">
      <c r="A13851" t="n">
        <v>98068</v>
      </c>
      <c r="B13851" s="26" t="n">
        <v>31</v>
      </c>
      <c r="C13851" s="7" t="n">
        <v>1</v>
      </c>
      <c r="D13851" s="7" t="n">
        <v>1</v>
      </c>
      <c r="E13851" s="7" t="s">
        <v>1313</v>
      </c>
      <c r="F13851" s="7" t="n">
        <v>22</v>
      </c>
    </row>
    <row r="13852" spans="1:9">
      <c r="A13852" t="s">
        <v>4</v>
      </c>
      <c r="B13852" s="4" t="s">
        <v>5</v>
      </c>
      <c r="C13852" s="4" t="s">
        <v>13</v>
      </c>
      <c r="D13852" s="4" t="s">
        <v>13</v>
      </c>
      <c r="E13852" s="4" t="s">
        <v>6</v>
      </c>
      <c r="F13852" s="4" t="s">
        <v>10</v>
      </c>
    </row>
    <row r="13853" spans="1:9">
      <c r="A13853" t="n">
        <v>98110</v>
      </c>
      <c r="B13853" s="26" t="n">
        <v>31</v>
      </c>
      <c r="C13853" s="7" t="n">
        <v>1</v>
      </c>
      <c r="D13853" s="7" t="n">
        <v>1</v>
      </c>
      <c r="E13853" s="7" t="s">
        <v>1314</v>
      </c>
      <c r="F13853" s="7" t="n">
        <v>23</v>
      </c>
    </row>
    <row r="13854" spans="1:9">
      <c r="A13854" t="s">
        <v>4</v>
      </c>
      <c r="B13854" s="4" t="s">
        <v>5</v>
      </c>
      <c r="C13854" s="4" t="s">
        <v>13</v>
      </c>
      <c r="D13854" s="4" t="s">
        <v>13</v>
      </c>
      <c r="E13854" s="4" t="s">
        <v>6</v>
      </c>
      <c r="F13854" s="4" t="s">
        <v>10</v>
      </c>
    </row>
    <row r="13855" spans="1:9">
      <c r="A13855" t="n">
        <v>98152</v>
      </c>
      <c r="B13855" s="26" t="n">
        <v>31</v>
      </c>
      <c r="C13855" s="7" t="n">
        <v>1</v>
      </c>
      <c r="D13855" s="7" t="n">
        <v>1</v>
      </c>
      <c r="E13855" s="7" t="s">
        <v>1315</v>
      </c>
      <c r="F13855" s="7" t="n">
        <v>24</v>
      </c>
    </row>
    <row r="13856" spans="1:9">
      <c r="A13856" t="s">
        <v>4</v>
      </c>
      <c r="B13856" s="4" t="s">
        <v>5</v>
      </c>
      <c r="C13856" s="4" t="s">
        <v>13</v>
      </c>
      <c r="D13856" s="4" t="s">
        <v>13</v>
      </c>
      <c r="E13856" s="4" t="s">
        <v>13</v>
      </c>
      <c r="F13856" s="4" t="s">
        <v>10</v>
      </c>
      <c r="G13856" s="4" t="s">
        <v>10</v>
      </c>
      <c r="H13856" s="4" t="s">
        <v>13</v>
      </c>
    </row>
    <row r="13857" spans="1:8">
      <c r="A13857" t="n">
        <v>98198</v>
      </c>
      <c r="B13857" s="26" t="n">
        <v>31</v>
      </c>
      <c r="C13857" s="7" t="n">
        <v>2</v>
      </c>
      <c r="D13857" s="7" t="n">
        <v>1</v>
      </c>
      <c r="E13857" s="7" t="n">
        <v>1</v>
      </c>
      <c r="F13857" s="7" t="n">
        <v>65535</v>
      </c>
      <c r="G13857" s="7" t="n">
        <v>65535</v>
      </c>
      <c r="H13857" s="7" t="n">
        <v>0</v>
      </c>
    </row>
    <row r="13858" spans="1:8">
      <c r="A13858" t="s">
        <v>4</v>
      </c>
      <c r="B13858" s="4" t="s">
        <v>5</v>
      </c>
      <c r="C13858" s="4" t="s">
        <v>13</v>
      </c>
      <c r="D13858" s="4" t="s">
        <v>13</v>
      </c>
      <c r="E13858" s="4" t="s">
        <v>13</v>
      </c>
    </row>
    <row r="13859" spans="1:8">
      <c r="A13859" t="n">
        <v>98207</v>
      </c>
      <c r="B13859" s="26" t="n">
        <v>31</v>
      </c>
      <c r="C13859" s="7" t="n">
        <v>4</v>
      </c>
      <c r="D13859" s="7" t="n">
        <v>1</v>
      </c>
      <c r="E13859" s="7" t="n">
        <v>1</v>
      </c>
    </row>
    <row r="13860" spans="1:8">
      <c r="A13860" t="s">
        <v>4</v>
      </c>
      <c r="B13860" s="4" t="s">
        <v>5</v>
      </c>
      <c r="C13860" s="4" t="s">
        <v>13</v>
      </c>
      <c r="D13860" s="4" t="s">
        <v>13</v>
      </c>
    </row>
    <row r="13861" spans="1:8">
      <c r="A13861" t="n">
        <v>98211</v>
      </c>
      <c r="B13861" s="26" t="n">
        <v>31</v>
      </c>
      <c r="C13861" s="7" t="n">
        <v>3</v>
      </c>
      <c r="D13861" s="7" t="n">
        <v>1</v>
      </c>
    </row>
    <row r="13862" spans="1:8">
      <c r="A13862" t="s">
        <v>4</v>
      </c>
      <c r="B13862" s="4" t="s">
        <v>5</v>
      </c>
      <c r="C13862" s="4" t="s">
        <v>13</v>
      </c>
      <c r="D13862" s="4" t="s">
        <v>13</v>
      </c>
      <c r="E13862" s="4" t="s">
        <v>13</v>
      </c>
      <c r="F13862" s="4" t="s">
        <v>9</v>
      </c>
      <c r="G13862" s="4" t="s">
        <v>13</v>
      </c>
      <c r="H13862" s="4" t="s">
        <v>13</v>
      </c>
      <c r="I13862" s="4" t="s">
        <v>84</v>
      </c>
    </row>
    <row r="13863" spans="1:8">
      <c r="A13863" t="n">
        <v>98214</v>
      </c>
      <c r="B13863" s="15" t="n">
        <v>5</v>
      </c>
      <c r="C13863" s="7" t="n">
        <v>35</v>
      </c>
      <c r="D13863" s="7" t="n">
        <v>1</v>
      </c>
      <c r="E13863" s="7" t="n">
        <v>0</v>
      </c>
      <c r="F13863" s="7" t="n">
        <v>-2</v>
      </c>
      <c r="G13863" s="7" t="n">
        <v>3</v>
      </c>
      <c r="H13863" s="7" t="n">
        <v>1</v>
      </c>
      <c r="I13863" s="16" t="n">
        <f t="normal" ca="1">A13867</f>
        <v>0</v>
      </c>
    </row>
    <row r="13864" spans="1:8">
      <c r="A13864" t="s">
        <v>4</v>
      </c>
      <c r="B13864" s="4" t="s">
        <v>5</v>
      </c>
      <c r="C13864" s="4" t="s">
        <v>13</v>
      </c>
      <c r="D13864" s="4" t="s">
        <v>6</v>
      </c>
    </row>
    <row r="13865" spans="1:8">
      <c r="A13865" t="n">
        <v>98228</v>
      </c>
      <c r="B13865" s="30" t="n">
        <v>2</v>
      </c>
      <c r="C13865" s="7" t="n">
        <v>0</v>
      </c>
      <c r="D13865" s="7" t="s">
        <v>1294</v>
      </c>
    </row>
    <row r="13866" spans="1:8">
      <c r="A13866" t="s">
        <v>4</v>
      </c>
      <c r="B13866" s="4" t="s">
        <v>5</v>
      </c>
    </row>
    <row r="13867" spans="1:8">
      <c r="A13867" t="n">
        <v>98248</v>
      </c>
      <c r="B13867" s="5" t="n">
        <v>1</v>
      </c>
    </row>
    <row r="13868" spans="1:8" s="3" customFormat="1" customHeight="0">
      <c r="A13868" s="3" t="s">
        <v>2</v>
      </c>
      <c r="B13868" s="3" t="s">
        <v>1316</v>
      </c>
    </row>
    <row r="13869" spans="1:8">
      <c r="A13869" t="s">
        <v>4</v>
      </c>
      <c r="B13869" s="4" t="s">
        <v>5</v>
      </c>
      <c r="C13869" s="4" t="s">
        <v>13</v>
      </c>
      <c r="D13869" s="4" t="s">
        <v>13</v>
      </c>
      <c r="E13869" s="4" t="s">
        <v>9</v>
      </c>
      <c r="F13869" s="4" t="s">
        <v>13</v>
      </c>
      <c r="G13869" s="4" t="s">
        <v>13</v>
      </c>
    </row>
    <row r="13870" spans="1:8">
      <c r="A13870" t="n">
        <v>98252</v>
      </c>
      <c r="B13870" s="25" t="n">
        <v>18</v>
      </c>
      <c r="C13870" s="7" t="n">
        <v>1</v>
      </c>
      <c r="D13870" s="7" t="n">
        <v>0</v>
      </c>
      <c r="E13870" s="7" t="n">
        <v>0</v>
      </c>
      <c r="F13870" s="7" t="n">
        <v>19</v>
      </c>
      <c r="G13870" s="7" t="n">
        <v>1</v>
      </c>
    </row>
    <row r="13871" spans="1:8">
      <c r="A13871" t="s">
        <v>4</v>
      </c>
      <c r="B13871" s="4" t="s">
        <v>5</v>
      </c>
      <c r="C13871" s="4" t="s">
        <v>13</v>
      </c>
      <c r="D13871" s="4" t="s">
        <v>13</v>
      </c>
      <c r="E13871" s="4" t="s">
        <v>10</v>
      </c>
      <c r="F13871" s="4" t="s">
        <v>9</v>
      </c>
    </row>
    <row r="13872" spans="1:8">
      <c r="A13872" t="n">
        <v>98261</v>
      </c>
      <c r="B13872" s="26" t="n">
        <v>31</v>
      </c>
      <c r="C13872" s="7" t="n">
        <v>0</v>
      </c>
      <c r="D13872" s="7" t="n">
        <v>1</v>
      </c>
      <c r="E13872" s="7" t="n">
        <v>0</v>
      </c>
      <c r="F13872" s="7" t="n">
        <v>1107296256</v>
      </c>
    </row>
    <row r="13873" spans="1:9">
      <c r="A13873" t="s">
        <v>4</v>
      </c>
      <c r="B13873" s="4" t="s">
        <v>5</v>
      </c>
      <c r="C13873" s="4" t="s">
        <v>13</v>
      </c>
      <c r="D13873" s="4" t="s">
        <v>13</v>
      </c>
      <c r="E13873" s="4" t="s">
        <v>6</v>
      </c>
      <c r="F13873" s="4" t="s">
        <v>10</v>
      </c>
    </row>
    <row r="13874" spans="1:9">
      <c r="A13874" t="n">
        <v>98270</v>
      </c>
      <c r="B13874" s="26" t="n">
        <v>31</v>
      </c>
      <c r="C13874" s="7" t="n">
        <v>1</v>
      </c>
      <c r="D13874" s="7" t="n">
        <v>1</v>
      </c>
      <c r="E13874" s="7" t="s">
        <v>1317</v>
      </c>
      <c r="F13874" s="7" t="n">
        <v>25</v>
      </c>
    </row>
    <row r="13875" spans="1:9">
      <c r="A13875" t="s">
        <v>4</v>
      </c>
      <c r="B13875" s="4" t="s">
        <v>5</v>
      </c>
      <c r="C13875" s="4" t="s">
        <v>13</v>
      </c>
      <c r="D13875" s="4" t="s">
        <v>13</v>
      </c>
      <c r="E13875" s="4" t="s">
        <v>6</v>
      </c>
      <c r="F13875" s="4" t="s">
        <v>10</v>
      </c>
    </row>
    <row r="13876" spans="1:9">
      <c r="A13876" t="n">
        <v>98309</v>
      </c>
      <c r="B13876" s="26" t="n">
        <v>31</v>
      </c>
      <c r="C13876" s="7" t="n">
        <v>1</v>
      </c>
      <c r="D13876" s="7" t="n">
        <v>1</v>
      </c>
      <c r="E13876" s="7" t="s">
        <v>1318</v>
      </c>
      <c r="F13876" s="7" t="n">
        <v>26</v>
      </c>
    </row>
    <row r="13877" spans="1:9">
      <c r="A13877" t="s">
        <v>4</v>
      </c>
      <c r="B13877" s="4" t="s">
        <v>5</v>
      </c>
      <c r="C13877" s="4" t="s">
        <v>13</v>
      </c>
      <c r="D13877" s="4" t="s">
        <v>13</v>
      </c>
      <c r="E13877" s="4" t="s">
        <v>6</v>
      </c>
      <c r="F13877" s="4" t="s">
        <v>10</v>
      </c>
    </row>
    <row r="13878" spans="1:9">
      <c r="A13878" t="n">
        <v>98348</v>
      </c>
      <c r="B13878" s="26" t="n">
        <v>31</v>
      </c>
      <c r="C13878" s="7" t="n">
        <v>1</v>
      </c>
      <c r="D13878" s="7" t="n">
        <v>1</v>
      </c>
      <c r="E13878" s="7" t="s">
        <v>1319</v>
      </c>
      <c r="F13878" s="7" t="n">
        <v>27</v>
      </c>
    </row>
    <row r="13879" spans="1:9">
      <c r="A13879" t="s">
        <v>4</v>
      </c>
      <c r="B13879" s="4" t="s">
        <v>5</v>
      </c>
      <c r="C13879" s="4" t="s">
        <v>13</v>
      </c>
      <c r="D13879" s="4" t="s">
        <v>13</v>
      </c>
      <c r="E13879" s="4" t="s">
        <v>6</v>
      </c>
      <c r="F13879" s="4" t="s">
        <v>10</v>
      </c>
    </row>
    <row r="13880" spans="1:9">
      <c r="A13880" t="n">
        <v>98387</v>
      </c>
      <c r="B13880" s="26" t="n">
        <v>31</v>
      </c>
      <c r="C13880" s="7" t="n">
        <v>1</v>
      </c>
      <c r="D13880" s="7" t="n">
        <v>1</v>
      </c>
      <c r="E13880" s="7" t="s">
        <v>1320</v>
      </c>
      <c r="F13880" s="7" t="n">
        <v>28</v>
      </c>
    </row>
    <row r="13881" spans="1:9">
      <c r="A13881" t="s">
        <v>4</v>
      </c>
      <c r="B13881" s="4" t="s">
        <v>5</v>
      </c>
      <c r="C13881" s="4" t="s">
        <v>13</v>
      </c>
      <c r="D13881" s="4" t="s">
        <v>13</v>
      </c>
      <c r="E13881" s="4" t="s">
        <v>6</v>
      </c>
      <c r="F13881" s="4" t="s">
        <v>10</v>
      </c>
    </row>
    <row r="13882" spans="1:9">
      <c r="A13882" t="n">
        <v>98426</v>
      </c>
      <c r="B13882" s="26" t="n">
        <v>31</v>
      </c>
      <c r="C13882" s="7" t="n">
        <v>1</v>
      </c>
      <c r="D13882" s="7" t="n">
        <v>1</v>
      </c>
      <c r="E13882" s="7" t="s">
        <v>1321</v>
      </c>
      <c r="F13882" s="7" t="n">
        <v>29</v>
      </c>
    </row>
    <row r="13883" spans="1:9">
      <c r="A13883" t="s">
        <v>4</v>
      </c>
      <c r="B13883" s="4" t="s">
        <v>5</v>
      </c>
      <c r="C13883" s="4" t="s">
        <v>13</v>
      </c>
      <c r="D13883" s="4" t="s">
        <v>13</v>
      </c>
      <c r="E13883" s="4" t="s">
        <v>6</v>
      </c>
      <c r="F13883" s="4" t="s">
        <v>10</v>
      </c>
    </row>
    <row r="13884" spans="1:9">
      <c r="A13884" t="n">
        <v>98465</v>
      </c>
      <c r="B13884" s="26" t="n">
        <v>31</v>
      </c>
      <c r="C13884" s="7" t="n">
        <v>1</v>
      </c>
      <c r="D13884" s="7" t="n">
        <v>1</v>
      </c>
      <c r="E13884" s="7" t="s">
        <v>1322</v>
      </c>
      <c r="F13884" s="7" t="n">
        <v>30</v>
      </c>
    </row>
    <row r="13885" spans="1:9">
      <c r="A13885" t="s">
        <v>4</v>
      </c>
      <c r="B13885" s="4" t="s">
        <v>5</v>
      </c>
      <c r="C13885" s="4" t="s">
        <v>13</v>
      </c>
      <c r="D13885" s="4" t="s">
        <v>13</v>
      </c>
      <c r="E13885" s="4" t="s">
        <v>13</v>
      </c>
      <c r="F13885" s="4" t="s">
        <v>10</v>
      </c>
      <c r="G13885" s="4" t="s">
        <v>10</v>
      </c>
      <c r="H13885" s="4" t="s">
        <v>13</v>
      </c>
    </row>
    <row r="13886" spans="1:9">
      <c r="A13886" t="n">
        <v>98508</v>
      </c>
      <c r="B13886" s="26" t="n">
        <v>31</v>
      </c>
      <c r="C13886" s="7" t="n">
        <v>2</v>
      </c>
      <c r="D13886" s="7" t="n">
        <v>1</v>
      </c>
      <c r="E13886" s="7" t="n">
        <v>1</v>
      </c>
      <c r="F13886" s="7" t="n">
        <v>65535</v>
      </c>
      <c r="G13886" s="7" t="n">
        <v>65535</v>
      </c>
      <c r="H13886" s="7" t="n">
        <v>0</v>
      </c>
    </row>
    <row r="13887" spans="1:9">
      <c r="A13887" t="s">
        <v>4</v>
      </c>
      <c r="B13887" s="4" t="s">
        <v>5</v>
      </c>
      <c r="C13887" s="4" t="s">
        <v>13</v>
      </c>
      <c r="D13887" s="4" t="s">
        <v>13</v>
      </c>
      <c r="E13887" s="4" t="s">
        <v>13</v>
      </c>
    </row>
    <row r="13888" spans="1:9">
      <c r="A13888" t="n">
        <v>98517</v>
      </c>
      <c r="B13888" s="26" t="n">
        <v>31</v>
      </c>
      <c r="C13888" s="7" t="n">
        <v>4</v>
      </c>
      <c r="D13888" s="7" t="n">
        <v>1</v>
      </c>
      <c r="E13888" s="7" t="n">
        <v>1</v>
      </c>
    </row>
    <row r="13889" spans="1:8">
      <c r="A13889" t="s">
        <v>4</v>
      </c>
      <c r="B13889" s="4" t="s">
        <v>5</v>
      </c>
      <c r="C13889" s="4" t="s">
        <v>13</v>
      </c>
      <c r="D13889" s="4" t="s">
        <v>13</v>
      </c>
    </row>
    <row r="13890" spans="1:8">
      <c r="A13890" t="n">
        <v>98521</v>
      </c>
      <c r="B13890" s="26" t="n">
        <v>31</v>
      </c>
      <c r="C13890" s="7" t="n">
        <v>3</v>
      </c>
      <c r="D13890" s="7" t="n">
        <v>1</v>
      </c>
    </row>
    <row r="13891" spans="1:8">
      <c r="A13891" t="s">
        <v>4</v>
      </c>
      <c r="B13891" s="4" t="s">
        <v>5</v>
      </c>
      <c r="C13891" s="4" t="s">
        <v>13</v>
      </c>
      <c r="D13891" s="4" t="s">
        <v>13</v>
      </c>
      <c r="E13891" s="4" t="s">
        <v>13</v>
      </c>
      <c r="F13891" s="4" t="s">
        <v>9</v>
      </c>
      <c r="G13891" s="4" t="s">
        <v>13</v>
      </c>
      <c r="H13891" s="4" t="s">
        <v>13</v>
      </c>
      <c r="I13891" s="4" t="s">
        <v>84</v>
      </c>
    </row>
    <row r="13892" spans="1:8">
      <c r="A13892" t="n">
        <v>98524</v>
      </c>
      <c r="B13892" s="15" t="n">
        <v>5</v>
      </c>
      <c r="C13892" s="7" t="n">
        <v>35</v>
      </c>
      <c r="D13892" s="7" t="n">
        <v>1</v>
      </c>
      <c r="E13892" s="7" t="n">
        <v>0</v>
      </c>
      <c r="F13892" s="7" t="n">
        <v>-2</v>
      </c>
      <c r="G13892" s="7" t="n">
        <v>3</v>
      </c>
      <c r="H13892" s="7" t="n">
        <v>1</v>
      </c>
      <c r="I13892" s="16" t="n">
        <f t="normal" ca="1">A13896</f>
        <v>0</v>
      </c>
    </row>
    <row r="13893" spans="1:8">
      <c r="A13893" t="s">
        <v>4</v>
      </c>
      <c r="B13893" s="4" t="s">
        <v>5</v>
      </c>
      <c r="C13893" s="4" t="s">
        <v>13</v>
      </c>
      <c r="D13893" s="4" t="s">
        <v>6</v>
      </c>
    </row>
    <row r="13894" spans="1:8">
      <c r="A13894" t="n">
        <v>98538</v>
      </c>
      <c r="B13894" s="30" t="n">
        <v>2</v>
      </c>
      <c r="C13894" s="7" t="n">
        <v>0</v>
      </c>
      <c r="D13894" s="7" t="s">
        <v>1294</v>
      </c>
    </row>
    <row r="13895" spans="1:8">
      <c r="A13895" t="s">
        <v>4</v>
      </c>
      <c r="B13895" s="4" t="s">
        <v>5</v>
      </c>
    </row>
    <row r="13896" spans="1:8">
      <c r="A13896" t="n">
        <v>98558</v>
      </c>
      <c r="B13896" s="5" t="n">
        <v>1</v>
      </c>
    </row>
    <row r="13897" spans="1:8" s="3" customFormat="1" customHeight="0">
      <c r="A13897" s="3" t="s">
        <v>2</v>
      </c>
      <c r="B13897" s="3" t="s">
        <v>1323</v>
      </c>
    </row>
    <row r="13898" spans="1:8">
      <c r="A13898" t="s">
        <v>4</v>
      </c>
      <c r="B13898" s="4" t="s">
        <v>5</v>
      </c>
      <c r="C13898" s="4" t="s">
        <v>13</v>
      </c>
      <c r="D13898" s="4" t="s">
        <v>13</v>
      </c>
      <c r="E13898" s="4" t="s">
        <v>9</v>
      </c>
      <c r="F13898" s="4" t="s">
        <v>13</v>
      </c>
      <c r="G13898" s="4" t="s">
        <v>13</v>
      </c>
    </row>
    <row r="13899" spans="1:8">
      <c r="A13899" t="n">
        <v>98560</v>
      </c>
      <c r="B13899" s="25" t="n">
        <v>18</v>
      </c>
      <c r="C13899" s="7" t="n">
        <v>1</v>
      </c>
      <c r="D13899" s="7" t="n">
        <v>0</v>
      </c>
      <c r="E13899" s="7" t="n">
        <v>0</v>
      </c>
      <c r="F13899" s="7" t="n">
        <v>19</v>
      </c>
      <c r="G13899" s="7" t="n">
        <v>1</v>
      </c>
    </row>
    <row r="13900" spans="1:8">
      <c r="A13900" t="s">
        <v>4</v>
      </c>
      <c r="B13900" s="4" t="s">
        <v>5</v>
      </c>
      <c r="C13900" s="4" t="s">
        <v>13</v>
      </c>
      <c r="D13900" s="4" t="s">
        <v>13</v>
      </c>
      <c r="E13900" s="4" t="s">
        <v>10</v>
      </c>
      <c r="F13900" s="4" t="s">
        <v>9</v>
      </c>
    </row>
    <row r="13901" spans="1:8">
      <c r="A13901" t="n">
        <v>98569</v>
      </c>
      <c r="B13901" s="26" t="n">
        <v>31</v>
      </c>
      <c r="C13901" s="7" t="n">
        <v>0</v>
      </c>
      <c r="D13901" s="7" t="n">
        <v>1</v>
      </c>
      <c r="E13901" s="7" t="n">
        <v>0</v>
      </c>
      <c r="F13901" s="7" t="n">
        <v>1107296256</v>
      </c>
    </row>
    <row r="13902" spans="1:8">
      <c r="A13902" t="s">
        <v>4</v>
      </c>
      <c r="B13902" s="4" t="s">
        <v>5</v>
      </c>
      <c r="C13902" s="4" t="s">
        <v>13</v>
      </c>
      <c r="D13902" s="4" t="s">
        <v>13</v>
      </c>
      <c r="E13902" s="4" t="s">
        <v>6</v>
      </c>
      <c r="F13902" s="4" t="s">
        <v>10</v>
      </c>
    </row>
    <row r="13903" spans="1:8">
      <c r="A13903" t="n">
        <v>98578</v>
      </c>
      <c r="B13903" s="26" t="n">
        <v>31</v>
      </c>
      <c r="C13903" s="7" t="n">
        <v>1</v>
      </c>
      <c r="D13903" s="7" t="n">
        <v>1</v>
      </c>
      <c r="E13903" s="7" t="s">
        <v>1324</v>
      </c>
      <c r="F13903" s="7" t="n">
        <v>31</v>
      </c>
    </row>
    <row r="13904" spans="1:8">
      <c r="A13904" t="s">
        <v>4</v>
      </c>
      <c r="B13904" s="4" t="s">
        <v>5</v>
      </c>
      <c r="C13904" s="4" t="s">
        <v>13</v>
      </c>
      <c r="D13904" s="4" t="s">
        <v>13</v>
      </c>
      <c r="E13904" s="4" t="s">
        <v>6</v>
      </c>
      <c r="F13904" s="4" t="s">
        <v>10</v>
      </c>
    </row>
    <row r="13905" spans="1:9">
      <c r="A13905" t="n">
        <v>98618</v>
      </c>
      <c r="B13905" s="26" t="n">
        <v>31</v>
      </c>
      <c r="C13905" s="7" t="n">
        <v>1</v>
      </c>
      <c r="D13905" s="7" t="n">
        <v>1</v>
      </c>
      <c r="E13905" s="7" t="s">
        <v>1325</v>
      </c>
      <c r="F13905" s="7" t="n">
        <v>32</v>
      </c>
    </row>
    <row r="13906" spans="1:9">
      <c r="A13906" t="s">
        <v>4</v>
      </c>
      <c r="B13906" s="4" t="s">
        <v>5</v>
      </c>
      <c r="C13906" s="4" t="s">
        <v>13</v>
      </c>
      <c r="D13906" s="4" t="s">
        <v>13</v>
      </c>
      <c r="E13906" s="4" t="s">
        <v>6</v>
      </c>
      <c r="F13906" s="4" t="s">
        <v>10</v>
      </c>
    </row>
    <row r="13907" spans="1:9">
      <c r="A13907" t="n">
        <v>98658</v>
      </c>
      <c r="B13907" s="26" t="n">
        <v>31</v>
      </c>
      <c r="C13907" s="7" t="n">
        <v>1</v>
      </c>
      <c r="D13907" s="7" t="n">
        <v>1</v>
      </c>
      <c r="E13907" s="7" t="s">
        <v>1326</v>
      </c>
      <c r="F13907" s="7" t="n">
        <v>33</v>
      </c>
    </row>
    <row r="13908" spans="1:9">
      <c r="A13908" t="s">
        <v>4</v>
      </c>
      <c r="B13908" s="4" t="s">
        <v>5</v>
      </c>
      <c r="C13908" s="4" t="s">
        <v>13</v>
      </c>
      <c r="D13908" s="4" t="s">
        <v>13</v>
      </c>
      <c r="E13908" s="4" t="s">
        <v>6</v>
      </c>
      <c r="F13908" s="4" t="s">
        <v>10</v>
      </c>
    </row>
    <row r="13909" spans="1:9">
      <c r="A13909" t="n">
        <v>98698</v>
      </c>
      <c r="B13909" s="26" t="n">
        <v>31</v>
      </c>
      <c r="C13909" s="7" t="n">
        <v>1</v>
      </c>
      <c r="D13909" s="7" t="n">
        <v>1</v>
      </c>
      <c r="E13909" s="7" t="s">
        <v>1327</v>
      </c>
      <c r="F13909" s="7" t="n">
        <v>34</v>
      </c>
    </row>
    <row r="13910" spans="1:9">
      <c r="A13910" t="s">
        <v>4</v>
      </c>
      <c r="B13910" s="4" t="s">
        <v>5</v>
      </c>
      <c r="C13910" s="4" t="s">
        <v>13</v>
      </c>
      <c r="D13910" s="4" t="s">
        <v>13</v>
      </c>
      <c r="E13910" s="4" t="s">
        <v>6</v>
      </c>
      <c r="F13910" s="4" t="s">
        <v>10</v>
      </c>
    </row>
    <row r="13911" spans="1:9">
      <c r="A13911" t="n">
        <v>98738</v>
      </c>
      <c r="B13911" s="26" t="n">
        <v>31</v>
      </c>
      <c r="C13911" s="7" t="n">
        <v>1</v>
      </c>
      <c r="D13911" s="7" t="n">
        <v>1</v>
      </c>
      <c r="E13911" s="7" t="s">
        <v>1328</v>
      </c>
      <c r="F13911" s="7" t="n">
        <v>35</v>
      </c>
    </row>
    <row r="13912" spans="1:9">
      <c r="A13912" t="s">
        <v>4</v>
      </c>
      <c r="B13912" s="4" t="s">
        <v>5</v>
      </c>
      <c r="C13912" s="4" t="s">
        <v>13</v>
      </c>
      <c r="D13912" s="4" t="s">
        <v>13</v>
      </c>
      <c r="E13912" s="4" t="s">
        <v>6</v>
      </c>
      <c r="F13912" s="4" t="s">
        <v>10</v>
      </c>
    </row>
    <row r="13913" spans="1:9">
      <c r="A13913" t="n">
        <v>98778</v>
      </c>
      <c r="B13913" s="26" t="n">
        <v>31</v>
      </c>
      <c r="C13913" s="7" t="n">
        <v>1</v>
      </c>
      <c r="D13913" s="7" t="n">
        <v>1</v>
      </c>
      <c r="E13913" s="7" t="s">
        <v>1329</v>
      </c>
      <c r="F13913" s="7" t="n">
        <v>36</v>
      </c>
    </row>
    <row r="13914" spans="1:9">
      <c r="A13914" t="s">
        <v>4</v>
      </c>
      <c r="B13914" s="4" t="s">
        <v>5</v>
      </c>
      <c r="C13914" s="4" t="s">
        <v>13</v>
      </c>
      <c r="D13914" s="4" t="s">
        <v>13</v>
      </c>
      <c r="E13914" s="4" t="s">
        <v>13</v>
      </c>
      <c r="F13914" s="4" t="s">
        <v>10</v>
      </c>
      <c r="G13914" s="4" t="s">
        <v>10</v>
      </c>
      <c r="H13914" s="4" t="s">
        <v>13</v>
      </c>
    </row>
    <row r="13915" spans="1:9">
      <c r="A13915" t="n">
        <v>98822</v>
      </c>
      <c r="B13915" s="26" t="n">
        <v>31</v>
      </c>
      <c r="C13915" s="7" t="n">
        <v>2</v>
      </c>
      <c r="D13915" s="7" t="n">
        <v>1</v>
      </c>
      <c r="E13915" s="7" t="n">
        <v>1</v>
      </c>
      <c r="F13915" s="7" t="n">
        <v>65535</v>
      </c>
      <c r="G13915" s="7" t="n">
        <v>65535</v>
      </c>
      <c r="H13915" s="7" t="n">
        <v>0</v>
      </c>
    </row>
    <row r="13916" spans="1:9">
      <c r="A13916" t="s">
        <v>4</v>
      </c>
      <c r="B13916" s="4" t="s">
        <v>5</v>
      </c>
      <c r="C13916" s="4" t="s">
        <v>13</v>
      </c>
      <c r="D13916" s="4" t="s">
        <v>13</v>
      </c>
      <c r="E13916" s="4" t="s">
        <v>13</v>
      </c>
    </row>
    <row r="13917" spans="1:9">
      <c r="A13917" t="n">
        <v>98831</v>
      </c>
      <c r="B13917" s="26" t="n">
        <v>31</v>
      </c>
      <c r="C13917" s="7" t="n">
        <v>4</v>
      </c>
      <c r="D13917" s="7" t="n">
        <v>1</v>
      </c>
      <c r="E13917" s="7" t="n">
        <v>1</v>
      </c>
    </row>
    <row r="13918" spans="1:9">
      <c r="A13918" t="s">
        <v>4</v>
      </c>
      <c r="B13918" s="4" t="s">
        <v>5</v>
      </c>
      <c r="C13918" s="4" t="s">
        <v>13</v>
      </c>
      <c r="D13918" s="4" t="s">
        <v>13</v>
      </c>
    </row>
    <row r="13919" spans="1:9">
      <c r="A13919" t="n">
        <v>98835</v>
      </c>
      <c r="B13919" s="26" t="n">
        <v>31</v>
      </c>
      <c r="C13919" s="7" t="n">
        <v>3</v>
      </c>
      <c r="D13919" s="7" t="n">
        <v>1</v>
      </c>
    </row>
    <row r="13920" spans="1:9">
      <c r="A13920" t="s">
        <v>4</v>
      </c>
      <c r="B13920" s="4" t="s">
        <v>5</v>
      </c>
      <c r="C13920" s="4" t="s">
        <v>13</v>
      </c>
      <c r="D13920" s="4" t="s">
        <v>13</v>
      </c>
      <c r="E13920" s="4" t="s">
        <v>13</v>
      </c>
      <c r="F13920" s="4" t="s">
        <v>9</v>
      </c>
      <c r="G13920" s="4" t="s">
        <v>13</v>
      </c>
      <c r="H13920" s="4" t="s">
        <v>13</v>
      </c>
      <c r="I13920" s="4" t="s">
        <v>84</v>
      </c>
    </row>
    <row r="13921" spans="1:9">
      <c r="A13921" t="n">
        <v>98838</v>
      </c>
      <c r="B13921" s="15" t="n">
        <v>5</v>
      </c>
      <c r="C13921" s="7" t="n">
        <v>35</v>
      </c>
      <c r="D13921" s="7" t="n">
        <v>1</v>
      </c>
      <c r="E13921" s="7" t="n">
        <v>0</v>
      </c>
      <c r="F13921" s="7" t="n">
        <v>-2</v>
      </c>
      <c r="G13921" s="7" t="n">
        <v>3</v>
      </c>
      <c r="H13921" s="7" t="n">
        <v>1</v>
      </c>
      <c r="I13921" s="16" t="n">
        <f t="normal" ca="1">A13925</f>
        <v>0</v>
      </c>
    </row>
    <row r="13922" spans="1:9">
      <c r="A13922" t="s">
        <v>4</v>
      </c>
      <c r="B13922" s="4" t="s">
        <v>5</v>
      </c>
      <c r="C13922" s="4" t="s">
        <v>13</v>
      </c>
      <c r="D13922" s="4" t="s">
        <v>6</v>
      </c>
    </row>
    <row r="13923" spans="1:9">
      <c r="A13923" t="n">
        <v>98852</v>
      </c>
      <c r="B13923" s="30" t="n">
        <v>2</v>
      </c>
      <c r="C13923" s="7" t="n">
        <v>0</v>
      </c>
      <c r="D13923" s="7" t="s">
        <v>1294</v>
      </c>
    </row>
    <row r="13924" spans="1:9">
      <c r="A13924" t="s">
        <v>4</v>
      </c>
      <c r="B13924" s="4" t="s">
        <v>5</v>
      </c>
    </row>
    <row r="13925" spans="1:9">
      <c r="A13925" t="n">
        <v>98872</v>
      </c>
      <c r="B13925" s="5" t="n">
        <v>1</v>
      </c>
    </row>
    <row r="13926" spans="1:9" s="3" customFormat="1" customHeight="0">
      <c r="A13926" s="3" t="s">
        <v>2</v>
      </c>
      <c r="B13926" s="3" t="s">
        <v>1330</v>
      </c>
    </row>
    <row r="13927" spans="1:9">
      <c r="A13927" t="s">
        <v>4</v>
      </c>
      <c r="B13927" s="4" t="s">
        <v>5</v>
      </c>
      <c r="C13927" s="4" t="s">
        <v>13</v>
      </c>
      <c r="D13927" s="4" t="s">
        <v>13</v>
      </c>
      <c r="E13927" s="4" t="s">
        <v>9</v>
      </c>
      <c r="F13927" s="4" t="s">
        <v>13</v>
      </c>
      <c r="G13927" s="4" t="s">
        <v>13</v>
      </c>
    </row>
    <row r="13928" spans="1:9">
      <c r="A13928" t="n">
        <v>98876</v>
      </c>
      <c r="B13928" s="25" t="n">
        <v>18</v>
      </c>
      <c r="C13928" s="7" t="n">
        <v>1</v>
      </c>
      <c r="D13928" s="7" t="n">
        <v>0</v>
      </c>
      <c r="E13928" s="7" t="n">
        <v>0</v>
      </c>
      <c r="F13928" s="7" t="n">
        <v>19</v>
      </c>
      <c r="G13928" s="7" t="n">
        <v>1</v>
      </c>
    </row>
    <row r="13929" spans="1:9">
      <c r="A13929" t="s">
        <v>4</v>
      </c>
      <c r="B13929" s="4" t="s">
        <v>5</v>
      </c>
      <c r="C13929" s="4" t="s">
        <v>13</v>
      </c>
      <c r="D13929" s="4" t="s">
        <v>13</v>
      </c>
      <c r="E13929" s="4" t="s">
        <v>10</v>
      </c>
      <c r="F13929" s="4" t="s">
        <v>9</v>
      </c>
    </row>
    <row r="13930" spans="1:9">
      <c r="A13930" t="n">
        <v>98885</v>
      </c>
      <c r="B13930" s="26" t="n">
        <v>31</v>
      </c>
      <c r="C13930" s="7" t="n">
        <v>0</v>
      </c>
      <c r="D13930" s="7" t="n">
        <v>1</v>
      </c>
      <c r="E13930" s="7" t="n">
        <v>0</v>
      </c>
      <c r="F13930" s="7" t="n">
        <v>1107296256</v>
      </c>
    </row>
    <row r="13931" spans="1:9">
      <c r="A13931" t="s">
        <v>4</v>
      </c>
      <c r="B13931" s="4" t="s">
        <v>5</v>
      </c>
      <c r="C13931" s="4" t="s">
        <v>13</v>
      </c>
      <c r="D13931" s="4" t="s">
        <v>13</v>
      </c>
      <c r="E13931" s="4" t="s">
        <v>6</v>
      </c>
      <c r="F13931" s="4" t="s">
        <v>10</v>
      </c>
    </row>
    <row r="13932" spans="1:9">
      <c r="A13932" t="n">
        <v>98894</v>
      </c>
      <c r="B13932" s="26" t="n">
        <v>31</v>
      </c>
      <c r="C13932" s="7" t="n">
        <v>1</v>
      </c>
      <c r="D13932" s="7" t="n">
        <v>1</v>
      </c>
      <c r="E13932" s="7" t="s">
        <v>1331</v>
      </c>
      <c r="F13932" s="7" t="n">
        <v>37</v>
      </c>
    </row>
    <row r="13933" spans="1:9">
      <c r="A13933" t="s">
        <v>4</v>
      </c>
      <c r="B13933" s="4" t="s">
        <v>5</v>
      </c>
      <c r="C13933" s="4" t="s">
        <v>13</v>
      </c>
      <c r="D13933" s="4" t="s">
        <v>13</v>
      </c>
      <c r="E13933" s="4" t="s">
        <v>6</v>
      </c>
      <c r="F13933" s="4" t="s">
        <v>10</v>
      </c>
    </row>
    <row r="13934" spans="1:9">
      <c r="A13934" t="n">
        <v>98932</v>
      </c>
      <c r="B13934" s="26" t="n">
        <v>31</v>
      </c>
      <c r="C13934" s="7" t="n">
        <v>1</v>
      </c>
      <c r="D13934" s="7" t="n">
        <v>1</v>
      </c>
      <c r="E13934" s="7" t="s">
        <v>1332</v>
      </c>
      <c r="F13934" s="7" t="n">
        <v>38</v>
      </c>
    </row>
    <row r="13935" spans="1:9">
      <c r="A13935" t="s">
        <v>4</v>
      </c>
      <c r="B13935" s="4" t="s">
        <v>5</v>
      </c>
      <c r="C13935" s="4" t="s">
        <v>13</v>
      </c>
      <c r="D13935" s="4" t="s">
        <v>13</v>
      </c>
      <c r="E13935" s="4" t="s">
        <v>6</v>
      </c>
      <c r="F13935" s="4" t="s">
        <v>10</v>
      </c>
    </row>
    <row r="13936" spans="1:9">
      <c r="A13936" t="n">
        <v>98970</v>
      </c>
      <c r="B13936" s="26" t="n">
        <v>31</v>
      </c>
      <c r="C13936" s="7" t="n">
        <v>1</v>
      </c>
      <c r="D13936" s="7" t="n">
        <v>1</v>
      </c>
      <c r="E13936" s="7" t="s">
        <v>1333</v>
      </c>
      <c r="F13936" s="7" t="n">
        <v>39</v>
      </c>
    </row>
    <row r="13937" spans="1:9">
      <c r="A13937" t="s">
        <v>4</v>
      </c>
      <c r="B13937" s="4" t="s">
        <v>5</v>
      </c>
      <c r="C13937" s="4" t="s">
        <v>13</v>
      </c>
      <c r="D13937" s="4" t="s">
        <v>13</v>
      </c>
      <c r="E13937" s="4" t="s">
        <v>6</v>
      </c>
      <c r="F13937" s="4" t="s">
        <v>10</v>
      </c>
    </row>
    <row r="13938" spans="1:9">
      <c r="A13938" t="n">
        <v>99008</v>
      </c>
      <c r="B13938" s="26" t="n">
        <v>31</v>
      </c>
      <c r="C13938" s="7" t="n">
        <v>1</v>
      </c>
      <c r="D13938" s="7" t="n">
        <v>1</v>
      </c>
      <c r="E13938" s="7" t="s">
        <v>1334</v>
      </c>
      <c r="F13938" s="7" t="n">
        <v>40</v>
      </c>
    </row>
    <row r="13939" spans="1:9">
      <c r="A13939" t="s">
        <v>4</v>
      </c>
      <c r="B13939" s="4" t="s">
        <v>5</v>
      </c>
      <c r="C13939" s="4" t="s">
        <v>13</v>
      </c>
      <c r="D13939" s="4" t="s">
        <v>13</v>
      </c>
      <c r="E13939" s="4" t="s">
        <v>6</v>
      </c>
      <c r="F13939" s="4" t="s">
        <v>10</v>
      </c>
    </row>
    <row r="13940" spans="1:9">
      <c r="A13940" t="n">
        <v>99046</v>
      </c>
      <c r="B13940" s="26" t="n">
        <v>31</v>
      </c>
      <c r="C13940" s="7" t="n">
        <v>1</v>
      </c>
      <c r="D13940" s="7" t="n">
        <v>1</v>
      </c>
      <c r="E13940" s="7" t="s">
        <v>1335</v>
      </c>
      <c r="F13940" s="7" t="n">
        <v>41</v>
      </c>
    </row>
    <row r="13941" spans="1:9">
      <c r="A13941" t="s">
        <v>4</v>
      </c>
      <c r="B13941" s="4" t="s">
        <v>5</v>
      </c>
      <c r="C13941" s="4" t="s">
        <v>13</v>
      </c>
      <c r="D13941" s="4" t="s">
        <v>13</v>
      </c>
      <c r="E13941" s="4" t="s">
        <v>6</v>
      </c>
      <c r="F13941" s="4" t="s">
        <v>10</v>
      </c>
    </row>
    <row r="13942" spans="1:9">
      <c r="A13942" t="n">
        <v>99084</v>
      </c>
      <c r="B13942" s="26" t="n">
        <v>31</v>
      </c>
      <c r="C13942" s="7" t="n">
        <v>1</v>
      </c>
      <c r="D13942" s="7" t="n">
        <v>1</v>
      </c>
      <c r="E13942" s="7" t="s">
        <v>1336</v>
      </c>
      <c r="F13942" s="7" t="n">
        <v>42</v>
      </c>
    </row>
    <row r="13943" spans="1:9">
      <c r="A13943" t="s">
        <v>4</v>
      </c>
      <c r="B13943" s="4" t="s">
        <v>5</v>
      </c>
      <c r="C13943" s="4" t="s">
        <v>13</v>
      </c>
      <c r="D13943" s="4" t="s">
        <v>13</v>
      </c>
      <c r="E13943" s="4" t="s">
        <v>13</v>
      </c>
      <c r="F13943" s="4" t="s">
        <v>10</v>
      </c>
      <c r="G13943" s="4" t="s">
        <v>10</v>
      </c>
      <c r="H13943" s="4" t="s">
        <v>13</v>
      </c>
    </row>
    <row r="13944" spans="1:9">
      <c r="A13944" t="n">
        <v>99126</v>
      </c>
      <c r="B13944" s="26" t="n">
        <v>31</v>
      </c>
      <c r="C13944" s="7" t="n">
        <v>2</v>
      </c>
      <c r="D13944" s="7" t="n">
        <v>1</v>
      </c>
      <c r="E13944" s="7" t="n">
        <v>1</v>
      </c>
      <c r="F13944" s="7" t="n">
        <v>65535</v>
      </c>
      <c r="G13944" s="7" t="n">
        <v>65535</v>
      </c>
      <c r="H13944" s="7" t="n">
        <v>0</v>
      </c>
    </row>
    <row r="13945" spans="1:9">
      <c r="A13945" t="s">
        <v>4</v>
      </c>
      <c r="B13945" s="4" t="s">
        <v>5</v>
      </c>
      <c r="C13945" s="4" t="s">
        <v>13</v>
      </c>
      <c r="D13945" s="4" t="s">
        <v>13</v>
      </c>
      <c r="E13945" s="4" t="s">
        <v>13</v>
      </c>
    </row>
    <row r="13946" spans="1:9">
      <c r="A13946" t="n">
        <v>99135</v>
      </c>
      <c r="B13946" s="26" t="n">
        <v>31</v>
      </c>
      <c r="C13946" s="7" t="n">
        <v>4</v>
      </c>
      <c r="D13946" s="7" t="n">
        <v>1</v>
      </c>
      <c r="E13946" s="7" t="n">
        <v>1</v>
      </c>
    </row>
    <row r="13947" spans="1:9">
      <c r="A13947" t="s">
        <v>4</v>
      </c>
      <c r="B13947" s="4" t="s">
        <v>5</v>
      </c>
      <c r="C13947" s="4" t="s">
        <v>13</v>
      </c>
      <c r="D13947" s="4" t="s">
        <v>13</v>
      </c>
    </row>
    <row r="13948" spans="1:9">
      <c r="A13948" t="n">
        <v>99139</v>
      </c>
      <c r="B13948" s="26" t="n">
        <v>31</v>
      </c>
      <c r="C13948" s="7" t="n">
        <v>3</v>
      </c>
      <c r="D13948" s="7" t="n">
        <v>1</v>
      </c>
    </row>
    <row r="13949" spans="1:9">
      <c r="A13949" t="s">
        <v>4</v>
      </c>
      <c r="B13949" s="4" t="s">
        <v>5</v>
      </c>
      <c r="C13949" s="4" t="s">
        <v>13</v>
      </c>
      <c r="D13949" s="4" t="s">
        <v>13</v>
      </c>
      <c r="E13949" s="4" t="s">
        <v>13</v>
      </c>
      <c r="F13949" s="4" t="s">
        <v>9</v>
      </c>
      <c r="G13949" s="4" t="s">
        <v>13</v>
      </c>
      <c r="H13949" s="4" t="s">
        <v>13</v>
      </c>
      <c r="I13949" s="4" t="s">
        <v>84</v>
      </c>
    </row>
    <row r="13950" spans="1:9">
      <c r="A13950" t="n">
        <v>99142</v>
      </c>
      <c r="B13950" s="15" t="n">
        <v>5</v>
      </c>
      <c r="C13950" s="7" t="n">
        <v>35</v>
      </c>
      <c r="D13950" s="7" t="n">
        <v>1</v>
      </c>
      <c r="E13950" s="7" t="n">
        <v>0</v>
      </c>
      <c r="F13950" s="7" t="n">
        <v>-2</v>
      </c>
      <c r="G13950" s="7" t="n">
        <v>3</v>
      </c>
      <c r="H13950" s="7" t="n">
        <v>1</v>
      </c>
      <c r="I13950" s="16" t="n">
        <f t="normal" ca="1">A13954</f>
        <v>0</v>
      </c>
    </row>
    <row r="13951" spans="1:9">
      <c r="A13951" t="s">
        <v>4</v>
      </c>
      <c r="B13951" s="4" t="s">
        <v>5</v>
      </c>
      <c r="C13951" s="4" t="s">
        <v>13</v>
      </c>
      <c r="D13951" s="4" t="s">
        <v>6</v>
      </c>
    </row>
    <row r="13952" spans="1:9">
      <c r="A13952" t="n">
        <v>99156</v>
      </c>
      <c r="B13952" s="30" t="n">
        <v>2</v>
      </c>
      <c r="C13952" s="7" t="n">
        <v>0</v>
      </c>
      <c r="D13952" s="7" t="s">
        <v>1294</v>
      </c>
    </row>
    <row r="13953" spans="1:9">
      <c r="A13953" t="s">
        <v>4</v>
      </c>
      <c r="B13953" s="4" t="s">
        <v>5</v>
      </c>
    </row>
    <row r="13954" spans="1:9">
      <c r="A13954" t="n">
        <v>99176</v>
      </c>
      <c r="B13954" s="5" t="n">
        <v>1</v>
      </c>
    </row>
    <row r="13955" spans="1:9" s="3" customFormat="1" customHeight="0">
      <c r="A13955" s="3" t="s">
        <v>2</v>
      </c>
      <c r="B13955" s="3" t="s">
        <v>1337</v>
      </c>
    </row>
    <row r="13956" spans="1:9">
      <c r="A13956" t="s">
        <v>4</v>
      </c>
      <c r="B13956" s="4" t="s">
        <v>5</v>
      </c>
      <c r="C13956" s="4" t="s">
        <v>13</v>
      </c>
      <c r="D13956" s="4" t="s">
        <v>13</v>
      </c>
      <c r="E13956" s="4" t="s">
        <v>9</v>
      </c>
      <c r="F13956" s="4" t="s">
        <v>13</v>
      </c>
      <c r="G13956" s="4" t="s">
        <v>13</v>
      </c>
    </row>
    <row r="13957" spans="1:9">
      <c r="A13957" t="n">
        <v>99180</v>
      </c>
      <c r="B13957" s="25" t="n">
        <v>18</v>
      </c>
      <c r="C13957" s="7" t="n">
        <v>1</v>
      </c>
      <c r="D13957" s="7" t="n">
        <v>0</v>
      </c>
      <c r="E13957" s="7" t="n">
        <v>0</v>
      </c>
      <c r="F13957" s="7" t="n">
        <v>19</v>
      </c>
      <c r="G13957" s="7" t="n">
        <v>1</v>
      </c>
    </row>
    <row r="13958" spans="1:9">
      <c r="A13958" t="s">
        <v>4</v>
      </c>
      <c r="B13958" s="4" t="s">
        <v>5</v>
      </c>
      <c r="C13958" s="4" t="s">
        <v>13</v>
      </c>
      <c r="D13958" s="4" t="s">
        <v>13</v>
      </c>
      <c r="E13958" s="4" t="s">
        <v>10</v>
      </c>
      <c r="F13958" s="4" t="s">
        <v>9</v>
      </c>
    </row>
    <row r="13959" spans="1:9">
      <c r="A13959" t="n">
        <v>99189</v>
      </c>
      <c r="B13959" s="26" t="n">
        <v>31</v>
      </c>
      <c r="C13959" s="7" t="n">
        <v>0</v>
      </c>
      <c r="D13959" s="7" t="n">
        <v>1</v>
      </c>
      <c r="E13959" s="7" t="n">
        <v>0</v>
      </c>
      <c r="F13959" s="7" t="n">
        <v>1107296256</v>
      </c>
    </row>
    <row r="13960" spans="1:9">
      <c r="A13960" t="s">
        <v>4</v>
      </c>
      <c r="B13960" s="4" t="s">
        <v>5</v>
      </c>
      <c r="C13960" s="4" t="s">
        <v>13</v>
      </c>
      <c r="D13960" s="4" t="s">
        <v>13</v>
      </c>
      <c r="E13960" s="4" t="s">
        <v>6</v>
      </c>
      <c r="F13960" s="4" t="s">
        <v>10</v>
      </c>
    </row>
    <row r="13961" spans="1:9">
      <c r="A13961" t="n">
        <v>99198</v>
      </c>
      <c r="B13961" s="26" t="n">
        <v>31</v>
      </c>
      <c r="C13961" s="7" t="n">
        <v>1</v>
      </c>
      <c r="D13961" s="7" t="n">
        <v>1</v>
      </c>
      <c r="E13961" s="7" t="s">
        <v>1338</v>
      </c>
      <c r="F13961" s="7" t="n">
        <v>43</v>
      </c>
    </row>
    <row r="13962" spans="1:9">
      <c r="A13962" t="s">
        <v>4</v>
      </c>
      <c r="B13962" s="4" t="s">
        <v>5</v>
      </c>
      <c r="C13962" s="4" t="s">
        <v>13</v>
      </c>
      <c r="D13962" s="4" t="s">
        <v>13</v>
      </c>
      <c r="E13962" s="4" t="s">
        <v>6</v>
      </c>
      <c r="F13962" s="4" t="s">
        <v>10</v>
      </c>
    </row>
    <row r="13963" spans="1:9">
      <c r="A13963" t="n">
        <v>99238</v>
      </c>
      <c r="B13963" s="26" t="n">
        <v>31</v>
      </c>
      <c r="C13963" s="7" t="n">
        <v>1</v>
      </c>
      <c r="D13963" s="7" t="n">
        <v>1</v>
      </c>
      <c r="E13963" s="7" t="s">
        <v>1339</v>
      </c>
      <c r="F13963" s="7" t="n">
        <v>44</v>
      </c>
    </row>
    <row r="13964" spans="1:9">
      <c r="A13964" t="s">
        <v>4</v>
      </c>
      <c r="B13964" s="4" t="s">
        <v>5</v>
      </c>
      <c r="C13964" s="4" t="s">
        <v>13</v>
      </c>
      <c r="D13964" s="4" t="s">
        <v>13</v>
      </c>
      <c r="E13964" s="4" t="s">
        <v>6</v>
      </c>
      <c r="F13964" s="4" t="s">
        <v>10</v>
      </c>
    </row>
    <row r="13965" spans="1:9">
      <c r="A13965" t="n">
        <v>99278</v>
      </c>
      <c r="B13965" s="26" t="n">
        <v>31</v>
      </c>
      <c r="C13965" s="7" t="n">
        <v>1</v>
      </c>
      <c r="D13965" s="7" t="n">
        <v>1</v>
      </c>
      <c r="E13965" s="7" t="s">
        <v>1340</v>
      </c>
      <c r="F13965" s="7" t="n">
        <v>45</v>
      </c>
    </row>
    <row r="13966" spans="1:9">
      <c r="A13966" t="s">
        <v>4</v>
      </c>
      <c r="B13966" s="4" t="s">
        <v>5</v>
      </c>
      <c r="C13966" s="4" t="s">
        <v>13</v>
      </c>
      <c r="D13966" s="4" t="s">
        <v>13</v>
      </c>
      <c r="E13966" s="4" t="s">
        <v>6</v>
      </c>
      <c r="F13966" s="4" t="s">
        <v>10</v>
      </c>
    </row>
    <row r="13967" spans="1:9">
      <c r="A13967" t="n">
        <v>99318</v>
      </c>
      <c r="B13967" s="26" t="n">
        <v>31</v>
      </c>
      <c r="C13967" s="7" t="n">
        <v>1</v>
      </c>
      <c r="D13967" s="7" t="n">
        <v>1</v>
      </c>
      <c r="E13967" s="7" t="s">
        <v>1341</v>
      </c>
      <c r="F13967" s="7" t="n">
        <v>46</v>
      </c>
    </row>
    <row r="13968" spans="1:9">
      <c r="A13968" t="s">
        <v>4</v>
      </c>
      <c r="B13968" s="4" t="s">
        <v>5</v>
      </c>
      <c r="C13968" s="4" t="s">
        <v>13</v>
      </c>
      <c r="D13968" s="4" t="s">
        <v>13</v>
      </c>
      <c r="E13968" s="4" t="s">
        <v>6</v>
      </c>
      <c r="F13968" s="4" t="s">
        <v>10</v>
      </c>
    </row>
    <row r="13969" spans="1:7">
      <c r="A13969" t="n">
        <v>99358</v>
      </c>
      <c r="B13969" s="26" t="n">
        <v>31</v>
      </c>
      <c r="C13969" s="7" t="n">
        <v>1</v>
      </c>
      <c r="D13969" s="7" t="n">
        <v>1</v>
      </c>
      <c r="E13969" s="7" t="s">
        <v>1342</v>
      </c>
      <c r="F13969" s="7" t="n">
        <v>47</v>
      </c>
    </row>
    <row r="13970" spans="1:7">
      <c r="A13970" t="s">
        <v>4</v>
      </c>
      <c r="B13970" s="4" t="s">
        <v>5</v>
      </c>
      <c r="C13970" s="4" t="s">
        <v>13</v>
      </c>
      <c r="D13970" s="4" t="s">
        <v>13</v>
      </c>
      <c r="E13970" s="4" t="s">
        <v>6</v>
      </c>
      <c r="F13970" s="4" t="s">
        <v>10</v>
      </c>
    </row>
    <row r="13971" spans="1:7">
      <c r="A13971" t="n">
        <v>99398</v>
      </c>
      <c r="B13971" s="26" t="n">
        <v>31</v>
      </c>
      <c r="C13971" s="7" t="n">
        <v>1</v>
      </c>
      <c r="D13971" s="7" t="n">
        <v>1</v>
      </c>
      <c r="E13971" s="7" t="s">
        <v>1343</v>
      </c>
      <c r="F13971" s="7" t="n">
        <v>48</v>
      </c>
    </row>
    <row r="13972" spans="1:7">
      <c r="A13972" t="s">
        <v>4</v>
      </c>
      <c r="B13972" s="4" t="s">
        <v>5</v>
      </c>
      <c r="C13972" s="4" t="s">
        <v>13</v>
      </c>
      <c r="D13972" s="4" t="s">
        <v>13</v>
      </c>
      <c r="E13972" s="4" t="s">
        <v>13</v>
      </c>
      <c r="F13972" s="4" t="s">
        <v>10</v>
      </c>
      <c r="G13972" s="4" t="s">
        <v>10</v>
      </c>
      <c r="H13972" s="4" t="s">
        <v>13</v>
      </c>
    </row>
    <row r="13973" spans="1:7">
      <c r="A13973" t="n">
        <v>99442</v>
      </c>
      <c r="B13973" s="26" t="n">
        <v>31</v>
      </c>
      <c r="C13973" s="7" t="n">
        <v>2</v>
      </c>
      <c r="D13973" s="7" t="n">
        <v>1</v>
      </c>
      <c r="E13973" s="7" t="n">
        <v>1</v>
      </c>
      <c r="F13973" s="7" t="n">
        <v>65535</v>
      </c>
      <c r="G13973" s="7" t="n">
        <v>65535</v>
      </c>
      <c r="H13973" s="7" t="n">
        <v>0</v>
      </c>
    </row>
    <row r="13974" spans="1:7">
      <c r="A13974" t="s">
        <v>4</v>
      </c>
      <c r="B13974" s="4" t="s">
        <v>5</v>
      </c>
      <c r="C13974" s="4" t="s">
        <v>13</v>
      </c>
      <c r="D13974" s="4" t="s">
        <v>13</v>
      </c>
      <c r="E13974" s="4" t="s">
        <v>13</v>
      </c>
    </row>
    <row r="13975" spans="1:7">
      <c r="A13975" t="n">
        <v>99451</v>
      </c>
      <c r="B13975" s="26" t="n">
        <v>31</v>
      </c>
      <c r="C13975" s="7" t="n">
        <v>4</v>
      </c>
      <c r="D13975" s="7" t="n">
        <v>1</v>
      </c>
      <c r="E13975" s="7" t="n">
        <v>1</v>
      </c>
    </row>
    <row r="13976" spans="1:7">
      <c r="A13976" t="s">
        <v>4</v>
      </c>
      <c r="B13976" s="4" t="s">
        <v>5</v>
      </c>
      <c r="C13976" s="4" t="s">
        <v>13</v>
      </c>
      <c r="D13976" s="4" t="s">
        <v>13</v>
      </c>
    </row>
    <row r="13977" spans="1:7">
      <c r="A13977" t="n">
        <v>99455</v>
      </c>
      <c r="B13977" s="26" t="n">
        <v>31</v>
      </c>
      <c r="C13977" s="7" t="n">
        <v>3</v>
      </c>
      <c r="D13977" s="7" t="n">
        <v>1</v>
      </c>
    </row>
    <row r="13978" spans="1:7">
      <c r="A13978" t="s">
        <v>4</v>
      </c>
      <c r="B13978" s="4" t="s">
        <v>5</v>
      </c>
      <c r="C13978" s="4" t="s">
        <v>13</v>
      </c>
      <c r="D13978" s="4" t="s">
        <v>13</v>
      </c>
      <c r="E13978" s="4" t="s">
        <v>13</v>
      </c>
      <c r="F13978" s="4" t="s">
        <v>9</v>
      </c>
      <c r="G13978" s="4" t="s">
        <v>13</v>
      </c>
      <c r="H13978" s="4" t="s">
        <v>13</v>
      </c>
      <c r="I13978" s="4" t="s">
        <v>84</v>
      </c>
    </row>
    <row r="13979" spans="1:7">
      <c r="A13979" t="n">
        <v>99458</v>
      </c>
      <c r="B13979" s="15" t="n">
        <v>5</v>
      </c>
      <c r="C13979" s="7" t="n">
        <v>35</v>
      </c>
      <c r="D13979" s="7" t="n">
        <v>1</v>
      </c>
      <c r="E13979" s="7" t="n">
        <v>0</v>
      </c>
      <c r="F13979" s="7" t="n">
        <v>-2</v>
      </c>
      <c r="G13979" s="7" t="n">
        <v>3</v>
      </c>
      <c r="H13979" s="7" t="n">
        <v>1</v>
      </c>
      <c r="I13979" s="16" t="n">
        <f t="normal" ca="1">A13983</f>
        <v>0</v>
      </c>
    </row>
    <row r="13980" spans="1:7">
      <c r="A13980" t="s">
        <v>4</v>
      </c>
      <c r="B13980" s="4" t="s">
        <v>5</v>
      </c>
      <c r="C13980" s="4" t="s">
        <v>13</v>
      </c>
      <c r="D13980" s="4" t="s">
        <v>6</v>
      </c>
    </row>
    <row r="13981" spans="1:7">
      <c r="A13981" t="n">
        <v>99472</v>
      </c>
      <c r="B13981" s="30" t="n">
        <v>2</v>
      </c>
      <c r="C13981" s="7" t="n">
        <v>0</v>
      </c>
      <c r="D13981" s="7" t="s">
        <v>1294</v>
      </c>
    </row>
    <row r="13982" spans="1:7">
      <c r="A13982" t="s">
        <v>4</v>
      </c>
      <c r="B13982" s="4" t="s">
        <v>5</v>
      </c>
    </row>
    <row r="13983" spans="1:7">
      <c r="A13983" t="n">
        <v>99492</v>
      </c>
      <c r="B13983" s="5" t="n">
        <v>1</v>
      </c>
    </row>
    <row r="13984" spans="1:7" s="3" customFormat="1" customHeight="0">
      <c r="A13984" s="3" t="s">
        <v>2</v>
      </c>
      <c r="B13984" s="3" t="s">
        <v>1344</v>
      </c>
    </row>
    <row r="13985" spans="1:9">
      <c r="A13985" t="s">
        <v>4</v>
      </c>
      <c r="B13985" s="4" t="s">
        <v>5</v>
      </c>
      <c r="C13985" s="4" t="s">
        <v>13</v>
      </c>
      <c r="D13985" s="4" t="s">
        <v>13</v>
      </c>
      <c r="E13985" s="4" t="s">
        <v>9</v>
      </c>
      <c r="F13985" s="4" t="s">
        <v>13</v>
      </c>
      <c r="G13985" s="4" t="s">
        <v>13</v>
      </c>
    </row>
    <row r="13986" spans="1:9">
      <c r="A13986" t="n">
        <v>99496</v>
      </c>
      <c r="B13986" s="25" t="n">
        <v>18</v>
      </c>
      <c r="C13986" s="7" t="n">
        <v>1</v>
      </c>
      <c r="D13986" s="7" t="n">
        <v>0</v>
      </c>
      <c r="E13986" s="7" t="n">
        <v>0</v>
      </c>
      <c r="F13986" s="7" t="n">
        <v>19</v>
      </c>
      <c r="G13986" s="7" t="n">
        <v>1</v>
      </c>
    </row>
    <row r="13987" spans="1:9">
      <c r="A13987" t="s">
        <v>4</v>
      </c>
      <c r="B13987" s="4" t="s">
        <v>5</v>
      </c>
      <c r="C13987" s="4" t="s">
        <v>13</v>
      </c>
      <c r="D13987" s="4" t="s">
        <v>13</v>
      </c>
      <c r="E13987" s="4" t="s">
        <v>10</v>
      </c>
      <c r="F13987" s="4" t="s">
        <v>9</v>
      </c>
    </row>
    <row r="13988" spans="1:9">
      <c r="A13988" t="n">
        <v>99505</v>
      </c>
      <c r="B13988" s="26" t="n">
        <v>31</v>
      </c>
      <c r="C13988" s="7" t="n">
        <v>0</v>
      </c>
      <c r="D13988" s="7" t="n">
        <v>1</v>
      </c>
      <c r="E13988" s="7" t="n">
        <v>0</v>
      </c>
      <c r="F13988" s="7" t="n">
        <v>1107296256</v>
      </c>
    </row>
    <row r="13989" spans="1:9">
      <c r="A13989" t="s">
        <v>4</v>
      </c>
      <c r="B13989" s="4" t="s">
        <v>5</v>
      </c>
      <c r="C13989" s="4" t="s">
        <v>13</v>
      </c>
      <c r="D13989" s="4" t="s">
        <v>13</v>
      </c>
      <c r="E13989" s="4" t="s">
        <v>6</v>
      </c>
      <c r="F13989" s="4" t="s">
        <v>10</v>
      </c>
    </row>
    <row r="13990" spans="1:9">
      <c r="A13990" t="n">
        <v>99514</v>
      </c>
      <c r="B13990" s="26" t="n">
        <v>31</v>
      </c>
      <c r="C13990" s="7" t="n">
        <v>1</v>
      </c>
      <c r="D13990" s="7" t="n">
        <v>1</v>
      </c>
      <c r="E13990" s="7" t="s">
        <v>1345</v>
      </c>
      <c r="F13990" s="7" t="n">
        <v>49</v>
      </c>
    </row>
    <row r="13991" spans="1:9">
      <c r="A13991" t="s">
        <v>4</v>
      </c>
      <c r="B13991" s="4" t="s">
        <v>5</v>
      </c>
      <c r="C13991" s="4" t="s">
        <v>13</v>
      </c>
      <c r="D13991" s="4" t="s">
        <v>13</v>
      </c>
      <c r="E13991" s="4" t="s">
        <v>6</v>
      </c>
      <c r="F13991" s="4" t="s">
        <v>10</v>
      </c>
    </row>
    <row r="13992" spans="1:9">
      <c r="A13992" t="n">
        <v>99556</v>
      </c>
      <c r="B13992" s="26" t="n">
        <v>31</v>
      </c>
      <c r="C13992" s="7" t="n">
        <v>1</v>
      </c>
      <c r="D13992" s="7" t="n">
        <v>1</v>
      </c>
      <c r="E13992" s="7" t="s">
        <v>1346</v>
      </c>
      <c r="F13992" s="7" t="n">
        <v>50</v>
      </c>
    </row>
    <row r="13993" spans="1:9">
      <c r="A13993" t="s">
        <v>4</v>
      </c>
      <c r="B13993" s="4" t="s">
        <v>5</v>
      </c>
      <c r="C13993" s="4" t="s">
        <v>13</v>
      </c>
      <c r="D13993" s="4" t="s">
        <v>13</v>
      </c>
      <c r="E13993" s="4" t="s">
        <v>6</v>
      </c>
      <c r="F13993" s="4" t="s">
        <v>10</v>
      </c>
    </row>
    <row r="13994" spans="1:9">
      <c r="A13994" t="n">
        <v>99598</v>
      </c>
      <c r="B13994" s="26" t="n">
        <v>31</v>
      </c>
      <c r="C13994" s="7" t="n">
        <v>1</v>
      </c>
      <c r="D13994" s="7" t="n">
        <v>1</v>
      </c>
      <c r="E13994" s="7" t="s">
        <v>1347</v>
      </c>
      <c r="F13994" s="7" t="n">
        <v>51</v>
      </c>
    </row>
    <row r="13995" spans="1:9">
      <c r="A13995" t="s">
        <v>4</v>
      </c>
      <c r="B13995" s="4" t="s">
        <v>5</v>
      </c>
      <c r="C13995" s="4" t="s">
        <v>13</v>
      </c>
      <c r="D13995" s="4" t="s">
        <v>13</v>
      </c>
      <c r="E13995" s="4" t="s">
        <v>6</v>
      </c>
      <c r="F13995" s="4" t="s">
        <v>10</v>
      </c>
    </row>
    <row r="13996" spans="1:9">
      <c r="A13996" t="n">
        <v>99640</v>
      </c>
      <c r="B13996" s="26" t="n">
        <v>31</v>
      </c>
      <c r="C13996" s="7" t="n">
        <v>1</v>
      </c>
      <c r="D13996" s="7" t="n">
        <v>1</v>
      </c>
      <c r="E13996" s="7" t="s">
        <v>1348</v>
      </c>
      <c r="F13996" s="7" t="n">
        <v>52</v>
      </c>
    </row>
    <row r="13997" spans="1:9">
      <c r="A13997" t="s">
        <v>4</v>
      </c>
      <c r="B13997" s="4" t="s">
        <v>5</v>
      </c>
      <c r="C13997" s="4" t="s">
        <v>13</v>
      </c>
      <c r="D13997" s="4" t="s">
        <v>13</v>
      </c>
      <c r="E13997" s="4" t="s">
        <v>6</v>
      </c>
      <c r="F13997" s="4" t="s">
        <v>10</v>
      </c>
    </row>
    <row r="13998" spans="1:9">
      <c r="A13998" t="n">
        <v>99682</v>
      </c>
      <c r="B13998" s="26" t="n">
        <v>31</v>
      </c>
      <c r="C13998" s="7" t="n">
        <v>1</v>
      </c>
      <c r="D13998" s="7" t="n">
        <v>1</v>
      </c>
      <c r="E13998" s="7" t="s">
        <v>1349</v>
      </c>
      <c r="F13998" s="7" t="n">
        <v>53</v>
      </c>
    </row>
    <row r="13999" spans="1:9">
      <c r="A13999" t="s">
        <v>4</v>
      </c>
      <c r="B13999" s="4" t="s">
        <v>5</v>
      </c>
      <c r="C13999" s="4" t="s">
        <v>13</v>
      </c>
      <c r="D13999" s="4" t="s">
        <v>13</v>
      </c>
      <c r="E13999" s="4" t="s">
        <v>6</v>
      </c>
      <c r="F13999" s="4" t="s">
        <v>10</v>
      </c>
    </row>
    <row r="14000" spans="1:9">
      <c r="A14000" t="n">
        <v>99724</v>
      </c>
      <c r="B14000" s="26" t="n">
        <v>31</v>
      </c>
      <c r="C14000" s="7" t="n">
        <v>1</v>
      </c>
      <c r="D14000" s="7" t="n">
        <v>1</v>
      </c>
      <c r="E14000" s="7" t="s">
        <v>1350</v>
      </c>
      <c r="F14000" s="7" t="n">
        <v>54</v>
      </c>
    </row>
    <row r="14001" spans="1:7">
      <c r="A14001" t="s">
        <v>4</v>
      </c>
      <c r="B14001" s="4" t="s">
        <v>5</v>
      </c>
      <c r="C14001" s="4" t="s">
        <v>13</v>
      </c>
      <c r="D14001" s="4" t="s">
        <v>13</v>
      </c>
      <c r="E14001" s="4" t="s">
        <v>13</v>
      </c>
      <c r="F14001" s="4" t="s">
        <v>10</v>
      </c>
      <c r="G14001" s="4" t="s">
        <v>10</v>
      </c>
      <c r="H14001" s="4" t="s">
        <v>13</v>
      </c>
    </row>
    <row r="14002" spans="1:7">
      <c r="A14002" t="n">
        <v>99770</v>
      </c>
      <c r="B14002" s="26" t="n">
        <v>31</v>
      </c>
      <c r="C14002" s="7" t="n">
        <v>2</v>
      </c>
      <c r="D14002" s="7" t="n">
        <v>1</v>
      </c>
      <c r="E14002" s="7" t="n">
        <v>1</v>
      </c>
      <c r="F14002" s="7" t="n">
        <v>65535</v>
      </c>
      <c r="G14002" s="7" t="n">
        <v>65535</v>
      </c>
      <c r="H14002" s="7" t="n">
        <v>0</v>
      </c>
    </row>
    <row r="14003" spans="1:7">
      <c r="A14003" t="s">
        <v>4</v>
      </c>
      <c r="B14003" s="4" t="s">
        <v>5</v>
      </c>
      <c r="C14003" s="4" t="s">
        <v>13</v>
      </c>
      <c r="D14003" s="4" t="s">
        <v>13</v>
      </c>
      <c r="E14003" s="4" t="s">
        <v>13</v>
      </c>
    </row>
    <row r="14004" spans="1:7">
      <c r="A14004" t="n">
        <v>99779</v>
      </c>
      <c r="B14004" s="26" t="n">
        <v>31</v>
      </c>
      <c r="C14004" s="7" t="n">
        <v>4</v>
      </c>
      <c r="D14004" s="7" t="n">
        <v>1</v>
      </c>
      <c r="E14004" s="7" t="n">
        <v>1</v>
      </c>
    </row>
    <row r="14005" spans="1:7">
      <c r="A14005" t="s">
        <v>4</v>
      </c>
      <c r="B14005" s="4" t="s">
        <v>5</v>
      </c>
      <c r="C14005" s="4" t="s">
        <v>13</v>
      </c>
      <c r="D14005" s="4" t="s">
        <v>13</v>
      </c>
    </row>
    <row r="14006" spans="1:7">
      <c r="A14006" t="n">
        <v>99783</v>
      </c>
      <c r="B14006" s="26" t="n">
        <v>31</v>
      </c>
      <c r="C14006" s="7" t="n">
        <v>3</v>
      </c>
      <c r="D14006" s="7" t="n">
        <v>1</v>
      </c>
    </row>
    <row r="14007" spans="1:7">
      <c r="A14007" t="s">
        <v>4</v>
      </c>
      <c r="B14007" s="4" t="s">
        <v>5</v>
      </c>
      <c r="C14007" s="4" t="s">
        <v>13</v>
      </c>
      <c r="D14007" s="4" t="s">
        <v>13</v>
      </c>
      <c r="E14007" s="4" t="s">
        <v>13</v>
      </c>
      <c r="F14007" s="4" t="s">
        <v>9</v>
      </c>
      <c r="G14007" s="4" t="s">
        <v>13</v>
      </c>
      <c r="H14007" s="4" t="s">
        <v>13</v>
      </c>
      <c r="I14007" s="4" t="s">
        <v>84</v>
      </c>
    </row>
    <row r="14008" spans="1:7">
      <c r="A14008" t="n">
        <v>99786</v>
      </c>
      <c r="B14008" s="15" t="n">
        <v>5</v>
      </c>
      <c r="C14008" s="7" t="n">
        <v>35</v>
      </c>
      <c r="D14008" s="7" t="n">
        <v>1</v>
      </c>
      <c r="E14008" s="7" t="n">
        <v>0</v>
      </c>
      <c r="F14008" s="7" t="n">
        <v>-2</v>
      </c>
      <c r="G14008" s="7" t="n">
        <v>3</v>
      </c>
      <c r="H14008" s="7" t="n">
        <v>1</v>
      </c>
      <c r="I14008" s="16" t="n">
        <f t="normal" ca="1">A14012</f>
        <v>0</v>
      </c>
    </row>
    <row r="14009" spans="1:7">
      <c r="A14009" t="s">
        <v>4</v>
      </c>
      <c r="B14009" s="4" t="s">
        <v>5</v>
      </c>
      <c r="C14009" s="4" t="s">
        <v>13</v>
      </c>
      <c r="D14009" s="4" t="s">
        <v>6</v>
      </c>
    </row>
    <row r="14010" spans="1:7">
      <c r="A14010" t="n">
        <v>99800</v>
      </c>
      <c r="B14010" s="30" t="n">
        <v>2</v>
      </c>
      <c r="C14010" s="7" t="n">
        <v>0</v>
      </c>
      <c r="D14010" s="7" t="s">
        <v>1294</v>
      </c>
    </row>
    <row r="14011" spans="1:7">
      <c r="A14011" t="s">
        <v>4</v>
      </c>
      <c r="B14011" s="4" t="s">
        <v>5</v>
      </c>
    </row>
    <row r="14012" spans="1:7">
      <c r="A14012" t="n">
        <v>99820</v>
      </c>
      <c r="B14012" s="5" t="n">
        <v>1</v>
      </c>
    </row>
    <row r="14013" spans="1:7" s="3" customFormat="1" customHeight="0">
      <c r="A14013" s="3" t="s">
        <v>2</v>
      </c>
      <c r="B14013" s="3" t="s">
        <v>1351</v>
      </c>
    </row>
    <row r="14014" spans="1:7">
      <c r="A14014" t="s">
        <v>4</v>
      </c>
      <c r="B14014" s="4" t="s">
        <v>5</v>
      </c>
      <c r="C14014" s="4" t="s">
        <v>13</v>
      </c>
      <c r="D14014" s="4" t="s">
        <v>13</v>
      </c>
      <c r="E14014" s="4" t="s">
        <v>9</v>
      </c>
      <c r="F14014" s="4" t="s">
        <v>13</v>
      </c>
      <c r="G14014" s="4" t="s">
        <v>13</v>
      </c>
    </row>
    <row r="14015" spans="1:7">
      <c r="A14015" t="n">
        <v>99824</v>
      </c>
      <c r="B14015" s="25" t="n">
        <v>18</v>
      </c>
      <c r="C14015" s="7" t="n">
        <v>1</v>
      </c>
      <c r="D14015" s="7" t="n">
        <v>0</v>
      </c>
      <c r="E14015" s="7" t="n">
        <v>0</v>
      </c>
      <c r="F14015" s="7" t="n">
        <v>19</v>
      </c>
      <c r="G14015" s="7" t="n">
        <v>1</v>
      </c>
    </row>
    <row r="14016" spans="1:7">
      <c r="A14016" t="s">
        <v>4</v>
      </c>
      <c r="B14016" s="4" t="s">
        <v>5</v>
      </c>
      <c r="C14016" s="4" t="s">
        <v>13</v>
      </c>
      <c r="D14016" s="4" t="s">
        <v>13</v>
      </c>
      <c r="E14016" s="4" t="s">
        <v>10</v>
      </c>
      <c r="F14016" s="4" t="s">
        <v>9</v>
      </c>
    </row>
    <row r="14017" spans="1:9">
      <c r="A14017" t="n">
        <v>99833</v>
      </c>
      <c r="B14017" s="26" t="n">
        <v>31</v>
      </c>
      <c r="C14017" s="7" t="n">
        <v>0</v>
      </c>
      <c r="D14017" s="7" t="n">
        <v>1</v>
      </c>
      <c r="E14017" s="7" t="n">
        <v>0</v>
      </c>
      <c r="F14017" s="7" t="n">
        <v>1107296256</v>
      </c>
    </row>
    <row r="14018" spans="1:9">
      <c r="A14018" t="s">
        <v>4</v>
      </c>
      <c r="B14018" s="4" t="s">
        <v>5</v>
      </c>
      <c r="C14018" s="4" t="s">
        <v>13</v>
      </c>
      <c r="D14018" s="4" t="s">
        <v>13</v>
      </c>
      <c r="E14018" s="4" t="s">
        <v>6</v>
      </c>
      <c r="F14018" s="4" t="s">
        <v>10</v>
      </c>
    </row>
    <row r="14019" spans="1:9">
      <c r="A14019" t="n">
        <v>99842</v>
      </c>
      <c r="B14019" s="26" t="n">
        <v>31</v>
      </c>
      <c r="C14019" s="7" t="n">
        <v>1</v>
      </c>
      <c r="D14019" s="7" t="n">
        <v>1</v>
      </c>
      <c r="E14019" s="7" t="s">
        <v>1352</v>
      </c>
      <c r="F14019" s="7" t="n">
        <v>55</v>
      </c>
    </row>
    <row r="14020" spans="1:9">
      <c r="A14020" t="s">
        <v>4</v>
      </c>
      <c r="B14020" s="4" t="s">
        <v>5</v>
      </c>
      <c r="C14020" s="4" t="s">
        <v>13</v>
      </c>
      <c r="D14020" s="4" t="s">
        <v>13</v>
      </c>
      <c r="E14020" s="4" t="s">
        <v>6</v>
      </c>
      <c r="F14020" s="4" t="s">
        <v>10</v>
      </c>
    </row>
    <row r="14021" spans="1:9">
      <c r="A14021" t="n">
        <v>99881</v>
      </c>
      <c r="B14021" s="26" t="n">
        <v>31</v>
      </c>
      <c r="C14021" s="7" t="n">
        <v>1</v>
      </c>
      <c r="D14021" s="7" t="n">
        <v>1</v>
      </c>
      <c r="E14021" s="7" t="s">
        <v>1353</v>
      </c>
      <c r="F14021" s="7" t="n">
        <v>56</v>
      </c>
    </row>
    <row r="14022" spans="1:9">
      <c r="A14022" t="s">
        <v>4</v>
      </c>
      <c r="B14022" s="4" t="s">
        <v>5</v>
      </c>
      <c r="C14022" s="4" t="s">
        <v>13</v>
      </c>
      <c r="D14022" s="4" t="s">
        <v>13</v>
      </c>
      <c r="E14022" s="4" t="s">
        <v>6</v>
      </c>
      <c r="F14022" s="4" t="s">
        <v>10</v>
      </c>
    </row>
    <row r="14023" spans="1:9">
      <c r="A14023" t="n">
        <v>99920</v>
      </c>
      <c r="B14023" s="26" t="n">
        <v>31</v>
      </c>
      <c r="C14023" s="7" t="n">
        <v>1</v>
      </c>
      <c r="D14023" s="7" t="n">
        <v>1</v>
      </c>
      <c r="E14023" s="7" t="s">
        <v>1354</v>
      </c>
      <c r="F14023" s="7" t="n">
        <v>57</v>
      </c>
    </row>
    <row r="14024" spans="1:9">
      <c r="A14024" t="s">
        <v>4</v>
      </c>
      <c r="B14024" s="4" t="s">
        <v>5</v>
      </c>
      <c r="C14024" s="4" t="s">
        <v>13</v>
      </c>
      <c r="D14024" s="4" t="s">
        <v>13</v>
      </c>
      <c r="E14024" s="4" t="s">
        <v>6</v>
      </c>
      <c r="F14024" s="4" t="s">
        <v>10</v>
      </c>
    </row>
    <row r="14025" spans="1:9">
      <c r="A14025" t="n">
        <v>99959</v>
      </c>
      <c r="B14025" s="26" t="n">
        <v>31</v>
      </c>
      <c r="C14025" s="7" t="n">
        <v>1</v>
      </c>
      <c r="D14025" s="7" t="n">
        <v>1</v>
      </c>
      <c r="E14025" s="7" t="s">
        <v>1355</v>
      </c>
      <c r="F14025" s="7" t="n">
        <v>58</v>
      </c>
    </row>
    <row r="14026" spans="1:9">
      <c r="A14026" t="s">
        <v>4</v>
      </c>
      <c r="B14026" s="4" t="s">
        <v>5</v>
      </c>
      <c r="C14026" s="4" t="s">
        <v>13</v>
      </c>
      <c r="D14026" s="4" t="s">
        <v>13</v>
      </c>
      <c r="E14026" s="4" t="s">
        <v>6</v>
      </c>
      <c r="F14026" s="4" t="s">
        <v>10</v>
      </c>
    </row>
    <row r="14027" spans="1:9">
      <c r="A14027" t="n">
        <v>99998</v>
      </c>
      <c r="B14027" s="26" t="n">
        <v>31</v>
      </c>
      <c r="C14027" s="7" t="n">
        <v>1</v>
      </c>
      <c r="D14027" s="7" t="n">
        <v>1</v>
      </c>
      <c r="E14027" s="7" t="s">
        <v>1356</v>
      </c>
      <c r="F14027" s="7" t="n">
        <v>59</v>
      </c>
    </row>
    <row r="14028" spans="1:9">
      <c r="A14028" t="s">
        <v>4</v>
      </c>
      <c r="B14028" s="4" t="s">
        <v>5</v>
      </c>
      <c r="C14028" s="4" t="s">
        <v>13</v>
      </c>
      <c r="D14028" s="4" t="s">
        <v>13</v>
      </c>
      <c r="E14028" s="4" t="s">
        <v>6</v>
      </c>
      <c r="F14028" s="4" t="s">
        <v>10</v>
      </c>
    </row>
    <row r="14029" spans="1:9">
      <c r="A14029" t="n">
        <v>100037</v>
      </c>
      <c r="B14029" s="26" t="n">
        <v>31</v>
      </c>
      <c r="C14029" s="7" t="n">
        <v>1</v>
      </c>
      <c r="D14029" s="7" t="n">
        <v>1</v>
      </c>
      <c r="E14029" s="7" t="s">
        <v>1357</v>
      </c>
      <c r="F14029" s="7" t="n">
        <v>60</v>
      </c>
    </row>
    <row r="14030" spans="1:9">
      <c r="A14030" t="s">
        <v>4</v>
      </c>
      <c r="B14030" s="4" t="s">
        <v>5</v>
      </c>
      <c r="C14030" s="4" t="s">
        <v>13</v>
      </c>
      <c r="D14030" s="4" t="s">
        <v>13</v>
      </c>
      <c r="E14030" s="4" t="s">
        <v>13</v>
      </c>
      <c r="F14030" s="4" t="s">
        <v>10</v>
      </c>
      <c r="G14030" s="4" t="s">
        <v>10</v>
      </c>
      <c r="H14030" s="4" t="s">
        <v>13</v>
      </c>
    </row>
    <row r="14031" spans="1:9">
      <c r="A14031" t="n">
        <v>100080</v>
      </c>
      <c r="B14031" s="26" t="n">
        <v>31</v>
      </c>
      <c r="C14031" s="7" t="n">
        <v>2</v>
      </c>
      <c r="D14031" s="7" t="n">
        <v>1</v>
      </c>
      <c r="E14031" s="7" t="n">
        <v>1</v>
      </c>
      <c r="F14031" s="7" t="n">
        <v>65535</v>
      </c>
      <c r="G14031" s="7" t="n">
        <v>65535</v>
      </c>
      <c r="H14031" s="7" t="n">
        <v>0</v>
      </c>
    </row>
    <row r="14032" spans="1:9">
      <c r="A14032" t="s">
        <v>4</v>
      </c>
      <c r="B14032" s="4" t="s">
        <v>5</v>
      </c>
      <c r="C14032" s="4" t="s">
        <v>13</v>
      </c>
      <c r="D14032" s="4" t="s">
        <v>13</v>
      </c>
      <c r="E14032" s="4" t="s">
        <v>13</v>
      </c>
    </row>
    <row r="14033" spans="1:8">
      <c r="A14033" t="n">
        <v>100089</v>
      </c>
      <c r="B14033" s="26" t="n">
        <v>31</v>
      </c>
      <c r="C14033" s="7" t="n">
        <v>4</v>
      </c>
      <c r="D14033" s="7" t="n">
        <v>1</v>
      </c>
      <c r="E14033" s="7" t="n">
        <v>1</v>
      </c>
    </row>
    <row r="14034" spans="1:8">
      <c r="A14034" t="s">
        <v>4</v>
      </c>
      <c r="B14034" s="4" t="s">
        <v>5</v>
      </c>
      <c r="C14034" s="4" t="s">
        <v>13</v>
      </c>
      <c r="D14034" s="4" t="s">
        <v>13</v>
      </c>
    </row>
    <row r="14035" spans="1:8">
      <c r="A14035" t="n">
        <v>100093</v>
      </c>
      <c r="B14035" s="26" t="n">
        <v>31</v>
      </c>
      <c r="C14035" s="7" t="n">
        <v>3</v>
      </c>
      <c r="D14035" s="7" t="n">
        <v>1</v>
      </c>
    </row>
    <row r="14036" spans="1:8">
      <c r="A14036" t="s">
        <v>4</v>
      </c>
      <c r="B14036" s="4" t="s">
        <v>5</v>
      </c>
      <c r="C14036" s="4" t="s">
        <v>13</v>
      </c>
      <c r="D14036" s="4" t="s">
        <v>13</v>
      </c>
      <c r="E14036" s="4" t="s">
        <v>13</v>
      </c>
      <c r="F14036" s="4" t="s">
        <v>9</v>
      </c>
      <c r="G14036" s="4" t="s">
        <v>13</v>
      </c>
      <c r="H14036" s="4" t="s">
        <v>13</v>
      </c>
      <c r="I14036" s="4" t="s">
        <v>84</v>
      </c>
    </row>
    <row r="14037" spans="1:8">
      <c r="A14037" t="n">
        <v>100096</v>
      </c>
      <c r="B14037" s="15" t="n">
        <v>5</v>
      </c>
      <c r="C14037" s="7" t="n">
        <v>35</v>
      </c>
      <c r="D14037" s="7" t="n">
        <v>1</v>
      </c>
      <c r="E14037" s="7" t="n">
        <v>0</v>
      </c>
      <c r="F14037" s="7" t="n">
        <v>-2</v>
      </c>
      <c r="G14037" s="7" t="n">
        <v>3</v>
      </c>
      <c r="H14037" s="7" t="n">
        <v>1</v>
      </c>
      <c r="I14037" s="16" t="n">
        <f t="normal" ca="1">A14041</f>
        <v>0</v>
      </c>
    </row>
    <row r="14038" spans="1:8">
      <c r="A14038" t="s">
        <v>4</v>
      </c>
      <c r="B14038" s="4" t="s">
        <v>5</v>
      </c>
      <c r="C14038" s="4" t="s">
        <v>13</v>
      </c>
      <c r="D14038" s="4" t="s">
        <v>6</v>
      </c>
    </row>
    <row r="14039" spans="1:8">
      <c r="A14039" t="n">
        <v>100110</v>
      </c>
      <c r="B14039" s="30" t="n">
        <v>2</v>
      </c>
      <c r="C14039" s="7" t="n">
        <v>0</v>
      </c>
      <c r="D14039" s="7" t="s">
        <v>1294</v>
      </c>
    </row>
    <row r="14040" spans="1:8">
      <c r="A14040" t="s">
        <v>4</v>
      </c>
      <c r="B14040" s="4" t="s">
        <v>5</v>
      </c>
    </row>
    <row r="14041" spans="1:8">
      <c r="A14041" t="n">
        <v>100130</v>
      </c>
      <c r="B14041" s="5" t="n">
        <v>1</v>
      </c>
    </row>
    <row r="14042" spans="1:8" s="3" customFormat="1" customHeight="0">
      <c r="A14042" s="3" t="s">
        <v>2</v>
      </c>
      <c r="B14042" s="3" t="s">
        <v>1358</v>
      </c>
    </row>
    <row r="14043" spans="1:8">
      <c r="A14043" t="s">
        <v>4</v>
      </c>
      <c r="B14043" s="4" t="s">
        <v>5</v>
      </c>
      <c r="C14043" s="4" t="s">
        <v>13</v>
      </c>
      <c r="D14043" s="4" t="s">
        <v>13</v>
      </c>
      <c r="E14043" s="4" t="s">
        <v>9</v>
      </c>
      <c r="F14043" s="4" t="s">
        <v>13</v>
      </c>
      <c r="G14043" s="4" t="s">
        <v>13</v>
      </c>
    </row>
    <row r="14044" spans="1:8">
      <c r="A14044" t="n">
        <v>100132</v>
      </c>
      <c r="B14044" s="25" t="n">
        <v>18</v>
      </c>
      <c r="C14044" s="7" t="n">
        <v>1</v>
      </c>
      <c r="D14044" s="7" t="n">
        <v>0</v>
      </c>
      <c r="E14044" s="7" t="n">
        <v>0</v>
      </c>
      <c r="F14044" s="7" t="n">
        <v>19</v>
      </c>
      <c r="G14044" s="7" t="n">
        <v>1</v>
      </c>
    </row>
    <row r="14045" spans="1:8">
      <c r="A14045" t="s">
        <v>4</v>
      </c>
      <c r="B14045" s="4" t="s">
        <v>5</v>
      </c>
      <c r="C14045" s="4" t="s">
        <v>13</v>
      </c>
      <c r="D14045" s="4" t="s">
        <v>13</v>
      </c>
      <c r="E14045" s="4" t="s">
        <v>10</v>
      </c>
      <c r="F14045" s="4" t="s">
        <v>9</v>
      </c>
    </row>
    <row r="14046" spans="1:8">
      <c r="A14046" t="n">
        <v>100141</v>
      </c>
      <c r="B14046" s="26" t="n">
        <v>31</v>
      </c>
      <c r="C14046" s="7" t="n">
        <v>0</v>
      </c>
      <c r="D14046" s="7" t="n">
        <v>1</v>
      </c>
      <c r="E14046" s="7" t="n">
        <v>0</v>
      </c>
      <c r="F14046" s="7" t="n">
        <v>1107296256</v>
      </c>
    </row>
    <row r="14047" spans="1:8">
      <c r="A14047" t="s">
        <v>4</v>
      </c>
      <c r="B14047" s="4" t="s">
        <v>5</v>
      </c>
      <c r="C14047" s="4" t="s">
        <v>13</v>
      </c>
      <c r="D14047" s="4" t="s">
        <v>13</v>
      </c>
      <c r="E14047" s="4" t="s">
        <v>6</v>
      </c>
      <c r="F14047" s="4" t="s">
        <v>10</v>
      </c>
    </row>
    <row r="14048" spans="1:8">
      <c r="A14048" t="n">
        <v>100150</v>
      </c>
      <c r="B14048" s="26" t="n">
        <v>31</v>
      </c>
      <c r="C14048" s="7" t="n">
        <v>1</v>
      </c>
      <c r="D14048" s="7" t="n">
        <v>1</v>
      </c>
      <c r="E14048" s="7" t="s">
        <v>1359</v>
      </c>
      <c r="F14048" s="7" t="n">
        <v>61</v>
      </c>
    </row>
    <row r="14049" spans="1:9">
      <c r="A14049" t="s">
        <v>4</v>
      </c>
      <c r="B14049" s="4" t="s">
        <v>5</v>
      </c>
      <c r="C14049" s="4" t="s">
        <v>13</v>
      </c>
      <c r="D14049" s="4" t="s">
        <v>13</v>
      </c>
      <c r="E14049" s="4" t="s">
        <v>6</v>
      </c>
      <c r="F14049" s="4" t="s">
        <v>10</v>
      </c>
    </row>
    <row r="14050" spans="1:9">
      <c r="A14050" t="n">
        <v>100189</v>
      </c>
      <c r="B14050" s="26" t="n">
        <v>31</v>
      </c>
      <c r="C14050" s="7" t="n">
        <v>1</v>
      </c>
      <c r="D14050" s="7" t="n">
        <v>1</v>
      </c>
      <c r="E14050" s="7" t="s">
        <v>1360</v>
      </c>
      <c r="F14050" s="7" t="n">
        <v>62</v>
      </c>
    </row>
    <row r="14051" spans="1:9">
      <c r="A14051" t="s">
        <v>4</v>
      </c>
      <c r="B14051" s="4" t="s">
        <v>5</v>
      </c>
      <c r="C14051" s="4" t="s">
        <v>13</v>
      </c>
      <c r="D14051" s="4" t="s">
        <v>13</v>
      </c>
      <c r="E14051" s="4" t="s">
        <v>6</v>
      </c>
      <c r="F14051" s="4" t="s">
        <v>10</v>
      </c>
    </row>
    <row r="14052" spans="1:9">
      <c r="A14052" t="n">
        <v>100228</v>
      </c>
      <c r="B14052" s="26" t="n">
        <v>31</v>
      </c>
      <c r="C14052" s="7" t="n">
        <v>1</v>
      </c>
      <c r="D14052" s="7" t="n">
        <v>1</v>
      </c>
      <c r="E14052" s="7" t="s">
        <v>1361</v>
      </c>
      <c r="F14052" s="7" t="n">
        <v>63</v>
      </c>
    </row>
    <row r="14053" spans="1:9">
      <c r="A14053" t="s">
        <v>4</v>
      </c>
      <c r="B14053" s="4" t="s">
        <v>5</v>
      </c>
      <c r="C14053" s="4" t="s">
        <v>13</v>
      </c>
      <c r="D14053" s="4" t="s">
        <v>13</v>
      </c>
      <c r="E14053" s="4" t="s">
        <v>6</v>
      </c>
      <c r="F14053" s="4" t="s">
        <v>10</v>
      </c>
    </row>
    <row r="14054" spans="1:9">
      <c r="A14054" t="n">
        <v>100267</v>
      </c>
      <c r="B14054" s="26" t="n">
        <v>31</v>
      </c>
      <c r="C14054" s="7" t="n">
        <v>1</v>
      </c>
      <c r="D14054" s="7" t="n">
        <v>1</v>
      </c>
      <c r="E14054" s="7" t="s">
        <v>1362</v>
      </c>
      <c r="F14054" s="7" t="n">
        <v>64</v>
      </c>
    </row>
    <row r="14055" spans="1:9">
      <c r="A14055" t="s">
        <v>4</v>
      </c>
      <c r="B14055" s="4" t="s">
        <v>5</v>
      </c>
      <c r="C14055" s="4" t="s">
        <v>13</v>
      </c>
      <c r="D14055" s="4" t="s">
        <v>13</v>
      </c>
      <c r="E14055" s="4" t="s">
        <v>13</v>
      </c>
      <c r="F14055" s="4" t="s">
        <v>10</v>
      </c>
      <c r="G14055" s="4" t="s">
        <v>10</v>
      </c>
      <c r="H14055" s="4" t="s">
        <v>13</v>
      </c>
    </row>
    <row r="14056" spans="1:9">
      <c r="A14056" t="n">
        <v>100310</v>
      </c>
      <c r="B14056" s="26" t="n">
        <v>31</v>
      </c>
      <c r="C14056" s="7" t="n">
        <v>2</v>
      </c>
      <c r="D14056" s="7" t="n">
        <v>1</v>
      </c>
      <c r="E14056" s="7" t="n">
        <v>1</v>
      </c>
      <c r="F14056" s="7" t="n">
        <v>65535</v>
      </c>
      <c r="G14056" s="7" t="n">
        <v>65535</v>
      </c>
      <c r="H14056" s="7" t="n">
        <v>0</v>
      </c>
    </row>
    <row r="14057" spans="1:9">
      <c r="A14057" t="s">
        <v>4</v>
      </c>
      <c r="B14057" s="4" t="s">
        <v>5</v>
      </c>
      <c r="C14057" s="4" t="s">
        <v>13</v>
      </c>
      <c r="D14057" s="4" t="s">
        <v>13</v>
      </c>
      <c r="E14057" s="4" t="s">
        <v>13</v>
      </c>
    </row>
    <row r="14058" spans="1:9">
      <c r="A14058" t="n">
        <v>100319</v>
      </c>
      <c r="B14058" s="26" t="n">
        <v>31</v>
      </c>
      <c r="C14058" s="7" t="n">
        <v>4</v>
      </c>
      <c r="D14058" s="7" t="n">
        <v>1</v>
      </c>
      <c r="E14058" s="7" t="n">
        <v>1</v>
      </c>
    </row>
    <row r="14059" spans="1:9">
      <c r="A14059" t="s">
        <v>4</v>
      </c>
      <c r="B14059" s="4" t="s">
        <v>5</v>
      </c>
      <c r="C14059" s="4" t="s">
        <v>13</v>
      </c>
      <c r="D14059" s="4" t="s">
        <v>13</v>
      </c>
    </row>
    <row r="14060" spans="1:9">
      <c r="A14060" t="n">
        <v>100323</v>
      </c>
      <c r="B14060" s="26" t="n">
        <v>31</v>
      </c>
      <c r="C14060" s="7" t="n">
        <v>3</v>
      </c>
      <c r="D14060" s="7" t="n">
        <v>1</v>
      </c>
    </row>
    <row r="14061" spans="1:9">
      <c r="A14061" t="s">
        <v>4</v>
      </c>
      <c r="B14061" s="4" t="s">
        <v>5</v>
      </c>
      <c r="C14061" s="4" t="s">
        <v>13</v>
      </c>
      <c r="D14061" s="4" t="s">
        <v>13</v>
      </c>
      <c r="E14061" s="4" t="s">
        <v>13</v>
      </c>
      <c r="F14061" s="4" t="s">
        <v>9</v>
      </c>
      <c r="G14061" s="4" t="s">
        <v>13</v>
      </c>
      <c r="H14061" s="4" t="s">
        <v>13</v>
      </c>
      <c r="I14061" s="4" t="s">
        <v>84</v>
      </c>
    </row>
    <row r="14062" spans="1:9">
      <c r="A14062" t="n">
        <v>100326</v>
      </c>
      <c r="B14062" s="15" t="n">
        <v>5</v>
      </c>
      <c r="C14062" s="7" t="n">
        <v>35</v>
      </c>
      <c r="D14062" s="7" t="n">
        <v>1</v>
      </c>
      <c r="E14062" s="7" t="n">
        <v>0</v>
      </c>
      <c r="F14062" s="7" t="n">
        <v>-2</v>
      </c>
      <c r="G14062" s="7" t="n">
        <v>3</v>
      </c>
      <c r="H14062" s="7" t="n">
        <v>1</v>
      </c>
      <c r="I14062" s="16" t="n">
        <f t="normal" ca="1">A14066</f>
        <v>0</v>
      </c>
    </row>
    <row r="14063" spans="1:9">
      <c r="A14063" t="s">
        <v>4</v>
      </c>
      <c r="B14063" s="4" t="s">
        <v>5</v>
      </c>
      <c r="C14063" s="4" t="s">
        <v>13</v>
      </c>
      <c r="D14063" s="4" t="s">
        <v>6</v>
      </c>
    </row>
    <row r="14064" spans="1:9">
      <c r="A14064" t="n">
        <v>100340</v>
      </c>
      <c r="B14064" s="30" t="n">
        <v>2</v>
      </c>
      <c r="C14064" s="7" t="n">
        <v>0</v>
      </c>
      <c r="D14064" s="7" t="s">
        <v>1294</v>
      </c>
    </row>
    <row r="14065" spans="1:9">
      <c r="A14065" t="s">
        <v>4</v>
      </c>
      <c r="B14065" s="4" t="s">
        <v>5</v>
      </c>
    </row>
    <row r="14066" spans="1:9">
      <c r="A14066" t="n">
        <v>100360</v>
      </c>
      <c r="B14066" s="5" t="n">
        <v>1</v>
      </c>
    </row>
    <row r="14067" spans="1:9" s="3" customFormat="1" customHeight="0">
      <c r="A14067" s="3" t="s">
        <v>2</v>
      </c>
      <c r="B14067" s="3" t="s">
        <v>1363</v>
      </c>
    </row>
    <row r="14068" spans="1:9">
      <c r="A14068" t="s">
        <v>4</v>
      </c>
      <c r="B14068" s="4" t="s">
        <v>5</v>
      </c>
      <c r="C14068" s="4" t="s">
        <v>13</v>
      </c>
      <c r="D14068" s="4" t="s">
        <v>13</v>
      </c>
      <c r="E14068" s="4" t="s">
        <v>9</v>
      </c>
      <c r="F14068" s="4" t="s">
        <v>13</v>
      </c>
      <c r="G14068" s="4" t="s">
        <v>13</v>
      </c>
    </row>
    <row r="14069" spans="1:9">
      <c r="A14069" t="n">
        <v>100364</v>
      </c>
      <c r="B14069" s="25" t="n">
        <v>18</v>
      </c>
      <c r="C14069" s="7" t="n">
        <v>1</v>
      </c>
      <c r="D14069" s="7" t="n">
        <v>0</v>
      </c>
      <c r="E14069" s="7" t="n">
        <v>0</v>
      </c>
      <c r="F14069" s="7" t="n">
        <v>19</v>
      </c>
      <c r="G14069" s="7" t="n">
        <v>1</v>
      </c>
    </row>
    <row r="14070" spans="1:9">
      <c r="A14070" t="s">
        <v>4</v>
      </c>
      <c r="B14070" s="4" t="s">
        <v>5</v>
      </c>
      <c r="C14070" s="4" t="s">
        <v>13</v>
      </c>
      <c r="D14070" s="4" t="s">
        <v>13</v>
      </c>
      <c r="E14070" s="4" t="s">
        <v>10</v>
      </c>
      <c r="F14070" s="4" t="s">
        <v>9</v>
      </c>
    </row>
    <row r="14071" spans="1:9">
      <c r="A14071" t="n">
        <v>100373</v>
      </c>
      <c r="B14071" s="26" t="n">
        <v>31</v>
      </c>
      <c r="C14071" s="7" t="n">
        <v>0</v>
      </c>
      <c r="D14071" s="7" t="n">
        <v>1</v>
      </c>
      <c r="E14071" s="7" t="n">
        <v>0</v>
      </c>
      <c r="F14071" s="7" t="n">
        <v>1107296256</v>
      </c>
    </row>
    <row r="14072" spans="1:9">
      <c r="A14072" t="s">
        <v>4</v>
      </c>
      <c r="B14072" s="4" t="s">
        <v>5</v>
      </c>
      <c r="C14072" s="4" t="s">
        <v>13</v>
      </c>
      <c r="D14072" s="4" t="s">
        <v>13</v>
      </c>
      <c r="E14072" s="4" t="s">
        <v>6</v>
      </c>
      <c r="F14072" s="4" t="s">
        <v>10</v>
      </c>
    </row>
    <row r="14073" spans="1:9">
      <c r="A14073" t="n">
        <v>100382</v>
      </c>
      <c r="B14073" s="26" t="n">
        <v>31</v>
      </c>
      <c r="C14073" s="7" t="n">
        <v>1</v>
      </c>
      <c r="D14073" s="7" t="n">
        <v>1</v>
      </c>
      <c r="E14073" s="7" t="s">
        <v>1364</v>
      </c>
      <c r="F14073" s="7" t="n">
        <v>65</v>
      </c>
    </row>
    <row r="14074" spans="1:9">
      <c r="A14074" t="s">
        <v>4</v>
      </c>
      <c r="B14074" s="4" t="s">
        <v>5</v>
      </c>
      <c r="C14074" s="4" t="s">
        <v>13</v>
      </c>
      <c r="D14074" s="4" t="s">
        <v>13</v>
      </c>
      <c r="E14074" s="4" t="s">
        <v>6</v>
      </c>
      <c r="F14074" s="4" t="s">
        <v>10</v>
      </c>
    </row>
    <row r="14075" spans="1:9">
      <c r="A14075" t="n">
        <v>100422</v>
      </c>
      <c r="B14075" s="26" t="n">
        <v>31</v>
      </c>
      <c r="C14075" s="7" t="n">
        <v>1</v>
      </c>
      <c r="D14075" s="7" t="n">
        <v>1</v>
      </c>
      <c r="E14075" s="7" t="s">
        <v>1365</v>
      </c>
      <c r="F14075" s="7" t="n">
        <v>66</v>
      </c>
    </row>
    <row r="14076" spans="1:9">
      <c r="A14076" t="s">
        <v>4</v>
      </c>
      <c r="B14076" s="4" t="s">
        <v>5</v>
      </c>
      <c r="C14076" s="4" t="s">
        <v>13</v>
      </c>
      <c r="D14076" s="4" t="s">
        <v>13</v>
      </c>
      <c r="E14076" s="4" t="s">
        <v>6</v>
      </c>
      <c r="F14076" s="4" t="s">
        <v>10</v>
      </c>
    </row>
    <row r="14077" spans="1:9">
      <c r="A14077" t="n">
        <v>100462</v>
      </c>
      <c r="B14077" s="26" t="n">
        <v>31</v>
      </c>
      <c r="C14077" s="7" t="n">
        <v>1</v>
      </c>
      <c r="D14077" s="7" t="n">
        <v>1</v>
      </c>
      <c r="E14077" s="7" t="s">
        <v>1366</v>
      </c>
      <c r="F14077" s="7" t="n">
        <v>67</v>
      </c>
    </row>
    <row r="14078" spans="1:9">
      <c r="A14078" t="s">
        <v>4</v>
      </c>
      <c r="B14078" s="4" t="s">
        <v>5</v>
      </c>
      <c r="C14078" s="4" t="s">
        <v>13</v>
      </c>
      <c r="D14078" s="4" t="s">
        <v>13</v>
      </c>
      <c r="E14078" s="4" t="s">
        <v>6</v>
      </c>
      <c r="F14078" s="4" t="s">
        <v>10</v>
      </c>
    </row>
    <row r="14079" spans="1:9">
      <c r="A14079" t="n">
        <v>100502</v>
      </c>
      <c r="B14079" s="26" t="n">
        <v>31</v>
      </c>
      <c r="C14079" s="7" t="n">
        <v>1</v>
      </c>
      <c r="D14079" s="7" t="n">
        <v>1</v>
      </c>
      <c r="E14079" s="7" t="s">
        <v>1367</v>
      </c>
      <c r="F14079" s="7" t="n">
        <v>68</v>
      </c>
    </row>
    <row r="14080" spans="1:9">
      <c r="A14080" t="s">
        <v>4</v>
      </c>
      <c r="B14080" s="4" t="s">
        <v>5</v>
      </c>
      <c r="C14080" s="4" t="s">
        <v>13</v>
      </c>
      <c r="D14080" s="4" t="s">
        <v>13</v>
      </c>
      <c r="E14080" s="4" t="s">
        <v>13</v>
      </c>
      <c r="F14080" s="4" t="s">
        <v>10</v>
      </c>
      <c r="G14080" s="4" t="s">
        <v>10</v>
      </c>
      <c r="H14080" s="4" t="s">
        <v>13</v>
      </c>
    </row>
    <row r="14081" spans="1:8">
      <c r="A14081" t="n">
        <v>100546</v>
      </c>
      <c r="B14081" s="26" t="n">
        <v>31</v>
      </c>
      <c r="C14081" s="7" t="n">
        <v>2</v>
      </c>
      <c r="D14081" s="7" t="n">
        <v>1</v>
      </c>
      <c r="E14081" s="7" t="n">
        <v>1</v>
      </c>
      <c r="F14081" s="7" t="n">
        <v>65535</v>
      </c>
      <c r="G14081" s="7" t="n">
        <v>65535</v>
      </c>
      <c r="H14081" s="7" t="n">
        <v>0</v>
      </c>
    </row>
    <row r="14082" spans="1:8">
      <c r="A14082" t="s">
        <v>4</v>
      </c>
      <c r="B14082" s="4" t="s">
        <v>5</v>
      </c>
      <c r="C14082" s="4" t="s">
        <v>13</v>
      </c>
      <c r="D14082" s="4" t="s">
        <v>13</v>
      </c>
      <c r="E14082" s="4" t="s">
        <v>13</v>
      </c>
    </row>
    <row r="14083" spans="1:8">
      <c r="A14083" t="n">
        <v>100555</v>
      </c>
      <c r="B14083" s="26" t="n">
        <v>31</v>
      </c>
      <c r="C14083" s="7" t="n">
        <v>4</v>
      </c>
      <c r="D14083" s="7" t="n">
        <v>1</v>
      </c>
      <c r="E14083" s="7" t="n">
        <v>1</v>
      </c>
    </row>
    <row r="14084" spans="1:8">
      <c r="A14084" t="s">
        <v>4</v>
      </c>
      <c r="B14084" s="4" t="s">
        <v>5</v>
      </c>
      <c r="C14084" s="4" t="s">
        <v>13</v>
      </c>
      <c r="D14084" s="4" t="s">
        <v>13</v>
      </c>
    </row>
    <row r="14085" spans="1:8">
      <c r="A14085" t="n">
        <v>100559</v>
      </c>
      <c r="B14085" s="26" t="n">
        <v>31</v>
      </c>
      <c r="C14085" s="7" t="n">
        <v>3</v>
      </c>
      <c r="D14085" s="7" t="n">
        <v>1</v>
      </c>
    </row>
    <row r="14086" spans="1:8">
      <c r="A14086" t="s">
        <v>4</v>
      </c>
      <c r="B14086" s="4" t="s">
        <v>5</v>
      </c>
      <c r="C14086" s="4" t="s">
        <v>13</v>
      </c>
      <c r="D14086" s="4" t="s">
        <v>13</v>
      </c>
      <c r="E14086" s="4" t="s">
        <v>13</v>
      </c>
      <c r="F14086" s="4" t="s">
        <v>9</v>
      </c>
      <c r="G14086" s="4" t="s">
        <v>13</v>
      </c>
      <c r="H14086" s="4" t="s">
        <v>13</v>
      </c>
      <c r="I14086" s="4" t="s">
        <v>84</v>
      </c>
    </row>
    <row r="14087" spans="1:8">
      <c r="A14087" t="n">
        <v>100562</v>
      </c>
      <c r="B14087" s="15" t="n">
        <v>5</v>
      </c>
      <c r="C14087" s="7" t="n">
        <v>35</v>
      </c>
      <c r="D14087" s="7" t="n">
        <v>1</v>
      </c>
      <c r="E14087" s="7" t="n">
        <v>0</v>
      </c>
      <c r="F14087" s="7" t="n">
        <v>-2</v>
      </c>
      <c r="G14087" s="7" t="n">
        <v>3</v>
      </c>
      <c r="H14087" s="7" t="n">
        <v>1</v>
      </c>
      <c r="I14087" s="16" t="n">
        <f t="normal" ca="1">A14091</f>
        <v>0</v>
      </c>
    </row>
    <row r="14088" spans="1:8">
      <c r="A14088" t="s">
        <v>4</v>
      </c>
      <c r="B14088" s="4" t="s">
        <v>5</v>
      </c>
      <c r="C14088" s="4" t="s">
        <v>13</v>
      </c>
      <c r="D14088" s="4" t="s">
        <v>6</v>
      </c>
    </row>
    <row r="14089" spans="1:8">
      <c r="A14089" t="n">
        <v>100576</v>
      </c>
      <c r="B14089" s="30" t="n">
        <v>2</v>
      </c>
      <c r="C14089" s="7" t="n">
        <v>0</v>
      </c>
      <c r="D14089" s="7" t="s">
        <v>1294</v>
      </c>
    </row>
    <row r="14090" spans="1:8">
      <c r="A14090" t="s">
        <v>4</v>
      </c>
      <c r="B14090" s="4" t="s">
        <v>5</v>
      </c>
    </row>
    <row r="14091" spans="1:8">
      <c r="A14091" t="n">
        <v>100596</v>
      </c>
      <c r="B14091" s="5" t="n">
        <v>1</v>
      </c>
    </row>
    <row r="14092" spans="1:8" s="3" customFormat="1" customHeight="0">
      <c r="A14092" s="3" t="s">
        <v>2</v>
      </c>
      <c r="B14092" s="3" t="s">
        <v>1368</v>
      </c>
    </row>
    <row r="14093" spans="1:8">
      <c r="A14093" t="s">
        <v>4</v>
      </c>
      <c r="B14093" s="4" t="s">
        <v>5</v>
      </c>
      <c r="C14093" s="4" t="s">
        <v>13</v>
      </c>
      <c r="D14093" s="4" t="s">
        <v>13</v>
      </c>
      <c r="E14093" s="4" t="s">
        <v>9</v>
      </c>
      <c r="F14093" s="4" t="s">
        <v>13</v>
      </c>
      <c r="G14093" s="4" t="s">
        <v>13</v>
      </c>
    </row>
    <row r="14094" spans="1:8">
      <c r="A14094" t="n">
        <v>100600</v>
      </c>
      <c r="B14094" s="25" t="n">
        <v>18</v>
      </c>
      <c r="C14094" s="7" t="n">
        <v>1</v>
      </c>
      <c r="D14094" s="7" t="n">
        <v>0</v>
      </c>
      <c r="E14094" s="7" t="n">
        <v>0</v>
      </c>
      <c r="F14094" s="7" t="n">
        <v>19</v>
      </c>
      <c r="G14094" s="7" t="n">
        <v>1</v>
      </c>
    </row>
    <row r="14095" spans="1:8">
      <c r="A14095" t="s">
        <v>4</v>
      </c>
      <c r="B14095" s="4" t="s">
        <v>5</v>
      </c>
      <c r="C14095" s="4" t="s">
        <v>13</v>
      </c>
      <c r="D14095" s="4" t="s">
        <v>13</v>
      </c>
      <c r="E14095" s="4" t="s">
        <v>10</v>
      </c>
      <c r="F14095" s="4" t="s">
        <v>9</v>
      </c>
    </row>
    <row r="14096" spans="1:8">
      <c r="A14096" t="n">
        <v>100609</v>
      </c>
      <c r="B14096" s="26" t="n">
        <v>31</v>
      </c>
      <c r="C14096" s="7" t="n">
        <v>0</v>
      </c>
      <c r="D14096" s="7" t="n">
        <v>1</v>
      </c>
      <c r="E14096" s="7" t="n">
        <v>0</v>
      </c>
      <c r="F14096" s="7" t="n">
        <v>1107296256</v>
      </c>
    </row>
    <row r="14097" spans="1:9">
      <c r="A14097" t="s">
        <v>4</v>
      </c>
      <c r="B14097" s="4" t="s">
        <v>5</v>
      </c>
      <c r="C14097" s="4" t="s">
        <v>13</v>
      </c>
      <c r="D14097" s="4" t="s">
        <v>13</v>
      </c>
      <c r="E14097" s="4" t="s">
        <v>6</v>
      </c>
      <c r="F14097" s="4" t="s">
        <v>10</v>
      </c>
    </row>
    <row r="14098" spans="1:9">
      <c r="A14098" t="n">
        <v>100618</v>
      </c>
      <c r="B14098" s="26" t="n">
        <v>31</v>
      </c>
      <c r="C14098" s="7" t="n">
        <v>1</v>
      </c>
      <c r="D14098" s="7" t="n">
        <v>1</v>
      </c>
      <c r="E14098" s="7" t="s">
        <v>1369</v>
      </c>
      <c r="F14098" s="7" t="n">
        <v>71</v>
      </c>
    </row>
    <row r="14099" spans="1:9">
      <c r="A14099" t="s">
        <v>4</v>
      </c>
      <c r="B14099" s="4" t="s">
        <v>5</v>
      </c>
      <c r="C14099" s="4" t="s">
        <v>13</v>
      </c>
      <c r="D14099" s="4" t="s">
        <v>13</v>
      </c>
      <c r="E14099" s="4" t="s">
        <v>6</v>
      </c>
      <c r="F14099" s="4" t="s">
        <v>10</v>
      </c>
    </row>
    <row r="14100" spans="1:9">
      <c r="A14100" t="n">
        <v>100658</v>
      </c>
      <c r="B14100" s="26" t="n">
        <v>31</v>
      </c>
      <c r="C14100" s="7" t="n">
        <v>1</v>
      </c>
      <c r="D14100" s="7" t="n">
        <v>1</v>
      </c>
      <c r="E14100" s="7" t="s">
        <v>1370</v>
      </c>
      <c r="F14100" s="7" t="n">
        <v>72</v>
      </c>
    </row>
    <row r="14101" spans="1:9">
      <c r="A14101" t="s">
        <v>4</v>
      </c>
      <c r="B14101" s="4" t="s">
        <v>5</v>
      </c>
      <c r="C14101" s="4" t="s">
        <v>13</v>
      </c>
      <c r="D14101" s="4" t="s">
        <v>13</v>
      </c>
      <c r="E14101" s="4" t="s">
        <v>6</v>
      </c>
      <c r="F14101" s="4" t="s">
        <v>10</v>
      </c>
    </row>
    <row r="14102" spans="1:9">
      <c r="A14102" t="n">
        <v>100698</v>
      </c>
      <c r="B14102" s="26" t="n">
        <v>31</v>
      </c>
      <c r="C14102" s="7" t="n">
        <v>1</v>
      </c>
      <c r="D14102" s="7" t="n">
        <v>1</v>
      </c>
      <c r="E14102" s="7" t="s">
        <v>1371</v>
      </c>
      <c r="F14102" s="7" t="n">
        <v>69</v>
      </c>
    </row>
    <row r="14103" spans="1:9">
      <c r="A14103" t="s">
        <v>4</v>
      </c>
      <c r="B14103" s="4" t="s">
        <v>5</v>
      </c>
      <c r="C14103" s="4" t="s">
        <v>13</v>
      </c>
      <c r="D14103" s="4" t="s">
        <v>13</v>
      </c>
      <c r="E14103" s="4" t="s">
        <v>6</v>
      </c>
      <c r="F14103" s="4" t="s">
        <v>10</v>
      </c>
    </row>
    <row r="14104" spans="1:9">
      <c r="A14104" t="n">
        <v>100739</v>
      </c>
      <c r="B14104" s="26" t="n">
        <v>31</v>
      </c>
      <c r="C14104" s="7" t="n">
        <v>1</v>
      </c>
      <c r="D14104" s="7" t="n">
        <v>1</v>
      </c>
      <c r="E14104" s="7" t="s">
        <v>1372</v>
      </c>
      <c r="F14104" s="7" t="n">
        <v>70</v>
      </c>
    </row>
    <row r="14105" spans="1:9">
      <c r="A14105" t="s">
        <v>4</v>
      </c>
      <c r="B14105" s="4" t="s">
        <v>5</v>
      </c>
      <c r="C14105" s="4" t="s">
        <v>13</v>
      </c>
      <c r="D14105" s="4" t="s">
        <v>13</v>
      </c>
      <c r="E14105" s="4" t="s">
        <v>6</v>
      </c>
      <c r="F14105" s="4" t="s">
        <v>10</v>
      </c>
    </row>
    <row r="14106" spans="1:9">
      <c r="A14106" t="n">
        <v>100780</v>
      </c>
      <c r="B14106" s="26" t="n">
        <v>31</v>
      </c>
      <c r="C14106" s="7" t="n">
        <v>1</v>
      </c>
      <c r="D14106" s="7" t="n">
        <v>1</v>
      </c>
      <c r="E14106" s="7" t="s">
        <v>1373</v>
      </c>
      <c r="F14106" s="7" t="n">
        <v>73</v>
      </c>
    </row>
    <row r="14107" spans="1:9">
      <c r="A14107" t="s">
        <v>4</v>
      </c>
      <c r="B14107" s="4" t="s">
        <v>5</v>
      </c>
      <c r="C14107" s="4" t="s">
        <v>13</v>
      </c>
      <c r="D14107" s="4" t="s">
        <v>13</v>
      </c>
      <c r="E14107" s="4" t="s">
        <v>6</v>
      </c>
      <c r="F14107" s="4" t="s">
        <v>10</v>
      </c>
    </row>
    <row r="14108" spans="1:9">
      <c r="A14108" t="n">
        <v>100821</v>
      </c>
      <c r="B14108" s="26" t="n">
        <v>31</v>
      </c>
      <c r="C14108" s="7" t="n">
        <v>1</v>
      </c>
      <c r="D14108" s="7" t="n">
        <v>1</v>
      </c>
      <c r="E14108" s="7" t="s">
        <v>1374</v>
      </c>
      <c r="F14108" s="7" t="n">
        <v>74</v>
      </c>
    </row>
    <row r="14109" spans="1:9">
      <c r="A14109" t="s">
        <v>4</v>
      </c>
      <c r="B14109" s="4" t="s">
        <v>5</v>
      </c>
      <c r="C14109" s="4" t="s">
        <v>13</v>
      </c>
      <c r="D14109" s="4" t="s">
        <v>13</v>
      </c>
      <c r="E14109" s="4" t="s">
        <v>13</v>
      </c>
      <c r="F14109" s="4" t="s">
        <v>10</v>
      </c>
      <c r="G14109" s="4" t="s">
        <v>10</v>
      </c>
      <c r="H14109" s="4" t="s">
        <v>13</v>
      </c>
    </row>
    <row r="14110" spans="1:9">
      <c r="A14110" t="n">
        <v>100862</v>
      </c>
      <c r="B14110" s="26" t="n">
        <v>31</v>
      </c>
      <c r="C14110" s="7" t="n">
        <v>2</v>
      </c>
      <c r="D14110" s="7" t="n">
        <v>1</v>
      </c>
      <c r="E14110" s="7" t="n">
        <v>1</v>
      </c>
      <c r="F14110" s="7" t="n">
        <v>65535</v>
      </c>
      <c r="G14110" s="7" t="n">
        <v>65535</v>
      </c>
      <c r="H14110" s="7" t="n">
        <v>0</v>
      </c>
    </row>
    <row r="14111" spans="1:9">
      <c r="A14111" t="s">
        <v>4</v>
      </c>
      <c r="B14111" s="4" t="s">
        <v>5</v>
      </c>
      <c r="C14111" s="4" t="s">
        <v>13</v>
      </c>
      <c r="D14111" s="4" t="s">
        <v>13</v>
      </c>
      <c r="E14111" s="4" t="s">
        <v>13</v>
      </c>
    </row>
    <row r="14112" spans="1:9">
      <c r="A14112" t="n">
        <v>100871</v>
      </c>
      <c r="B14112" s="26" t="n">
        <v>31</v>
      </c>
      <c r="C14112" s="7" t="n">
        <v>4</v>
      </c>
      <c r="D14112" s="7" t="n">
        <v>1</v>
      </c>
      <c r="E14112" s="7" t="n">
        <v>1</v>
      </c>
    </row>
    <row r="14113" spans="1:8">
      <c r="A14113" t="s">
        <v>4</v>
      </c>
      <c r="B14113" s="4" t="s">
        <v>5</v>
      </c>
      <c r="C14113" s="4" t="s">
        <v>13</v>
      </c>
      <c r="D14113" s="4" t="s">
        <v>13</v>
      </c>
    </row>
    <row r="14114" spans="1:8">
      <c r="A14114" t="n">
        <v>100875</v>
      </c>
      <c r="B14114" s="26" t="n">
        <v>31</v>
      </c>
      <c r="C14114" s="7" t="n">
        <v>3</v>
      </c>
      <c r="D14114" s="7" t="n">
        <v>1</v>
      </c>
    </row>
    <row r="14115" spans="1:8">
      <c r="A14115" t="s">
        <v>4</v>
      </c>
      <c r="B14115" s="4" t="s">
        <v>5</v>
      </c>
      <c r="C14115" s="4" t="s">
        <v>13</v>
      </c>
      <c r="D14115" s="4" t="s">
        <v>13</v>
      </c>
      <c r="E14115" s="4" t="s">
        <v>13</v>
      </c>
      <c r="F14115" s="4" t="s">
        <v>9</v>
      </c>
      <c r="G14115" s="4" t="s">
        <v>13</v>
      </c>
      <c r="H14115" s="4" t="s">
        <v>13</v>
      </c>
      <c r="I14115" s="4" t="s">
        <v>84</v>
      </c>
    </row>
    <row r="14116" spans="1:8">
      <c r="A14116" t="n">
        <v>100878</v>
      </c>
      <c r="B14116" s="15" t="n">
        <v>5</v>
      </c>
      <c r="C14116" s="7" t="n">
        <v>35</v>
      </c>
      <c r="D14116" s="7" t="n">
        <v>1</v>
      </c>
      <c r="E14116" s="7" t="n">
        <v>0</v>
      </c>
      <c r="F14116" s="7" t="n">
        <v>-2</v>
      </c>
      <c r="G14116" s="7" t="n">
        <v>3</v>
      </c>
      <c r="H14116" s="7" t="n">
        <v>1</v>
      </c>
      <c r="I14116" s="16" t="n">
        <f t="normal" ca="1">A14120</f>
        <v>0</v>
      </c>
    </row>
    <row r="14117" spans="1:8">
      <c r="A14117" t="s">
        <v>4</v>
      </c>
      <c r="B14117" s="4" t="s">
        <v>5</v>
      </c>
      <c r="C14117" s="4" t="s">
        <v>13</v>
      </c>
      <c r="D14117" s="4" t="s">
        <v>6</v>
      </c>
    </row>
    <row r="14118" spans="1:8">
      <c r="A14118" t="n">
        <v>100892</v>
      </c>
      <c r="B14118" s="30" t="n">
        <v>2</v>
      </c>
      <c r="C14118" s="7" t="n">
        <v>0</v>
      </c>
      <c r="D14118" s="7" t="s">
        <v>1294</v>
      </c>
    </row>
    <row r="14119" spans="1:8">
      <c r="A14119" t="s">
        <v>4</v>
      </c>
      <c r="B14119" s="4" t="s">
        <v>5</v>
      </c>
    </row>
    <row r="14120" spans="1:8">
      <c r="A14120" t="n">
        <v>100912</v>
      </c>
      <c r="B14120" s="5" t="n">
        <v>1</v>
      </c>
    </row>
    <row r="14121" spans="1:8" s="3" customFormat="1" customHeight="0">
      <c r="A14121" s="3" t="s">
        <v>2</v>
      </c>
      <c r="B14121" s="3" t="s">
        <v>1375</v>
      </c>
    </row>
    <row r="14122" spans="1:8">
      <c r="A14122" t="s">
        <v>4</v>
      </c>
      <c r="B14122" s="4" t="s">
        <v>5</v>
      </c>
      <c r="C14122" s="4" t="s">
        <v>13</v>
      </c>
    </row>
    <row r="14123" spans="1:8">
      <c r="A14123" t="n">
        <v>100916</v>
      </c>
      <c r="B14123" s="31" t="n">
        <v>64</v>
      </c>
      <c r="C14123" s="7" t="n">
        <v>2</v>
      </c>
    </row>
    <row r="14124" spans="1:8">
      <c r="A14124" t="s">
        <v>4</v>
      </c>
      <c r="B14124" s="4" t="s">
        <v>5</v>
      </c>
      <c r="C14124" s="4" t="s">
        <v>13</v>
      </c>
      <c r="D14124" s="4" t="s">
        <v>10</v>
      </c>
    </row>
    <row r="14125" spans="1:8">
      <c r="A14125" t="n">
        <v>100918</v>
      </c>
      <c r="B14125" s="31" t="n">
        <v>64</v>
      </c>
      <c r="C14125" s="7" t="n">
        <v>0</v>
      </c>
      <c r="D14125" s="7" t="n">
        <v>0</v>
      </c>
    </row>
    <row r="14126" spans="1:8">
      <c r="A14126" t="s">
        <v>4</v>
      </c>
      <c r="B14126" s="4" t="s">
        <v>5</v>
      </c>
      <c r="C14126" s="4" t="s">
        <v>13</v>
      </c>
      <c r="D14126" s="4" t="s">
        <v>10</v>
      </c>
    </row>
    <row r="14127" spans="1:8">
      <c r="A14127" t="n">
        <v>100922</v>
      </c>
      <c r="B14127" s="31" t="n">
        <v>64</v>
      </c>
      <c r="C14127" s="7" t="n">
        <v>4</v>
      </c>
      <c r="D14127" s="7" t="n">
        <v>0</v>
      </c>
    </row>
    <row r="14128" spans="1:8">
      <c r="A14128" t="s">
        <v>4</v>
      </c>
      <c r="B14128" s="4" t="s">
        <v>5</v>
      </c>
      <c r="C14128" s="4" t="s">
        <v>13</v>
      </c>
      <c r="D14128" s="4" t="s">
        <v>6</v>
      </c>
    </row>
    <row r="14129" spans="1:9">
      <c r="A14129" t="n">
        <v>100926</v>
      </c>
      <c r="B14129" s="30" t="n">
        <v>2</v>
      </c>
      <c r="C14129" s="7" t="n">
        <v>11</v>
      </c>
      <c r="D14129" s="7" t="s">
        <v>562</v>
      </c>
    </row>
    <row r="14130" spans="1:9">
      <c r="A14130" t="s">
        <v>4</v>
      </c>
      <c r="B14130" s="4" t="s">
        <v>5</v>
      </c>
      <c r="C14130" s="4" t="s">
        <v>13</v>
      </c>
      <c r="D14130" s="4" t="s">
        <v>6</v>
      </c>
    </row>
    <row r="14131" spans="1:9">
      <c r="A14131" t="n">
        <v>100942</v>
      </c>
      <c r="B14131" s="30" t="n">
        <v>2</v>
      </c>
      <c r="C14131" s="7" t="n">
        <v>11</v>
      </c>
      <c r="D14131" s="7" t="s">
        <v>563</v>
      </c>
    </row>
    <row r="14132" spans="1:9">
      <c r="A14132" t="s">
        <v>4</v>
      </c>
      <c r="B14132" s="4" t="s">
        <v>5</v>
      </c>
      <c r="C14132" s="4" t="s">
        <v>10</v>
      </c>
    </row>
    <row r="14133" spans="1:9">
      <c r="A14133" t="n">
        <v>100963</v>
      </c>
      <c r="B14133" s="9" t="n">
        <v>12</v>
      </c>
      <c r="C14133" s="7" t="n">
        <v>6400</v>
      </c>
    </row>
    <row r="14134" spans="1:9">
      <c r="A14134" t="s">
        <v>4</v>
      </c>
      <c r="B14134" s="4" t="s">
        <v>5</v>
      </c>
      <c r="C14134" s="4" t="s">
        <v>13</v>
      </c>
      <c r="D14134" s="4" t="s">
        <v>13</v>
      </c>
      <c r="E14134" s="4" t="s">
        <v>13</v>
      </c>
      <c r="F14134" s="4" t="s">
        <v>13</v>
      </c>
      <c r="G14134" s="4" t="s">
        <v>10</v>
      </c>
      <c r="H14134" s="4" t="s">
        <v>84</v>
      </c>
      <c r="I14134" s="4" t="s">
        <v>10</v>
      </c>
      <c r="J14134" s="4" t="s">
        <v>84</v>
      </c>
      <c r="K14134" s="4" t="s">
        <v>10</v>
      </c>
      <c r="L14134" s="4" t="s">
        <v>84</v>
      </c>
      <c r="M14134" s="4" t="s">
        <v>10</v>
      </c>
      <c r="N14134" s="4" t="s">
        <v>84</v>
      </c>
      <c r="O14134" s="4" t="s">
        <v>10</v>
      </c>
      <c r="P14134" s="4" t="s">
        <v>84</v>
      </c>
      <c r="Q14134" s="4" t="s">
        <v>10</v>
      </c>
      <c r="R14134" s="4" t="s">
        <v>84</v>
      </c>
      <c r="S14134" s="4" t="s">
        <v>10</v>
      </c>
      <c r="T14134" s="4" t="s">
        <v>84</v>
      </c>
      <c r="U14134" s="4" t="s">
        <v>10</v>
      </c>
      <c r="V14134" s="4" t="s">
        <v>84</v>
      </c>
      <c r="W14134" s="4" t="s">
        <v>10</v>
      </c>
      <c r="X14134" s="4" t="s">
        <v>84</v>
      </c>
      <c r="Y14134" s="4" t="s">
        <v>10</v>
      </c>
      <c r="Z14134" s="4" t="s">
        <v>84</v>
      </c>
      <c r="AA14134" s="4" t="s">
        <v>10</v>
      </c>
      <c r="AB14134" s="4" t="s">
        <v>84</v>
      </c>
      <c r="AC14134" s="4" t="s">
        <v>10</v>
      </c>
      <c r="AD14134" s="4" t="s">
        <v>84</v>
      </c>
      <c r="AE14134" s="4" t="s">
        <v>10</v>
      </c>
      <c r="AF14134" s="4" t="s">
        <v>84</v>
      </c>
      <c r="AG14134" s="4" t="s">
        <v>10</v>
      </c>
      <c r="AH14134" s="4" t="s">
        <v>84</v>
      </c>
      <c r="AI14134" s="4" t="s">
        <v>10</v>
      </c>
      <c r="AJ14134" s="4" t="s">
        <v>84</v>
      </c>
      <c r="AK14134" s="4" t="s">
        <v>10</v>
      </c>
      <c r="AL14134" s="4" t="s">
        <v>84</v>
      </c>
      <c r="AM14134" s="4" t="s">
        <v>10</v>
      </c>
      <c r="AN14134" s="4" t="s">
        <v>84</v>
      </c>
      <c r="AO14134" s="4" t="s">
        <v>10</v>
      </c>
      <c r="AP14134" s="4" t="s">
        <v>84</v>
      </c>
      <c r="AQ14134" s="4" t="s">
        <v>10</v>
      </c>
      <c r="AR14134" s="4" t="s">
        <v>84</v>
      </c>
      <c r="AS14134" s="4" t="s">
        <v>10</v>
      </c>
      <c r="AT14134" s="4" t="s">
        <v>84</v>
      </c>
      <c r="AU14134" s="4" t="s">
        <v>10</v>
      </c>
      <c r="AV14134" s="4" t="s">
        <v>84</v>
      </c>
      <c r="AW14134" s="4" t="s">
        <v>10</v>
      </c>
      <c r="AX14134" s="4" t="s">
        <v>84</v>
      </c>
      <c r="AY14134" s="4" t="s">
        <v>10</v>
      </c>
      <c r="AZ14134" s="4" t="s">
        <v>84</v>
      </c>
      <c r="BA14134" s="4" t="s">
        <v>10</v>
      </c>
      <c r="BB14134" s="4" t="s">
        <v>84</v>
      </c>
      <c r="BC14134" s="4" t="s">
        <v>10</v>
      </c>
      <c r="BD14134" s="4" t="s">
        <v>84</v>
      </c>
      <c r="BE14134" s="4" t="s">
        <v>10</v>
      </c>
      <c r="BF14134" s="4" t="s">
        <v>84</v>
      </c>
      <c r="BG14134" s="4" t="s">
        <v>10</v>
      </c>
      <c r="BH14134" s="4" t="s">
        <v>84</v>
      </c>
      <c r="BI14134" s="4" t="s">
        <v>10</v>
      </c>
      <c r="BJ14134" s="4" t="s">
        <v>84</v>
      </c>
      <c r="BK14134" s="4" t="s">
        <v>10</v>
      </c>
      <c r="BL14134" s="4" t="s">
        <v>84</v>
      </c>
      <c r="BM14134" s="4" t="s">
        <v>10</v>
      </c>
      <c r="BN14134" s="4" t="s">
        <v>84</v>
      </c>
      <c r="BO14134" s="4" t="s">
        <v>10</v>
      </c>
      <c r="BP14134" s="4" t="s">
        <v>84</v>
      </c>
      <c r="BQ14134" s="4" t="s">
        <v>10</v>
      </c>
      <c r="BR14134" s="4" t="s">
        <v>84</v>
      </c>
      <c r="BS14134" s="4" t="s">
        <v>10</v>
      </c>
      <c r="BT14134" s="4" t="s">
        <v>84</v>
      </c>
      <c r="BU14134" s="4" t="s">
        <v>10</v>
      </c>
      <c r="BV14134" s="4" t="s">
        <v>84</v>
      </c>
      <c r="BW14134" s="4" t="s">
        <v>10</v>
      </c>
      <c r="BX14134" s="4" t="s">
        <v>84</v>
      </c>
      <c r="BY14134" s="4" t="s">
        <v>10</v>
      </c>
      <c r="BZ14134" s="4" t="s">
        <v>84</v>
      </c>
      <c r="CA14134" s="4" t="s">
        <v>10</v>
      </c>
      <c r="CB14134" s="4" t="s">
        <v>84</v>
      </c>
      <c r="CC14134" s="4" t="s">
        <v>10</v>
      </c>
      <c r="CD14134" s="4" t="s">
        <v>84</v>
      </c>
      <c r="CE14134" s="4" t="s">
        <v>10</v>
      </c>
      <c r="CF14134" s="4" t="s">
        <v>84</v>
      </c>
      <c r="CG14134" s="4" t="s">
        <v>10</v>
      </c>
      <c r="CH14134" s="4" t="s">
        <v>84</v>
      </c>
      <c r="CI14134" s="4" t="s">
        <v>10</v>
      </c>
      <c r="CJ14134" s="4" t="s">
        <v>84</v>
      </c>
      <c r="CK14134" s="4" t="s">
        <v>10</v>
      </c>
      <c r="CL14134" s="4" t="s">
        <v>84</v>
      </c>
      <c r="CM14134" s="4" t="s">
        <v>10</v>
      </c>
      <c r="CN14134" s="4" t="s">
        <v>84</v>
      </c>
      <c r="CO14134" s="4" t="s">
        <v>10</v>
      </c>
      <c r="CP14134" s="4" t="s">
        <v>84</v>
      </c>
      <c r="CQ14134" s="4" t="s">
        <v>10</v>
      </c>
      <c r="CR14134" s="4" t="s">
        <v>84</v>
      </c>
      <c r="CS14134" s="4" t="s">
        <v>10</v>
      </c>
      <c r="CT14134" s="4" t="s">
        <v>84</v>
      </c>
      <c r="CU14134" s="4" t="s">
        <v>10</v>
      </c>
      <c r="CV14134" s="4" t="s">
        <v>84</v>
      </c>
      <c r="CW14134" s="4" t="s">
        <v>10</v>
      </c>
      <c r="CX14134" s="4" t="s">
        <v>84</v>
      </c>
      <c r="CY14134" s="4" t="s">
        <v>10</v>
      </c>
      <c r="CZ14134" s="4" t="s">
        <v>84</v>
      </c>
      <c r="DA14134" s="4" t="s">
        <v>10</v>
      </c>
      <c r="DB14134" s="4" t="s">
        <v>84</v>
      </c>
      <c r="DC14134" s="4" t="s">
        <v>10</v>
      </c>
      <c r="DD14134" s="4" t="s">
        <v>84</v>
      </c>
      <c r="DE14134" s="4" t="s">
        <v>10</v>
      </c>
      <c r="DF14134" s="4" t="s">
        <v>84</v>
      </c>
      <c r="DG14134" s="4" t="s">
        <v>10</v>
      </c>
      <c r="DH14134" s="4" t="s">
        <v>84</v>
      </c>
      <c r="DI14134" s="4" t="s">
        <v>10</v>
      </c>
      <c r="DJ14134" s="4" t="s">
        <v>84</v>
      </c>
      <c r="DK14134" s="4" t="s">
        <v>10</v>
      </c>
      <c r="DL14134" s="4" t="s">
        <v>84</v>
      </c>
      <c r="DM14134" s="4" t="s">
        <v>10</v>
      </c>
      <c r="DN14134" s="4" t="s">
        <v>84</v>
      </c>
      <c r="DO14134" s="4" t="s">
        <v>10</v>
      </c>
      <c r="DP14134" s="4" t="s">
        <v>84</v>
      </c>
      <c r="DQ14134" s="4" t="s">
        <v>10</v>
      </c>
      <c r="DR14134" s="4" t="s">
        <v>84</v>
      </c>
      <c r="DS14134" s="4" t="s">
        <v>10</v>
      </c>
      <c r="DT14134" s="4" t="s">
        <v>84</v>
      </c>
      <c r="DU14134" s="4" t="s">
        <v>10</v>
      </c>
      <c r="DV14134" s="4" t="s">
        <v>84</v>
      </c>
      <c r="DW14134" s="4" t="s">
        <v>10</v>
      </c>
      <c r="DX14134" s="4" t="s">
        <v>84</v>
      </c>
      <c r="DY14134" s="4" t="s">
        <v>10</v>
      </c>
      <c r="DZ14134" s="4" t="s">
        <v>84</v>
      </c>
      <c r="EA14134" s="4" t="s">
        <v>10</v>
      </c>
      <c r="EB14134" s="4" t="s">
        <v>84</v>
      </c>
      <c r="EC14134" s="4" t="s">
        <v>10</v>
      </c>
      <c r="ED14134" s="4" t="s">
        <v>84</v>
      </c>
      <c r="EE14134" s="4" t="s">
        <v>10</v>
      </c>
      <c r="EF14134" s="4" t="s">
        <v>84</v>
      </c>
      <c r="EG14134" s="4" t="s">
        <v>10</v>
      </c>
      <c r="EH14134" s="4" t="s">
        <v>84</v>
      </c>
      <c r="EI14134" s="4" t="s">
        <v>10</v>
      </c>
      <c r="EJ14134" s="4" t="s">
        <v>84</v>
      </c>
      <c r="EK14134" s="4" t="s">
        <v>10</v>
      </c>
      <c r="EL14134" s="4" t="s">
        <v>84</v>
      </c>
      <c r="EM14134" s="4" t="s">
        <v>10</v>
      </c>
      <c r="EN14134" s="4" t="s">
        <v>84</v>
      </c>
      <c r="EO14134" s="4" t="s">
        <v>10</v>
      </c>
      <c r="EP14134" s="4" t="s">
        <v>84</v>
      </c>
      <c r="EQ14134" s="4" t="s">
        <v>10</v>
      </c>
      <c r="ER14134" s="4" t="s">
        <v>84</v>
      </c>
      <c r="ES14134" s="4" t="s">
        <v>10</v>
      </c>
      <c r="ET14134" s="4" t="s">
        <v>84</v>
      </c>
      <c r="EU14134" s="4" t="s">
        <v>10</v>
      </c>
      <c r="EV14134" s="4" t="s">
        <v>84</v>
      </c>
      <c r="EW14134" s="4" t="s">
        <v>10</v>
      </c>
      <c r="EX14134" s="4" t="s">
        <v>84</v>
      </c>
      <c r="EY14134" s="4" t="s">
        <v>84</v>
      </c>
    </row>
    <row r="14135" spans="1:9">
      <c r="A14135" t="n">
        <v>100966</v>
      </c>
      <c r="B14135" s="27" t="n">
        <v>6</v>
      </c>
      <c r="C14135" s="7" t="n">
        <v>35</v>
      </c>
      <c r="D14135" s="7" t="n">
        <v>1</v>
      </c>
      <c r="E14135" s="7" t="n">
        <v>1</v>
      </c>
      <c r="F14135" s="7" t="n">
        <v>74</v>
      </c>
      <c r="G14135" s="7" t="n">
        <v>7</v>
      </c>
      <c r="H14135" s="16" t="n">
        <f t="normal" ca="1">A14137</f>
        <v>0</v>
      </c>
      <c r="I14135" s="7" t="n">
        <v>19</v>
      </c>
      <c r="J14135" s="16" t="n">
        <f t="normal" ca="1">A14137</f>
        <v>0</v>
      </c>
      <c r="K14135" s="7" t="n">
        <v>37</v>
      </c>
      <c r="L14135" s="16" t="n">
        <f t="normal" ca="1">A14137</f>
        <v>0</v>
      </c>
      <c r="M14135" s="7" t="n">
        <v>69</v>
      </c>
      <c r="N14135" s="16" t="n">
        <f t="normal" ca="1">A14137</f>
        <v>0</v>
      </c>
      <c r="O14135" s="7" t="n">
        <v>71</v>
      </c>
      <c r="P14135" s="16" t="n">
        <f t="normal" ca="1">A14137</f>
        <v>0</v>
      </c>
      <c r="Q14135" s="7" t="n">
        <v>1</v>
      </c>
      <c r="R14135" s="16" t="n">
        <f t="normal" ca="1">A14145</f>
        <v>0</v>
      </c>
      <c r="S14135" s="7" t="n">
        <v>20</v>
      </c>
      <c r="T14135" s="16" t="n">
        <f t="normal" ca="1">A14145</f>
        <v>0</v>
      </c>
      <c r="U14135" s="7" t="n">
        <v>43</v>
      </c>
      <c r="V14135" s="16" t="n">
        <f t="normal" ca="1">A14145</f>
        <v>0</v>
      </c>
      <c r="W14135" s="7" t="n">
        <v>49</v>
      </c>
      <c r="X14135" s="16" t="n">
        <f t="normal" ca="1">A14145</f>
        <v>0</v>
      </c>
      <c r="Y14135" s="7" t="n">
        <v>72</v>
      </c>
      <c r="Z14135" s="16" t="n">
        <f t="normal" ca="1">A14145</f>
        <v>0</v>
      </c>
      <c r="AA14135" s="7" t="n">
        <v>73</v>
      </c>
      <c r="AB14135" s="16" t="n">
        <f t="normal" ca="1">A14145</f>
        <v>0</v>
      </c>
      <c r="AC14135" s="7" t="n">
        <v>2</v>
      </c>
      <c r="AD14135" s="16" t="n">
        <f t="normal" ca="1">A14153</f>
        <v>0</v>
      </c>
      <c r="AE14135" s="7" t="n">
        <v>8</v>
      </c>
      <c r="AF14135" s="16" t="n">
        <f t="normal" ca="1">A14153</f>
        <v>0</v>
      </c>
      <c r="AG14135" s="7" t="n">
        <v>13</v>
      </c>
      <c r="AH14135" s="16" t="n">
        <f t="normal" ca="1">A14153</f>
        <v>0</v>
      </c>
      <c r="AI14135" s="7" t="n">
        <v>14</v>
      </c>
      <c r="AJ14135" s="16" t="n">
        <f t="normal" ca="1">A14153</f>
        <v>0</v>
      </c>
      <c r="AK14135" s="7" t="n">
        <v>25</v>
      </c>
      <c r="AL14135" s="16" t="n">
        <f t="normal" ca="1">A14153</f>
        <v>0</v>
      </c>
      <c r="AM14135" s="7" t="n">
        <v>26</v>
      </c>
      <c r="AN14135" s="16" t="n">
        <f t="normal" ca="1">A14153</f>
        <v>0</v>
      </c>
      <c r="AO14135" s="7" t="n">
        <v>31</v>
      </c>
      <c r="AP14135" s="16" t="n">
        <f t="normal" ca="1">A14153</f>
        <v>0</v>
      </c>
      <c r="AQ14135" s="7" t="n">
        <v>32</v>
      </c>
      <c r="AR14135" s="16" t="n">
        <f t="normal" ca="1">A14153</f>
        <v>0</v>
      </c>
      <c r="AS14135" s="7" t="n">
        <v>38</v>
      </c>
      <c r="AT14135" s="16" t="n">
        <f t="normal" ca="1">A14153</f>
        <v>0</v>
      </c>
      <c r="AU14135" s="7" t="n">
        <v>44</v>
      </c>
      <c r="AV14135" s="16" t="n">
        <f t="normal" ca="1">A14153</f>
        <v>0</v>
      </c>
      <c r="AW14135" s="7" t="n">
        <v>50</v>
      </c>
      <c r="AX14135" s="16" t="n">
        <f t="normal" ca="1">A14153</f>
        <v>0</v>
      </c>
      <c r="AY14135" s="7" t="n">
        <v>55</v>
      </c>
      <c r="AZ14135" s="16" t="n">
        <f t="normal" ca="1">A14153</f>
        <v>0</v>
      </c>
      <c r="BA14135" s="7" t="n">
        <v>56</v>
      </c>
      <c r="BB14135" s="16" t="n">
        <f t="normal" ca="1">A14153</f>
        <v>0</v>
      </c>
      <c r="BC14135" s="7" t="n">
        <v>74</v>
      </c>
      <c r="BD14135" s="16" t="n">
        <f t="normal" ca="1">A14153</f>
        <v>0</v>
      </c>
      <c r="BE14135" s="7" t="n">
        <v>70</v>
      </c>
      <c r="BF14135" s="16" t="n">
        <f t="normal" ca="1">A14153</f>
        <v>0</v>
      </c>
      <c r="BG14135" s="7" t="n">
        <v>3</v>
      </c>
      <c r="BH14135" s="16" t="n">
        <f t="normal" ca="1">A14163</f>
        <v>0</v>
      </c>
      <c r="BI14135" s="7" t="n">
        <v>9</v>
      </c>
      <c r="BJ14135" s="16" t="n">
        <f t="normal" ca="1">A14163</f>
        <v>0</v>
      </c>
      <c r="BK14135" s="7" t="n">
        <v>15</v>
      </c>
      <c r="BL14135" s="16" t="n">
        <f t="normal" ca="1">A14163</f>
        <v>0</v>
      </c>
      <c r="BM14135" s="7" t="n">
        <v>21</v>
      </c>
      <c r="BN14135" s="16" t="n">
        <f t="normal" ca="1">A14163</f>
        <v>0</v>
      </c>
      <c r="BO14135" s="7" t="n">
        <v>27</v>
      </c>
      <c r="BP14135" s="16" t="n">
        <f t="normal" ca="1">A14163</f>
        <v>0</v>
      </c>
      <c r="BQ14135" s="7" t="n">
        <v>33</v>
      </c>
      <c r="BR14135" s="16" t="n">
        <f t="normal" ca="1">A14163</f>
        <v>0</v>
      </c>
      <c r="BS14135" s="7" t="n">
        <v>39</v>
      </c>
      <c r="BT14135" s="16" t="n">
        <f t="normal" ca="1">A14163</f>
        <v>0</v>
      </c>
      <c r="BU14135" s="7" t="n">
        <v>45</v>
      </c>
      <c r="BV14135" s="16" t="n">
        <f t="normal" ca="1">A14163</f>
        <v>0</v>
      </c>
      <c r="BW14135" s="7" t="n">
        <v>51</v>
      </c>
      <c r="BX14135" s="16" t="n">
        <f t="normal" ca="1">A14163</f>
        <v>0</v>
      </c>
      <c r="BY14135" s="7" t="n">
        <v>57</v>
      </c>
      <c r="BZ14135" s="16" t="n">
        <f t="normal" ca="1">A14163</f>
        <v>0</v>
      </c>
      <c r="CA14135" s="7" t="n">
        <v>61</v>
      </c>
      <c r="CB14135" s="16" t="n">
        <f t="normal" ca="1">A14163</f>
        <v>0</v>
      </c>
      <c r="CC14135" s="7" t="n">
        <v>65</v>
      </c>
      <c r="CD14135" s="16" t="n">
        <f t="normal" ca="1">A14163</f>
        <v>0</v>
      </c>
      <c r="CE14135" s="7" t="n">
        <v>4</v>
      </c>
      <c r="CF14135" s="16" t="n">
        <f t="normal" ca="1">A14171</f>
        <v>0</v>
      </c>
      <c r="CG14135" s="7" t="n">
        <v>10</v>
      </c>
      <c r="CH14135" s="16" t="n">
        <f t="normal" ca="1">A14171</f>
        <v>0</v>
      </c>
      <c r="CI14135" s="7" t="n">
        <v>16</v>
      </c>
      <c r="CJ14135" s="16" t="n">
        <f t="normal" ca="1">A14171</f>
        <v>0</v>
      </c>
      <c r="CK14135" s="7" t="n">
        <v>22</v>
      </c>
      <c r="CL14135" s="16" t="n">
        <f t="normal" ca="1">A14171</f>
        <v>0</v>
      </c>
      <c r="CM14135" s="7" t="n">
        <v>28</v>
      </c>
      <c r="CN14135" s="16" t="n">
        <f t="normal" ca="1">A14171</f>
        <v>0</v>
      </c>
      <c r="CO14135" s="7" t="n">
        <v>34</v>
      </c>
      <c r="CP14135" s="16" t="n">
        <f t="normal" ca="1">A14171</f>
        <v>0</v>
      </c>
      <c r="CQ14135" s="7" t="n">
        <v>40</v>
      </c>
      <c r="CR14135" s="16" t="n">
        <f t="normal" ca="1">A14171</f>
        <v>0</v>
      </c>
      <c r="CS14135" s="7" t="n">
        <v>46</v>
      </c>
      <c r="CT14135" s="16" t="n">
        <f t="normal" ca="1">A14171</f>
        <v>0</v>
      </c>
      <c r="CU14135" s="7" t="n">
        <v>52</v>
      </c>
      <c r="CV14135" s="16" t="n">
        <f t="normal" ca="1">A14171</f>
        <v>0</v>
      </c>
      <c r="CW14135" s="7" t="n">
        <v>58</v>
      </c>
      <c r="CX14135" s="16" t="n">
        <f t="normal" ca="1">A14171</f>
        <v>0</v>
      </c>
      <c r="CY14135" s="7" t="n">
        <v>62</v>
      </c>
      <c r="CZ14135" s="16" t="n">
        <f t="normal" ca="1">A14171</f>
        <v>0</v>
      </c>
      <c r="DA14135" s="7" t="n">
        <v>66</v>
      </c>
      <c r="DB14135" s="16" t="n">
        <f t="normal" ca="1">A14171</f>
        <v>0</v>
      </c>
      <c r="DC14135" s="7" t="n">
        <v>5</v>
      </c>
      <c r="DD14135" s="16" t="n">
        <f t="normal" ca="1">A14179</f>
        <v>0</v>
      </c>
      <c r="DE14135" s="7" t="n">
        <v>11</v>
      </c>
      <c r="DF14135" s="16" t="n">
        <f t="normal" ca="1">A14179</f>
        <v>0</v>
      </c>
      <c r="DG14135" s="7" t="n">
        <v>17</v>
      </c>
      <c r="DH14135" s="16" t="n">
        <f t="normal" ca="1">A14179</f>
        <v>0</v>
      </c>
      <c r="DI14135" s="7" t="n">
        <v>23</v>
      </c>
      <c r="DJ14135" s="16" t="n">
        <f t="normal" ca="1">A14179</f>
        <v>0</v>
      </c>
      <c r="DK14135" s="7" t="n">
        <v>29</v>
      </c>
      <c r="DL14135" s="16" t="n">
        <f t="normal" ca="1">A14179</f>
        <v>0</v>
      </c>
      <c r="DM14135" s="7" t="n">
        <v>35</v>
      </c>
      <c r="DN14135" s="16" t="n">
        <f t="normal" ca="1">A14179</f>
        <v>0</v>
      </c>
      <c r="DO14135" s="7" t="n">
        <v>41</v>
      </c>
      <c r="DP14135" s="16" t="n">
        <f t="normal" ca="1">A14179</f>
        <v>0</v>
      </c>
      <c r="DQ14135" s="7" t="n">
        <v>47</v>
      </c>
      <c r="DR14135" s="16" t="n">
        <f t="normal" ca="1">A14179</f>
        <v>0</v>
      </c>
      <c r="DS14135" s="7" t="n">
        <v>53</v>
      </c>
      <c r="DT14135" s="16" t="n">
        <f t="normal" ca="1">A14179</f>
        <v>0</v>
      </c>
      <c r="DU14135" s="7" t="n">
        <v>59</v>
      </c>
      <c r="DV14135" s="16" t="n">
        <f t="normal" ca="1">A14179</f>
        <v>0</v>
      </c>
      <c r="DW14135" s="7" t="n">
        <v>63</v>
      </c>
      <c r="DX14135" s="16" t="n">
        <f t="normal" ca="1">A14179</f>
        <v>0</v>
      </c>
      <c r="DY14135" s="7" t="n">
        <v>67</v>
      </c>
      <c r="DZ14135" s="16" t="n">
        <f t="normal" ca="1">A14179</f>
        <v>0</v>
      </c>
      <c r="EA14135" s="7" t="n">
        <v>6</v>
      </c>
      <c r="EB14135" s="16" t="n">
        <f t="normal" ca="1">A14187</f>
        <v>0</v>
      </c>
      <c r="EC14135" s="7" t="n">
        <v>12</v>
      </c>
      <c r="ED14135" s="16" t="n">
        <f t="normal" ca="1">A14187</f>
        <v>0</v>
      </c>
      <c r="EE14135" s="7" t="n">
        <v>18</v>
      </c>
      <c r="EF14135" s="16" t="n">
        <f t="normal" ca="1">A14187</f>
        <v>0</v>
      </c>
      <c r="EG14135" s="7" t="n">
        <v>24</v>
      </c>
      <c r="EH14135" s="16" t="n">
        <f t="normal" ca="1">A14187</f>
        <v>0</v>
      </c>
      <c r="EI14135" s="7" t="n">
        <v>30</v>
      </c>
      <c r="EJ14135" s="16" t="n">
        <f t="normal" ca="1">A14187</f>
        <v>0</v>
      </c>
      <c r="EK14135" s="7" t="n">
        <v>36</v>
      </c>
      <c r="EL14135" s="16" t="n">
        <f t="normal" ca="1">A14187</f>
        <v>0</v>
      </c>
      <c r="EM14135" s="7" t="n">
        <v>42</v>
      </c>
      <c r="EN14135" s="16" t="n">
        <f t="normal" ca="1">A14187</f>
        <v>0</v>
      </c>
      <c r="EO14135" s="7" t="n">
        <v>48</v>
      </c>
      <c r="EP14135" s="16" t="n">
        <f t="normal" ca="1">A14187</f>
        <v>0</v>
      </c>
      <c r="EQ14135" s="7" t="n">
        <v>54</v>
      </c>
      <c r="ER14135" s="16" t="n">
        <f t="normal" ca="1">A14187</f>
        <v>0</v>
      </c>
      <c r="ES14135" s="7" t="n">
        <v>60</v>
      </c>
      <c r="ET14135" s="16" t="n">
        <f t="normal" ca="1">A14187</f>
        <v>0</v>
      </c>
      <c r="EU14135" s="7" t="n">
        <v>64</v>
      </c>
      <c r="EV14135" s="16" t="n">
        <f t="normal" ca="1">A14187</f>
        <v>0</v>
      </c>
      <c r="EW14135" s="7" t="n">
        <v>68</v>
      </c>
      <c r="EX14135" s="16" t="n">
        <f t="normal" ca="1">A14187</f>
        <v>0</v>
      </c>
      <c r="EY14135" s="16" t="n">
        <f t="normal" ca="1">A14227</f>
        <v>0</v>
      </c>
    </row>
    <row r="14136" spans="1:9">
      <c r="A14136" t="s">
        <v>4</v>
      </c>
      <c r="B14136" s="4" t="s">
        <v>5</v>
      </c>
      <c r="C14136" s="4" t="s">
        <v>13</v>
      </c>
      <c r="D14136" s="4" t="s">
        <v>13</v>
      </c>
      <c r="E14136" s="4" t="s">
        <v>9</v>
      </c>
      <c r="F14136" s="4" t="s">
        <v>13</v>
      </c>
      <c r="G14136" s="4" t="s">
        <v>13</v>
      </c>
    </row>
    <row r="14137" spans="1:9">
      <c r="A14137" t="n">
        <v>101419</v>
      </c>
      <c r="B14137" s="25" t="n">
        <v>18</v>
      </c>
      <c r="C14137" s="7" t="n">
        <v>3</v>
      </c>
      <c r="D14137" s="7" t="n">
        <v>0</v>
      </c>
      <c r="E14137" s="7" t="n">
        <v>1</v>
      </c>
      <c r="F14137" s="7" t="n">
        <v>19</v>
      </c>
      <c r="G14137" s="7" t="n">
        <v>1</v>
      </c>
    </row>
    <row r="14138" spans="1:9">
      <c r="A14138" t="s">
        <v>4</v>
      </c>
      <c r="B14138" s="4" t="s">
        <v>5</v>
      </c>
      <c r="C14138" s="4" t="s">
        <v>13</v>
      </c>
      <c r="D14138" s="4" t="s">
        <v>10</v>
      </c>
      <c r="E14138" s="4" t="s">
        <v>10</v>
      </c>
    </row>
    <row r="14139" spans="1:9">
      <c r="A14139" t="n">
        <v>101428</v>
      </c>
      <c r="B14139" s="14" t="n">
        <v>49</v>
      </c>
      <c r="C14139" s="7" t="n">
        <v>5</v>
      </c>
      <c r="D14139" s="7" t="n">
        <v>120</v>
      </c>
      <c r="E14139" s="7" t="n">
        <v>122</v>
      </c>
    </row>
    <row r="14140" spans="1:9">
      <c r="A14140" t="s">
        <v>4</v>
      </c>
      <c r="B14140" s="4" t="s">
        <v>5</v>
      </c>
      <c r="C14140" s="4" t="s">
        <v>10</v>
      </c>
    </row>
    <row r="14141" spans="1:9">
      <c r="A14141" t="n">
        <v>101434</v>
      </c>
      <c r="B14141" s="9" t="n">
        <v>12</v>
      </c>
      <c r="C14141" s="7" t="n">
        <v>8949</v>
      </c>
    </row>
    <row r="14142" spans="1:9">
      <c r="A14142" t="s">
        <v>4</v>
      </c>
      <c r="B14142" s="4" t="s">
        <v>5</v>
      </c>
      <c r="C14142" s="4" t="s">
        <v>84</v>
      </c>
    </row>
    <row r="14143" spans="1:9">
      <c r="A14143" t="n">
        <v>101437</v>
      </c>
      <c r="B14143" s="29" t="n">
        <v>3</v>
      </c>
      <c r="C14143" s="16" t="n">
        <f t="normal" ca="1">A14227</f>
        <v>0</v>
      </c>
    </row>
    <row r="14144" spans="1:9">
      <c r="A14144" t="s">
        <v>4</v>
      </c>
      <c r="B14144" s="4" t="s">
        <v>5</v>
      </c>
      <c r="C14144" s="4" t="s">
        <v>13</v>
      </c>
      <c r="D14144" s="4" t="s">
        <v>13</v>
      </c>
      <c r="E14144" s="4" t="s">
        <v>9</v>
      </c>
      <c r="F14144" s="4" t="s">
        <v>13</v>
      </c>
      <c r="G14144" s="4" t="s">
        <v>13</v>
      </c>
    </row>
    <row r="14145" spans="1:155">
      <c r="A14145" t="n">
        <v>101442</v>
      </c>
      <c r="B14145" s="25" t="n">
        <v>18</v>
      </c>
      <c r="C14145" s="7" t="n">
        <v>3</v>
      </c>
      <c r="D14145" s="7" t="n">
        <v>0</v>
      </c>
      <c r="E14145" s="7" t="n">
        <v>1</v>
      </c>
      <c r="F14145" s="7" t="n">
        <v>19</v>
      </c>
      <c r="G14145" s="7" t="n">
        <v>1</v>
      </c>
    </row>
    <row r="14146" spans="1:155">
      <c r="A14146" t="s">
        <v>4</v>
      </c>
      <c r="B14146" s="4" t="s">
        <v>5</v>
      </c>
      <c r="C14146" s="4" t="s">
        <v>13</v>
      </c>
      <c r="D14146" s="4" t="s">
        <v>10</v>
      </c>
      <c r="E14146" s="4" t="s">
        <v>10</v>
      </c>
    </row>
    <row r="14147" spans="1:155">
      <c r="A14147" t="n">
        <v>101451</v>
      </c>
      <c r="B14147" s="14" t="n">
        <v>49</v>
      </c>
      <c r="C14147" s="7" t="n">
        <v>5</v>
      </c>
      <c r="D14147" s="7" t="n">
        <v>120</v>
      </c>
      <c r="E14147" s="7" t="n">
        <v>122</v>
      </c>
    </row>
    <row r="14148" spans="1:155">
      <c r="A14148" t="s">
        <v>4</v>
      </c>
      <c r="B14148" s="4" t="s">
        <v>5</v>
      </c>
      <c r="C14148" s="4" t="s">
        <v>10</v>
      </c>
    </row>
    <row r="14149" spans="1:155">
      <c r="A14149" t="n">
        <v>101457</v>
      </c>
      <c r="B14149" s="9" t="n">
        <v>12</v>
      </c>
      <c r="C14149" s="7" t="n">
        <v>8953</v>
      </c>
    </row>
    <row r="14150" spans="1:155">
      <c r="A14150" t="s">
        <v>4</v>
      </c>
      <c r="B14150" s="4" t="s">
        <v>5</v>
      </c>
      <c r="C14150" s="4" t="s">
        <v>84</v>
      </c>
    </row>
    <row r="14151" spans="1:155">
      <c r="A14151" t="n">
        <v>101460</v>
      </c>
      <c r="B14151" s="29" t="n">
        <v>3</v>
      </c>
      <c r="C14151" s="16" t="n">
        <f t="normal" ca="1">A14227</f>
        <v>0</v>
      </c>
    </row>
    <row r="14152" spans="1:155">
      <c r="A14152" t="s">
        <v>4</v>
      </c>
      <c r="B14152" s="4" t="s">
        <v>5</v>
      </c>
      <c r="C14152" s="4" t="s">
        <v>13</v>
      </c>
      <c r="D14152" s="4" t="s">
        <v>13</v>
      </c>
      <c r="E14152" s="4" t="s">
        <v>9</v>
      </c>
      <c r="F14152" s="4" t="s">
        <v>13</v>
      </c>
      <c r="G14152" s="4" t="s">
        <v>13</v>
      </c>
    </row>
    <row r="14153" spans="1:155">
      <c r="A14153" t="n">
        <v>101465</v>
      </c>
      <c r="B14153" s="25" t="n">
        <v>18</v>
      </c>
      <c r="C14153" s="7" t="n">
        <v>3</v>
      </c>
      <c r="D14153" s="7" t="n">
        <v>0</v>
      </c>
      <c r="E14153" s="7" t="n">
        <v>1</v>
      </c>
      <c r="F14153" s="7" t="n">
        <v>19</v>
      </c>
      <c r="G14153" s="7" t="n">
        <v>1</v>
      </c>
    </row>
    <row r="14154" spans="1:155">
      <c r="A14154" t="s">
        <v>4</v>
      </c>
      <c r="B14154" s="4" t="s">
        <v>5</v>
      </c>
      <c r="C14154" s="4" t="s">
        <v>13</v>
      </c>
      <c r="D14154" s="4" t="s">
        <v>10</v>
      </c>
      <c r="E14154" s="4" t="s">
        <v>10</v>
      </c>
    </row>
    <row r="14155" spans="1:155">
      <c r="A14155" t="n">
        <v>101474</v>
      </c>
      <c r="B14155" s="14" t="n">
        <v>49</v>
      </c>
      <c r="C14155" s="7" t="n">
        <v>5</v>
      </c>
      <c r="D14155" s="7" t="n">
        <v>120</v>
      </c>
      <c r="E14155" s="7" t="n">
        <v>122</v>
      </c>
    </row>
    <row r="14156" spans="1:155">
      <c r="A14156" t="s">
        <v>4</v>
      </c>
      <c r="B14156" s="4" t="s">
        <v>5</v>
      </c>
      <c r="C14156" s="4" t="s">
        <v>10</v>
      </c>
    </row>
    <row r="14157" spans="1:155">
      <c r="A14157" t="n">
        <v>101480</v>
      </c>
      <c r="B14157" s="9" t="n">
        <v>12</v>
      </c>
      <c r="C14157" s="7" t="n">
        <v>8958</v>
      </c>
    </row>
    <row r="14158" spans="1:155">
      <c r="A14158" t="s">
        <v>4</v>
      </c>
      <c r="B14158" s="4" t="s">
        <v>5</v>
      </c>
      <c r="C14158" s="4" t="s">
        <v>10</v>
      </c>
    </row>
    <row r="14159" spans="1:155">
      <c r="A14159" t="n">
        <v>101483</v>
      </c>
      <c r="B14159" s="9" t="n">
        <v>12</v>
      </c>
      <c r="C14159" s="7" t="n">
        <v>8511</v>
      </c>
    </row>
    <row r="14160" spans="1:155">
      <c r="A14160" t="s">
        <v>4</v>
      </c>
      <c r="B14160" s="4" t="s">
        <v>5</v>
      </c>
      <c r="C14160" s="4" t="s">
        <v>84</v>
      </c>
    </row>
    <row r="14161" spans="1:7">
      <c r="A14161" t="n">
        <v>101486</v>
      </c>
      <c r="B14161" s="29" t="n">
        <v>3</v>
      </c>
      <c r="C14161" s="16" t="n">
        <f t="normal" ca="1">A14227</f>
        <v>0</v>
      </c>
    </row>
    <row r="14162" spans="1:7">
      <c r="A14162" t="s">
        <v>4</v>
      </c>
      <c r="B14162" s="4" t="s">
        <v>5</v>
      </c>
      <c r="C14162" s="4" t="s">
        <v>13</v>
      </c>
      <c r="D14162" s="4" t="s">
        <v>13</v>
      </c>
      <c r="E14162" s="4" t="s">
        <v>9</v>
      </c>
      <c r="F14162" s="4" t="s">
        <v>13</v>
      </c>
      <c r="G14162" s="4" t="s">
        <v>13</v>
      </c>
    </row>
    <row r="14163" spans="1:7">
      <c r="A14163" t="n">
        <v>101491</v>
      </c>
      <c r="B14163" s="25" t="n">
        <v>18</v>
      </c>
      <c r="C14163" s="7" t="n">
        <v>3</v>
      </c>
      <c r="D14163" s="7" t="n">
        <v>0</v>
      </c>
      <c r="E14163" s="7" t="n">
        <v>3</v>
      </c>
      <c r="F14163" s="7" t="n">
        <v>19</v>
      </c>
      <c r="G14163" s="7" t="n">
        <v>1</v>
      </c>
    </row>
    <row r="14164" spans="1:7">
      <c r="A14164" t="s">
        <v>4</v>
      </c>
      <c r="B14164" s="4" t="s">
        <v>5</v>
      </c>
      <c r="C14164" s="4" t="s">
        <v>13</v>
      </c>
      <c r="D14164" s="4" t="s">
        <v>10</v>
      </c>
      <c r="E14164" s="4" t="s">
        <v>10</v>
      </c>
    </row>
    <row r="14165" spans="1:7">
      <c r="A14165" t="n">
        <v>101500</v>
      </c>
      <c r="B14165" s="14" t="n">
        <v>49</v>
      </c>
      <c r="C14165" s="7" t="n">
        <v>5</v>
      </c>
      <c r="D14165" s="7" t="n">
        <v>101</v>
      </c>
      <c r="E14165" s="7" t="n">
        <v>122</v>
      </c>
    </row>
    <row r="14166" spans="1:7">
      <c r="A14166" t="s">
        <v>4</v>
      </c>
      <c r="B14166" s="4" t="s">
        <v>5</v>
      </c>
      <c r="C14166" s="4" t="s">
        <v>10</v>
      </c>
    </row>
    <row r="14167" spans="1:7">
      <c r="A14167" t="n">
        <v>101506</v>
      </c>
      <c r="B14167" s="9" t="n">
        <v>12</v>
      </c>
      <c r="C14167" s="7" t="n">
        <v>9714</v>
      </c>
    </row>
    <row r="14168" spans="1:7">
      <c r="A14168" t="s">
        <v>4</v>
      </c>
      <c r="B14168" s="4" t="s">
        <v>5</v>
      </c>
      <c r="C14168" s="4" t="s">
        <v>84</v>
      </c>
    </row>
    <row r="14169" spans="1:7">
      <c r="A14169" t="n">
        <v>101509</v>
      </c>
      <c r="B14169" s="29" t="n">
        <v>3</v>
      </c>
      <c r="C14169" s="16" t="n">
        <f t="normal" ca="1">A14227</f>
        <v>0</v>
      </c>
    </row>
    <row r="14170" spans="1:7">
      <c r="A14170" t="s">
        <v>4</v>
      </c>
      <c r="B14170" s="4" t="s">
        <v>5</v>
      </c>
      <c r="C14170" s="4" t="s">
        <v>13</v>
      </c>
      <c r="D14170" s="4" t="s">
        <v>13</v>
      </c>
      <c r="E14170" s="4" t="s">
        <v>9</v>
      </c>
      <c r="F14170" s="4" t="s">
        <v>13</v>
      </c>
      <c r="G14170" s="4" t="s">
        <v>13</v>
      </c>
    </row>
    <row r="14171" spans="1:7">
      <c r="A14171" t="n">
        <v>101514</v>
      </c>
      <c r="B14171" s="25" t="n">
        <v>18</v>
      </c>
      <c r="C14171" s="7" t="n">
        <v>3</v>
      </c>
      <c r="D14171" s="7" t="n">
        <v>0</v>
      </c>
      <c r="E14171" s="7" t="n">
        <v>3</v>
      </c>
      <c r="F14171" s="7" t="n">
        <v>19</v>
      </c>
      <c r="G14171" s="7" t="n">
        <v>1</v>
      </c>
    </row>
    <row r="14172" spans="1:7">
      <c r="A14172" t="s">
        <v>4</v>
      </c>
      <c r="B14172" s="4" t="s">
        <v>5</v>
      </c>
      <c r="C14172" s="4" t="s">
        <v>13</v>
      </c>
      <c r="D14172" s="4" t="s">
        <v>10</v>
      </c>
      <c r="E14172" s="4" t="s">
        <v>10</v>
      </c>
    </row>
    <row r="14173" spans="1:7">
      <c r="A14173" t="n">
        <v>101523</v>
      </c>
      <c r="B14173" s="14" t="n">
        <v>49</v>
      </c>
      <c r="C14173" s="7" t="n">
        <v>5</v>
      </c>
      <c r="D14173" s="7" t="n">
        <v>104</v>
      </c>
      <c r="E14173" s="7" t="n">
        <v>122</v>
      </c>
    </row>
    <row r="14174" spans="1:7">
      <c r="A14174" t="s">
        <v>4</v>
      </c>
      <c r="B14174" s="4" t="s">
        <v>5</v>
      </c>
      <c r="C14174" s="4" t="s">
        <v>10</v>
      </c>
    </row>
    <row r="14175" spans="1:7">
      <c r="A14175" t="n">
        <v>101529</v>
      </c>
      <c r="B14175" s="9" t="n">
        <v>12</v>
      </c>
      <c r="C14175" s="7" t="n">
        <v>9720</v>
      </c>
    </row>
    <row r="14176" spans="1:7">
      <c r="A14176" t="s">
        <v>4</v>
      </c>
      <c r="B14176" s="4" t="s">
        <v>5</v>
      </c>
      <c r="C14176" s="4" t="s">
        <v>84</v>
      </c>
    </row>
    <row r="14177" spans="1:7">
      <c r="A14177" t="n">
        <v>101532</v>
      </c>
      <c r="B14177" s="29" t="n">
        <v>3</v>
      </c>
      <c r="C14177" s="16" t="n">
        <f t="normal" ca="1">A14227</f>
        <v>0</v>
      </c>
    </row>
    <row r="14178" spans="1:7">
      <c r="A14178" t="s">
        <v>4</v>
      </c>
      <c r="B14178" s="4" t="s">
        <v>5</v>
      </c>
      <c r="C14178" s="4" t="s">
        <v>13</v>
      </c>
      <c r="D14178" s="4" t="s">
        <v>13</v>
      </c>
      <c r="E14178" s="4" t="s">
        <v>9</v>
      </c>
      <c r="F14178" s="4" t="s">
        <v>13</v>
      </c>
      <c r="G14178" s="4" t="s">
        <v>13</v>
      </c>
    </row>
    <row r="14179" spans="1:7">
      <c r="A14179" t="n">
        <v>101537</v>
      </c>
      <c r="B14179" s="25" t="n">
        <v>18</v>
      </c>
      <c r="C14179" s="7" t="n">
        <v>3</v>
      </c>
      <c r="D14179" s="7" t="n">
        <v>0</v>
      </c>
      <c r="E14179" s="7" t="n">
        <v>3</v>
      </c>
      <c r="F14179" s="7" t="n">
        <v>19</v>
      </c>
      <c r="G14179" s="7" t="n">
        <v>1</v>
      </c>
    </row>
    <row r="14180" spans="1:7">
      <c r="A14180" t="s">
        <v>4</v>
      </c>
      <c r="B14180" s="4" t="s">
        <v>5</v>
      </c>
      <c r="C14180" s="4" t="s">
        <v>13</v>
      </c>
      <c r="D14180" s="4" t="s">
        <v>10</v>
      </c>
      <c r="E14180" s="4" t="s">
        <v>10</v>
      </c>
    </row>
    <row r="14181" spans="1:7">
      <c r="A14181" t="n">
        <v>101546</v>
      </c>
      <c r="B14181" s="14" t="n">
        <v>49</v>
      </c>
      <c r="C14181" s="7" t="n">
        <v>5</v>
      </c>
      <c r="D14181" s="7" t="n">
        <v>102</v>
      </c>
      <c r="E14181" s="7" t="n">
        <v>122</v>
      </c>
    </row>
    <row r="14182" spans="1:7">
      <c r="A14182" t="s">
        <v>4</v>
      </c>
      <c r="B14182" s="4" t="s">
        <v>5</v>
      </c>
      <c r="C14182" s="4" t="s">
        <v>10</v>
      </c>
    </row>
    <row r="14183" spans="1:7">
      <c r="A14183" t="n">
        <v>101552</v>
      </c>
      <c r="B14183" s="9" t="n">
        <v>12</v>
      </c>
      <c r="C14183" s="7" t="n">
        <v>9723</v>
      </c>
    </row>
    <row r="14184" spans="1:7">
      <c r="A14184" t="s">
        <v>4</v>
      </c>
      <c r="B14184" s="4" t="s">
        <v>5</v>
      </c>
      <c r="C14184" s="4" t="s">
        <v>84</v>
      </c>
    </row>
    <row r="14185" spans="1:7">
      <c r="A14185" t="n">
        <v>101555</v>
      </c>
      <c r="B14185" s="29" t="n">
        <v>3</v>
      </c>
      <c r="C14185" s="16" t="n">
        <f t="normal" ca="1">A14227</f>
        <v>0</v>
      </c>
    </row>
    <row r="14186" spans="1:7">
      <c r="A14186" t="s">
        <v>4</v>
      </c>
      <c r="B14186" s="4" t="s">
        <v>5</v>
      </c>
      <c r="C14186" s="4" t="s">
        <v>10</v>
      </c>
    </row>
    <row r="14187" spans="1:7">
      <c r="A14187" t="n">
        <v>101560</v>
      </c>
      <c r="B14187" s="17" t="n">
        <v>13</v>
      </c>
      <c r="C14187" s="7" t="n">
        <v>10010</v>
      </c>
    </row>
    <row r="14188" spans="1:7">
      <c r="A14188" t="s">
        <v>4</v>
      </c>
      <c r="B14188" s="4" t="s">
        <v>5</v>
      </c>
      <c r="C14188" s="4" t="s">
        <v>10</v>
      </c>
    </row>
    <row r="14189" spans="1:7">
      <c r="A14189" t="n">
        <v>101563</v>
      </c>
      <c r="B14189" s="17" t="n">
        <v>13</v>
      </c>
      <c r="C14189" s="7" t="n">
        <v>10023</v>
      </c>
    </row>
    <row r="14190" spans="1:7">
      <c r="A14190" t="s">
        <v>4</v>
      </c>
      <c r="B14190" s="4" t="s">
        <v>5</v>
      </c>
      <c r="C14190" s="4" t="s">
        <v>10</v>
      </c>
    </row>
    <row r="14191" spans="1:7">
      <c r="A14191" t="n">
        <v>101566</v>
      </c>
      <c r="B14191" s="17" t="n">
        <v>13</v>
      </c>
      <c r="C14191" s="7" t="n">
        <v>10055</v>
      </c>
    </row>
    <row r="14192" spans="1:7">
      <c r="A14192" t="s">
        <v>4</v>
      </c>
      <c r="B14192" s="4" t="s">
        <v>5</v>
      </c>
      <c r="C14192" s="4" t="s">
        <v>10</v>
      </c>
    </row>
    <row r="14193" spans="1:7">
      <c r="A14193" t="n">
        <v>101569</v>
      </c>
      <c r="B14193" s="17" t="n">
        <v>13</v>
      </c>
      <c r="C14193" s="7" t="n">
        <v>10062</v>
      </c>
    </row>
    <row r="14194" spans="1:7">
      <c r="A14194" t="s">
        <v>4</v>
      </c>
      <c r="B14194" s="4" t="s">
        <v>5</v>
      </c>
      <c r="C14194" s="4" t="s">
        <v>10</v>
      </c>
    </row>
    <row r="14195" spans="1:7">
      <c r="A14195" t="n">
        <v>101572</v>
      </c>
      <c r="B14195" s="17" t="n">
        <v>13</v>
      </c>
      <c r="C14195" s="7" t="n">
        <v>10028</v>
      </c>
    </row>
    <row r="14196" spans="1:7">
      <c r="A14196" t="s">
        <v>4</v>
      </c>
      <c r="B14196" s="4" t="s">
        <v>5</v>
      </c>
      <c r="C14196" s="4" t="s">
        <v>10</v>
      </c>
    </row>
    <row r="14197" spans="1:7">
      <c r="A14197" t="n">
        <v>101575</v>
      </c>
      <c r="B14197" s="17" t="n">
        <v>13</v>
      </c>
      <c r="C14197" s="7" t="n">
        <v>10050</v>
      </c>
    </row>
    <row r="14198" spans="1:7">
      <c r="A14198" t="s">
        <v>4</v>
      </c>
      <c r="B14198" s="4" t="s">
        <v>5</v>
      </c>
      <c r="C14198" s="4" t="s">
        <v>10</v>
      </c>
    </row>
    <row r="14199" spans="1:7">
      <c r="A14199" t="n">
        <v>101578</v>
      </c>
      <c r="B14199" s="17" t="n">
        <v>13</v>
      </c>
      <c r="C14199" s="7" t="n">
        <v>10035</v>
      </c>
    </row>
    <row r="14200" spans="1:7">
      <c r="A14200" t="s">
        <v>4</v>
      </c>
      <c r="B14200" s="4" t="s">
        <v>5</v>
      </c>
      <c r="C14200" s="4" t="s">
        <v>10</v>
      </c>
    </row>
    <row r="14201" spans="1:7">
      <c r="A14201" t="n">
        <v>101581</v>
      </c>
      <c r="B14201" s="17" t="n">
        <v>13</v>
      </c>
      <c r="C14201" s="7" t="n">
        <v>10042</v>
      </c>
    </row>
    <row r="14202" spans="1:7">
      <c r="A14202" t="s">
        <v>4</v>
      </c>
      <c r="B14202" s="4" t="s">
        <v>5</v>
      </c>
      <c r="C14202" s="4" t="s">
        <v>10</v>
      </c>
    </row>
    <row r="14203" spans="1:7">
      <c r="A14203" t="n">
        <v>101584</v>
      </c>
      <c r="B14203" s="17" t="n">
        <v>13</v>
      </c>
      <c r="C14203" s="7" t="n">
        <v>10069</v>
      </c>
    </row>
    <row r="14204" spans="1:7">
      <c r="A14204" t="s">
        <v>4</v>
      </c>
      <c r="B14204" s="4" t="s">
        <v>5</v>
      </c>
      <c r="C14204" s="4" t="s">
        <v>10</v>
      </c>
    </row>
    <row r="14205" spans="1:7">
      <c r="A14205" t="n">
        <v>101587</v>
      </c>
      <c r="B14205" s="17" t="n">
        <v>13</v>
      </c>
      <c r="C14205" s="7" t="n">
        <v>10077</v>
      </c>
    </row>
    <row r="14206" spans="1:7">
      <c r="A14206" t="s">
        <v>4</v>
      </c>
      <c r="B14206" s="4" t="s">
        <v>5</v>
      </c>
      <c r="C14206" s="4" t="s">
        <v>10</v>
      </c>
    </row>
    <row r="14207" spans="1:7">
      <c r="A14207" t="n">
        <v>101590</v>
      </c>
      <c r="B14207" s="17" t="n">
        <v>13</v>
      </c>
      <c r="C14207" s="7" t="n">
        <v>10088</v>
      </c>
    </row>
    <row r="14208" spans="1:7">
      <c r="A14208" t="s">
        <v>4</v>
      </c>
      <c r="B14208" s="4" t="s">
        <v>5</v>
      </c>
      <c r="C14208" s="4" t="s">
        <v>10</v>
      </c>
    </row>
    <row r="14209" spans="1:3">
      <c r="A14209" t="n">
        <v>101593</v>
      </c>
      <c r="B14209" s="17" t="n">
        <v>13</v>
      </c>
      <c r="C14209" s="7" t="n">
        <v>10006</v>
      </c>
    </row>
    <row r="14210" spans="1:3">
      <c r="A14210" t="s">
        <v>4</v>
      </c>
      <c r="B14210" s="4" t="s">
        <v>5</v>
      </c>
      <c r="C14210" s="4" t="s">
        <v>13</v>
      </c>
      <c r="D14210" s="4" t="s">
        <v>13</v>
      </c>
      <c r="E14210" s="4" t="s">
        <v>9</v>
      </c>
      <c r="F14210" s="4" t="s">
        <v>13</v>
      </c>
      <c r="G14210" s="4" t="s">
        <v>13</v>
      </c>
    </row>
    <row r="14211" spans="1:3">
      <c r="A14211" t="n">
        <v>101596</v>
      </c>
      <c r="B14211" s="25" t="n">
        <v>18</v>
      </c>
      <c r="C14211" s="7" t="n">
        <v>3</v>
      </c>
      <c r="D14211" s="7" t="n">
        <v>0</v>
      </c>
      <c r="E14211" s="7" t="n">
        <v>4</v>
      </c>
      <c r="F14211" s="7" t="n">
        <v>19</v>
      </c>
      <c r="G14211" s="7" t="n">
        <v>1</v>
      </c>
    </row>
    <row r="14212" spans="1:3">
      <c r="A14212" t="s">
        <v>4</v>
      </c>
      <c r="B14212" s="4" t="s">
        <v>5</v>
      </c>
      <c r="C14212" s="4" t="s">
        <v>10</v>
      </c>
    </row>
    <row r="14213" spans="1:3">
      <c r="A14213" t="n">
        <v>101605</v>
      </c>
      <c r="B14213" s="9" t="n">
        <v>12</v>
      </c>
      <c r="C14213" s="7" t="n">
        <v>9729</v>
      </c>
    </row>
    <row r="14214" spans="1:3">
      <c r="A14214" t="s">
        <v>4</v>
      </c>
      <c r="B14214" s="4" t="s">
        <v>5</v>
      </c>
      <c r="C14214" s="4" t="s">
        <v>10</v>
      </c>
    </row>
    <row r="14215" spans="1:3">
      <c r="A14215" t="n">
        <v>101608</v>
      </c>
      <c r="B14215" s="9" t="n">
        <v>12</v>
      </c>
      <c r="C14215" s="7" t="n">
        <v>10293</v>
      </c>
    </row>
    <row r="14216" spans="1:3">
      <c r="A14216" t="s">
        <v>4</v>
      </c>
      <c r="B14216" s="4" t="s">
        <v>5</v>
      </c>
      <c r="C14216" s="4" t="s">
        <v>10</v>
      </c>
    </row>
    <row r="14217" spans="1:3">
      <c r="A14217" t="n">
        <v>101611</v>
      </c>
      <c r="B14217" s="9" t="n">
        <v>12</v>
      </c>
      <c r="C14217" s="7" t="n">
        <v>9728</v>
      </c>
    </row>
    <row r="14218" spans="1:3">
      <c r="A14218" t="s">
        <v>4</v>
      </c>
      <c r="B14218" s="4" t="s">
        <v>5</v>
      </c>
      <c r="C14218" s="4" t="s">
        <v>10</v>
      </c>
    </row>
    <row r="14219" spans="1:3">
      <c r="A14219" t="n">
        <v>101614</v>
      </c>
      <c r="B14219" s="9" t="n">
        <v>12</v>
      </c>
      <c r="C14219" s="7" t="n">
        <v>10224</v>
      </c>
    </row>
    <row r="14220" spans="1:3">
      <c r="A14220" t="s">
        <v>4</v>
      </c>
      <c r="B14220" s="4" t="s">
        <v>5</v>
      </c>
      <c r="C14220" s="4" t="s">
        <v>13</v>
      </c>
      <c r="D14220" s="4" t="s">
        <v>10</v>
      </c>
      <c r="E14220" s="4" t="s">
        <v>10</v>
      </c>
    </row>
    <row r="14221" spans="1:3">
      <c r="A14221" t="n">
        <v>101617</v>
      </c>
      <c r="B14221" s="14" t="n">
        <v>49</v>
      </c>
      <c r="C14221" s="7" t="n">
        <v>5</v>
      </c>
      <c r="D14221" s="7" t="n">
        <v>100</v>
      </c>
      <c r="E14221" s="7" t="n">
        <v>501</v>
      </c>
    </row>
    <row r="14222" spans="1:3">
      <c r="A14222" t="s">
        <v>4</v>
      </c>
      <c r="B14222" s="4" t="s">
        <v>5</v>
      </c>
      <c r="C14222" s="4" t="s">
        <v>13</v>
      </c>
      <c r="D14222" s="4" t="s">
        <v>10</v>
      </c>
      <c r="E14222" s="4" t="s">
        <v>10</v>
      </c>
    </row>
    <row r="14223" spans="1:3">
      <c r="A14223" t="n">
        <v>101623</v>
      </c>
      <c r="B14223" s="14" t="n">
        <v>49</v>
      </c>
      <c r="C14223" s="7" t="n">
        <v>5</v>
      </c>
      <c r="D14223" s="7" t="n">
        <v>0</v>
      </c>
      <c r="E14223" s="7" t="n">
        <v>501</v>
      </c>
    </row>
    <row r="14224" spans="1:3">
      <c r="A14224" t="s">
        <v>4</v>
      </c>
      <c r="B14224" s="4" t="s">
        <v>5</v>
      </c>
      <c r="C14224" s="4" t="s">
        <v>84</v>
      </c>
    </row>
    <row r="14225" spans="1:7">
      <c r="A14225" t="n">
        <v>101629</v>
      </c>
      <c r="B14225" s="29" t="n">
        <v>3</v>
      </c>
      <c r="C14225" s="16" t="n">
        <f t="normal" ca="1">A14227</f>
        <v>0</v>
      </c>
    </row>
    <row r="14226" spans="1:7">
      <c r="A14226" t="s">
        <v>4</v>
      </c>
      <c r="B14226" s="4" t="s">
        <v>5</v>
      </c>
      <c r="C14226" s="4" t="s">
        <v>13</v>
      </c>
      <c r="D14226" s="4" t="s">
        <v>13</v>
      </c>
      <c r="E14226" s="4" t="s">
        <v>9</v>
      </c>
      <c r="F14226" s="4" t="s">
        <v>13</v>
      </c>
      <c r="G14226" s="4" t="s">
        <v>13</v>
      </c>
    </row>
    <row r="14227" spans="1:7">
      <c r="A14227" t="n">
        <v>101634</v>
      </c>
      <c r="B14227" s="25" t="n">
        <v>18</v>
      </c>
      <c r="C14227" s="7" t="n">
        <v>9</v>
      </c>
      <c r="D14227" s="7" t="n">
        <v>0</v>
      </c>
      <c r="E14227" s="7" t="n">
        <v>10</v>
      </c>
      <c r="F14227" s="7" t="n">
        <v>19</v>
      </c>
      <c r="G14227" s="7" t="n">
        <v>1</v>
      </c>
    </row>
    <row r="14228" spans="1:7">
      <c r="A14228" t="s">
        <v>4</v>
      </c>
      <c r="B14228" s="4" t="s">
        <v>5</v>
      </c>
      <c r="C14228" s="4" t="s">
        <v>13</v>
      </c>
      <c r="D14228" s="4" t="s">
        <v>13</v>
      </c>
      <c r="E14228" s="4" t="s">
        <v>13</v>
      </c>
      <c r="F14228" s="4" t="s">
        <v>13</v>
      </c>
      <c r="G14228" s="4" t="s">
        <v>10</v>
      </c>
      <c r="H14228" s="4" t="s">
        <v>84</v>
      </c>
      <c r="I14228" s="4" t="s">
        <v>10</v>
      </c>
      <c r="J14228" s="4" t="s">
        <v>84</v>
      </c>
      <c r="K14228" s="4" t="s">
        <v>10</v>
      </c>
      <c r="L14228" s="4" t="s">
        <v>84</v>
      </c>
      <c r="M14228" s="4" t="s">
        <v>10</v>
      </c>
      <c r="N14228" s="4" t="s">
        <v>84</v>
      </c>
      <c r="O14228" s="4" t="s">
        <v>10</v>
      </c>
      <c r="P14228" s="4" t="s">
        <v>84</v>
      </c>
      <c r="Q14228" s="4" t="s">
        <v>10</v>
      </c>
      <c r="R14228" s="4" t="s">
        <v>84</v>
      </c>
      <c r="S14228" s="4" t="s">
        <v>10</v>
      </c>
      <c r="T14228" s="4" t="s">
        <v>84</v>
      </c>
      <c r="U14228" s="4" t="s">
        <v>10</v>
      </c>
      <c r="V14228" s="4" t="s">
        <v>84</v>
      </c>
      <c r="W14228" s="4" t="s">
        <v>10</v>
      </c>
      <c r="X14228" s="4" t="s">
        <v>84</v>
      </c>
      <c r="Y14228" s="4" t="s">
        <v>10</v>
      </c>
      <c r="Z14228" s="4" t="s">
        <v>84</v>
      </c>
      <c r="AA14228" s="4" t="s">
        <v>10</v>
      </c>
      <c r="AB14228" s="4" t="s">
        <v>84</v>
      </c>
      <c r="AC14228" s="4" t="s">
        <v>10</v>
      </c>
      <c r="AD14228" s="4" t="s">
        <v>84</v>
      </c>
      <c r="AE14228" s="4" t="s">
        <v>10</v>
      </c>
      <c r="AF14228" s="4" t="s">
        <v>84</v>
      </c>
      <c r="AG14228" s="4" t="s">
        <v>10</v>
      </c>
      <c r="AH14228" s="4" t="s">
        <v>84</v>
      </c>
      <c r="AI14228" s="4" t="s">
        <v>10</v>
      </c>
      <c r="AJ14228" s="4" t="s">
        <v>84</v>
      </c>
      <c r="AK14228" s="4" t="s">
        <v>10</v>
      </c>
      <c r="AL14228" s="4" t="s">
        <v>84</v>
      </c>
      <c r="AM14228" s="4" t="s">
        <v>10</v>
      </c>
      <c r="AN14228" s="4" t="s">
        <v>84</v>
      </c>
      <c r="AO14228" s="4" t="s">
        <v>10</v>
      </c>
      <c r="AP14228" s="4" t="s">
        <v>84</v>
      </c>
      <c r="AQ14228" s="4" t="s">
        <v>10</v>
      </c>
      <c r="AR14228" s="4" t="s">
        <v>84</v>
      </c>
      <c r="AS14228" s="4" t="s">
        <v>10</v>
      </c>
      <c r="AT14228" s="4" t="s">
        <v>84</v>
      </c>
      <c r="AU14228" s="4" t="s">
        <v>10</v>
      </c>
      <c r="AV14228" s="4" t="s">
        <v>84</v>
      </c>
      <c r="AW14228" s="4" t="s">
        <v>10</v>
      </c>
      <c r="AX14228" s="4" t="s">
        <v>84</v>
      </c>
      <c r="AY14228" s="4" t="s">
        <v>10</v>
      </c>
      <c r="AZ14228" s="4" t="s">
        <v>84</v>
      </c>
      <c r="BA14228" s="4" t="s">
        <v>10</v>
      </c>
      <c r="BB14228" s="4" t="s">
        <v>84</v>
      </c>
      <c r="BC14228" s="4" t="s">
        <v>10</v>
      </c>
      <c r="BD14228" s="4" t="s">
        <v>84</v>
      </c>
      <c r="BE14228" s="4" t="s">
        <v>10</v>
      </c>
      <c r="BF14228" s="4" t="s">
        <v>84</v>
      </c>
      <c r="BG14228" s="4" t="s">
        <v>10</v>
      </c>
      <c r="BH14228" s="4" t="s">
        <v>84</v>
      </c>
      <c r="BI14228" s="4" t="s">
        <v>10</v>
      </c>
      <c r="BJ14228" s="4" t="s">
        <v>84</v>
      </c>
      <c r="BK14228" s="4" t="s">
        <v>10</v>
      </c>
      <c r="BL14228" s="4" t="s">
        <v>84</v>
      </c>
      <c r="BM14228" s="4" t="s">
        <v>10</v>
      </c>
      <c r="BN14228" s="4" t="s">
        <v>84</v>
      </c>
      <c r="BO14228" s="4" t="s">
        <v>10</v>
      </c>
      <c r="BP14228" s="4" t="s">
        <v>84</v>
      </c>
      <c r="BQ14228" s="4" t="s">
        <v>10</v>
      </c>
      <c r="BR14228" s="4" t="s">
        <v>84</v>
      </c>
      <c r="BS14228" s="4" t="s">
        <v>10</v>
      </c>
      <c r="BT14228" s="4" t="s">
        <v>84</v>
      </c>
      <c r="BU14228" s="4" t="s">
        <v>10</v>
      </c>
      <c r="BV14228" s="4" t="s">
        <v>84</v>
      </c>
      <c r="BW14228" s="4" t="s">
        <v>10</v>
      </c>
      <c r="BX14228" s="4" t="s">
        <v>84</v>
      </c>
      <c r="BY14228" s="4" t="s">
        <v>10</v>
      </c>
      <c r="BZ14228" s="4" t="s">
        <v>84</v>
      </c>
      <c r="CA14228" s="4" t="s">
        <v>10</v>
      </c>
      <c r="CB14228" s="4" t="s">
        <v>84</v>
      </c>
      <c r="CC14228" s="4" t="s">
        <v>10</v>
      </c>
      <c r="CD14228" s="4" t="s">
        <v>84</v>
      </c>
      <c r="CE14228" s="4" t="s">
        <v>10</v>
      </c>
      <c r="CF14228" s="4" t="s">
        <v>84</v>
      </c>
      <c r="CG14228" s="4" t="s">
        <v>10</v>
      </c>
      <c r="CH14228" s="4" t="s">
        <v>84</v>
      </c>
      <c r="CI14228" s="4" t="s">
        <v>10</v>
      </c>
      <c r="CJ14228" s="4" t="s">
        <v>84</v>
      </c>
      <c r="CK14228" s="4" t="s">
        <v>10</v>
      </c>
      <c r="CL14228" s="4" t="s">
        <v>84</v>
      </c>
      <c r="CM14228" s="4" t="s">
        <v>10</v>
      </c>
      <c r="CN14228" s="4" t="s">
        <v>84</v>
      </c>
      <c r="CO14228" s="4" t="s">
        <v>10</v>
      </c>
      <c r="CP14228" s="4" t="s">
        <v>84</v>
      </c>
      <c r="CQ14228" s="4" t="s">
        <v>10</v>
      </c>
      <c r="CR14228" s="4" t="s">
        <v>84</v>
      </c>
      <c r="CS14228" s="4" t="s">
        <v>10</v>
      </c>
      <c r="CT14228" s="4" t="s">
        <v>84</v>
      </c>
      <c r="CU14228" s="4" t="s">
        <v>10</v>
      </c>
      <c r="CV14228" s="4" t="s">
        <v>84</v>
      </c>
      <c r="CW14228" s="4" t="s">
        <v>10</v>
      </c>
      <c r="CX14228" s="4" t="s">
        <v>84</v>
      </c>
      <c r="CY14228" s="4" t="s">
        <v>10</v>
      </c>
      <c r="CZ14228" s="4" t="s">
        <v>84</v>
      </c>
      <c r="DA14228" s="4" t="s">
        <v>10</v>
      </c>
      <c r="DB14228" s="4" t="s">
        <v>84</v>
      </c>
      <c r="DC14228" s="4" t="s">
        <v>10</v>
      </c>
      <c r="DD14228" s="4" t="s">
        <v>84</v>
      </c>
      <c r="DE14228" s="4" t="s">
        <v>10</v>
      </c>
      <c r="DF14228" s="4" t="s">
        <v>84</v>
      </c>
      <c r="DG14228" s="4" t="s">
        <v>10</v>
      </c>
      <c r="DH14228" s="4" t="s">
        <v>84</v>
      </c>
      <c r="DI14228" s="4" t="s">
        <v>10</v>
      </c>
      <c r="DJ14228" s="4" t="s">
        <v>84</v>
      </c>
      <c r="DK14228" s="4" t="s">
        <v>10</v>
      </c>
      <c r="DL14228" s="4" t="s">
        <v>84</v>
      </c>
      <c r="DM14228" s="4" t="s">
        <v>10</v>
      </c>
      <c r="DN14228" s="4" t="s">
        <v>84</v>
      </c>
      <c r="DO14228" s="4" t="s">
        <v>10</v>
      </c>
      <c r="DP14228" s="4" t="s">
        <v>84</v>
      </c>
      <c r="DQ14228" s="4" t="s">
        <v>10</v>
      </c>
      <c r="DR14228" s="4" t="s">
        <v>84</v>
      </c>
      <c r="DS14228" s="4" t="s">
        <v>10</v>
      </c>
      <c r="DT14228" s="4" t="s">
        <v>84</v>
      </c>
      <c r="DU14228" s="4" t="s">
        <v>10</v>
      </c>
      <c r="DV14228" s="4" t="s">
        <v>84</v>
      </c>
      <c r="DW14228" s="4" t="s">
        <v>10</v>
      </c>
      <c r="DX14228" s="4" t="s">
        <v>84</v>
      </c>
      <c r="DY14228" s="4" t="s">
        <v>10</v>
      </c>
      <c r="DZ14228" s="4" t="s">
        <v>84</v>
      </c>
      <c r="EA14228" s="4" t="s">
        <v>10</v>
      </c>
      <c r="EB14228" s="4" t="s">
        <v>84</v>
      </c>
      <c r="EC14228" s="4" t="s">
        <v>10</v>
      </c>
      <c r="ED14228" s="4" t="s">
        <v>84</v>
      </c>
      <c r="EE14228" s="4" t="s">
        <v>10</v>
      </c>
      <c r="EF14228" s="4" t="s">
        <v>84</v>
      </c>
      <c r="EG14228" s="4" t="s">
        <v>10</v>
      </c>
      <c r="EH14228" s="4" t="s">
        <v>84</v>
      </c>
      <c r="EI14228" s="4" t="s">
        <v>10</v>
      </c>
      <c r="EJ14228" s="4" t="s">
        <v>84</v>
      </c>
      <c r="EK14228" s="4" t="s">
        <v>10</v>
      </c>
      <c r="EL14228" s="4" t="s">
        <v>84</v>
      </c>
      <c r="EM14228" s="4" t="s">
        <v>10</v>
      </c>
      <c r="EN14228" s="4" t="s">
        <v>84</v>
      </c>
      <c r="EO14228" s="4" t="s">
        <v>10</v>
      </c>
      <c r="EP14228" s="4" t="s">
        <v>84</v>
      </c>
      <c r="EQ14228" s="4" t="s">
        <v>10</v>
      </c>
      <c r="ER14228" s="4" t="s">
        <v>84</v>
      </c>
      <c r="ES14228" s="4" t="s">
        <v>10</v>
      </c>
      <c r="ET14228" s="4" t="s">
        <v>84</v>
      </c>
      <c r="EU14228" s="4" t="s">
        <v>10</v>
      </c>
      <c r="EV14228" s="4" t="s">
        <v>84</v>
      </c>
      <c r="EW14228" s="4" t="s">
        <v>10</v>
      </c>
      <c r="EX14228" s="4" t="s">
        <v>84</v>
      </c>
      <c r="EY14228" s="4" t="s">
        <v>84</v>
      </c>
    </row>
    <row r="14229" spans="1:7">
      <c r="A14229" t="n">
        <v>101643</v>
      </c>
      <c r="B14229" s="27" t="n">
        <v>6</v>
      </c>
      <c r="C14229" s="7" t="n">
        <v>35</v>
      </c>
      <c r="D14229" s="7" t="n">
        <v>1</v>
      </c>
      <c r="E14229" s="7" t="n">
        <v>1</v>
      </c>
      <c r="F14229" s="7" t="n">
        <v>74</v>
      </c>
      <c r="G14229" s="7" t="n">
        <v>1</v>
      </c>
      <c r="H14229" s="16" t="n">
        <f t="normal" ca="1">A14231</f>
        <v>0</v>
      </c>
      <c r="I14229" s="7" t="n">
        <v>2</v>
      </c>
      <c r="J14229" s="16" t="n">
        <f t="normal" ca="1">A14235</f>
        <v>0</v>
      </c>
      <c r="K14229" s="7" t="n">
        <v>3</v>
      </c>
      <c r="L14229" s="16" t="n">
        <f t="normal" ca="1">A14239</f>
        <v>0</v>
      </c>
      <c r="M14229" s="7" t="n">
        <v>4</v>
      </c>
      <c r="N14229" s="16" t="n">
        <f t="normal" ca="1">A14243</f>
        <v>0</v>
      </c>
      <c r="O14229" s="7" t="n">
        <v>5</v>
      </c>
      <c r="P14229" s="16" t="n">
        <f t="normal" ca="1">A14247</f>
        <v>0</v>
      </c>
      <c r="Q14229" s="7" t="n">
        <v>7</v>
      </c>
      <c r="R14229" s="16" t="n">
        <f t="normal" ca="1">A14251</f>
        <v>0</v>
      </c>
      <c r="S14229" s="7" t="n">
        <v>8</v>
      </c>
      <c r="T14229" s="16" t="n">
        <f t="normal" ca="1">A14255</f>
        <v>0</v>
      </c>
      <c r="U14229" s="7" t="n">
        <v>9</v>
      </c>
      <c r="V14229" s="16" t="n">
        <f t="normal" ca="1">A14259</f>
        <v>0</v>
      </c>
      <c r="W14229" s="7" t="n">
        <v>10</v>
      </c>
      <c r="X14229" s="16" t="n">
        <f t="normal" ca="1">A14263</f>
        <v>0</v>
      </c>
      <c r="Y14229" s="7" t="n">
        <v>11</v>
      </c>
      <c r="Z14229" s="16" t="n">
        <f t="normal" ca="1">A14267</f>
        <v>0</v>
      </c>
      <c r="AA14229" s="7" t="n">
        <v>14</v>
      </c>
      <c r="AB14229" s="16" t="n">
        <f t="normal" ca="1">A14271</f>
        <v>0</v>
      </c>
      <c r="AC14229" s="7" t="n">
        <v>13</v>
      </c>
      <c r="AD14229" s="16" t="n">
        <f t="normal" ca="1">A14273</f>
        <v>0</v>
      </c>
      <c r="AE14229" s="7" t="n">
        <v>15</v>
      </c>
      <c r="AF14229" s="16" t="n">
        <f t="normal" ca="1">A14277</f>
        <v>0</v>
      </c>
      <c r="AG14229" s="7" t="n">
        <v>16</v>
      </c>
      <c r="AH14229" s="16" t="n">
        <f t="normal" ca="1">A14281</f>
        <v>0</v>
      </c>
      <c r="AI14229" s="7" t="n">
        <v>17</v>
      </c>
      <c r="AJ14229" s="16" t="n">
        <f t="normal" ca="1">A14285</f>
        <v>0</v>
      </c>
      <c r="AK14229" s="7" t="n">
        <v>19</v>
      </c>
      <c r="AL14229" s="16" t="n">
        <f t="normal" ca="1">A14289</f>
        <v>0</v>
      </c>
      <c r="AM14229" s="7" t="n">
        <v>20</v>
      </c>
      <c r="AN14229" s="16" t="n">
        <f t="normal" ca="1">A14293</f>
        <v>0</v>
      </c>
      <c r="AO14229" s="7" t="n">
        <v>21</v>
      </c>
      <c r="AP14229" s="16" t="n">
        <f t="normal" ca="1">A14297</f>
        <v>0</v>
      </c>
      <c r="AQ14229" s="7" t="n">
        <v>22</v>
      </c>
      <c r="AR14229" s="16" t="n">
        <f t="normal" ca="1">A14301</f>
        <v>0</v>
      </c>
      <c r="AS14229" s="7" t="n">
        <v>23</v>
      </c>
      <c r="AT14229" s="16" t="n">
        <f t="normal" ca="1">A14305</f>
        <v>0</v>
      </c>
      <c r="AU14229" s="7" t="n">
        <v>26</v>
      </c>
      <c r="AV14229" s="16" t="n">
        <f t="normal" ca="1">A14309</f>
        <v>0</v>
      </c>
      <c r="AW14229" s="7" t="n">
        <v>25</v>
      </c>
      <c r="AX14229" s="16" t="n">
        <f t="normal" ca="1">A14311</f>
        <v>0</v>
      </c>
      <c r="AY14229" s="7" t="n">
        <v>27</v>
      </c>
      <c r="AZ14229" s="16" t="n">
        <f t="normal" ca="1">A14315</f>
        <v>0</v>
      </c>
      <c r="BA14229" s="7" t="n">
        <v>28</v>
      </c>
      <c r="BB14229" s="16" t="n">
        <f t="normal" ca="1">A14319</f>
        <v>0</v>
      </c>
      <c r="BC14229" s="7" t="n">
        <v>29</v>
      </c>
      <c r="BD14229" s="16" t="n">
        <f t="normal" ca="1">A14323</f>
        <v>0</v>
      </c>
      <c r="BE14229" s="7" t="n">
        <v>32</v>
      </c>
      <c r="BF14229" s="16" t="n">
        <f t="normal" ca="1">A14327</f>
        <v>0</v>
      </c>
      <c r="BG14229" s="7" t="n">
        <v>31</v>
      </c>
      <c r="BH14229" s="16" t="n">
        <f t="normal" ca="1">A14329</f>
        <v>0</v>
      </c>
      <c r="BI14229" s="7" t="n">
        <v>33</v>
      </c>
      <c r="BJ14229" s="16" t="n">
        <f t="normal" ca="1">A14333</f>
        <v>0</v>
      </c>
      <c r="BK14229" s="7" t="n">
        <v>34</v>
      </c>
      <c r="BL14229" s="16" t="n">
        <f t="normal" ca="1">A14337</f>
        <v>0</v>
      </c>
      <c r="BM14229" s="7" t="n">
        <v>35</v>
      </c>
      <c r="BN14229" s="16" t="n">
        <f t="normal" ca="1">A14341</f>
        <v>0</v>
      </c>
      <c r="BO14229" s="7" t="n">
        <v>37</v>
      </c>
      <c r="BP14229" s="16" t="n">
        <f t="normal" ca="1">A14345</f>
        <v>0</v>
      </c>
      <c r="BQ14229" s="7" t="n">
        <v>38</v>
      </c>
      <c r="BR14229" s="16" t="n">
        <f t="normal" ca="1">A14349</f>
        <v>0</v>
      </c>
      <c r="BS14229" s="7" t="n">
        <v>39</v>
      </c>
      <c r="BT14229" s="16" t="n">
        <f t="normal" ca="1">A14353</f>
        <v>0</v>
      </c>
      <c r="BU14229" s="7" t="n">
        <v>40</v>
      </c>
      <c r="BV14229" s="16" t="n">
        <f t="normal" ca="1">A14357</f>
        <v>0</v>
      </c>
      <c r="BW14229" s="7" t="n">
        <v>41</v>
      </c>
      <c r="BX14229" s="16" t="n">
        <f t="normal" ca="1">A14361</f>
        <v>0</v>
      </c>
      <c r="BY14229" s="7" t="n">
        <v>43</v>
      </c>
      <c r="BZ14229" s="16" t="n">
        <f t="normal" ca="1">A14365</f>
        <v>0</v>
      </c>
      <c r="CA14229" s="7" t="n">
        <v>44</v>
      </c>
      <c r="CB14229" s="16" t="n">
        <f t="normal" ca="1">A14369</f>
        <v>0</v>
      </c>
      <c r="CC14229" s="7" t="n">
        <v>45</v>
      </c>
      <c r="CD14229" s="16" t="n">
        <f t="normal" ca="1">A14373</f>
        <v>0</v>
      </c>
      <c r="CE14229" s="7" t="n">
        <v>46</v>
      </c>
      <c r="CF14229" s="16" t="n">
        <f t="normal" ca="1">A14377</f>
        <v>0</v>
      </c>
      <c r="CG14229" s="7" t="n">
        <v>47</v>
      </c>
      <c r="CH14229" s="16" t="n">
        <f t="normal" ca="1">A14381</f>
        <v>0</v>
      </c>
      <c r="CI14229" s="7" t="n">
        <v>49</v>
      </c>
      <c r="CJ14229" s="16" t="n">
        <f t="normal" ca="1">A14385</f>
        <v>0</v>
      </c>
      <c r="CK14229" s="7" t="n">
        <v>50</v>
      </c>
      <c r="CL14229" s="16" t="n">
        <f t="normal" ca="1">A14389</f>
        <v>0</v>
      </c>
      <c r="CM14229" s="7" t="n">
        <v>51</v>
      </c>
      <c r="CN14229" s="16" t="n">
        <f t="normal" ca="1">A14393</f>
        <v>0</v>
      </c>
      <c r="CO14229" s="7" t="n">
        <v>52</v>
      </c>
      <c r="CP14229" s="16" t="n">
        <f t="normal" ca="1">A14397</f>
        <v>0</v>
      </c>
      <c r="CQ14229" s="7" t="n">
        <v>53</v>
      </c>
      <c r="CR14229" s="16" t="n">
        <f t="normal" ca="1">A14401</f>
        <v>0</v>
      </c>
      <c r="CS14229" s="7" t="n">
        <v>56</v>
      </c>
      <c r="CT14229" s="16" t="n">
        <f t="normal" ca="1">A14405</f>
        <v>0</v>
      </c>
      <c r="CU14229" s="7" t="n">
        <v>55</v>
      </c>
      <c r="CV14229" s="16" t="n">
        <f t="normal" ca="1">A14407</f>
        <v>0</v>
      </c>
      <c r="CW14229" s="7" t="n">
        <v>57</v>
      </c>
      <c r="CX14229" s="16" t="n">
        <f t="normal" ca="1">A14411</f>
        <v>0</v>
      </c>
      <c r="CY14229" s="7" t="n">
        <v>58</v>
      </c>
      <c r="CZ14229" s="16" t="n">
        <f t="normal" ca="1">A14415</f>
        <v>0</v>
      </c>
      <c r="DA14229" s="7" t="n">
        <v>59</v>
      </c>
      <c r="DB14229" s="16" t="n">
        <f t="normal" ca="1">A14419</f>
        <v>0</v>
      </c>
      <c r="DC14229" s="7" t="n">
        <v>61</v>
      </c>
      <c r="DD14229" s="16" t="n">
        <f t="normal" ca="1">A14423</f>
        <v>0</v>
      </c>
      <c r="DE14229" s="7" t="n">
        <v>62</v>
      </c>
      <c r="DF14229" s="16" t="n">
        <f t="normal" ca="1">A14427</f>
        <v>0</v>
      </c>
      <c r="DG14229" s="7" t="n">
        <v>63</v>
      </c>
      <c r="DH14229" s="16" t="n">
        <f t="normal" ca="1">A14431</f>
        <v>0</v>
      </c>
      <c r="DI14229" s="7" t="n">
        <v>65</v>
      </c>
      <c r="DJ14229" s="16" t="n">
        <f t="normal" ca="1">A14435</f>
        <v>0</v>
      </c>
      <c r="DK14229" s="7" t="n">
        <v>66</v>
      </c>
      <c r="DL14229" s="16" t="n">
        <f t="normal" ca="1">A14439</f>
        <v>0</v>
      </c>
      <c r="DM14229" s="7" t="n">
        <v>67</v>
      </c>
      <c r="DN14229" s="16" t="n">
        <f t="normal" ca="1">A14443</f>
        <v>0</v>
      </c>
      <c r="DO14229" s="7" t="n">
        <v>69</v>
      </c>
      <c r="DP14229" s="16" t="n">
        <f t="normal" ca="1">A14447</f>
        <v>0</v>
      </c>
      <c r="DQ14229" s="7" t="n">
        <v>70</v>
      </c>
      <c r="DR14229" s="16" t="n">
        <f t="normal" ca="1">A14451</f>
        <v>0</v>
      </c>
      <c r="DS14229" s="7" t="n">
        <v>71</v>
      </c>
      <c r="DT14229" s="16" t="n">
        <f t="normal" ca="1">A14455</f>
        <v>0</v>
      </c>
      <c r="DU14229" s="7" t="n">
        <v>72</v>
      </c>
      <c r="DV14229" s="16" t="n">
        <f t="normal" ca="1">A14459</f>
        <v>0</v>
      </c>
      <c r="DW14229" s="7" t="n">
        <v>73</v>
      </c>
      <c r="DX14229" s="16" t="n">
        <f t="normal" ca="1">A14463</f>
        <v>0</v>
      </c>
      <c r="DY14229" s="7" t="n">
        <v>74</v>
      </c>
      <c r="DZ14229" s="16" t="n">
        <f t="normal" ca="1">A14467</f>
        <v>0</v>
      </c>
      <c r="EA14229" s="7" t="n">
        <v>6</v>
      </c>
      <c r="EB14229" s="16" t="n">
        <f t="normal" ca="1">A14471</f>
        <v>0</v>
      </c>
      <c r="EC14229" s="7" t="n">
        <v>12</v>
      </c>
      <c r="ED14229" s="16" t="n">
        <f t="normal" ca="1">A14477</f>
        <v>0</v>
      </c>
      <c r="EE14229" s="7" t="n">
        <v>18</v>
      </c>
      <c r="EF14229" s="16" t="n">
        <f t="normal" ca="1">A14483</f>
        <v>0</v>
      </c>
      <c r="EG14229" s="7" t="n">
        <v>24</v>
      </c>
      <c r="EH14229" s="16" t="n">
        <f t="normal" ca="1">A14489</f>
        <v>0</v>
      </c>
      <c r="EI14229" s="7" t="n">
        <v>30</v>
      </c>
      <c r="EJ14229" s="16" t="n">
        <f t="normal" ca="1">A14495</f>
        <v>0</v>
      </c>
      <c r="EK14229" s="7" t="n">
        <v>36</v>
      </c>
      <c r="EL14229" s="16" t="n">
        <f t="normal" ca="1">A14501</f>
        <v>0</v>
      </c>
      <c r="EM14229" s="7" t="n">
        <v>42</v>
      </c>
      <c r="EN14229" s="16" t="n">
        <f t="normal" ca="1">A14507</f>
        <v>0</v>
      </c>
      <c r="EO14229" s="7" t="n">
        <v>48</v>
      </c>
      <c r="EP14229" s="16" t="n">
        <f t="normal" ca="1">A14513</f>
        <v>0</v>
      </c>
      <c r="EQ14229" s="7" t="n">
        <v>54</v>
      </c>
      <c r="ER14229" s="16" t="n">
        <f t="normal" ca="1">A14519</f>
        <v>0</v>
      </c>
      <c r="ES14229" s="7" t="n">
        <v>60</v>
      </c>
      <c r="ET14229" s="16" t="n">
        <f t="normal" ca="1">A14525</f>
        <v>0</v>
      </c>
      <c r="EU14229" s="7" t="n">
        <v>64</v>
      </c>
      <c r="EV14229" s="16" t="n">
        <f t="normal" ca="1">A14531</f>
        <v>0</v>
      </c>
      <c r="EW14229" s="7" t="n">
        <v>68</v>
      </c>
      <c r="EX14229" s="16" t="n">
        <f t="normal" ca="1">A14537</f>
        <v>0</v>
      </c>
      <c r="EY14229" s="16" t="n">
        <f t="normal" ca="1">A14543</f>
        <v>0</v>
      </c>
    </row>
    <row r="14230" spans="1:7">
      <c r="A14230" t="s">
        <v>4</v>
      </c>
      <c r="B14230" s="4" t="s">
        <v>5</v>
      </c>
      <c r="C14230" s="4" t="s">
        <v>6</v>
      </c>
      <c r="D14230" s="4" t="s">
        <v>6</v>
      </c>
      <c r="E14230" s="4" t="s">
        <v>13</v>
      </c>
    </row>
    <row r="14231" spans="1:7">
      <c r="A14231" t="n">
        <v>102096</v>
      </c>
      <c r="B14231" s="45" t="n">
        <v>30</v>
      </c>
      <c r="C14231" s="7" t="s">
        <v>1261</v>
      </c>
      <c r="D14231" s="7" t="s">
        <v>12</v>
      </c>
      <c r="E14231" s="7" t="n">
        <v>0</v>
      </c>
    </row>
    <row r="14232" spans="1:7">
      <c r="A14232" t="s">
        <v>4</v>
      </c>
      <c r="B14232" s="4" t="s">
        <v>5</v>
      </c>
      <c r="C14232" s="4" t="s">
        <v>84</v>
      </c>
    </row>
    <row r="14233" spans="1:7">
      <c r="A14233" t="n">
        <v>102105</v>
      </c>
      <c r="B14233" s="29" t="n">
        <v>3</v>
      </c>
      <c r="C14233" s="16" t="n">
        <f t="normal" ca="1">A14553</f>
        <v>0</v>
      </c>
    </row>
    <row r="14234" spans="1:7">
      <c r="A14234" t="s">
        <v>4</v>
      </c>
      <c r="B14234" s="4" t="s">
        <v>5</v>
      </c>
      <c r="C14234" s="4" t="s">
        <v>6</v>
      </c>
      <c r="D14234" s="4" t="s">
        <v>6</v>
      </c>
      <c r="E14234" s="4" t="s">
        <v>13</v>
      </c>
    </row>
    <row r="14235" spans="1:7">
      <c r="A14235" t="n">
        <v>102110</v>
      </c>
      <c r="B14235" s="45" t="n">
        <v>30</v>
      </c>
      <c r="C14235" s="7" t="s">
        <v>1376</v>
      </c>
      <c r="D14235" s="7" t="s">
        <v>12</v>
      </c>
      <c r="E14235" s="7" t="n">
        <v>0</v>
      </c>
    </row>
    <row r="14236" spans="1:7">
      <c r="A14236" t="s">
        <v>4</v>
      </c>
      <c r="B14236" s="4" t="s">
        <v>5</v>
      </c>
      <c r="C14236" s="4" t="s">
        <v>84</v>
      </c>
    </row>
    <row r="14237" spans="1:7">
      <c r="A14237" t="n">
        <v>102119</v>
      </c>
      <c r="B14237" s="29" t="n">
        <v>3</v>
      </c>
      <c r="C14237" s="16" t="n">
        <f t="normal" ca="1">A14553</f>
        <v>0</v>
      </c>
    </row>
    <row r="14238" spans="1:7">
      <c r="A14238" t="s">
        <v>4</v>
      </c>
      <c r="B14238" s="4" t="s">
        <v>5</v>
      </c>
      <c r="C14238" s="4" t="s">
        <v>6</v>
      </c>
      <c r="D14238" s="4" t="s">
        <v>6</v>
      </c>
      <c r="E14238" s="4" t="s">
        <v>13</v>
      </c>
    </row>
    <row r="14239" spans="1:7">
      <c r="A14239" t="n">
        <v>102124</v>
      </c>
      <c r="B14239" s="45" t="n">
        <v>30</v>
      </c>
      <c r="C14239" s="7" t="s">
        <v>1377</v>
      </c>
      <c r="D14239" s="7" t="s">
        <v>12</v>
      </c>
      <c r="E14239" s="7" t="n">
        <v>0</v>
      </c>
    </row>
    <row r="14240" spans="1:7">
      <c r="A14240" t="s">
        <v>4</v>
      </c>
      <c r="B14240" s="4" t="s">
        <v>5</v>
      </c>
      <c r="C14240" s="4" t="s">
        <v>84</v>
      </c>
    </row>
    <row r="14241" spans="1:155">
      <c r="A14241" t="n">
        <v>102133</v>
      </c>
      <c r="B14241" s="29" t="n">
        <v>3</v>
      </c>
      <c r="C14241" s="16" t="n">
        <f t="normal" ca="1">A14553</f>
        <v>0</v>
      </c>
    </row>
    <row r="14242" spans="1:155">
      <c r="A14242" t="s">
        <v>4</v>
      </c>
      <c r="B14242" s="4" t="s">
        <v>5</v>
      </c>
      <c r="C14242" s="4" t="s">
        <v>6</v>
      </c>
      <c r="D14242" s="4" t="s">
        <v>6</v>
      </c>
      <c r="E14242" s="4" t="s">
        <v>13</v>
      </c>
    </row>
    <row r="14243" spans="1:155">
      <c r="A14243" t="n">
        <v>102138</v>
      </c>
      <c r="B14243" s="45" t="n">
        <v>30</v>
      </c>
      <c r="C14243" s="7" t="s">
        <v>1378</v>
      </c>
      <c r="D14243" s="7" t="s">
        <v>12</v>
      </c>
      <c r="E14243" s="7" t="n">
        <v>0</v>
      </c>
    </row>
    <row r="14244" spans="1:155">
      <c r="A14244" t="s">
        <v>4</v>
      </c>
      <c r="B14244" s="4" t="s">
        <v>5</v>
      </c>
      <c r="C14244" s="4" t="s">
        <v>84</v>
      </c>
    </row>
    <row r="14245" spans="1:155">
      <c r="A14245" t="n">
        <v>102147</v>
      </c>
      <c r="B14245" s="29" t="n">
        <v>3</v>
      </c>
      <c r="C14245" s="16" t="n">
        <f t="normal" ca="1">A14553</f>
        <v>0</v>
      </c>
    </row>
    <row r="14246" spans="1:155">
      <c r="A14246" t="s">
        <v>4</v>
      </c>
      <c r="B14246" s="4" t="s">
        <v>5</v>
      </c>
      <c r="C14246" s="4" t="s">
        <v>6</v>
      </c>
      <c r="D14246" s="4" t="s">
        <v>6</v>
      </c>
      <c r="E14246" s="4" t="s">
        <v>13</v>
      </c>
    </row>
    <row r="14247" spans="1:155">
      <c r="A14247" t="n">
        <v>102152</v>
      </c>
      <c r="B14247" s="45" t="n">
        <v>30</v>
      </c>
      <c r="C14247" s="7" t="s">
        <v>1265</v>
      </c>
      <c r="D14247" s="7" t="s">
        <v>12</v>
      </c>
      <c r="E14247" s="7" t="n">
        <v>0</v>
      </c>
    </row>
    <row r="14248" spans="1:155">
      <c r="A14248" t="s">
        <v>4</v>
      </c>
      <c r="B14248" s="4" t="s">
        <v>5</v>
      </c>
      <c r="C14248" s="4" t="s">
        <v>84</v>
      </c>
    </row>
    <row r="14249" spans="1:155">
      <c r="A14249" t="n">
        <v>102161</v>
      </c>
      <c r="B14249" s="29" t="n">
        <v>3</v>
      </c>
      <c r="C14249" s="16" t="n">
        <f t="normal" ca="1">A14553</f>
        <v>0</v>
      </c>
    </row>
    <row r="14250" spans="1:155">
      <c r="A14250" t="s">
        <v>4</v>
      </c>
      <c r="B14250" s="4" t="s">
        <v>5</v>
      </c>
      <c r="C14250" s="4" t="s">
        <v>6</v>
      </c>
      <c r="D14250" s="4" t="s">
        <v>6</v>
      </c>
      <c r="E14250" s="4" t="s">
        <v>13</v>
      </c>
    </row>
    <row r="14251" spans="1:155">
      <c r="A14251" t="n">
        <v>102166</v>
      </c>
      <c r="B14251" s="45" t="n">
        <v>30</v>
      </c>
      <c r="C14251" s="7" t="s">
        <v>1266</v>
      </c>
      <c r="D14251" s="7" t="s">
        <v>12</v>
      </c>
      <c r="E14251" s="7" t="n">
        <v>0</v>
      </c>
    </row>
    <row r="14252" spans="1:155">
      <c r="A14252" t="s">
        <v>4</v>
      </c>
      <c r="B14252" s="4" t="s">
        <v>5</v>
      </c>
      <c r="C14252" s="4" t="s">
        <v>84</v>
      </c>
    </row>
    <row r="14253" spans="1:155">
      <c r="A14253" t="n">
        <v>102175</v>
      </c>
      <c r="B14253" s="29" t="n">
        <v>3</v>
      </c>
      <c r="C14253" s="16" t="n">
        <f t="normal" ca="1">A14553</f>
        <v>0</v>
      </c>
    </row>
    <row r="14254" spans="1:155">
      <c r="A14254" t="s">
        <v>4</v>
      </c>
      <c r="B14254" s="4" t="s">
        <v>5</v>
      </c>
      <c r="C14254" s="4" t="s">
        <v>6</v>
      </c>
      <c r="D14254" s="4" t="s">
        <v>6</v>
      </c>
      <c r="E14254" s="4" t="s">
        <v>13</v>
      </c>
    </row>
    <row r="14255" spans="1:155">
      <c r="A14255" t="n">
        <v>102180</v>
      </c>
      <c r="B14255" s="45" t="n">
        <v>30</v>
      </c>
      <c r="C14255" s="7" t="s">
        <v>1271</v>
      </c>
      <c r="D14255" s="7" t="s">
        <v>12</v>
      </c>
      <c r="E14255" s="7" t="n">
        <v>0</v>
      </c>
    </row>
    <row r="14256" spans="1:155">
      <c r="A14256" t="s">
        <v>4</v>
      </c>
      <c r="B14256" s="4" t="s">
        <v>5</v>
      </c>
      <c r="C14256" s="4" t="s">
        <v>84</v>
      </c>
    </row>
    <row r="14257" spans="1:5">
      <c r="A14257" t="n">
        <v>102189</v>
      </c>
      <c r="B14257" s="29" t="n">
        <v>3</v>
      </c>
      <c r="C14257" s="16" t="n">
        <f t="normal" ca="1">A14553</f>
        <v>0</v>
      </c>
    </row>
    <row r="14258" spans="1:5">
      <c r="A14258" t="s">
        <v>4</v>
      </c>
      <c r="B14258" s="4" t="s">
        <v>5</v>
      </c>
      <c r="C14258" s="4" t="s">
        <v>6</v>
      </c>
      <c r="D14258" s="4" t="s">
        <v>6</v>
      </c>
      <c r="E14258" s="4" t="s">
        <v>13</v>
      </c>
    </row>
    <row r="14259" spans="1:5">
      <c r="A14259" t="n">
        <v>102194</v>
      </c>
      <c r="B14259" s="45" t="n">
        <v>30</v>
      </c>
      <c r="C14259" s="7" t="s">
        <v>1377</v>
      </c>
      <c r="D14259" s="7" t="s">
        <v>12</v>
      </c>
      <c r="E14259" s="7" t="n">
        <v>0</v>
      </c>
    </row>
    <row r="14260" spans="1:5">
      <c r="A14260" t="s">
        <v>4</v>
      </c>
      <c r="B14260" s="4" t="s">
        <v>5</v>
      </c>
      <c r="C14260" s="4" t="s">
        <v>84</v>
      </c>
    </row>
    <row r="14261" spans="1:5">
      <c r="A14261" t="n">
        <v>102203</v>
      </c>
      <c r="B14261" s="29" t="n">
        <v>3</v>
      </c>
      <c r="C14261" s="16" t="n">
        <f t="normal" ca="1">A14553</f>
        <v>0</v>
      </c>
    </row>
    <row r="14262" spans="1:5">
      <c r="A14262" t="s">
        <v>4</v>
      </c>
      <c r="B14262" s="4" t="s">
        <v>5</v>
      </c>
      <c r="C14262" s="4" t="s">
        <v>6</v>
      </c>
      <c r="D14262" s="4" t="s">
        <v>6</v>
      </c>
      <c r="E14262" s="4" t="s">
        <v>13</v>
      </c>
    </row>
    <row r="14263" spans="1:5">
      <c r="A14263" t="n">
        <v>102208</v>
      </c>
      <c r="B14263" s="45" t="n">
        <v>30</v>
      </c>
      <c r="C14263" s="7" t="s">
        <v>1379</v>
      </c>
      <c r="D14263" s="7" t="s">
        <v>12</v>
      </c>
      <c r="E14263" s="7" t="n">
        <v>0</v>
      </c>
    </row>
    <row r="14264" spans="1:5">
      <c r="A14264" t="s">
        <v>4</v>
      </c>
      <c r="B14264" s="4" t="s">
        <v>5</v>
      </c>
      <c r="C14264" s="4" t="s">
        <v>84</v>
      </c>
    </row>
    <row r="14265" spans="1:5">
      <c r="A14265" t="n">
        <v>102217</v>
      </c>
      <c r="B14265" s="29" t="n">
        <v>3</v>
      </c>
      <c r="C14265" s="16" t="n">
        <f t="normal" ca="1">A14553</f>
        <v>0</v>
      </c>
    </row>
    <row r="14266" spans="1:5">
      <c r="A14266" t="s">
        <v>4</v>
      </c>
      <c r="B14266" s="4" t="s">
        <v>5</v>
      </c>
      <c r="C14266" s="4" t="s">
        <v>6</v>
      </c>
      <c r="D14266" s="4" t="s">
        <v>6</v>
      </c>
      <c r="E14266" s="4" t="s">
        <v>13</v>
      </c>
    </row>
    <row r="14267" spans="1:5">
      <c r="A14267" t="n">
        <v>102222</v>
      </c>
      <c r="B14267" s="45" t="n">
        <v>30</v>
      </c>
      <c r="C14267" s="7" t="s">
        <v>1380</v>
      </c>
      <c r="D14267" s="7" t="s">
        <v>12</v>
      </c>
      <c r="E14267" s="7" t="n">
        <v>0</v>
      </c>
    </row>
    <row r="14268" spans="1:5">
      <c r="A14268" t="s">
        <v>4</v>
      </c>
      <c r="B14268" s="4" t="s">
        <v>5</v>
      </c>
      <c r="C14268" s="4" t="s">
        <v>84</v>
      </c>
    </row>
    <row r="14269" spans="1:5">
      <c r="A14269" t="n">
        <v>102231</v>
      </c>
      <c r="B14269" s="29" t="n">
        <v>3</v>
      </c>
      <c r="C14269" s="16" t="n">
        <f t="normal" ca="1">A14553</f>
        <v>0</v>
      </c>
    </row>
    <row r="14270" spans="1:5">
      <c r="A14270" t="s">
        <v>4</v>
      </c>
      <c r="B14270" s="4" t="s">
        <v>5</v>
      </c>
      <c r="C14270" s="4" t="s">
        <v>10</v>
      </c>
    </row>
    <row r="14271" spans="1:5">
      <c r="A14271" t="n">
        <v>102236</v>
      </c>
      <c r="B14271" s="9" t="n">
        <v>12</v>
      </c>
      <c r="C14271" s="7" t="n">
        <v>10812</v>
      </c>
    </row>
    <row r="14272" spans="1:5">
      <c r="A14272" t="s">
        <v>4</v>
      </c>
      <c r="B14272" s="4" t="s">
        <v>5</v>
      </c>
      <c r="C14272" s="4" t="s">
        <v>6</v>
      </c>
      <c r="D14272" s="4" t="s">
        <v>6</v>
      </c>
      <c r="E14272" s="4" t="s">
        <v>13</v>
      </c>
    </row>
    <row r="14273" spans="1:5">
      <c r="A14273" t="n">
        <v>102239</v>
      </c>
      <c r="B14273" s="45" t="n">
        <v>30</v>
      </c>
      <c r="C14273" s="7" t="s">
        <v>1257</v>
      </c>
      <c r="D14273" s="7" t="s">
        <v>12</v>
      </c>
      <c r="E14273" s="7" t="n">
        <v>0</v>
      </c>
    </row>
    <row r="14274" spans="1:5">
      <c r="A14274" t="s">
        <v>4</v>
      </c>
      <c r="B14274" s="4" t="s">
        <v>5</v>
      </c>
      <c r="C14274" s="4" t="s">
        <v>84</v>
      </c>
    </row>
    <row r="14275" spans="1:5">
      <c r="A14275" t="n">
        <v>102248</v>
      </c>
      <c r="B14275" s="29" t="n">
        <v>3</v>
      </c>
      <c r="C14275" s="16" t="n">
        <f t="normal" ca="1">A14553</f>
        <v>0</v>
      </c>
    </row>
    <row r="14276" spans="1:5">
      <c r="A14276" t="s">
        <v>4</v>
      </c>
      <c r="B14276" s="4" t="s">
        <v>5</v>
      </c>
      <c r="C14276" s="4" t="s">
        <v>6</v>
      </c>
      <c r="D14276" s="4" t="s">
        <v>6</v>
      </c>
      <c r="E14276" s="4" t="s">
        <v>13</v>
      </c>
    </row>
    <row r="14277" spans="1:5">
      <c r="A14277" t="n">
        <v>102253</v>
      </c>
      <c r="B14277" s="45" t="n">
        <v>30</v>
      </c>
      <c r="C14277" s="7" t="s">
        <v>1381</v>
      </c>
      <c r="D14277" s="7" t="s">
        <v>12</v>
      </c>
      <c r="E14277" s="7" t="n">
        <v>0</v>
      </c>
    </row>
    <row r="14278" spans="1:5">
      <c r="A14278" t="s">
        <v>4</v>
      </c>
      <c r="B14278" s="4" t="s">
        <v>5</v>
      </c>
      <c r="C14278" s="4" t="s">
        <v>84</v>
      </c>
    </row>
    <row r="14279" spans="1:5">
      <c r="A14279" t="n">
        <v>102262</v>
      </c>
      <c r="B14279" s="29" t="n">
        <v>3</v>
      </c>
      <c r="C14279" s="16" t="n">
        <f t="normal" ca="1">A14553</f>
        <v>0</v>
      </c>
    </row>
    <row r="14280" spans="1:5">
      <c r="A14280" t="s">
        <v>4</v>
      </c>
      <c r="B14280" s="4" t="s">
        <v>5</v>
      </c>
      <c r="C14280" s="4" t="s">
        <v>6</v>
      </c>
      <c r="D14280" s="4" t="s">
        <v>6</v>
      </c>
      <c r="E14280" s="4" t="s">
        <v>13</v>
      </c>
    </row>
    <row r="14281" spans="1:5">
      <c r="A14281" t="n">
        <v>102267</v>
      </c>
      <c r="B14281" s="45" t="n">
        <v>30</v>
      </c>
      <c r="C14281" s="7" t="s">
        <v>1382</v>
      </c>
      <c r="D14281" s="7" t="s">
        <v>12</v>
      </c>
      <c r="E14281" s="7" t="n">
        <v>0</v>
      </c>
    </row>
    <row r="14282" spans="1:5">
      <c r="A14282" t="s">
        <v>4</v>
      </c>
      <c r="B14282" s="4" t="s">
        <v>5</v>
      </c>
      <c r="C14282" s="4" t="s">
        <v>84</v>
      </c>
    </row>
    <row r="14283" spans="1:5">
      <c r="A14283" t="n">
        <v>102276</v>
      </c>
      <c r="B14283" s="29" t="n">
        <v>3</v>
      </c>
      <c r="C14283" s="16" t="n">
        <f t="normal" ca="1">A14553</f>
        <v>0</v>
      </c>
    </row>
    <row r="14284" spans="1:5">
      <c r="A14284" t="s">
        <v>4</v>
      </c>
      <c r="B14284" s="4" t="s">
        <v>5</v>
      </c>
      <c r="C14284" s="4" t="s">
        <v>6</v>
      </c>
      <c r="D14284" s="4" t="s">
        <v>6</v>
      </c>
      <c r="E14284" s="4" t="s">
        <v>13</v>
      </c>
    </row>
    <row r="14285" spans="1:5">
      <c r="A14285" t="n">
        <v>102281</v>
      </c>
      <c r="B14285" s="45" t="n">
        <v>30</v>
      </c>
      <c r="C14285" s="7" t="s">
        <v>1380</v>
      </c>
      <c r="D14285" s="7" t="s">
        <v>12</v>
      </c>
      <c r="E14285" s="7" t="n">
        <v>0</v>
      </c>
    </row>
    <row r="14286" spans="1:5">
      <c r="A14286" t="s">
        <v>4</v>
      </c>
      <c r="B14286" s="4" t="s">
        <v>5</v>
      </c>
      <c r="C14286" s="4" t="s">
        <v>84</v>
      </c>
    </row>
    <row r="14287" spans="1:5">
      <c r="A14287" t="n">
        <v>102290</v>
      </c>
      <c r="B14287" s="29" t="n">
        <v>3</v>
      </c>
      <c r="C14287" s="16" t="n">
        <f t="normal" ca="1">A14553</f>
        <v>0</v>
      </c>
    </row>
    <row r="14288" spans="1:5">
      <c r="A14288" t="s">
        <v>4</v>
      </c>
      <c r="B14288" s="4" t="s">
        <v>5</v>
      </c>
      <c r="C14288" s="4" t="s">
        <v>6</v>
      </c>
      <c r="D14288" s="4" t="s">
        <v>6</v>
      </c>
      <c r="E14288" s="4" t="s">
        <v>13</v>
      </c>
    </row>
    <row r="14289" spans="1:5">
      <c r="A14289" t="n">
        <v>102295</v>
      </c>
      <c r="B14289" s="45" t="n">
        <v>30</v>
      </c>
      <c r="C14289" s="7" t="s">
        <v>1257</v>
      </c>
      <c r="D14289" s="7" t="s">
        <v>12</v>
      </c>
      <c r="E14289" s="7" t="n">
        <v>0</v>
      </c>
    </row>
    <row r="14290" spans="1:5">
      <c r="A14290" t="s">
        <v>4</v>
      </c>
      <c r="B14290" s="4" t="s">
        <v>5</v>
      </c>
      <c r="C14290" s="4" t="s">
        <v>84</v>
      </c>
    </row>
    <row r="14291" spans="1:5">
      <c r="A14291" t="n">
        <v>102304</v>
      </c>
      <c r="B14291" s="29" t="n">
        <v>3</v>
      </c>
      <c r="C14291" s="16" t="n">
        <f t="normal" ca="1">A14553</f>
        <v>0</v>
      </c>
    </row>
    <row r="14292" spans="1:5">
      <c r="A14292" t="s">
        <v>4</v>
      </c>
      <c r="B14292" s="4" t="s">
        <v>5</v>
      </c>
      <c r="C14292" s="4" t="s">
        <v>6</v>
      </c>
      <c r="D14292" s="4" t="s">
        <v>6</v>
      </c>
      <c r="E14292" s="4" t="s">
        <v>13</v>
      </c>
    </row>
    <row r="14293" spans="1:5">
      <c r="A14293" t="n">
        <v>102309</v>
      </c>
      <c r="B14293" s="45" t="n">
        <v>30</v>
      </c>
      <c r="C14293" s="7" t="s">
        <v>1266</v>
      </c>
      <c r="D14293" s="7" t="s">
        <v>12</v>
      </c>
      <c r="E14293" s="7" t="n">
        <v>0</v>
      </c>
    </row>
    <row r="14294" spans="1:5">
      <c r="A14294" t="s">
        <v>4</v>
      </c>
      <c r="B14294" s="4" t="s">
        <v>5</v>
      </c>
      <c r="C14294" s="4" t="s">
        <v>84</v>
      </c>
    </row>
    <row r="14295" spans="1:5">
      <c r="A14295" t="n">
        <v>102318</v>
      </c>
      <c r="B14295" s="29" t="n">
        <v>3</v>
      </c>
      <c r="C14295" s="16" t="n">
        <f t="normal" ca="1">A14553</f>
        <v>0</v>
      </c>
    </row>
    <row r="14296" spans="1:5">
      <c r="A14296" t="s">
        <v>4</v>
      </c>
      <c r="B14296" s="4" t="s">
        <v>5</v>
      </c>
      <c r="C14296" s="4" t="s">
        <v>6</v>
      </c>
      <c r="D14296" s="4" t="s">
        <v>6</v>
      </c>
      <c r="E14296" s="4" t="s">
        <v>13</v>
      </c>
    </row>
    <row r="14297" spans="1:5">
      <c r="A14297" t="n">
        <v>102323</v>
      </c>
      <c r="B14297" s="45" t="n">
        <v>30</v>
      </c>
      <c r="C14297" s="7" t="s">
        <v>1383</v>
      </c>
      <c r="D14297" s="7" t="s">
        <v>12</v>
      </c>
      <c r="E14297" s="7" t="n">
        <v>0</v>
      </c>
    </row>
    <row r="14298" spans="1:5">
      <c r="A14298" t="s">
        <v>4</v>
      </c>
      <c r="B14298" s="4" t="s">
        <v>5</v>
      </c>
      <c r="C14298" s="4" t="s">
        <v>84</v>
      </c>
    </row>
    <row r="14299" spans="1:5">
      <c r="A14299" t="n">
        <v>102332</v>
      </c>
      <c r="B14299" s="29" t="n">
        <v>3</v>
      </c>
      <c r="C14299" s="16" t="n">
        <f t="normal" ca="1">A14553</f>
        <v>0</v>
      </c>
    </row>
    <row r="14300" spans="1:5">
      <c r="A14300" t="s">
        <v>4</v>
      </c>
      <c r="B14300" s="4" t="s">
        <v>5</v>
      </c>
      <c r="C14300" s="4" t="s">
        <v>6</v>
      </c>
      <c r="D14300" s="4" t="s">
        <v>6</v>
      </c>
      <c r="E14300" s="4" t="s">
        <v>13</v>
      </c>
    </row>
    <row r="14301" spans="1:5">
      <c r="A14301" t="n">
        <v>102337</v>
      </c>
      <c r="B14301" s="45" t="n">
        <v>30</v>
      </c>
      <c r="C14301" s="7" t="s">
        <v>1379</v>
      </c>
      <c r="D14301" s="7" t="s">
        <v>12</v>
      </c>
      <c r="E14301" s="7" t="n">
        <v>0</v>
      </c>
    </row>
    <row r="14302" spans="1:5">
      <c r="A14302" t="s">
        <v>4</v>
      </c>
      <c r="B14302" s="4" t="s">
        <v>5</v>
      </c>
      <c r="C14302" s="4" t="s">
        <v>84</v>
      </c>
    </row>
    <row r="14303" spans="1:5">
      <c r="A14303" t="n">
        <v>102346</v>
      </c>
      <c r="B14303" s="29" t="n">
        <v>3</v>
      </c>
      <c r="C14303" s="16" t="n">
        <f t="normal" ca="1">A14553</f>
        <v>0</v>
      </c>
    </row>
    <row r="14304" spans="1:5">
      <c r="A14304" t="s">
        <v>4</v>
      </c>
      <c r="B14304" s="4" t="s">
        <v>5</v>
      </c>
      <c r="C14304" s="4" t="s">
        <v>6</v>
      </c>
      <c r="D14304" s="4" t="s">
        <v>6</v>
      </c>
      <c r="E14304" s="4" t="s">
        <v>13</v>
      </c>
    </row>
    <row r="14305" spans="1:5">
      <c r="A14305" t="n">
        <v>102351</v>
      </c>
      <c r="B14305" s="45" t="n">
        <v>30</v>
      </c>
      <c r="C14305" s="7" t="s">
        <v>1384</v>
      </c>
      <c r="D14305" s="7" t="s">
        <v>12</v>
      </c>
      <c r="E14305" s="7" t="n">
        <v>0</v>
      </c>
    </row>
    <row r="14306" spans="1:5">
      <c r="A14306" t="s">
        <v>4</v>
      </c>
      <c r="B14306" s="4" t="s">
        <v>5</v>
      </c>
      <c r="C14306" s="4" t="s">
        <v>84</v>
      </c>
    </row>
    <row r="14307" spans="1:5">
      <c r="A14307" t="n">
        <v>102360</v>
      </c>
      <c r="B14307" s="29" t="n">
        <v>3</v>
      </c>
      <c r="C14307" s="16" t="n">
        <f t="normal" ca="1">A14553</f>
        <v>0</v>
      </c>
    </row>
    <row r="14308" spans="1:5">
      <c r="A14308" t="s">
        <v>4</v>
      </c>
      <c r="B14308" s="4" t="s">
        <v>5</v>
      </c>
      <c r="C14308" s="4" t="s">
        <v>10</v>
      </c>
    </row>
    <row r="14309" spans="1:5">
      <c r="A14309" t="n">
        <v>102365</v>
      </c>
      <c r="B14309" s="9" t="n">
        <v>12</v>
      </c>
      <c r="C14309" s="7" t="n">
        <v>10824</v>
      </c>
    </row>
    <row r="14310" spans="1:5">
      <c r="A14310" t="s">
        <v>4</v>
      </c>
      <c r="B14310" s="4" t="s">
        <v>5</v>
      </c>
      <c r="C14310" s="4" t="s">
        <v>6</v>
      </c>
      <c r="D14310" s="4" t="s">
        <v>6</v>
      </c>
      <c r="E14310" s="4" t="s">
        <v>13</v>
      </c>
    </row>
    <row r="14311" spans="1:5">
      <c r="A14311" t="n">
        <v>102368</v>
      </c>
      <c r="B14311" s="45" t="n">
        <v>30</v>
      </c>
      <c r="C14311" s="7" t="s">
        <v>1266</v>
      </c>
      <c r="D14311" s="7" t="s">
        <v>12</v>
      </c>
      <c r="E14311" s="7" t="n">
        <v>0</v>
      </c>
    </row>
    <row r="14312" spans="1:5">
      <c r="A14312" t="s">
        <v>4</v>
      </c>
      <c r="B14312" s="4" t="s">
        <v>5</v>
      </c>
      <c r="C14312" s="4" t="s">
        <v>84</v>
      </c>
    </row>
    <row r="14313" spans="1:5">
      <c r="A14313" t="n">
        <v>102377</v>
      </c>
      <c r="B14313" s="29" t="n">
        <v>3</v>
      </c>
      <c r="C14313" s="16" t="n">
        <f t="normal" ca="1">A14553</f>
        <v>0</v>
      </c>
    </row>
    <row r="14314" spans="1:5">
      <c r="A14314" t="s">
        <v>4</v>
      </c>
      <c r="B14314" s="4" t="s">
        <v>5</v>
      </c>
      <c r="C14314" s="4" t="s">
        <v>6</v>
      </c>
      <c r="D14314" s="4" t="s">
        <v>6</v>
      </c>
      <c r="E14314" s="4" t="s">
        <v>13</v>
      </c>
    </row>
    <row r="14315" spans="1:5">
      <c r="A14315" t="n">
        <v>102382</v>
      </c>
      <c r="B14315" s="45" t="n">
        <v>30</v>
      </c>
      <c r="C14315" s="7" t="s">
        <v>1377</v>
      </c>
      <c r="D14315" s="7" t="s">
        <v>12</v>
      </c>
      <c r="E14315" s="7" t="n">
        <v>0</v>
      </c>
    </row>
    <row r="14316" spans="1:5">
      <c r="A14316" t="s">
        <v>4</v>
      </c>
      <c r="B14316" s="4" t="s">
        <v>5</v>
      </c>
      <c r="C14316" s="4" t="s">
        <v>84</v>
      </c>
    </row>
    <row r="14317" spans="1:5">
      <c r="A14317" t="n">
        <v>102391</v>
      </c>
      <c r="B14317" s="29" t="n">
        <v>3</v>
      </c>
      <c r="C14317" s="16" t="n">
        <f t="normal" ca="1">A14553</f>
        <v>0</v>
      </c>
    </row>
    <row r="14318" spans="1:5">
      <c r="A14318" t="s">
        <v>4</v>
      </c>
      <c r="B14318" s="4" t="s">
        <v>5</v>
      </c>
      <c r="C14318" s="4" t="s">
        <v>6</v>
      </c>
      <c r="D14318" s="4" t="s">
        <v>6</v>
      </c>
      <c r="E14318" s="4" t="s">
        <v>13</v>
      </c>
    </row>
    <row r="14319" spans="1:5">
      <c r="A14319" t="n">
        <v>102396</v>
      </c>
      <c r="B14319" s="45" t="n">
        <v>30</v>
      </c>
      <c r="C14319" s="7" t="s">
        <v>1379</v>
      </c>
      <c r="D14319" s="7" t="s">
        <v>12</v>
      </c>
      <c r="E14319" s="7" t="n">
        <v>0</v>
      </c>
    </row>
    <row r="14320" spans="1:5">
      <c r="A14320" t="s">
        <v>4</v>
      </c>
      <c r="B14320" s="4" t="s">
        <v>5</v>
      </c>
      <c r="C14320" s="4" t="s">
        <v>84</v>
      </c>
    </row>
    <row r="14321" spans="1:5">
      <c r="A14321" t="n">
        <v>102405</v>
      </c>
      <c r="B14321" s="29" t="n">
        <v>3</v>
      </c>
      <c r="C14321" s="16" t="n">
        <f t="normal" ca="1">A14553</f>
        <v>0</v>
      </c>
    </row>
    <row r="14322" spans="1:5">
      <c r="A14322" t="s">
        <v>4</v>
      </c>
      <c r="B14322" s="4" t="s">
        <v>5</v>
      </c>
      <c r="C14322" s="4" t="s">
        <v>6</v>
      </c>
      <c r="D14322" s="4" t="s">
        <v>6</v>
      </c>
      <c r="E14322" s="4" t="s">
        <v>13</v>
      </c>
    </row>
    <row r="14323" spans="1:5">
      <c r="A14323" t="n">
        <v>102410</v>
      </c>
      <c r="B14323" s="45" t="n">
        <v>30</v>
      </c>
      <c r="C14323" s="7" t="s">
        <v>1385</v>
      </c>
      <c r="D14323" s="7" t="s">
        <v>12</v>
      </c>
      <c r="E14323" s="7" t="n">
        <v>0</v>
      </c>
    </row>
    <row r="14324" spans="1:5">
      <c r="A14324" t="s">
        <v>4</v>
      </c>
      <c r="B14324" s="4" t="s">
        <v>5</v>
      </c>
      <c r="C14324" s="4" t="s">
        <v>84</v>
      </c>
    </row>
    <row r="14325" spans="1:5">
      <c r="A14325" t="n">
        <v>102419</v>
      </c>
      <c r="B14325" s="29" t="n">
        <v>3</v>
      </c>
      <c r="C14325" s="16" t="n">
        <f t="normal" ca="1">A14553</f>
        <v>0</v>
      </c>
    </row>
    <row r="14326" spans="1:5">
      <c r="A14326" t="s">
        <v>4</v>
      </c>
      <c r="B14326" s="4" t="s">
        <v>5</v>
      </c>
      <c r="C14326" s="4" t="s">
        <v>10</v>
      </c>
    </row>
    <row r="14327" spans="1:5">
      <c r="A14327" t="n">
        <v>102424</v>
      </c>
      <c r="B14327" s="9" t="n">
        <v>12</v>
      </c>
      <c r="C14327" s="7" t="n">
        <v>10830</v>
      </c>
    </row>
    <row r="14328" spans="1:5">
      <c r="A14328" t="s">
        <v>4</v>
      </c>
      <c r="B14328" s="4" t="s">
        <v>5</v>
      </c>
      <c r="C14328" s="4" t="s">
        <v>6</v>
      </c>
      <c r="D14328" s="4" t="s">
        <v>6</v>
      </c>
      <c r="E14328" s="4" t="s">
        <v>13</v>
      </c>
    </row>
    <row r="14329" spans="1:5">
      <c r="A14329" t="n">
        <v>102427</v>
      </c>
      <c r="B14329" s="45" t="n">
        <v>30</v>
      </c>
      <c r="C14329" s="7" t="s">
        <v>1271</v>
      </c>
      <c r="D14329" s="7" t="s">
        <v>12</v>
      </c>
      <c r="E14329" s="7" t="n">
        <v>0</v>
      </c>
    </row>
    <row r="14330" spans="1:5">
      <c r="A14330" t="s">
        <v>4</v>
      </c>
      <c r="B14330" s="4" t="s">
        <v>5</v>
      </c>
      <c r="C14330" s="4" t="s">
        <v>84</v>
      </c>
    </row>
    <row r="14331" spans="1:5">
      <c r="A14331" t="n">
        <v>102436</v>
      </c>
      <c r="B14331" s="29" t="n">
        <v>3</v>
      </c>
      <c r="C14331" s="16" t="n">
        <f t="normal" ca="1">A14553</f>
        <v>0</v>
      </c>
    </row>
    <row r="14332" spans="1:5">
      <c r="A14332" t="s">
        <v>4</v>
      </c>
      <c r="B14332" s="4" t="s">
        <v>5</v>
      </c>
      <c r="C14332" s="4" t="s">
        <v>6</v>
      </c>
      <c r="D14332" s="4" t="s">
        <v>6</v>
      </c>
      <c r="E14332" s="4" t="s">
        <v>13</v>
      </c>
    </row>
    <row r="14333" spans="1:5">
      <c r="A14333" t="n">
        <v>102441</v>
      </c>
      <c r="B14333" s="45" t="n">
        <v>30</v>
      </c>
      <c r="C14333" s="7" t="s">
        <v>1377</v>
      </c>
      <c r="D14333" s="7" t="s">
        <v>12</v>
      </c>
      <c r="E14333" s="7" t="n">
        <v>0</v>
      </c>
    </row>
    <row r="14334" spans="1:5">
      <c r="A14334" t="s">
        <v>4</v>
      </c>
      <c r="B14334" s="4" t="s">
        <v>5</v>
      </c>
      <c r="C14334" s="4" t="s">
        <v>84</v>
      </c>
    </row>
    <row r="14335" spans="1:5">
      <c r="A14335" t="n">
        <v>102450</v>
      </c>
      <c r="B14335" s="29" t="n">
        <v>3</v>
      </c>
      <c r="C14335" s="16" t="n">
        <f t="normal" ca="1">A14553</f>
        <v>0</v>
      </c>
    </row>
    <row r="14336" spans="1:5">
      <c r="A14336" t="s">
        <v>4</v>
      </c>
      <c r="B14336" s="4" t="s">
        <v>5</v>
      </c>
      <c r="C14336" s="4" t="s">
        <v>6</v>
      </c>
      <c r="D14336" s="4" t="s">
        <v>6</v>
      </c>
      <c r="E14336" s="4" t="s">
        <v>13</v>
      </c>
    </row>
    <row r="14337" spans="1:5">
      <c r="A14337" t="n">
        <v>102455</v>
      </c>
      <c r="B14337" s="45" t="n">
        <v>30</v>
      </c>
      <c r="C14337" s="7" t="s">
        <v>1379</v>
      </c>
      <c r="D14337" s="7" t="s">
        <v>12</v>
      </c>
      <c r="E14337" s="7" t="n">
        <v>0</v>
      </c>
    </row>
    <row r="14338" spans="1:5">
      <c r="A14338" t="s">
        <v>4</v>
      </c>
      <c r="B14338" s="4" t="s">
        <v>5</v>
      </c>
      <c r="C14338" s="4" t="s">
        <v>84</v>
      </c>
    </row>
    <row r="14339" spans="1:5">
      <c r="A14339" t="n">
        <v>102464</v>
      </c>
      <c r="B14339" s="29" t="n">
        <v>3</v>
      </c>
      <c r="C14339" s="16" t="n">
        <f t="normal" ca="1">A14553</f>
        <v>0</v>
      </c>
    </row>
    <row r="14340" spans="1:5">
      <c r="A14340" t="s">
        <v>4</v>
      </c>
      <c r="B14340" s="4" t="s">
        <v>5</v>
      </c>
      <c r="C14340" s="4" t="s">
        <v>6</v>
      </c>
      <c r="D14340" s="4" t="s">
        <v>6</v>
      </c>
      <c r="E14340" s="4" t="s">
        <v>13</v>
      </c>
    </row>
    <row r="14341" spans="1:5">
      <c r="A14341" t="n">
        <v>102469</v>
      </c>
      <c r="B14341" s="45" t="n">
        <v>30</v>
      </c>
      <c r="C14341" s="7" t="s">
        <v>1386</v>
      </c>
      <c r="D14341" s="7" t="s">
        <v>12</v>
      </c>
      <c r="E14341" s="7" t="n">
        <v>0</v>
      </c>
    </row>
    <row r="14342" spans="1:5">
      <c r="A14342" t="s">
        <v>4</v>
      </c>
      <c r="B14342" s="4" t="s">
        <v>5</v>
      </c>
      <c r="C14342" s="4" t="s">
        <v>84</v>
      </c>
    </row>
    <row r="14343" spans="1:5">
      <c r="A14343" t="n">
        <v>102478</v>
      </c>
      <c r="B14343" s="29" t="n">
        <v>3</v>
      </c>
      <c r="C14343" s="16" t="n">
        <f t="normal" ca="1">A14553</f>
        <v>0</v>
      </c>
    </row>
    <row r="14344" spans="1:5">
      <c r="A14344" t="s">
        <v>4</v>
      </c>
      <c r="B14344" s="4" t="s">
        <v>5</v>
      </c>
      <c r="C14344" s="4" t="s">
        <v>6</v>
      </c>
      <c r="D14344" s="4" t="s">
        <v>6</v>
      </c>
      <c r="E14344" s="4" t="s">
        <v>13</v>
      </c>
    </row>
    <row r="14345" spans="1:5">
      <c r="A14345" t="n">
        <v>102483</v>
      </c>
      <c r="B14345" s="45" t="n">
        <v>30</v>
      </c>
      <c r="C14345" s="7" t="s">
        <v>1376</v>
      </c>
      <c r="D14345" s="7" t="s">
        <v>12</v>
      </c>
      <c r="E14345" s="7" t="n">
        <v>0</v>
      </c>
    </row>
    <row r="14346" spans="1:5">
      <c r="A14346" t="s">
        <v>4</v>
      </c>
      <c r="B14346" s="4" t="s">
        <v>5</v>
      </c>
      <c r="C14346" s="4" t="s">
        <v>84</v>
      </c>
    </row>
    <row r="14347" spans="1:5">
      <c r="A14347" t="n">
        <v>102492</v>
      </c>
      <c r="B14347" s="29" t="n">
        <v>3</v>
      </c>
      <c r="C14347" s="16" t="n">
        <f t="normal" ca="1">A14553</f>
        <v>0</v>
      </c>
    </row>
    <row r="14348" spans="1:5">
      <c r="A14348" t="s">
        <v>4</v>
      </c>
      <c r="B14348" s="4" t="s">
        <v>5</v>
      </c>
      <c r="C14348" s="4" t="s">
        <v>6</v>
      </c>
      <c r="D14348" s="4" t="s">
        <v>6</v>
      </c>
      <c r="E14348" s="4" t="s">
        <v>13</v>
      </c>
    </row>
    <row r="14349" spans="1:5">
      <c r="A14349" t="n">
        <v>102497</v>
      </c>
      <c r="B14349" s="45" t="n">
        <v>30</v>
      </c>
      <c r="C14349" s="7" t="s">
        <v>1257</v>
      </c>
      <c r="D14349" s="7" t="s">
        <v>12</v>
      </c>
      <c r="E14349" s="7" t="n">
        <v>0</v>
      </c>
    </row>
    <row r="14350" spans="1:5">
      <c r="A14350" t="s">
        <v>4</v>
      </c>
      <c r="B14350" s="4" t="s">
        <v>5</v>
      </c>
      <c r="C14350" s="4" t="s">
        <v>84</v>
      </c>
    </row>
    <row r="14351" spans="1:5">
      <c r="A14351" t="n">
        <v>102506</v>
      </c>
      <c r="B14351" s="29" t="n">
        <v>3</v>
      </c>
      <c r="C14351" s="16" t="n">
        <f t="normal" ca="1">A14553</f>
        <v>0</v>
      </c>
    </row>
    <row r="14352" spans="1:5">
      <c r="A14352" t="s">
        <v>4</v>
      </c>
      <c r="B14352" s="4" t="s">
        <v>5</v>
      </c>
      <c r="C14352" s="4" t="s">
        <v>6</v>
      </c>
      <c r="D14352" s="4" t="s">
        <v>6</v>
      </c>
      <c r="E14352" s="4" t="s">
        <v>13</v>
      </c>
    </row>
    <row r="14353" spans="1:5">
      <c r="A14353" t="n">
        <v>102511</v>
      </c>
      <c r="B14353" s="45" t="n">
        <v>30</v>
      </c>
      <c r="C14353" s="7" t="s">
        <v>1381</v>
      </c>
      <c r="D14353" s="7" t="s">
        <v>12</v>
      </c>
      <c r="E14353" s="7" t="n">
        <v>0</v>
      </c>
    </row>
    <row r="14354" spans="1:5">
      <c r="A14354" t="s">
        <v>4</v>
      </c>
      <c r="B14354" s="4" t="s">
        <v>5</v>
      </c>
      <c r="C14354" s="4" t="s">
        <v>84</v>
      </c>
    </row>
    <row r="14355" spans="1:5">
      <c r="A14355" t="n">
        <v>102520</v>
      </c>
      <c r="B14355" s="29" t="n">
        <v>3</v>
      </c>
      <c r="C14355" s="16" t="n">
        <f t="normal" ca="1">A14553</f>
        <v>0</v>
      </c>
    </row>
    <row r="14356" spans="1:5">
      <c r="A14356" t="s">
        <v>4</v>
      </c>
      <c r="B14356" s="4" t="s">
        <v>5</v>
      </c>
      <c r="C14356" s="4" t="s">
        <v>6</v>
      </c>
      <c r="D14356" s="4" t="s">
        <v>6</v>
      </c>
      <c r="E14356" s="4" t="s">
        <v>13</v>
      </c>
    </row>
    <row r="14357" spans="1:5">
      <c r="A14357" t="n">
        <v>102525</v>
      </c>
      <c r="B14357" s="45" t="n">
        <v>30</v>
      </c>
      <c r="C14357" s="7" t="s">
        <v>1387</v>
      </c>
      <c r="D14357" s="7" t="s">
        <v>12</v>
      </c>
      <c r="E14357" s="7" t="n">
        <v>0</v>
      </c>
    </row>
    <row r="14358" spans="1:5">
      <c r="A14358" t="s">
        <v>4</v>
      </c>
      <c r="B14358" s="4" t="s">
        <v>5</v>
      </c>
      <c r="C14358" s="4" t="s">
        <v>84</v>
      </c>
    </row>
    <row r="14359" spans="1:5">
      <c r="A14359" t="n">
        <v>102534</v>
      </c>
      <c r="B14359" s="29" t="n">
        <v>3</v>
      </c>
      <c r="C14359" s="16" t="n">
        <f t="normal" ca="1">A14553</f>
        <v>0</v>
      </c>
    </row>
    <row r="14360" spans="1:5">
      <c r="A14360" t="s">
        <v>4</v>
      </c>
      <c r="B14360" s="4" t="s">
        <v>5</v>
      </c>
      <c r="C14360" s="4" t="s">
        <v>6</v>
      </c>
      <c r="D14360" s="4" t="s">
        <v>6</v>
      </c>
      <c r="E14360" s="4" t="s">
        <v>13</v>
      </c>
    </row>
    <row r="14361" spans="1:5">
      <c r="A14361" t="n">
        <v>102539</v>
      </c>
      <c r="B14361" s="45" t="n">
        <v>30</v>
      </c>
      <c r="C14361" s="7" t="s">
        <v>1388</v>
      </c>
      <c r="D14361" s="7" t="s">
        <v>12</v>
      </c>
      <c r="E14361" s="7" t="n">
        <v>0</v>
      </c>
    </row>
    <row r="14362" spans="1:5">
      <c r="A14362" t="s">
        <v>4</v>
      </c>
      <c r="B14362" s="4" t="s">
        <v>5</v>
      </c>
      <c r="C14362" s="4" t="s">
        <v>84</v>
      </c>
    </row>
    <row r="14363" spans="1:5">
      <c r="A14363" t="n">
        <v>102548</v>
      </c>
      <c r="B14363" s="29" t="n">
        <v>3</v>
      </c>
      <c r="C14363" s="16" t="n">
        <f t="normal" ca="1">A14553</f>
        <v>0</v>
      </c>
    </row>
    <row r="14364" spans="1:5">
      <c r="A14364" t="s">
        <v>4</v>
      </c>
      <c r="B14364" s="4" t="s">
        <v>5</v>
      </c>
      <c r="C14364" s="4" t="s">
        <v>6</v>
      </c>
      <c r="D14364" s="4" t="s">
        <v>6</v>
      </c>
      <c r="E14364" s="4" t="s">
        <v>13</v>
      </c>
    </row>
    <row r="14365" spans="1:5">
      <c r="A14365" t="n">
        <v>102553</v>
      </c>
      <c r="B14365" s="45" t="n">
        <v>30</v>
      </c>
      <c r="C14365" s="7" t="s">
        <v>1257</v>
      </c>
      <c r="D14365" s="7" t="s">
        <v>12</v>
      </c>
      <c r="E14365" s="7" t="n">
        <v>0</v>
      </c>
    </row>
    <row r="14366" spans="1:5">
      <c r="A14366" t="s">
        <v>4</v>
      </c>
      <c r="B14366" s="4" t="s">
        <v>5</v>
      </c>
      <c r="C14366" s="4" t="s">
        <v>84</v>
      </c>
    </row>
    <row r="14367" spans="1:5">
      <c r="A14367" t="n">
        <v>102562</v>
      </c>
      <c r="B14367" s="29" t="n">
        <v>3</v>
      </c>
      <c r="C14367" s="16" t="n">
        <f t="normal" ca="1">A14553</f>
        <v>0</v>
      </c>
    </row>
    <row r="14368" spans="1:5">
      <c r="A14368" t="s">
        <v>4</v>
      </c>
      <c r="B14368" s="4" t="s">
        <v>5</v>
      </c>
      <c r="C14368" s="4" t="s">
        <v>6</v>
      </c>
      <c r="D14368" s="4" t="s">
        <v>6</v>
      </c>
      <c r="E14368" s="4" t="s">
        <v>13</v>
      </c>
    </row>
    <row r="14369" spans="1:5">
      <c r="A14369" t="n">
        <v>102567</v>
      </c>
      <c r="B14369" s="45" t="n">
        <v>30</v>
      </c>
      <c r="C14369" s="7" t="s">
        <v>1389</v>
      </c>
      <c r="D14369" s="7" t="s">
        <v>12</v>
      </c>
      <c r="E14369" s="7" t="n">
        <v>0</v>
      </c>
    </row>
    <row r="14370" spans="1:5">
      <c r="A14370" t="s">
        <v>4</v>
      </c>
      <c r="B14370" s="4" t="s">
        <v>5</v>
      </c>
      <c r="C14370" s="4" t="s">
        <v>84</v>
      </c>
    </row>
    <row r="14371" spans="1:5">
      <c r="A14371" t="n">
        <v>102576</v>
      </c>
      <c r="B14371" s="29" t="n">
        <v>3</v>
      </c>
      <c r="C14371" s="16" t="n">
        <f t="normal" ca="1">A14553</f>
        <v>0</v>
      </c>
    </row>
    <row r="14372" spans="1:5">
      <c r="A14372" t="s">
        <v>4</v>
      </c>
      <c r="B14372" s="4" t="s">
        <v>5</v>
      </c>
      <c r="C14372" s="4" t="s">
        <v>6</v>
      </c>
      <c r="D14372" s="4" t="s">
        <v>6</v>
      </c>
      <c r="E14372" s="4" t="s">
        <v>13</v>
      </c>
    </row>
    <row r="14373" spans="1:5">
      <c r="A14373" t="n">
        <v>102581</v>
      </c>
      <c r="B14373" s="45" t="n">
        <v>30</v>
      </c>
      <c r="C14373" s="7" t="s">
        <v>1377</v>
      </c>
      <c r="D14373" s="7" t="s">
        <v>12</v>
      </c>
      <c r="E14373" s="7" t="n">
        <v>0</v>
      </c>
    </row>
    <row r="14374" spans="1:5">
      <c r="A14374" t="s">
        <v>4</v>
      </c>
      <c r="B14374" s="4" t="s">
        <v>5</v>
      </c>
      <c r="C14374" s="4" t="s">
        <v>84</v>
      </c>
    </row>
    <row r="14375" spans="1:5">
      <c r="A14375" t="n">
        <v>102590</v>
      </c>
      <c r="B14375" s="29" t="n">
        <v>3</v>
      </c>
      <c r="C14375" s="16" t="n">
        <f t="normal" ca="1">A14553</f>
        <v>0</v>
      </c>
    </row>
    <row r="14376" spans="1:5">
      <c r="A14376" t="s">
        <v>4</v>
      </c>
      <c r="B14376" s="4" t="s">
        <v>5</v>
      </c>
      <c r="C14376" s="4" t="s">
        <v>6</v>
      </c>
      <c r="D14376" s="4" t="s">
        <v>6</v>
      </c>
      <c r="E14376" s="4" t="s">
        <v>13</v>
      </c>
    </row>
    <row r="14377" spans="1:5">
      <c r="A14377" t="n">
        <v>102595</v>
      </c>
      <c r="B14377" s="45" t="n">
        <v>30</v>
      </c>
      <c r="C14377" s="7" t="s">
        <v>1379</v>
      </c>
      <c r="D14377" s="7" t="s">
        <v>12</v>
      </c>
      <c r="E14377" s="7" t="n">
        <v>0</v>
      </c>
    </row>
    <row r="14378" spans="1:5">
      <c r="A14378" t="s">
        <v>4</v>
      </c>
      <c r="B14378" s="4" t="s">
        <v>5</v>
      </c>
      <c r="C14378" s="4" t="s">
        <v>84</v>
      </c>
    </row>
    <row r="14379" spans="1:5">
      <c r="A14379" t="n">
        <v>102604</v>
      </c>
      <c r="B14379" s="29" t="n">
        <v>3</v>
      </c>
      <c r="C14379" s="16" t="n">
        <f t="normal" ca="1">A14553</f>
        <v>0</v>
      </c>
    </row>
    <row r="14380" spans="1:5">
      <c r="A14380" t="s">
        <v>4</v>
      </c>
      <c r="B14380" s="4" t="s">
        <v>5</v>
      </c>
      <c r="C14380" s="4" t="s">
        <v>6</v>
      </c>
      <c r="D14380" s="4" t="s">
        <v>6</v>
      </c>
      <c r="E14380" s="4" t="s">
        <v>13</v>
      </c>
    </row>
    <row r="14381" spans="1:5">
      <c r="A14381" t="n">
        <v>102609</v>
      </c>
      <c r="B14381" s="45" t="n">
        <v>30</v>
      </c>
      <c r="C14381" s="7" t="s">
        <v>1264</v>
      </c>
      <c r="D14381" s="7" t="s">
        <v>12</v>
      </c>
      <c r="E14381" s="7" t="n">
        <v>0</v>
      </c>
    </row>
    <row r="14382" spans="1:5">
      <c r="A14382" t="s">
        <v>4</v>
      </c>
      <c r="B14382" s="4" t="s">
        <v>5</v>
      </c>
      <c r="C14382" s="4" t="s">
        <v>84</v>
      </c>
    </row>
    <row r="14383" spans="1:5">
      <c r="A14383" t="n">
        <v>102618</v>
      </c>
      <c r="B14383" s="29" t="n">
        <v>3</v>
      </c>
      <c r="C14383" s="16" t="n">
        <f t="normal" ca="1">A14553</f>
        <v>0</v>
      </c>
    </row>
    <row r="14384" spans="1:5">
      <c r="A14384" t="s">
        <v>4</v>
      </c>
      <c r="B14384" s="4" t="s">
        <v>5</v>
      </c>
      <c r="C14384" s="4" t="s">
        <v>6</v>
      </c>
      <c r="D14384" s="4" t="s">
        <v>6</v>
      </c>
      <c r="E14384" s="4" t="s">
        <v>13</v>
      </c>
    </row>
    <row r="14385" spans="1:5">
      <c r="A14385" t="n">
        <v>102623</v>
      </c>
      <c r="B14385" s="45" t="n">
        <v>30</v>
      </c>
      <c r="C14385" s="7" t="s">
        <v>1257</v>
      </c>
      <c r="D14385" s="7" t="s">
        <v>12</v>
      </c>
      <c r="E14385" s="7" t="n">
        <v>0</v>
      </c>
    </row>
    <row r="14386" spans="1:5">
      <c r="A14386" t="s">
        <v>4</v>
      </c>
      <c r="B14386" s="4" t="s">
        <v>5</v>
      </c>
      <c r="C14386" s="4" t="s">
        <v>84</v>
      </c>
    </row>
    <row r="14387" spans="1:5">
      <c r="A14387" t="n">
        <v>102632</v>
      </c>
      <c r="B14387" s="29" t="n">
        <v>3</v>
      </c>
      <c r="C14387" s="16" t="n">
        <f t="normal" ca="1">A14553</f>
        <v>0</v>
      </c>
    </row>
    <row r="14388" spans="1:5">
      <c r="A14388" t="s">
        <v>4</v>
      </c>
      <c r="B14388" s="4" t="s">
        <v>5</v>
      </c>
      <c r="C14388" s="4" t="s">
        <v>6</v>
      </c>
      <c r="D14388" s="4" t="s">
        <v>6</v>
      </c>
      <c r="E14388" s="4" t="s">
        <v>13</v>
      </c>
    </row>
    <row r="14389" spans="1:5">
      <c r="A14389" t="n">
        <v>102637</v>
      </c>
      <c r="B14389" s="45" t="n">
        <v>30</v>
      </c>
      <c r="C14389" s="7" t="s">
        <v>1257</v>
      </c>
      <c r="D14389" s="7" t="s">
        <v>12</v>
      </c>
      <c r="E14389" s="7" t="n">
        <v>0</v>
      </c>
    </row>
    <row r="14390" spans="1:5">
      <c r="A14390" t="s">
        <v>4</v>
      </c>
      <c r="B14390" s="4" t="s">
        <v>5</v>
      </c>
      <c r="C14390" s="4" t="s">
        <v>84</v>
      </c>
    </row>
    <row r="14391" spans="1:5">
      <c r="A14391" t="n">
        <v>102646</v>
      </c>
      <c r="B14391" s="29" t="n">
        <v>3</v>
      </c>
      <c r="C14391" s="16" t="n">
        <f t="normal" ca="1">A14553</f>
        <v>0</v>
      </c>
    </row>
    <row r="14392" spans="1:5">
      <c r="A14392" t="s">
        <v>4</v>
      </c>
      <c r="B14392" s="4" t="s">
        <v>5</v>
      </c>
      <c r="C14392" s="4" t="s">
        <v>6</v>
      </c>
      <c r="D14392" s="4" t="s">
        <v>6</v>
      </c>
      <c r="E14392" s="4" t="s">
        <v>13</v>
      </c>
    </row>
    <row r="14393" spans="1:5">
      <c r="A14393" t="n">
        <v>102651</v>
      </c>
      <c r="B14393" s="45" t="n">
        <v>30</v>
      </c>
      <c r="C14393" s="7" t="s">
        <v>1253</v>
      </c>
      <c r="D14393" s="7" t="s">
        <v>12</v>
      </c>
      <c r="E14393" s="7" t="n">
        <v>0</v>
      </c>
    </row>
    <row r="14394" spans="1:5">
      <c r="A14394" t="s">
        <v>4</v>
      </c>
      <c r="B14394" s="4" t="s">
        <v>5</v>
      </c>
      <c r="C14394" s="4" t="s">
        <v>84</v>
      </c>
    </row>
    <row r="14395" spans="1:5">
      <c r="A14395" t="n">
        <v>102660</v>
      </c>
      <c r="B14395" s="29" t="n">
        <v>3</v>
      </c>
      <c r="C14395" s="16" t="n">
        <f t="normal" ca="1">A14553</f>
        <v>0</v>
      </c>
    </row>
    <row r="14396" spans="1:5">
      <c r="A14396" t="s">
        <v>4</v>
      </c>
      <c r="B14396" s="4" t="s">
        <v>5</v>
      </c>
      <c r="C14396" s="4" t="s">
        <v>6</v>
      </c>
      <c r="D14396" s="4" t="s">
        <v>6</v>
      </c>
      <c r="E14396" s="4" t="s">
        <v>13</v>
      </c>
    </row>
    <row r="14397" spans="1:5">
      <c r="A14397" t="n">
        <v>102665</v>
      </c>
      <c r="B14397" s="45" t="n">
        <v>30</v>
      </c>
      <c r="C14397" s="7" t="s">
        <v>1379</v>
      </c>
      <c r="D14397" s="7" t="s">
        <v>12</v>
      </c>
      <c r="E14397" s="7" t="n">
        <v>0</v>
      </c>
    </row>
    <row r="14398" spans="1:5">
      <c r="A14398" t="s">
        <v>4</v>
      </c>
      <c r="B14398" s="4" t="s">
        <v>5</v>
      </c>
      <c r="C14398" s="4" t="s">
        <v>84</v>
      </c>
    </row>
    <row r="14399" spans="1:5">
      <c r="A14399" t="n">
        <v>102674</v>
      </c>
      <c r="B14399" s="29" t="n">
        <v>3</v>
      </c>
      <c r="C14399" s="16" t="n">
        <f t="normal" ca="1">A14553</f>
        <v>0</v>
      </c>
    </row>
    <row r="14400" spans="1:5">
      <c r="A14400" t="s">
        <v>4</v>
      </c>
      <c r="B14400" s="4" t="s">
        <v>5</v>
      </c>
      <c r="C14400" s="4" t="s">
        <v>6</v>
      </c>
      <c r="D14400" s="4" t="s">
        <v>6</v>
      </c>
      <c r="E14400" s="4" t="s">
        <v>13</v>
      </c>
    </row>
    <row r="14401" spans="1:5">
      <c r="A14401" t="n">
        <v>102679</v>
      </c>
      <c r="B14401" s="45" t="n">
        <v>30</v>
      </c>
      <c r="C14401" s="7" t="s">
        <v>1384</v>
      </c>
      <c r="D14401" s="7" t="s">
        <v>12</v>
      </c>
      <c r="E14401" s="7" t="n">
        <v>0</v>
      </c>
    </row>
    <row r="14402" spans="1:5">
      <c r="A14402" t="s">
        <v>4</v>
      </c>
      <c r="B14402" s="4" t="s">
        <v>5</v>
      </c>
      <c r="C14402" s="4" t="s">
        <v>84</v>
      </c>
    </row>
    <row r="14403" spans="1:5">
      <c r="A14403" t="n">
        <v>102688</v>
      </c>
      <c r="B14403" s="29" t="n">
        <v>3</v>
      </c>
      <c r="C14403" s="16" t="n">
        <f t="normal" ca="1">A14553</f>
        <v>0</v>
      </c>
    </row>
    <row r="14404" spans="1:5">
      <c r="A14404" t="s">
        <v>4</v>
      </c>
      <c r="B14404" s="4" t="s">
        <v>5</v>
      </c>
      <c r="C14404" s="4" t="s">
        <v>10</v>
      </c>
    </row>
    <row r="14405" spans="1:5">
      <c r="A14405" t="n">
        <v>102693</v>
      </c>
      <c r="B14405" s="9" t="n">
        <v>12</v>
      </c>
      <c r="C14405" s="7" t="n">
        <v>10854</v>
      </c>
    </row>
    <row r="14406" spans="1:5">
      <c r="A14406" t="s">
        <v>4</v>
      </c>
      <c r="B14406" s="4" t="s">
        <v>5</v>
      </c>
      <c r="C14406" s="4" t="s">
        <v>6</v>
      </c>
      <c r="D14406" s="4" t="s">
        <v>6</v>
      </c>
      <c r="E14406" s="4" t="s">
        <v>13</v>
      </c>
    </row>
    <row r="14407" spans="1:5">
      <c r="A14407" t="n">
        <v>102696</v>
      </c>
      <c r="B14407" s="45" t="n">
        <v>30</v>
      </c>
      <c r="C14407" s="7" t="s">
        <v>1271</v>
      </c>
      <c r="D14407" s="7" t="s">
        <v>12</v>
      </c>
      <c r="E14407" s="7" t="n">
        <v>0</v>
      </c>
    </row>
    <row r="14408" spans="1:5">
      <c r="A14408" t="s">
        <v>4</v>
      </c>
      <c r="B14408" s="4" t="s">
        <v>5</v>
      </c>
      <c r="C14408" s="4" t="s">
        <v>84</v>
      </c>
    </row>
    <row r="14409" spans="1:5">
      <c r="A14409" t="n">
        <v>102705</v>
      </c>
      <c r="B14409" s="29" t="n">
        <v>3</v>
      </c>
      <c r="C14409" s="16" t="n">
        <f t="normal" ca="1">A14553</f>
        <v>0</v>
      </c>
    </row>
    <row r="14410" spans="1:5">
      <c r="A14410" t="s">
        <v>4</v>
      </c>
      <c r="B14410" s="4" t="s">
        <v>5</v>
      </c>
      <c r="C14410" s="4" t="s">
        <v>6</v>
      </c>
      <c r="D14410" s="4" t="s">
        <v>6</v>
      </c>
      <c r="E14410" s="4" t="s">
        <v>13</v>
      </c>
    </row>
    <row r="14411" spans="1:5">
      <c r="A14411" t="n">
        <v>102710</v>
      </c>
      <c r="B14411" s="45" t="n">
        <v>30</v>
      </c>
      <c r="C14411" s="7" t="s">
        <v>1381</v>
      </c>
      <c r="D14411" s="7" t="s">
        <v>12</v>
      </c>
      <c r="E14411" s="7" t="n">
        <v>0</v>
      </c>
    </row>
    <row r="14412" spans="1:5">
      <c r="A14412" t="s">
        <v>4</v>
      </c>
      <c r="B14412" s="4" t="s">
        <v>5</v>
      </c>
      <c r="C14412" s="4" t="s">
        <v>84</v>
      </c>
    </row>
    <row r="14413" spans="1:5">
      <c r="A14413" t="n">
        <v>102719</v>
      </c>
      <c r="B14413" s="29" t="n">
        <v>3</v>
      </c>
      <c r="C14413" s="16" t="n">
        <f t="normal" ca="1">A14553</f>
        <v>0</v>
      </c>
    </row>
    <row r="14414" spans="1:5">
      <c r="A14414" t="s">
        <v>4</v>
      </c>
      <c r="B14414" s="4" t="s">
        <v>5</v>
      </c>
      <c r="C14414" s="4" t="s">
        <v>6</v>
      </c>
      <c r="D14414" s="4" t="s">
        <v>6</v>
      </c>
      <c r="E14414" s="4" t="s">
        <v>13</v>
      </c>
    </row>
    <row r="14415" spans="1:5">
      <c r="A14415" t="n">
        <v>102724</v>
      </c>
      <c r="B14415" s="45" t="n">
        <v>30</v>
      </c>
      <c r="C14415" s="7" t="s">
        <v>1275</v>
      </c>
      <c r="D14415" s="7" t="s">
        <v>12</v>
      </c>
      <c r="E14415" s="7" t="n">
        <v>0</v>
      </c>
    </row>
    <row r="14416" spans="1:5">
      <c r="A14416" t="s">
        <v>4</v>
      </c>
      <c r="B14416" s="4" t="s">
        <v>5</v>
      </c>
      <c r="C14416" s="4" t="s">
        <v>84</v>
      </c>
    </row>
    <row r="14417" spans="1:5">
      <c r="A14417" t="n">
        <v>102733</v>
      </c>
      <c r="B14417" s="29" t="n">
        <v>3</v>
      </c>
      <c r="C14417" s="16" t="n">
        <f t="normal" ca="1">A14553</f>
        <v>0</v>
      </c>
    </row>
    <row r="14418" spans="1:5">
      <c r="A14418" t="s">
        <v>4</v>
      </c>
      <c r="B14418" s="4" t="s">
        <v>5</v>
      </c>
      <c r="C14418" s="4" t="s">
        <v>6</v>
      </c>
      <c r="D14418" s="4" t="s">
        <v>6</v>
      </c>
      <c r="E14418" s="4" t="s">
        <v>13</v>
      </c>
    </row>
    <row r="14419" spans="1:5">
      <c r="A14419" t="n">
        <v>102738</v>
      </c>
      <c r="B14419" s="45" t="n">
        <v>30</v>
      </c>
      <c r="C14419" s="7" t="s">
        <v>1390</v>
      </c>
      <c r="D14419" s="7" t="s">
        <v>12</v>
      </c>
      <c r="E14419" s="7" t="n">
        <v>0</v>
      </c>
    </row>
    <row r="14420" spans="1:5">
      <c r="A14420" t="s">
        <v>4</v>
      </c>
      <c r="B14420" s="4" t="s">
        <v>5</v>
      </c>
      <c r="C14420" s="4" t="s">
        <v>84</v>
      </c>
    </row>
    <row r="14421" spans="1:5">
      <c r="A14421" t="n">
        <v>102747</v>
      </c>
      <c r="B14421" s="29" t="n">
        <v>3</v>
      </c>
      <c r="C14421" s="16" t="n">
        <f t="normal" ca="1">A14553</f>
        <v>0</v>
      </c>
    </row>
    <row r="14422" spans="1:5">
      <c r="A14422" t="s">
        <v>4</v>
      </c>
      <c r="B14422" s="4" t="s">
        <v>5</v>
      </c>
      <c r="C14422" s="4" t="s">
        <v>6</v>
      </c>
      <c r="D14422" s="4" t="s">
        <v>6</v>
      </c>
      <c r="E14422" s="4" t="s">
        <v>13</v>
      </c>
    </row>
    <row r="14423" spans="1:5">
      <c r="A14423" t="n">
        <v>102752</v>
      </c>
      <c r="B14423" s="45" t="n">
        <v>30</v>
      </c>
      <c r="C14423" s="7" t="s">
        <v>1377</v>
      </c>
      <c r="D14423" s="7" t="s">
        <v>12</v>
      </c>
      <c r="E14423" s="7" t="n">
        <v>0</v>
      </c>
    </row>
    <row r="14424" spans="1:5">
      <c r="A14424" t="s">
        <v>4</v>
      </c>
      <c r="B14424" s="4" t="s">
        <v>5</v>
      </c>
      <c r="C14424" s="4" t="s">
        <v>84</v>
      </c>
    </row>
    <row r="14425" spans="1:5">
      <c r="A14425" t="n">
        <v>102761</v>
      </c>
      <c r="B14425" s="29" t="n">
        <v>3</v>
      </c>
      <c r="C14425" s="16" t="n">
        <f t="normal" ca="1">A14553</f>
        <v>0</v>
      </c>
    </row>
    <row r="14426" spans="1:5">
      <c r="A14426" t="s">
        <v>4</v>
      </c>
      <c r="B14426" s="4" t="s">
        <v>5</v>
      </c>
      <c r="C14426" s="4" t="s">
        <v>6</v>
      </c>
      <c r="D14426" s="4" t="s">
        <v>6</v>
      </c>
      <c r="E14426" s="4" t="s">
        <v>13</v>
      </c>
    </row>
    <row r="14427" spans="1:5">
      <c r="A14427" t="n">
        <v>102766</v>
      </c>
      <c r="B14427" s="45" t="n">
        <v>30</v>
      </c>
      <c r="C14427" s="7" t="s">
        <v>1391</v>
      </c>
      <c r="D14427" s="7" t="s">
        <v>12</v>
      </c>
      <c r="E14427" s="7" t="n">
        <v>0</v>
      </c>
    </row>
    <row r="14428" spans="1:5">
      <c r="A14428" t="s">
        <v>4</v>
      </c>
      <c r="B14428" s="4" t="s">
        <v>5</v>
      </c>
      <c r="C14428" s="4" t="s">
        <v>84</v>
      </c>
    </row>
    <row r="14429" spans="1:5">
      <c r="A14429" t="n">
        <v>102775</v>
      </c>
      <c r="B14429" s="29" t="n">
        <v>3</v>
      </c>
      <c r="C14429" s="16" t="n">
        <f t="normal" ca="1">A14553</f>
        <v>0</v>
      </c>
    </row>
    <row r="14430" spans="1:5">
      <c r="A14430" t="s">
        <v>4</v>
      </c>
      <c r="B14430" s="4" t="s">
        <v>5</v>
      </c>
      <c r="C14430" s="4" t="s">
        <v>6</v>
      </c>
      <c r="D14430" s="4" t="s">
        <v>6</v>
      </c>
      <c r="E14430" s="4" t="s">
        <v>13</v>
      </c>
    </row>
    <row r="14431" spans="1:5">
      <c r="A14431" t="n">
        <v>102780</v>
      </c>
      <c r="B14431" s="45" t="n">
        <v>30</v>
      </c>
      <c r="C14431" s="7" t="s">
        <v>1380</v>
      </c>
      <c r="D14431" s="7" t="s">
        <v>12</v>
      </c>
      <c r="E14431" s="7" t="n">
        <v>0</v>
      </c>
    </row>
    <row r="14432" spans="1:5">
      <c r="A14432" t="s">
        <v>4</v>
      </c>
      <c r="B14432" s="4" t="s">
        <v>5</v>
      </c>
      <c r="C14432" s="4" t="s">
        <v>84</v>
      </c>
    </row>
    <row r="14433" spans="1:5">
      <c r="A14433" t="n">
        <v>102789</v>
      </c>
      <c r="B14433" s="29" t="n">
        <v>3</v>
      </c>
      <c r="C14433" s="16" t="n">
        <f t="normal" ca="1">A14553</f>
        <v>0</v>
      </c>
    </row>
    <row r="14434" spans="1:5">
      <c r="A14434" t="s">
        <v>4</v>
      </c>
      <c r="B14434" s="4" t="s">
        <v>5</v>
      </c>
      <c r="C14434" s="4" t="s">
        <v>6</v>
      </c>
      <c r="D14434" s="4" t="s">
        <v>6</v>
      </c>
      <c r="E14434" s="4" t="s">
        <v>13</v>
      </c>
    </row>
    <row r="14435" spans="1:5">
      <c r="A14435" t="n">
        <v>102794</v>
      </c>
      <c r="B14435" s="45" t="n">
        <v>30</v>
      </c>
      <c r="C14435" s="7" t="s">
        <v>1392</v>
      </c>
      <c r="D14435" s="7" t="s">
        <v>12</v>
      </c>
      <c r="E14435" s="7" t="n">
        <v>0</v>
      </c>
    </row>
    <row r="14436" spans="1:5">
      <c r="A14436" t="s">
        <v>4</v>
      </c>
      <c r="B14436" s="4" t="s">
        <v>5</v>
      </c>
      <c r="C14436" s="4" t="s">
        <v>84</v>
      </c>
    </row>
    <row r="14437" spans="1:5">
      <c r="A14437" t="n">
        <v>102803</v>
      </c>
      <c r="B14437" s="29" t="n">
        <v>3</v>
      </c>
      <c r="C14437" s="16" t="n">
        <f t="normal" ca="1">A14553</f>
        <v>0</v>
      </c>
    </row>
    <row r="14438" spans="1:5">
      <c r="A14438" t="s">
        <v>4</v>
      </c>
      <c r="B14438" s="4" t="s">
        <v>5</v>
      </c>
      <c r="C14438" s="4" t="s">
        <v>6</v>
      </c>
      <c r="D14438" s="4" t="s">
        <v>6</v>
      </c>
      <c r="E14438" s="4" t="s">
        <v>13</v>
      </c>
    </row>
    <row r="14439" spans="1:5">
      <c r="A14439" t="n">
        <v>102808</v>
      </c>
      <c r="B14439" s="45" t="n">
        <v>30</v>
      </c>
      <c r="C14439" s="7" t="s">
        <v>1378</v>
      </c>
      <c r="D14439" s="7" t="s">
        <v>12</v>
      </c>
      <c r="E14439" s="7" t="n">
        <v>0</v>
      </c>
    </row>
    <row r="14440" spans="1:5">
      <c r="A14440" t="s">
        <v>4</v>
      </c>
      <c r="B14440" s="4" t="s">
        <v>5</v>
      </c>
      <c r="C14440" s="4" t="s">
        <v>84</v>
      </c>
    </row>
    <row r="14441" spans="1:5">
      <c r="A14441" t="n">
        <v>102817</v>
      </c>
      <c r="B14441" s="29" t="n">
        <v>3</v>
      </c>
      <c r="C14441" s="16" t="n">
        <f t="normal" ca="1">A14553</f>
        <v>0</v>
      </c>
    </row>
    <row r="14442" spans="1:5">
      <c r="A14442" t="s">
        <v>4</v>
      </c>
      <c r="B14442" s="4" t="s">
        <v>5</v>
      </c>
      <c r="C14442" s="4" t="s">
        <v>6</v>
      </c>
      <c r="D14442" s="4" t="s">
        <v>6</v>
      </c>
      <c r="E14442" s="4" t="s">
        <v>13</v>
      </c>
    </row>
    <row r="14443" spans="1:5">
      <c r="A14443" t="n">
        <v>102822</v>
      </c>
      <c r="B14443" s="45" t="n">
        <v>30</v>
      </c>
      <c r="C14443" s="7" t="s">
        <v>1393</v>
      </c>
      <c r="D14443" s="7" t="s">
        <v>12</v>
      </c>
      <c r="E14443" s="7" t="n">
        <v>0</v>
      </c>
    </row>
    <row r="14444" spans="1:5">
      <c r="A14444" t="s">
        <v>4</v>
      </c>
      <c r="B14444" s="4" t="s">
        <v>5</v>
      </c>
      <c r="C14444" s="4" t="s">
        <v>84</v>
      </c>
    </row>
    <row r="14445" spans="1:5">
      <c r="A14445" t="n">
        <v>102831</v>
      </c>
      <c r="B14445" s="29" t="n">
        <v>3</v>
      </c>
      <c r="C14445" s="16" t="n">
        <f t="normal" ca="1">A14553</f>
        <v>0</v>
      </c>
    </row>
    <row r="14446" spans="1:5">
      <c r="A14446" t="s">
        <v>4</v>
      </c>
      <c r="B14446" s="4" t="s">
        <v>5</v>
      </c>
      <c r="C14446" s="4" t="s">
        <v>6</v>
      </c>
      <c r="D14446" s="4" t="s">
        <v>6</v>
      </c>
      <c r="E14446" s="4" t="s">
        <v>13</v>
      </c>
    </row>
    <row r="14447" spans="1:5">
      <c r="A14447" t="n">
        <v>102836</v>
      </c>
      <c r="B14447" s="45" t="n">
        <v>30</v>
      </c>
      <c r="C14447" s="7" t="s">
        <v>1257</v>
      </c>
      <c r="D14447" s="7" t="s">
        <v>12</v>
      </c>
      <c r="E14447" s="7" t="n">
        <v>0</v>
      </c>
    </row>
    <row r="14448" spans="1:5">
      <c r="A14448" t="s">
        <v>4</v>
      </c>
      <c r="B14448" s="4" t="s">
        <v>5</v>
      </c>
      <c r="C14448" s="4" t="s">
        <v>84</v>
      </c>
    </row>
    <row r="14449" spans="1:5">
      <c r="A14449" t="n">
        <v>102845</v>
      </c>
      <c r="B14449" s="29" t="n">
        <v>3</v>
      </c>
      <c r="C14449" s="16" t="n">
        <f t="normal" ca="1">A14553</f>
        <v>0</v>
      </c>
    </row>
    <row r="14450" spans="1:5">
      <c r="A14450" t="s">
        <v>4</v>
      </c>
      <c r="B14450" s="4" t="s">
        <v>5</v>
      </c>
      <c r="C14450" s="4" t="s">
        <v>6</v>
      </c>
      <c r="D14450" s="4" t="s">
        <v>6</v>
      </c>
      <c r="E14450" s="4" t="s">
        <v>13</v>
      </c>
    </row>
    <row r="14451" spans="1:5">
      <c r="A14451" t="n">
        <v>102850</v>
      </c>
      <c r="B14451" s="45" t="n">
        <v>30</v>
      </c>
      <c r="C14451" s="7" t="s">
        <v>1257</v>
      </c>
      <c r="D14451" s="7" t="s">
        <v>12</v>
      </c>
      <c r="E14451" s="7" t="n">
        <v>0</v>
      </c>
    </row>
    <row r="14452" spans="1:5">
      <c r="A14452" t="s">
        <v>4</v>
      </c>
      <c r="B14452" s="4" t="s">
        <v>5</v>
      </c>
      <c r="C14452" s="4" t="s">
        <v>84</v>
      </c>
    </row>
    <row r="14453" spans="1:5">
      <c r="A14453" t="n">
        <v>102859</v>
      </c>
      <c r="B14453" s="29" t="n">
        <v>3</v>
      </c>
      <c r="C14453" s="16" t="n">
        <f t="normal" ca="1">A14553</f>
        <v>0</v>
      </c>
    </row>
    <row r="14454" spans="1:5">
      <c r="A14454" t="s">
        <v>4</v>
      </c>
      <c r="B14454" s="4" t="s">
        <v>5</v>
      </c>
      <c r="C14454" s="4" t="s">
        <v>6</v>
      </c>
      <c r="D14454" s="4" t="s">
        <v>6</v>
      </c>
      <c r="E14454" s="4" t="s">
        <v>13</v>
      </c>
    </row>
    <row r="14455" spans="1:5">
      <c r="A14455" t="n">
        <v>102864</v>
      </c>
      <c r="B14455" s="45" t="n">
        <v>30</v>
      </c>
      <c r="C14455" s="7" t="s">
        <v>1257</v>
      </c>
      <c r="D14455" s="7" t="s">
        <v>12</v>
      </c>
      <c r="E14455" s="7" t="n">
        <v>0</v>
      </c>
    </row>
    <row r="14456" spans="1:5">
      <c r="A14456" t="s">
        <v>4</v>
      </c>
      <c r="B14456" s="4" t="s">
        <v>5</v>
      </c>
      <c r="C14456" s="4" t="s">
        <v>84</v>
      </c>
    </row>
    <row r="14457" spans="1:5">
      <c r="A14457" t="n">
        <v>102873</v>
      </c>
      <c r="B14457" s="29" t="n">
        <v>3</v>
      </c>
      <c r="C14457" s="16" t="n">
        <f t="normal" ca="1">A14553</f>
        <v>0</v>
      </c>
    </row>
    <row r="14458" spans="1:5">
      <c r="A14458" t="s">
        <v>4</v>
      </c>
      <c r="B14458" s="4" t="s">
        <v>5</v>
      </c>
      <c r="C14458" s="4" t="s">
        <v>6</v>
      </c>
      <c r="D14458" s="4" t="s">
        <v>6</v>
      </c>
      <c r="E14458" s="4" t="s">
        <v>13</v>
      </c>
    </row>
    <row r="14459" spans="1:5">
      <c r="A14459" t="n">
        <v>102878</v>
      </c>
      <c r="B14459" s="45" t="n">
        <v>30</v>
      </c>
      <c r="C14459" s="7" t="s">
        <v>1257</v>
      </c>
      <c r="D14459" s="7" t="s">
        <v>12</v>
      </c>
      <c r="E14459" s="7" t="n">
        <v>0</v>
      </c>
    </row>
    <row r="14460" spans="1:5">
      <c r="A14460" t="s">
        <v>4</v>
      </c>
      <c r="B14460" s="4" t="s">
        <v>5</v>
      </c>
      <c r="C14460" s="4" t="s">
        <v>84</v>
      </c>
    </row>
    <row r="14461" spans="1:5">
      <c r="A14461" t="n">
        <v>102887</v>
      </c>
      <c r="B14461" s="29" t="n">
        <v>3</v>
      </c>
      <c r="C14461" s="16" t="n">
        <f t="normal" ca="1">A14553</f>
        <v>0</v>
      </c>
    </row>
    <row r="14462" spans="1:5">
      <c r="A14462" t="s">
        <v>4</v>
      </c>
      <c r="B14462" s="4" t="s">
        <v>5</v>
      </c>
      <c r="C14462" s="4" t="s">
        <v>6</v>
      </c>
      <c r="D14462" s="4" t="s">
        <v>6</v>
      </c>
      <c r="E14462" s="4" t="s">
        <v>13</v>
      </c>
    </row>
    <row r="14463" spans="1:5">
      <c r="A14463" t="n">
        <v>102892</v>
      </c>
      <c r="B14463" s="45" t="n">
        <v>30</v>
      </c>
      <c r="C14463" s="7" t="s">
        <v>1376</v>
      </c>
      <c r="D14463" s="7" t="s">
        <v>12</v>
      </c>
      <c r="E14463" s="7" t="n">
        <v>0</v>
      </c>
    </row>
    <row r="14464" spans="1:5">
      <c r="A14464" t="s">
        <v>4</v>
      </c>
      <c r="B14464" s="4" t="s">
        <v>5</v>
      </c>
      <c r="C14464" s="4" t="s">
        <v>84</v>
      </c>
    </row>
    <row r="14465" spans="1:5">
      <c r="A14465" t="n">
        <v>102901</v>
      </c>
      <c r="B14465" s="29" t="n">
        <v>3</v>
      </c>
      <c r="C14465" s="16" t="n">
        <f t="normal" ca="1">A14553</f>
        <v>0</v>
      </c>
    </row>
    <row r="14466" spans="1:5">
      <c r="A14466" t="s">
        <v>4</v>
      </c>
      <c r="B14466" s="4" t="s">
        <v>5</v>
      </c>
      <c r="C14466" s="4" t="s">
        <v>6</v>
      </c>
      <c r="D14466" s="4" t="s">
        <v>6</v>
      </c>
      <c r="E14466" s="4" t="s">
        <v>13</v>
      </c>
    </row>
    <row r="14467" spans="1:5">
      <c r="A14467" t="n">
        <v>102906</v>
      </c>
      <c r="B14467" s="45" t="n">
        <v>30</v>
      </c>
      <c r="C14467" s="7" t="s">
        <v>1261</v>
      </c>
      <c r="D14467" s="7" t="s">
        <v>12</v>
      </c>
      <c r="E14467" s="7" t="n">
        <v>0</v>
      </c>
    </row>
    <row r="14468" spans="1:5">
      <c r="A14468" t="s">
        <v>4</v>
      </c>
      <c r="B14468" s="4" t="s">
        <v>5</v>
      </c>
      <c r="C14468" s="4" t="s">
        <v>84</v>
      </c>
    </row>
    <row r="14469" spans="1:5">
      <c r="A14469" t="n">
        <v>102915</v>
      </c>
      <c r="B14469" s="29" t="n">
        <v>3</v>
      </c>
      <c r="C14469" s="16" t="n">
        <f t="normal" ca="1">A14553</f>
        <v>0</v>
      </c>
    </row>
    <row r="14470" spans="1:5">
      <c r="A14470" t="s">
        <v>4</v>
      </c>
      <c r="B14470" s="4" t="s">
        <v>5</v>
      </c>
      <c r="C14470" s="4" t="s">
        <v>10</v>
      </c>
    </row>
    <row r="14471" spans="1:5">
      <c r="A14471" t="n">
        <v>102920</v>
      </c>
      <c r="B14471" s="9" t="n">
        <v>12</v>
      </c>
      <c r="C14471" s="7" t="n">
        <v>10010</v>
      </c>
    </row>
    <row r="14472" spans="1:5">
      <c r="A14472" t="s">
        <v>4</v>
      </c>
      <c r="B14472" s="4" t="s">
        <v>5</v>
      </c>
      <c r="C14472" s="4" t="s">
        <v>13</v>
      </c>
      <c r="D14472" s="4" t="s">
        <v>10</v>
      </c>
    </row>
    <row r="14473" spans="1:5">
      <c r="A14473" t="n">
        <v>102923</v>
      </c>
      <c r="B14473" s="42" t="n">
        <v>162</v>
      </c>
      <c r="C14473" s="7" t="n">
        <v>1</v>
      </c>
      <c r="D14473" s="7" t="n">
        <v>16391</v>
      </c>
    </row>
    <row r="14474" spans="1:5">
      <c r="A14474" t="s">
        <v>4</v>
      </c>
      <c r="B14474" s="4" t="s">
        <v>5</v>
      </c>
      <c r="C14474" s="4" t="s">
        <v>84</v>
      </c>
    </row>
    <row r="14475" spans="1:5">
      <c r="A14475" t="n">
        <v>102927</v>
      </c>
      <c r="B14475" s="29" t="n">
        <v>3</v>
      </c>
      <c r="C14475" s="16" t="n">
        <f t="normal" ca="1">A14553</f>
        <v>0</v>
      </c>
    </row>
    <row r="14476" spans="1:5">
      <c r="A14476" t="s">
        <v>4</v>
      </c>
      <c r="B14476" s="4" t="s">
        <v>5</v>
      </c>
      <c r="C14476" s="4" t="s">
        <v>10</v>
      </c>
    </row>
    <row r="14477" spans="1:5">
      <c r="A14477" t="n">
        <v>102932</v>
      </c>
      <c r="B14477" s="9" t="n">
        <v>12</v>
      </c>
      <c r="C14477" s="7" t="n">
        <v>10023</v>
      </c>
    </row>
    <row r="14478" spans="1:5">
      <c r="A14478" t="s">
        <v>4</v>
      </c>
      <c r="B14478" s="4" t="s">
        <v>5</v>
      </c>
      <c r="C14478" s="4" t="s">
        <v>13</v>
      </c>
      <c r="D14478" s="4" t="s">
        <v>10</v>
      </c>
    </row>
    <row r="14479" spans="1:5">
      <c r="A14479" t="n">
        <v>102935</v>
      </c>
      <c r="B14479" s="42" t="n">
        <v>162</v>
      </c>
      <c r="C14479" s="7" t="n">
        <v>1</v>
      </c>
      <c r="D14479" s="7" t="n">
        <v>16391</v>
      </c>
    </row>
    <row r="14480" spans="1:5">
      <c r="A14480" t="s">
        <v>4</v>
      </c>
      <c r="B14480" s="4" t="s">
        <v>5</v>
      </c>
      <c r="C14480" s="4" t="s">
        <v>84</v>
      </c>
    </row>
    <row r="14481" spans="1:5">
      <c r="A14481" t="n">
        <v>102939</v>
      </c>
      <c r="B14481" s="29" t="n">
        <v>3</v>
      </c>
      <c r="C14481" s="16" t="n">
        <f t="normal" ca="1">A14553</f>
        <v>0</v>
      </c>
    </row>
    <row r="14482" spans="1:5">
      <c r="A14482" t="s">
        <v>4</v>
      </c>
      <c r="B14482" s="4" t="s">
        <v>5</v>
      </c>
      <c r="C14482" s="4" t="s">
        <v>10</v>
      </c>
    </row>
    <row r="14483" spans="1:5">
      <c r="A14483" t="n">
        <v>102944</v>
      </c>
      <c r="B14483" s="9" t="n">
        <v>12</v>
      </c>
      <c r="C14483" s="7" t="n">
        <v>10055</v>
      </c>
    </row>
    <row r="14484" spans="1:5">
      <c r="A14484" t="s">
        <v>4</v>
      </c>
      <c r="B14484" s="4" t="s">
        <v>5</v>
      </c>
      <c r="C14484" s="4" t="s">
        <v>13</v>
      </c>
      <c r="D14484" s="4" t="s">
        <v>10</v>
      </c>
    </row>
    <row r="14485" spans="1:5">
      <c r="A14485" t="n">
        <v>102947</v>
      </c>
      <c r="B14485" s="42" t="n">
        <v>162</v>
      </c>
      <c r="C14485" s="7" t="n">
        <v>1</v>
      </c>
      <c r="D14485" s="7" t="n">
        <v>16391</v>
      </c>
    </row>
    <row r="14486" spans="1:5">
      <c r="A14486" t="s">
        <v>4</v>
      </c>
      <c r="B14486" s="4" t="s">
        <v>5</v>
      </c>
      <c r="C14486" s="4" t="s">
        <v>84</v>
      </c>
    </row>
    <row r="14487" spans="1:5">
      <c r="A14487" t="n">
        <v>102951</v>
      </c>
      <c r="B14487" s="29" t="n">
        <v>3</v>
      </c>
      <c r="C14487" s="16" t="n">
        <f t="normal" ca="1">A14553</f>
        <v>0</v>
      </c>
    </row>
    <row r="14488" spans="1:5">
      <c r="A14488" t="s">
        <v>4</v>
      </c>
      <c r="B14488" s="4" t="s">
        <v>5</v>
      </c>
      <c r="C14488" s="4" t="s">
        <v>10</v>
      </c>
    </row>
    <row r="14489" spans="1:5">
      <c r="A14489" t="n">
        <v>102956</v>
      </c>
      <c r="B14489" s="9" t="n">
        <v>12</v>
      </c>
      <c r="C14489" s="7" t="n">
        <v>10062</v>
      </c>
    </row>
    <row r="14490" spans="1:5">
      <c r="A14490" t="s">
        <v>4</v>
      </c>
      <c r="B14490" s="4" t="s">
        <v>5</v>
      </c>
      <c r="C14490" s="4" t="s">
        <v>13</v>
      </c>
      <c r="D14490" s="4" t="s">
        <v>10</v>
      </c>
    </row>
    <row r="14491" spans="1:5">
      <c r="A14491" t="n">
        <v>102959</v>
      </c>
      <c r="B14491" s="42" t="n">
        <v>162</v>
      </c>
      <c r="C14491" s="7" t="n">
        <v>1</v>
      </c>
      <c r="D14491" s="7" t="n">
        <v>16391</v>
      </c>
    </row>
    <row r="14492" spans="1:5">
      <c r="A14492" t="s">
        <v>4</v>
      </c>
      <c r="B14492" s="4" t="s">
        <v>5</v>
      </c>
      <c r="C14492" s="4" t="s">
        <v>84</v>
      </c>
    </row>
    <row r="14493" spans="1:5">
      <c r="A14493" t="n">
        <v>102963</v>
      </c>
      <c r="B14493" s="29" t="n">
        <v>3</v>
      </c>
      <c r="C14493" s="16" t="n">
        <f t="normal" ca="1">A14553</f>
        <v>0</v>
      </c>
    </row>
    <row r="14494" spans="1:5">
      <c r="A14494" t="s">
        <v>4</v>
      </c>
      <c r="B14494" s="4" t="s">
        <v>5</v>
      </c>
      <c r="C14494" s="4" t="s">
        <v>10</v>
      </c>
    </row>
    <row r="14495" spans="1:5">
      <c r="A14495" t="n">
        <v>102968</v>
      </c>
      <c r="B14495" s="9" t="n">
        <v>12</v>
      </c>
      <c r="C14495" s="7" t="n">
        <v>10028</v>
      </c>
    </row>
    <row r="14496" spans="1:5">
      <c r="A14496" t="s">
        <v>4</v>
      </c>
      <c r="B14496" s="4" t="s">
        <v>5</v>
      </c>
      <c r="C14496" s="4" t="s">
        <v>13</v>
      </c>
      <c r="D14496" s="4" t="s">
        <v>10</v>
      </c>
    </row>
    <row r="14497" spans="1:4">
      <c r="A14497" t="n">
        <v>102971</v>
      </c>
      <c r="B14497" s="42" t="n">
        <v>162</v>
      </c>
      <c r="C14497" s="7" t="n">
        <v>1</v>
      </c>
      <c r="D14497" s="7" t="n">
        <v>16391</v>
      </c>
    </row>
    <row r="14498" spans="1:4">
      <c r="A14498" t="s">
        <v>4</v>
      </c>
      <c r="B14498" s="4" t="s">
        <v>5</v>
      </c>
      <c r="C14498" s="4" t="s">
        <v>84</v>
      </c>
    </row>
    <row r="14499" spans="1:4">
      <c r="A14499" t="n">
        <v>102975</v>
      </c>
      <c r="B14499" s="29" t="n">
        <v>3</v>
      </c>
      <c r="C14499" s="16" t="n">
        <f t="normal" ca="1">A14553</f>
        <v>0</v>
      </c>
    </row>
    <row r="14500" spans="1:4">
      <c r="A14500" t="s">
        <v>4</v>
      </c>
      <c r="B14500" s="4" t="s">
        <v>5</v>
      </c>
      <c r="C14500" s="4" t="s">
        <v>10</v>
      </c>
    </row>
    <row r="14501" spans="1:4">
      <c r="A14501" t="n">
        <v>102980</v>
      </c>
      <c r="B14501" s="9" t="n">
        <v>12</v>
      </c>
      <c r="C14501" s="7" t="n">
        <v>10050</v>
      </c>
    </row>
    <row r="14502" spans="1:4">
      <c r="A14502" t="s">
        <v>4</v>
      </c>
      <c r="B14502" s="4" t="s">
        <v>5</v>
      </c>
      <c r="C14502" s="4" t="s">
        <v>13</v>
      </c>
      <c r="D14502" s="4" t="s">
        <v>10</v>
      </c>
    </row>
    <row r="14503" spans="1:4">
      <c r="A14503" t="n">
        <v>102983</v>
      </c>
      <c r="B14503" s="42" t="n">
        <v>162</v>
      </c>
      <c r="C14503" s="7" t="n">
        <v>1</v>
      </c>
      <c r="D14503" s="7" t="n">
        <v>16391</v>
      </c>
    </row>
    <row r="14504" spans="1:4">
      <c r="A14504" t="s">
        <v>4</v>
      </c>
      <c r="B14504" s="4" t="s">
        <v>5</v>
      </c>
      <c r="C14504" s="4" t="s">
        <v>84</v>
      </c>
    </row>
    <row r="14505" spans="1:4">
      <c r="A14505" t="n">
        <v>102987</v>
      </c>
      <c r="B14505" s="29" t="n">
        <v>3</v>
      </c>
      <c r="C14505" s="16" t="n">
        <f t="normal" ca="1">A14553</f>
        <v>0</v>
      </c>
    </row>
    <row r="14506" spans="1:4">
      <c r="A14506" t="s">
        <v>4</v>
      </c>
      <c r="B14506" s="4" t="s">
        <v>5</v>
      </c>
      <c r="C14506" s="4" t="s">
        <v>10</v>
      </c>
    </row>
    <row r="14507" spans="1:4">
      <c r="A14507" t="n">
        <v>102992</v>
      </c>
      <c r="B14507" s="9" t="n">
        <v>12</v>
      </c>
      <c r="C14507" s="7" t="n">
        <v>10035</v>
      </c>
    </row>
    <row r="14508" spans="1:4">
      <c r="A14508" t="s">
        <v>4</v>
      </c>
      <c r="B14508" s="4" t="s">
        <v>5</v>
      </c>
      <c r="C14508" s="4" t="s">
        <v>13</v>
      </c>
      <c r="D14508" s="4" t="s">
        <v>10</v>
      </c>
    </row>
    <row r="14509" spans="1:4">
      <c r="A14509" t="n">
        <v>102995</v>
      </c>
      <c r="B14509" s="42" t="n">
        <v>162</v>
      </c>
      <c r="C14509" s="7" t="n">
        <v>1</v>
      </c>
      <c r="D14509" s="7" t="n">
        <v>16391</v>
      </c>
    </row>
    <row r="14510" spans="1:4">
      <c r="A14510" t="s">
        <v>4</v>
      </c>
      <c r="B14510" s="4" t="s">
        <v>5</v>
      </c>
      <c r="C14510" s="4" t="s">
        <v>84</v>
      </c>
    </row>
    <row r="14511" spans="1:4">
      <c r="A14511" t="n">
        <v>102999</v>
      </c>
      <c r="B14511" s="29" t="n">
        <v>3</v>
      </c>
      <c r="C14511" s="16" t="n">
        <f t="normal" ca="1">A14553</f>
        <v>0</v>
      </c>
    </row>
    <row r="14512" spans="1:4">
      <c r="A14512" t="s">
        <v>4</v>
      </c>
      <c r="B14512" s="4" t="s">
        <v>5</v>
      </c>
      <c r="C14512" s="4" t="s">
        <v>10</v>
      </c>
    </row>
    <row r="14513" spans="1:4">
      <c r="A14513" t="n">
        <v>103004</v>
      </c>
      <c r="B14513" s="9" t="n">
        <v>12</v>
      </c>
      <c r="C14513" s="7" t="n">
        <v>10042</v>
      </c>
    </row>
    <row r="14514" spans="1:4">
      <c r="A14514" t="s">
        <v>4</v>
      </c>
      <c r="B14514" s="4" t="s">
        <v>5</v>
      </c>
      <c r="C14514" s="4" t="s">
        <v>13</v>
      </c>
      <c r="D14514" s="4" t="s">
        <v>10</v>
      </c>
    </row>
    <row r="14515" spans="1:4">
      <c r="A14515" t="n">
        <v>103007</v>
      </c>
      <c r="B14515" s="42" t="n">
        <v>162</v>
      </c>
      <c r="C14515" s="7" t="n">
        <v>1</v>
      </c>
      <c r="D14515" s="7" t="n">
        <v>16391</v>
      </c>
    </row>
    <row r="14516" spans="1:4">
      <c r="A14516" t="s">
        <v>4</v>
      </c>
      <c r="B14516" s="4" t="s">
        <v>5</v>
      </c>
      <c r="C14516" s="4" t="s">
        <v>84</v>
      </c>
    </row>
    <row r="14517" spans="1:4">
      <c r="A14517" t="n">
        <v>103011</v>
      </c>
      <c r="B14517" s="29" t="n">
        <v>3</v>
      </c>
      <c r="C14517" s="16" t="n">
        <f t="normal" ca="1">A14553</f>
        <v>0</v>
      </c>
    </row>
    <row r="14518" spans="1:4">
      <c r="A14518" t="s">
        <v>4</v>
      </c>
      <c r="B14518" s="4" t="s">
        <v>5</v>
      </c>
      <c r="C14518" s="4" t="s">
        <v>10</v>
      </c>
    </row>
    <row r="14519" spans="1:4">
      <c r="A14519" t="n">
        <v>103016</v>
      </c>
      <c r="B14519" s="9" t="n">
        <v>12</v>
      </c>
      <c r="C14519" s="7" t="n">
        <v>10069</v>
      </c>
    </row>
    <row r="14520" spans="1:4">
      <c r="A14520" t="s">
        <v>4</v>
      </c>
      <c r="B14520" s="4" t="s">
        <v>5</v>
      </c>
      <c r="C14520" s="4" t="s">
        <v>13</v>
      </c>
      <c r="D14520" s="4" t="s">
        <v>10</v>
      </c>
    </row>
    <row r="14521" spans="1:4">
      <c r="A14521" t="n">
        <v>103019</v>
      </c>
      <c r="B14521" s="42" t="n">
        <v>162</v>
      </c>
      <c r="C14521" s="7" t="n">
        <v>1</v>
      </c>
      <c r="D14521" s="7" t="n">
        <v>16391</v>
      </c>
    </row>
    <row r="14522" spans="1:4">
      <c r="A14522" t="s">
        <v>4</v>
      </c>
      <c r="B14522" s="4" t="s">
        <v>5</v>
      </c>
      <c r="C14522" s="4" t="s">
        <v>84</v>
      </c>
    </row>
    <row r="14523" spans="1:4">
      <c r="A14523" t="n">
        <v>103023</v>
      </c>
      <c r="B14523" s="29" t="n">
        <v>3</v>
      </c>
      <c r="C14523" s="16" t="n">
        <f t="normal" ca="1">A14553</f>
        <v>0</v>
      </c>
    </row>
    <row r="14524" spans="1:4">
      <c r="A14524" t="s">
        <v>4</v>
      </c>
      <c r="B14524" s="4" t="s">
        <v>5</v>
      </c>
      <c r="C14524" s="4" t="s">
        <v>10</v>
      </c>
    </row>
    <row r="14525" spans="1:4">
      <c r="A14525" t="n">
        <v>103028</v>
      </c>
      <c r="B14525" s="9" t="n">
        <v>12</v>
      </c>
      <c r="C14525" s="7" t="n">
        <v>10077</v>
      </c>
    </row>
    <row r="14526" spans="1:4">
      <c r="A14526" t="s">
        <v>4</v>
      </c>
      <c r="B14526" s="4" t="s">
        <v>5</v>
      </c>
      <c r="C14526" s="4" t="s">
        <v>13</v>
      </c>
      <c r="D14526" s="4" t="s">
        <v>10</v>
      </c>
    </row>
    <row r="14527" spans="1:4">
      <c r="A14527" t="n">
        <v>103031</v>
      </c>
      <c r="B14527" s="42" t="n">
        <v>162</v>
      </c>
      <c r="C14527" s="7" t="n">
        <v>1</v>
      </c>
      <c r="D14527" s="7" t="n">
        <v>16391</v>
      </c>
    </row>
    <row r="14528" spans="1:4">
      <c r="A14528" t="s">
        <v>4</v>
      </c>
      <c r="B14528" s="4" t="s">
        <v>5</v>
      </c>
      <c r="C14528" s="4" t="s">
        <v>84</v>
      </c>
    </row>
    <row r="14529" spans="1:4">
      <c r="A14529" t="n">
        <v>103035</v>
      </c>
      <c r="B14529" s="29" t="n">
        <v>3</v>
      </c>
      <c r="C14529" s="16" t="n">
        <f t="normal" ca="1">A14553</f>
        <v>0</v>
      </c>
    </row>
    <row r="14530" spans="1:4">
      <c r="A14530" t="s">
        <v>4</v>
      </c>
      <c r="B14530" s="4" t="s">
        <v>5</v>
      </c>
      <c r="C14530" s="4" t="s">
        <v>10</v>
      </c>
    </row>
    <row r="14531" spans="1:4">
      <c r="A14531" t="n">
        <v>103040</v>
      </c>
      <c r="B14531" s="9" t="n">
        <v>12</v>
      </c>
      <c r="C14531" s="7" t="n">
        <v>10088</v>
      </c>
    </row>
    <row r="14532" spans="1:4">
      <c r="A14532" t="s">
        <v>4</v>
      </c>
      <c r="B14532" s="4" t="s">
        <v>5</v>
      </c>
      <c r="C14532" s="4" t="s">
        <v>13</v>
      </c>
      <c r="D14532" s="4" t="s">
        <v>10</v>
      </c>
    </row>
    <row r="14533" spans="1:4">
      <c r="A14533" t="n">
        <v>103043</v>
      </c>
      <c r="B14533" s="42" t="n">
        <v>162</v>
      </c>
      <c r="C14533" s="7" t="n">
        <v>1</v>
      </c>
      <c r="D14533" s="7" t="n">
        <v>16391</v>
      </c>
    </row>
    <row r="14534" spans="1:4">
      <c r="A14534" t="s">
        <v>4</v>
      </c>
      <c r="B14534" s="4" t="s">
        <v>5</v>
      </c>
      <c r="C14534" s="4" t="s">
        <v>84</v>
      </c>
    </row>
    <row r="14535" spans="1:4">
      <c r="A14535" t="n">
        <v>103047</v>
      </c>
      <c r="B14535" s="29" t="n">
        <v>3</v>
      </c>
      <c r="C14535" s="16" t="n">
        <f t="normal" ca="1">A14553</f>
        <v>0</v>
      </c>
    </row>
    <row r="14536" spans="1:4">
      <c r="A14536" t="s">
        <v>4</v>
      </c>
      <c r="B14536" s="4" t="s">
        <v>5</v>
      </c>
      <c r="C14536" s="4" t="s">
        <v>10</v>
      </c>
    </row>
    <row r="14537" spans="1:4">
      <c r="A14537" t="n">
        <v>103052</v>
      </c>
      <c r="B14537" s="9" t="n">
        <v>12</v>
      </c>
      <c r="C14537" s="7" t="n">
        <v>10006</v>
      </c>
    </row>
    <row r="14538" spans="1:4">
      <c r="A14538" t="s">
        <v>4</v>
      </c>
      <c r="B14538" s="4" t="s">
        <v>5</v>
      </c>
      <c r="C14538" s="4" t="s">
        <v>13</v>
      </c>
      <c r="D14538" s="4" t="s">
        <v>10</v>
      </c>
    </row>
    <row r="14539" spans="1:4">
      <c r="A14539" t="n">
        <v>103055</v>
      </c>
      <c r="B14539" s="42" t="n">
        <v>162</v>
      </c>
      <c r="C14539" s="7" t="n">
        <v>1</v>
      </c>
      <c r="D14539" s="7" t="n">
        <v>16391</v>
      </c>
    </row>
    <row r="14540" spans="1:4">
      <c r="A14540" t="s">
        <v>4</v>
      </c>
      <c r="B14540" s="4" t="s">
        <v>5</v>
      </c>
      <c r="C14540" s="4" t="s">
        <v>84</v>
      </c>
    </row>
    <row r="14541" spans="1:4">
      <c r="A14541" t="n">
        <v>103059</v>
      </c>
      <c r="B14541" s="29" t="n">
        <v>3</v>
      </c>
      <c r="C14541" s="16" t="n">
        <f t="normal" ca="1">A14553</f>
        <v>0</v>
      </c>
    </row>
    <row r="14542" spans="1:4">
      <c r="A14542" t="s">
        <v>4</v>
      </c>
      <c r="B14542" s="4" t="s">
        <v>5</v>
      </c>
      <c r="C14542" s="4" t="s">
        <v>13</v>
      </c>
      <c r="D14542" s="4" t="s">
        <v>10</v>
      </c>
      <c r="E14542" s="4" t="s">
        <v>6</v>
      </c>
    </row>
    <row r="14543" spans="1:4">
      <c r="A14543" t="n">
        <v>103064</v>
      </c>
      <c r="B14543" s="52" t="n">
        <v>51</v>
      </c>
      <c r="C14543" s="7" t="n">
        <v>4</v>
      </c>
      <c r="D14543" s="7" t="n">
        <v>65534</v>
      </c>
      <c r="E14543" s="7" t="s">
        <v>12</v>
      </c>
    </row>
    <row r="14544" spans="1:4">
      <c r="A14544" t="s">
        <v>4</v>
      </c>
      <c r="B14544" s="4" t="s">
        <v>5</v>
      </c>
      <c r="C14544" s="4" t="s">
        <v>10</v>
      </c>
    </row>
    <row r="14545" spans="1:5">
      <c r="A14545" t="n">
        <v>103069</v>
      </c>
      <c r="B14545" s="53" t="n">
        <v>16</v>
      </c>
      <c r="C14545" s="7" t="n">
        <v>0</v>
      </c>
    </row>
    <row r="14546" spans="1:5">
      <c r="A14546" t="s">
        <v>4</v>
      </c>
      <c r="B14546" s="4" t="s">
        <v>5</v>
      </c>
      <c r="C14546" s="4" t="s">
        <v>10</v>
      </c>
      <c r="D14546" s="4" t="s">
        <v>111</v>
      </c>
      <c r="E14546" s="4" t="s">
        <v>13</v>
      </c>
      <c r="F14546" s="4" t="s">
        <v>13</v>
      </c>
    </row>
    <row r="14547" spans="1:5">
      <c r="A14547" t="n">
        <v>103072</v>
      </c>
      <c r="B14547" s="32" t="n">
        <v>26</v>
      </c>
      <c r="C14547" s="7" t="n">
        <v>65534</v>
      </c>
      <c r="D14547" s="7" t="s">
        <v>1394</v>
      </c>
      <c r="E14547" s="7" t="n">
        <v>2</v>
      </c>
      <c r="F14547" s="7" t="n">
        <v>0</v>
      </c>
    </row>
    <row r="14548" spans="1:5">
      <c r="A14548" t="s">
        <v>4</v>
      </c>
      <c r="B14548" s="4" t="s">
        <v>5</v>
      </c>
    </row>
    <row r="14549" spans="1:5">
      <c r="A14549" t="n">
        <v>103079</v>
      </c>
      <c r="B14549" s="33" t="n">
        <v>28</v>
      </c>
    </row>
    <row r="14550" spans="1:5">
      <c r="A14550" t="s">
        <v>4</v>
      </c>
      <c r="B14550" s="4" t="s">
        <v>5</v>
      </c>
      <c r="C14550" s="4" t="s">
        <v>84</v>
      </c>
    </row>
    <row r="14551" spans="1:5">
      <c r="A14551" t="n">
        <v>103080</v>
      </c>
      <c r="B14551" s="29" t="n">
        <v>3</v>
      </c>
      <c r="C14551" s="16" t="n">
        <f t="normal" ca="1">A14553</f>
        <v>0</v>
      </c>
    </row>
    <row r="14552" spans="1:5">
      <c r="A14552" t="s">
        <v>4</v>
      </c>
      <c r="B14552" s="4" t="s">
        <v>5</v>
      </c>
    </row>
    <row r="14553" spans="1:5">
      <c r="A14553" t="n">
        <v>103085</v>
      </c>
      <c r="B14553" s="5" t="n">
        <v>1</v>
      </c>
    </row>
    <row r="14554" spans="1:5" s="3" customFormat="1" customHeight="0">
      <c r="A14554" s="3" t="s">
        <v>2</v>
      </c>
      <c r="B14554" s="3" t="s">
        <v>1395</v>
      </c>
    </row>
    <row r="14555" spans="1:5">
      <c r="A14555" t="s">
        <v>4</v>
      </c>
      <c r="B14555" s="4" t="s">
        <v>5</v>
      </c>
      <c r="C14555" s="4" t="s">
        <v>13</v>
      </c>
      <c r="D14555" s="4" t="s">
        <v>13</v>
      </c>
      <c r="E14555" s="4" t="s">
        <v>9</v>
      </c>
      <c r="F14555" s="4" t="s">
        <v>13</v>
      </c>
      <c r="G14555" s="4" t="s">
        <v>13</v>
      </c>
    </row>
    <row r="14556" spans="1:5">
      <c r="A14556" t="n">
        <v>103088</v>
      </c>
      <c r="B14556" s="25" t="n">
        <v>18</v>
      </c>
      <c r="C14556" s="7" t="n">
        <v>1</v>
      </c>
      <c r="D14556" s="7" t="n">
        <v>0</v>
      </c>
      <c r="E14556" s="7" t="n">
        <v>0</v>
      </c>
      <c r="F14556" s="7" t="n">
        <v>19</v>
      </c>
      <c r="G14556" s="7" t="n">
        <v>1</v>
      </c>
    </row>
    <row r="14557" spans="1:5">
      <c r="A14557" t="s">
        <v>4</v>
      </c>
      <c r="B14557" s="4" t="s">
        <v>5</v>
      </c>
      <c r="C14557" s="4" t="s">
        <v>13</v>
      </c>
      <c r="D14557" s="4" t="s">
        <v>13</v>
      </c>
      <c r="E14557" s="4" t="s">
        <v>10</v>
      </c>
      <c r="F14557" s="4" t="s">
        <v>9</v>
      </c>
    </row>
    <row r="14558" spans="1:5">
      <c r="A14558" t="n">
        <v>103097</v>
      </c>
      <c r="B14558" s="26" t="n">
        <v>31</v>
      </c>
      <c r="C14558" s="7" t="n">
        <v>0</v>
      </c>
      <c r="D14558" s="7" t="n">
        <v>1</v>
      </c>
      <c r="E14558" s="7" t="n">
        <v>0</v>
      </c>
      <c r="F14558" s="7" t="n">
        <v>1107296256</v>
      </c>
    </row>
    <row r="14559" spans="1:5">
      <c r="A14559" t="s">
        <v>4</v>
      </c>
      <c r="B14559" s="4" t="s">
        <v>5</v>
      </c>
      <c r="C14559" s="4" t="s">
        <v>13</v>
      </c>
      <c r="D14559" s="4" t="s">
        <v>13</v>
      </c>
      <c r="E14559" s="4" t="s">
        <v>6</v>
      </c>
      <c r="F14559" s="4" t="s">
        <v>10</v>
      </c>
    </row>
    <row r="14560" spans="1:5">
      <c r="A14560" t="n">
        <v>103106</v>
      </c>
      <c r="B14560" s="26" t="n">
        <v>31</v>
      </c>
      <c r="C14560" s="7" t="n">
        <v>1</v>
      </c>
      <c r="D14560" s="7" t="n">
        <v>1</v>
      </c>
      <c r="E14560" s="7" t="s">
        <v>1396</v>
      </c>
      <c r="F14560" s="7" t="n">
        <v>1</v>
      </c>
    </row>
    <row r="14561" spans="1:7">
      <c r="A14561" t="s">
        <v>4</v>
      </c>
      <c r="B14561" s="4" t="s">
        <v>5</v>
      </c>
      <c r="C14561" s="4" t="s">
        <v>13</v>
      </c>
      <c r="D14561" s="4" t="s">
        <v>13</v>
      </c>
      <c r="E14561" s="4" t="s">
        <v>6</v>
      </c>
      <c r="F14561" s="4" t="s">
        <v>10</v>
      </c>
    </row>
    <row r="14562" spans="1:7">
      <c r="A14562" t="n">
        <v>103135</v>
      </c>
      <c r="B14562" s="26" t="n">
        <v>31</v>
      </c>
      <c r="C14562" s="7" t="n">
        <v>1</v>
      </c>
      <c r="D14562" s="7" t="n">
        <v>1</v>
      </c>
      <c r="E14562" s="7" t="s">
        <v>1397</v>
      </c>
      <c r="F14562" s="7" t="n">
        <v>2</v>
      </c>
    </row>
    <row r="14563" spans="1:7">
      <c r="A14563" t="s">
        <v>4</v>
      </c>
      <c r="B14563" s="4" t="s">
        <v>5</v>
      </c>
      <c r="C14563" s="4" t="s">
        <v>13</v>
      </c>
      <c r="D14563" s="4" t="s">
        <v>13</v>
      </c>
      <c r="E14563" s="4" t="s">
        <v>6</v>
      </c>
      <c r="F14563" s="4" t="s">
        <v>10</v>
      </c>
    </row>
    <row r="14564" spans="1:7">
      <c r="A14564" t="n">
        <v>103165</v>
      </c>
      <c r="B14564" s="26" t="n">
        <v>31</v>
      </c>
      <c r="C14564" s="7" t="n">
        <v>1</v>
      </c>
      <c r="D14564" s="7" t="n">
        <v>1</v>
      </c>
      <c r="E14564" s="7" t="s">
        <v>1398</v>
      </c>
      <c r="F14564" s="7" t="n">
        <v>3</v>
      </c>
    </row>
    <row r="14565" spans="1:7">
      <c r="A14565" t="s">
        <v>4</v>
      </c>
      <c r="B14565" s="4" t="s">
        <v>5</v>
      </c>
      <c r="C14565" s="4" t="s">
        <v>13</v>
      </c>
      <c r="D14565" s="4" t="s">
        <v>13</v>
      </c>
      <c r="E14565" s="4" t="s">
        <v>6</v>
      </c>
      <c r="F14565" s="4" t="s">
        <v>10</v>
      </c>
    </row>
    <row r="14566" spans="1:7">
      <c r="A14566" t="n">
        <v>103194</v>
      </c>
      <c r="B14566" s="26" t="n">
        <v>31</v>
      </c>
      <c r="C14566" s="7" t="n">
        <v>1</v>
      </c>
      <c r="D14566" s="7" t="n">
        <v>1</v>
      </c>
      <c r="E14566" s="7" t="s">
        <v>1399</v>
      </c>
      <c r="F14566" s="7" t="n">
        <v>4</v>
      </c>
    </row>
    <row r="14567" spans="1:7">
      <c r="A14567" t="s">
        <v>4</v>
      </c>
      <c r="B14567" s="4" t="s">
        <v>5</v>
      </c>
      <c r="C14567" s="4" t="s">
        <v>13</v>
      </c>
      <c r="D14567" s="4" t="s">
        <v>13</v>
      </c>
      <c r="E14567" s="4" t="s">
        <v>6</v>
      </c>
      <c r="F14567" s="4" t="s">
        <v>10</v>
      </c>
    </row>
    <row r="14568" spans="1:7">
      <c r="A14568" t="n">
        <v>103225</v>
      </c>
      <c r="B14568" s="26" t="n">
        <v>31</v>
      </c>
      <c r="C14568" s="7" t="n">
        <v>1</v>
      </c>
      <c r="D14568" s="7" t="n">
        <v>1</v>
      </c>
      <c r="E14568" s="7" t="s">
        <v>1400</v>
      </c>
      <c r="F14568" s="7" t="n">
        <v>5</v>
      </c>
    </row>
    <row r="14569" spans="1:7">
      <c r="A14569" t="s">
        <v>4</v>
      </c>
      <c r="B14569" s="4" t="s">
        <v>5</v>
      </c>
      <c r="C14569" s="4" t="s">
        <v>13</v>
      </c>
      <c r="D14569" s="4" t="s">
        <v>13</v>
      </c>
      <c r="E14569" s="4" t="s">
        <v>6</v>
      </c>
      <c r="F14569" s="4" t="s">
        <v>10</v>
      </c>
    </row>
    <row r="14570" spans="1:7">
      <c r="A14570" t="n">
        <v>103253</v>
      </c>
      <c r="B14570" s="26" t="n">
        <v>31</v>
      </c>
      <c r="C14570" s="7" t="n">
        <v>1</v>
      </c>
      <c r="D14570" s="7" t="n">
        <v>1</v>
      </c>
      <c r="E14570" s="7" t="s">
        <v>1401</v>
      </c>
      <c r="F14570" s="7" t="n">
        <v>6</v>
      </c>
    </row>
    <row r="14571" spans="1:7">
      <c r="A14571" t="s">
        <v>4</v>
      </c>
      <c r="B14571" s="4" t="s">
        <v>5</v>
      </c>
      <c r="C14571" s="4" t="s">
        <v>13</v>
      </c>
      <c r="D14571" s="4" t="s">
        <v>13</v>
      </c>
      <c r="E14571" s="4" t="s">
        <v>6</v>
      </c>
      <c r="F14571" s="4" t="s">
        <v>10</v>
      </c>
    </row>
    <row r="14572" spans="1:7">
      <c r="A14572" t="n">
        <v>103282</v>
      </c>
      <c r="B14572" s="26" t="n">
        <v>31</v>
      </c>
      <c r="C14572" s="7" t="n">
        <v>1</v>
      </c>
      <c r="D14572" s="7" t="n">
        <v>1</v>
      </c>
      <c r="E14572" s="7" t="s">
        <v>1402</v>
      </c>
      <c r="F14572" s="7" t="n">
        <v>7</v>
      </c>
    </row>
    <row r="14573" spans="1:7">
      <c r="A14573" t="s">
        <v>4</v>
      </c>
      <c r="B14573" s="4" t="s">
        <v>5</v>
      </c>
      <c r="C14573" s="4" t="s">
        <v>13</v>
      </c>
      <c r="D14573" s="4" t="s">
        <v>13</v>
      </c>
      <c r="E14573" s="4" t="s">
        <v>6</v>
      </c>
      <c r="F14573" s="4" t="s">
        <v>10</v>
      </c>
    </row>
    <row r="14574" spans="1:7">
      <c r="A14574" t="n">
        <v>103309</v>
      </c>
      <c r="B14574" s="26" t="n">
        <v>31</v>
      </c>
      <c r="C14574" s="7" t="n">
        <v>1</v>
      </c>
      <c r="D14574" s="7" t="n">
        <v>1</v>
      </c>
      <c r="E14574" s="7" t="s">
        <v>1403</v>
      </c>
      <c r="F14574" s="7" t="n">
        <v>8</v>
      </c>
    </row>
    <row r="14575" spans="1:7">
      <c r="A14575" t="s">
        <v>4</v>
      </c>
      <c r="B14575" s="4" t="s">
        <v>5</v>
      </c>
      <c r="C14575" s="4" t="s">
        <v>13</v>
      </c>
      <c r="D14575" s="4" t="s">
        <v>13</v>
      </c>
      <c r="E14575" s="4" t="s">
        <v>6</v>
      </c>
      <c r="F14575" s="4" t="s">
        <v>10</v>
      </c>
    </row>
    <row r="14576" spans="1:7">
      <c r="A14576" t="n">
        <v>103338</v>
      </c>
      <c r="B14576" s="26" t="n">
        <v>31</v>
      </c>
      <c r="C14576" s="7" t="n">
        <v>1</v>
      </c>
      <c r="D14576" s="7" t="n">
        <v>1</v>
      </c>
      <c r="E14576" s="7" t="s">
        <v>1404</v>
      </c>
      <c r="F14576" s="7" t="n">
        <v>9</v>
      </c>
    </row>
    <row r="14577" spans="1:6">
      <c r="A14577" t="s">
        <v>4</v>
      </c>
      <c r="B14577" s="4" t="s">
        <v>5</v>
      </c>
      <c r="C14577" s="4" t="s">
        <v>13</v>
      </c>
      <c r="D14577" s="4" t="s">
        <v>13</v>
      </c>
      <c r="E14577" s="4" t="s">
        <v>6</v>
      </c>
      <c r="F14577" s="4" t="s">
        <v>10</v>
      </c>
    </row>
    <row r="14578" spans="1:6">
      <c r="A14578" t="n">
        <v>103369</v>
      </c>
      <c r="B14578" s="26" t="n">
        <v>31</v>
      </c>
      <c r="C14578" s="7" t="n">
        <v>1</v>
      </c>
      <c r="D14578" s="7" t="n">
        <v>1</v>
      </c>
      <c r="E14578" s="7" t="s">
        <v>1405</v>
      </c>
      <c r="F14578" s="7" t="n">
        <v>10</v>
      </c>
    </row>
    <row r="14579" spans="1:6">
      <c r="A14579" t="s">
        <v>4</v>
      </c>
      <c r="B14579" s="4" t="s">
        <v>5</v>
      </c>
      <c r="C14579" s="4" t="s">
        <v>13</v>
      </c>
      <c r="D14579" s="4" t="s">
        <v>13</v>
      </c>
      <c r="E14579" s="4" t="s">
        <v>6</v>
      </c>
      <c r="F14579" s="4" t="s">
        <v>10</v>
      </c>
    </row>
    <row r="14580" spans="1:6">
      <c r="A14580" t="n">
        <v>103397</v>
      </c>
      <c r="B14580" s="26" t="n">
        <v>31</v>
      </c>
      <c r="C14580" s="7" t="n">
        <v>1</v>
      </c>
      <c r="D14580" s="7" t="n">
        <v>1</v>
      </c>
      <c r="E14580" s="7" t="s">
        <v>1406</v>
      </c>
      <c r="F14580" s="7" t="n">
        <v>11</v>
      </c>
    </row>
    <row r="14581" spans="1:6">
      <c r="A14581" t="s">
        <v>4</v>
      </c>
      <c r="B14581" s="4" t="s">
        <v>5</v>
      </c>
      <c r="C14581" s="4" t="s">
        <v>13</v>
      </c>
      <c r="D14581" s="4" t="s">
        <v>13</v>
      </c>
      <c r="E14581" s="4" t="s">
        <v>6</v>
      </c>
      <c r="F14581" s="4" t="s">
        <v>10</v>
      </c>
    </row>
    <row r="14582" spans="1:6">
      <c r="A14582" t="n">
        <v>103425</v>
      </c>
      <c r="B14582" s="26" t="n">
        <v>31</v>
      </c>
      <c r="C14582" s="7" t="n">
        <v>1</v>
      </c>
      <c r="D14582" s="7" t="n">
        <v>1</v>
      </c>
      <c r="E14582" s="7" t="s">
        <v>1407</v>
      </c>
      <c r="F14582" s="7" t="n">
        <v>12</v>
      </c>
    </row>
    <row r="14583" spans="1:6">
      <c r="A14583" t="s">
        <v>4</v>
      </c>
      <c r="B14583" s="4" t="s">
        <v>5</v>
      </c>
      <c r="C14583" s="4" t="s">
        <v>13</v>
      </c>
      <c r="D14583" s="4" t="s">
        <v>13</v>
      </c>
      <c r="E14583" s="4" t="s">
        <v>6</v>
      </c>
      <c r="F14583" s="4" t="s">
        <v>10</v>
      </c>
    </row>
    <row r="14584" spans="1:6">
      <c r="A14584" t="n">
        <v>103463</v>
      </c>
      <c r="B14584" s="26" t="n">
        <v>31</v>
      </c>
      <c r="C14584" s="7" t="n">
        <v>1</v>
      </c>
      <c r="D14584" s="7" t="n">
        <v>1</v>
      </c>
      <c r="E14584" s="7" t="s">
        <v>1408</v>
      </c>
      <c r="F14584" s="7" t="n">
        <v>13</v>
      </c>
    </row>
    <row r="14585" spans="1:6">
      <c r="A14585" t="s">
        <v>4</v>
      </c>
      <c r="B14585" s="4" t="s">
        <v>5</v>
      </c>
      <c r="C14585" s="4" t="s">
        <v>13</v>
      </c>
      <c r="D14585" s="4" t="s">
        <v>13</v>
      </c>
      <c r="E14585" s="4" t="s">
        <v>13</v>
      </c>
      <c r="F14585" s="4" t="s">
        <v>10</v>
      </c>
      <c r="G14585" s="4" t="s">
        <v>10</v>
      </c>
      <c r="H14585" s="4" t="s">
        <v>13</v>
      </c>
    </row>
    <row r="14586" spans="1:6">
      <c r="A14586" t="n">
        <v>103506</v>
      </c>
      <c r="B14586" s="26" t="n">
        <v>31</v>
      </c>
      <c r="C14586" s="7" t="n">
        <v>2</v>
      </c>
      <c r="D14586" s="7" t="n">
        <v>1</v>
      </c>
      <c r="E14586" s="7" t="n">
        <v>1</v>
      </c>
      <c r="F14586" s="7" t="n">
        <v>65535</v>
      </c>
      <c r="G14586" s="7" t="n">
        <v>65535</v>
      </c>
      <c r="H14586" s="7" t="n">
        <v>0</v>
      </c>
    </row>
    <row r="14587" spans="1:6">
      <c r="A14587" t="s">
        <v>4</v>
      </c>
      <c r="B14587" s="4" t="s">
        <v>5</v>
      </c>
      <c r="C14587" s="4" t="s">
        <v>13</v>
      </c>
      <c r="D14587" s="4" t="s">
        <v>13</v>
      </c>
      <c r="E14587" s="4" t="s">
        <v>13</v>
      </c>
    </row>
    <row r="14588" spans="1:6">
      <c r="A14588" t="n">
        <v>103515</v>
      </c>
      <c r="B14588" s="26" t="n">
        <v>31</v>
      </c>
      <c r="C14588" s="7" t="n">
        <v>4</v>
      </c>
      <c r="D14588" s="7" t="n">
        <v>1</v>
      </c>
      <c r="E14588" s="7" t="n">
        <v>1</v>
      </c>
    </row>
    <row r="14589" spans="1:6">
      <c r="A14589" t="s">
        <v>4</v>
      </c>
      <c r="B14589" s="4" t="s">
        <v>5</v>
      </c>
      <c r="C14589" s="4" t="s">
        <v>13</v>
      </c>
      <c r="D14589" s="4" t="s">
        <v>13</v>
      </c>
    </row>
    <row r="14590" spans="1:6">
      <c r="A14590" t="n">
        <v>103519</v>
      </c>
      <c r="B14590" s="26" t="n">
        <v>31</v>
      </c>
      <c r="C14590" s="7" t="n">
        <v>3</v>
      </c>
      <c r="D14590" s="7" t="n">
        <v>1</v>
      </c>
    </row>
    <row r="14591" spans="1:6">
      <c r="A14591" t="s">
        <v>4</v>
      </c>
      <c r="B14591" s="4" t="s">
        <v>5</v>
      </c>
      <c r="C14591" s="4" t="s">
        <v>13</v>
      </c>
      <c r="D14591" s="4" t="s">
        <v>13</v>
      </c>
      <c r="E14591" s="4" t="s">
        <v>13</v>
      </c>
      <c r="F14591" s="4" t="s">
        <v>13</v>
      </c>
      <c r="G14591" s="4" t="s">
        <v>10</v>
      </c>
      <c r="H14591" s="4" t="s">
        <v>84</v>
      </c>
      <c r="I14591" s="4" t="s">
        <v>10</v>
      </c>
      <c r="J14591" s="4" t="s">
        <v>84</v>
      </c>
      <c r="K14591" s="4" t="s">
        <v>10</v>
      </c>
      <c r="L14591" s="4" t="s">
        <v>84</v>
      </c>
      <c r="M14591" s="4" t="s">
        <v>10</v>
      </c>
      <c r="N14591" s="4" t="s">
        <v>84</v>
      </c>
      <c r="O14591" s="4" t="s">
        <v>10</v>
      </c>
      <c r="P14591" s="4" t="s">
        <v>84</v>
      </c>
      <c r="Q14591" s="4" t="s">
        <v>10</v>
      </c>
      <c r="R14591" s="4" t="s">
        <v>84</v>
      </c>
      <c r="S14591" s="4" t="s">
        <v>10</v>
      </c>
      <c r="T14591" s="4" t="s">
        <v>84</v>
      </c>
      <c r="U14591" s="4" t="s">
        <v>10</v>
      </c>
      <c r="V14591" s="4" t="s">
        <v>84</v>
      </c>
      <c r="W14591" s="4" t="s">
        <v>10</v>
      </c>
      <c r="X14591" s="4" t="s">
        <v>84</v>
      </c>
      <c r="Y14591" s="4" t="s">
        <v>10</v>
      </c>
      <c r="Z14591" s="4" t="s">
        <v>84</v>
      </c>
      <c r="AA14591" s="4" t="s">
        <v>10</v>
      </c>
      <c r="AB14591" s="4" t="s">
        <v>84</v>
      </c>
      <c r="AC14591" s="4" t="s">
        <v>10</v>
      </c>
      <c r="AD14591" s="4" t="s">
        <v>84</v>
      </c>
      <c r="AE14591" s="4" t="s">
        <v>10</v>
      </c>
      <c r="AF14591" s="4" t="s">
        <v>84</v>
      </c>
      <c r="AG14591" s="4" t="s">
        <v>84</v>
      </c>
    </row>
    <row r="14592" spans="1:6">
      <c r="A14592" t="n">
        <v>103522</v>
      </c>
      <c r="B14592" s="27" t="n">
        <v>6</v>
      </c>
      <c r="C14592" s="7" t="n">
        <v>35</v>
      </c>
      <c r="D14592" s="7" t="n">
        <v>1</v>
      </c>
      <c r="E14592" s="7" t="n">
        <v>1</v>
      </c>
      <c r="F14592" s="7" t="n">
        <v>13</v>
      </c>
      <c r="G14592" s="7" t="n">
        <v>1</v>
      </c>
      <c r="H14592" s="16" t="n">
        <f t="normal" ca="1">A14594</f>
        <v>0</v>
      </c>
      <c r="I14592" s="7" t="n">
        <v>2</v>
      </c>
      <c r="J14592" s="16" t="n">
        <f t="normal" ca="1">A14598</f>
        <v>0</v>
      </c>
      <c r="K14592" s="7" t="n">
        <v>3</v>
      </c>
      <c r="L14592" s="16" t="n">
        <f t="normal" ca="1">A14602</f>
        <v>0</v>
      </c>
      <c r="M14592" s="7" t="n">
        <v>4</v>
      </c>
      <c r="N14592" s="16" t="n">
        <f t="normal" ca="1">A14606</f>
        <v>0</v>
      </c>
      <c r="O14592" s="7" t="n">
        <v>5</v>
      </c>
      <c r="P14592" s="16" t="n">
        <f t="normal" ca="1">A14610</f>
        <v>0</v>
      </c>
      <c r="Q14592" s="7" t="n">
        <v>6</v>
      </c>
      <c r="R14592" s="16" t="n">
        <f t="normal" ca="1">A14614</f>
        <v>0</v>
      </c>
      <c r="S14592" s="7" t="n">
        <v>7</v>
      </c>
      <c r="T14592" s="16" t="n">
        <f t="normal" ca="1">A14618</f>
        <v>0</v>
      </c>
      <c r="U14592" s="7" t="n">
        <v>8</v>
      </c>
      <c r="V14592" s="16" t="n">
        <f t="normal" ca="1">A14622</f>
        <v>0</v>
      </c>
      <c r="W14592" s="7" t="n">
        <v>9</v>
      </c>
      <c r="X14592" s="16" t="n">
        <f t="normal" ca="1">A14626</f>
        <v>0</v>
      </c>
      <c r="Y14592" s="7" t="n">
        <v>10</v>
      </c>
      <c r="Z14592" s="16" t="n">
        <f t="normal" ca="1">A14630</f>
        <v>0</v>
      </c>
      <c r="AA14592" s="7" t="n">
        <v>11</v>
      </c>
      <c r="AB14592" s="16" t="n">
        <f t="normal" ca="1">A14634</f>
        <v>0</v>
      </c>
      <c r="AC14592" s="7" t="n">
        <v>12</v>
      </c>
      <c r="AD14592" s="16" t="n">
        <f t="normal" ca="1">A14638</f>
        <v>0</v>
      </c>
      <c r="AE14592" s="7" t="n">
        <v>13</v>
      </c>
      <c r="AF14592" s="16" t="n">
        <f t="normal" ca="1">A14642</f>
        <v>0</v>
      </c>
      <c r="AG14592" s="16" t="n">
        <f t="normal" ca="1">A14646</f>
        <v>0</v>
      </c>
    </row>
    <row r="14593" spans="1:33">
      <c r="A14593" t="s">
        <v>4</v>
      </c>
      <c r="B14593" s="4" t="s">
        <v>5</v>
      </c>
      <c r="C14593" s="4" t="s">
        <v>13</v>
      </c>
      <c r="D14593" s="4" t="s">
        <v>6</v>
      </c>
    </row>
    <row r="14594" spans="1:33">
      <c r="A14594" t="n">
        <v>103609</v>
      </c>
      <c r="B14594" s="30" t="n">
        <v>2</v>
      </c>
      <c r="C14594" s="7" t="n">
        <v>0</v>
      </c>
      <c r="D14594" s="7" t="s">
        <v>1409</v>
      </c>
    </row>
    <row r="14595" spans="1:33">
      <c r="A14595" t="s">
        <v>4</v>
      </c>
      <c r="B14595" s="4" t="s">
        <v>5</v>
      </c>
      <c r="C14595" s="4" t="s">
        <v>84</v>
      </c>
    </row>
    <row r="14596" spans="1:33">
      <c r="A14596" t="n">
        <v>103630</v>
      </c>
      <c r="B14596" s="29" t="n">
        <v>3</v>
      </c>
      <c r="C14596" s="16" t="n">
        <f t="normal" ca="1">A14650</f>
        <v>0</v>
      </c>
    </row>
    <row r="14597" spans="1:33">
      <c r="A14597" t="s">
        <v>4</v>
      </c>
      <c r="B14597" s="4" t="s">
        <v>5</v>
      </c>
      <c r="C14597" s="4" t="s">
        <v>13</v>
      </c>
      <c r="D14597" s="4" t="s">
        <v>6</v>
      </c>
    </row>
    <row r="14598" spans="1:33">
      <c r="A14598" t="n">
        <v>103635</v>
      </c>
      <c r="B14598" s="30" t="n">
        <v>2</v>
      </c>
      <c r="C14598" s="7" t="n">
        <v>0</v>
      </c>
      <c r="D14598" s="7" t="s">
        <v>1410</v>
      </c>
    </row>
    <row r="14599" spans="1:33">
      <c r="A14599" t="s">
        <v>4</v>
      </c>
      <c r="B14599" s="4" t="s">
        <v>5</v>
      </c>
      <c r="C14599" s="4" t="s">
        <v>84</v>
      </c>
    </row>
    <row r="14600" spans="1:33">
      <c r="A14600" t="n">
        <v>103656</v>
      </c>
      <c r="B14600" s="29" t="n">
        <v>3</v>
      </c>
      <c r="C14600" s="16" t="n">
        <f t="normal" ca="1">A14650</f>
        <v>0</v>
      </c>
    </row>
    <row r="14601" spans="1:33">
      <c r="A14601" t="s">
        <v>4</v>
      </c>
      <c r="B14601" s="4" t="s">
        <v>5</v>
      </c>
      <c r="C14601" s="4" t="s">
        <v>13</v>
      </c>
      <c r="D14601" s="4" t="s">
        <v>6</v>
      </c>
    </row>
    <row r="14602" spans="1:33">
      <c r="A14602" t="n">
        <v>103661</v>
      </c>
      <c r="B14602" s="30" t="n">
        <v>2</v>
      </c>
      <c r="C14602" s="7" t="n">
        <v>0</v>
      </c>
      <c r="D14602" s="7" t="s">
        <v>1411</v>
      </c>
    </row>
    <row r="14603" spans="1:33">
      <c r="A14603" t="s">
        <v>4</v>
      </c>
      <c r="B14603" s="4" t="s">
        <v>5</v>
      </c>
      <c r="C14603" s="4" t="s">
        <v>84</v>
      </c>
    </row>
    <row r="14604" spans="1:33">
      <c r="A14604" t="n">
        <v>103682</v>
      </c>
      <c r="B14604" s="29" t="n">
        <v>3</v>
      </c>
      <c r="C14604" s="16" t="n">
        <f t="normal" ca="1">A14650</f>
        <v>0</v>
      </c>
    </row>
    <row r="14605" spans="1:33">
      <c r="A14605" t="s">
        <v>4</v>
      </c>
      <c r="B14605" s="4" t="s">
        <v>5</v>
      </c>
      <c r="C14605" s="4" t="s">
        <v>13</v>
      </c>
      <c r="D14605" s="4" t="s">
        <v>6</v>
      </c>
    </row>
    <row r="14606" spans="1:33">
      <c r="A14606" t="n">
        <v>103687</v>
      </c>
      <c r="B14606" s="30" t="n">
        <v>2</v>
      </c>
      <c r="C14606" s="7" t="n">
        <v>0</v>
      </c>
      <c r="D14606" s="7" t="s">
        <v>1412</v>
      </c>
    </row>
    <row r="14607" spans="1:33">
      <c r="A14607" t="s">
        <v>4</v>
      </c>
      <c r="B14607" s="4" t="s">
        <v>5</v>
      </c>
      <c r="C14607" s="4" t="s">
        <v>84</v>
      </c>
    </row>
    <row r="14608" spans="1:33">
      <c r="A14608" t="n">
        <v>103708</v>
      </c>
      <c r="B14608" s="29" t="n">
        <v>3</v>
      </c>
      <c r="C14608" s="16" t="n">
        <f t="normal" ca="1">A14650</f>
        <v>0</v>
      </c>
    </row>
    <row r="14609" spans="1:4">
      <c r="A14609" t="s">
        <v>4</v>
      </c>
      <c r="B14609" s="4" t="s">
        <v>5</v>
      </c>
      <c r="C14609" s="4" t="s">
        <v>13</v>
      </c>
      <c r="D14609" s="4" t="s">
        <v>6</v>
      </c>
    </row>
    <row r="14610" spans="1:4">
      <c r="A14610" t="n">
        <v>103713</v>
      </c>
      <c r="B14610" s="30" t="n">
        <v>2</v>
      </c>
      <c r="C14610" s="7" t="n">
        <v>0</v>
      </c>
      <c r="D14610" s="7" t="s">
        <v>1413</v>
      </c>
    </row>
    <row r="14611" spans="1:4">
      <c r="A14611" t="s">
        <v>4</v>
      </c>
      <c r="B14611" s="4" t="s">
        <v>5</v>
      </c>
      <c r="C14611" s="4" t="s">
        <v>84</v>
      </c>
    </row>
    <row r="14612" spans="1:4">
      <c r="A14612" t="n">
        <v>103734</v>
      </c>
      <c r="B14612" s="29" t="n">
        <v>3</v>
      </c>
      <c r="C14612" s="16" t="n">
        <f t="normal" ca="1">A14650</f>
        <v>0</v>
      </c>
    </row>
    <row r="14613" spans="1:4">
      <c r="A14613" t="s">
        <v>4</v>
      </c>
      <c r="B14613" s="4" t="s">
        <v>5</v>
      </c>
      <c r="C14613" s="4" t="s">
        <v>13</v>
      </c>
      <c r="D14613" s="4" t="s">
        <v>6</v>
      </c>
    </row>
    <row r="14614" spans="1:4">
      <c r="A14614" t="n">
        <v>103739</v>
      </c>
      <c r="B14614" s="30" t="n">
        <v>2</v>
      </c>
      <c r="C14614" s="7" t="n">
        <v>0</v>
      </c>
      <c r="D14614" s="7" t="s">
        <v>1414</v>
      </c>
    </row>
    <row r="14615" spans="1:4">
      <c r="A14615" t="s">
        <v>4</v>
      </c>
      <c r="B14615" s="4" t="s">
        <v>5</v>
      </c>
      <c r="C14615" s="4" t="s">
        <v>84</v>
      </c>
    </row>
    <row r="14616" spans="1:4">
      <c r="A14616" t="n">
        <v>103760</v>
      </c>
      <c r="B14616" s="29" t="n">
        <v>3</v>
      </c>
      <c r="C14616" s="16" t="n">
        <f t="normal" ca="1">A14650</f>
        <v>0</v>
      </c>
    </row>
    <row r="14617" spans="1:4">
      <c r="A14617" t="s">
        <v>4</v>
      </c>
      <c r="B14617" s="4" t="s">
        <v>5</v>
      </c>
      <c r="C14617" s="4" t="s">
        <v>13</v>
      </c>
      <c r="D14617" s="4" t="s">
        <v>6</v>
      </c>
    </row>
    <row r="14618" spans="1:4">
      <c r="A14618" t="n">
        <v>103765</v>
      </c>
      <c r="B14618" s="30" t="n">
        <v>2</v>
      </c>
      <c r="C14618" s="7" t="n">
        <v>0</v>
      </c>
      <c r="D14618" s="7" t="s">
        <v>1415</v>
      </c>
    </row>
    <row r="14619" spans="1:4">
      <c r="A14619" t="s">
        <v>4</v>
      </c>
      <c r="B14619" s="4" t="s">
        <v>5</v>
      </c>
      <c r="C14619" s="4" t="s">
        <v>84</v>
      </c>
    </row>
    <row r="14620" spans="1:4">
      <c r="A14620" t="n">
        <v>103786</v>
      </c>
      <c r="B14620" s="29" t="n">
        <v>3</v>
      </c>
      <c r="C14620" s="16" t="n">
        <f t="normal" ca="1">A14650</f>
        <v>0</v>
      </c>
    </row>
    <row r="14621" spans="1:4">
      <c r="A14621" t="s">
        <v>4</v>
      </c>
      <c r="B14621" s="4" t="s">
        <v>5</v>
      </c>
      <c r="C14621" s="4" t="s">
        <v>13</v>
      </c>
      <c r="D14621" s="4" t="s">
        <v>6</v>
      </c>
    </row>
    <row r="14622" spans="1:4">
      <c r="A14622" t="n">
        <v>103791</v>
      </c>
      <c r="B14622" s="30" t="n">
        <v>2</v>
      </c>
      <c r="C14622" s="7" t="n">
        <v>0</v>
      </c>
      <c r="D14622" s="7" t="s">
        <v>1416</v>
      </c>
    </row>
    <row r="14623" spans="1:4">
      <c r="A14623" t="s">
        <v>4</v>
      </c>
      <c r="B14623" s="4" t="s">
        <v>5</v>
      </c>
      <c r="C14623" s="4" t="s">
        <v>84</v>
      </c>
    </row>
    <row r="14624" spans="1:4">
      <c r="A14624" t="n">
        <v>103812</v>
      </c>
      <c r="B14624" s="29" t="n">
        <v>3</v>
      </c>
      <c r="C14624" s="16" t="n">
        <f t="normal" ca="1">A14650</f>
        <v>0</v>
      </c>
    </row>
    <row r="14625" spans="1:4">
      <c r="A14625" t="s">
        <v>4</v>
      </c>
      <c r="B14625" s="4" t="s">
        <v>5</v>
      </c>
      <c r="C14625" s="4" t="s">
        <v>13</v>
      </c>
      <c r="D14625" s="4" t="s">
        <v>6</v>
      </c>
    </row>
    <row r="14626" spans="1:4">
      <c r="A14626" t="n">
        <v>103817</v>
      </c>
      <c r="B14626" s="30" t="n">
        <v>2</v>
      </c>
      <c r="C14626" s="7" t="n">
        <v>0</v>
      </c>
      <c r="D14626" s="7" t="s">
        <v>1417</v>
      </c>
    </row>
    <row r="14627" spans="1:4">
      <c r="A14627" t="s">
        <v>4</v>
      </c>
      <c r="B14627" s="4" t="s">
        <v>5</v>
      </c>
      <c r="C14627" s="4" t="s">
        <v>84</v>
      </c>
    </row>
    <row r="14628" spans="1:4">
      <c r="A14628" t="n">
        <v>103838</v>
      </c>
      <c r="B14628" s="29" t="n">
        <v>3</v>
      </c>
      <c r="C14628" s="16" t="n">
        <f t="normal" ca="1">A14650</f>
        <v>0</v>
      </c>
    </row>
    <row r="14629" spans="1:4">
      <c r="A14629" t="s">
        <v>4</v>
      </c>
      <c r="B14629" s="4" t="s">
        <v>5</v>
      </c>
      <c r="C14629" s="4" t="s">
        <v>13</v>
      </c>
      <c r="D14629" s="4" t="s">
        <v>6</v>
      </c>
    </row>
    <row r="14630" spans="1:4">
      <c r="A14630" t="n">
        <v>103843</v>
      </c>
      <c r="B14630" s="30" t="n">
        <v>2</v>
      </c>
      <c r="C14630" s="7" t="n">
        <v>0</v>
      </c>
      <c r="D14630" s="7" t="s">
        <v>1418</v>
      </c>
    </row>
    <row r="14631" spans="1:4">
      <c r="A14631" t="s">
        <v>4</v>
      </c>
      <c r="B14631" s="4" t="s">
        <v>5</v>
      </c>
      <c r="C14631" s="4" t="s">
        <v>84</v>
      </c>
    </row>
    <row r="14632" spans="1:4">
      <c r="A14632" t="n">
        <v>103864</v>
      </c>
      <c r="B14632" s="29" t="n">
        <v>3</v>
      </c>
      <c r="C14632" s="16" t="n">
        <f t="normal" ca="1">A14650</f>
        <v>0</v>
      </c>
    </row>
    <row r="14633" spans="1:4">
      <c r="A14633" t="s">
        <v>4</v>
      </c>
      <c r="B14633" s="4" t="s">
        <v>5</v>
      </c>
      <c r="C14633" s="4" t="s">
        <v>13</v>
      </c>
      <c r="D14633" s="4" t="s">
        <v>6</v>
      </c>
    </row>
    <row r="14634" spans="1:4">
      <c r="A14634" t="n">
        <v>103869</v>
      </c>
      <c r="B14634" s="30" t="n">
        <v>2</v>
      </c>
      <c r="C14634" s="7" t="n">
        <v>0</v>
      </c>
      <c r="D14634" s="7" t="s">
        <v>1419</v>
      </c>
    </row>
    <row r="14635" spans="1:4">
      <c r="A14635" t="s">
        <v>4</v>
      </c>
      <c r="B14635" s="4" t="s">
        <v>5</v>
      </c>
      <c r="C14635" s="4" t="s">
        <v>84</v>
      </c>
    </row>
    <row r="14636" spans="1:4">
      <c r="A14636" t="n">
        <v>103890</v>
      </c>
      <c r="B14636" s="29" t="n">
        <v>3</v>
      </c>
      <c r="C14636" s="16" t="n">
        <f t="normal" ca="1">A14650</f>
        <v>0</v>
      </c>
    </row>
    <row r="14637" spans="1:4">
      <c r="A14637" t="s">
        <v>4</v>
      </c>
      <c r="B14637" s="4" t="s">
        <v>5</v>
      </c>
      <c r="C14637" s="4" t="s">
        <v>13</v>
      </c>
      <c r="D14637" s="4" t="s">
        <v>6</v>
      </c>
    </row>
    <row r="14638" spans="1:4">
      <c r="A14638" t="n">
        <v>103895</v>
      </c>
      <c r="B14638" s="30" t="n">
        <v>2</v>
      </c>
      <c r="C14638" s="7" t="n">
        <v>0</v>
      </c>
      <c r="D14638" s="7" t="s">
        <v>1420</v>
      </c>
    </row>
    <row r="14639" spans="1:4">
      <c r="A14639" t="s">
        <v>4</v>
      </c>
      <c r="B14639" s="4" t="s">
        <v>5</v>
      </c>
      <c r="C14639" s="4" t="s">
        <v>84</v>
      </c>
    </row>
    <row r="14640" spans="1:4">
      <c r="A14640" t="n">
        <v>103916</v>
      </c>
      <c r="B14640" s="29" t="n">
        <v>3</v>
      </c>
      <c r="C14640" s="16" t="n">
        <f t="normal" ca="1">A14650</f>
        <v>0</v>
      </c>
    </row>
    <row r="14641" spans="1:4">
      <c r="A14641" t="s">
        <v>4</v>
      </c>
      <c r="B14641" s="4" t="s">
        <v>5</v>
      </c>
      <c r="C14641" s="4" t="s">
        <v>13</v>
      </c>
      <c r="D14641" s="4" t="s">
        <v>6</v>
      </c>
    </row>
    <row r="14642" spans="1:4">
      <c r="A14642" t="n">
        <v>103921</v>
      </c>
      <c r="B14642" s="30" t="n">
        <v>2</v>
      </c>
      <c r="C14642" s="7" t="n">
        <v>0</v>
      </c>
      <c r="D14642" s="7" t="s">
        <v>1421</v>
      </c>
    </row>
    <row r="14643" spans="1:4">
      <c r="A14643" t="s">
        <v>4</v>
      </c>
      <c r="B14643" s="4" t="s">
        <v>5</v>
      </c>
      <c r="C14643" s="4" t="s">
        <v>84</v>
      </c>
    </row>
    <row r="14644" spans="1:4">
      <c r="A14644" t="n">
        <v>103942</v>
      </c>
      <c r="B14644" s="29" t="n">
        <v>3</v>
      </c>
      <c r="C14644" s="16" t="n">
        <f t="normal" ca="1">A14650</f>
        <v>0</v>
      </c>
    </row>
    <row r="14645" spans="1:4">
      <c r="A14645" t="s">
        <v>4</v>
      </c>
      <c r="B14645" s="4" t="s">
        <v>5</v>
      </c>
      <c r="C14645" s="4" t="s">
        <v>13</v>
      </c>
      <c r="D14645" s="4" t="s">
        <v>13</v>
      </c>
      <c r="E14645" s="4" t="s">
        <v>9</v>
      </c>
      <c r="F14645" s="4" t="s">
        <v>13</v>
      </c>
      <c r="G14645" s="4" t="s">
        <v>13</v>
      </c>
    </row>
    <row r="14646" spans="1:4">
      <c r="A14646" t="n">
        <v>103947</v>
      </c>
      <c r="B14646" s="25" t="n">
        <v>18</v>
      </c>
      <c r="C14646" s="7" t="n">
        <v>0</v>
      </c>
      <c r="D14646" s="7" t="n">
        <v>0</v>
      </c>
      <c r="E14646" s="7" t="n">
        <v>-1</v>
      </c>
      <c r="F14646" s="7" t="n">
        <v>19</v>
      </c>
      <c r="G14646" s="7" t="n">
        <v>1</v>
      </c>
    </row>
    <row r="14647" spans="1:4">
      <c r="A14647" t="s">
        <v>4</v>
      </c>
      <c r="B14647" s="4" t="s">
        <v>5</v>
      </c>
      <c r="C14647" s="4" t="s">
        <v>84</v>
      </c>
    </row>
    <row r="14648" spans="1:4">
      <c r="A14648" t="n">
        <v>103956</v>
      </c>
      <c r="B14648" s="29" t="n">
        <v>3</v>
      </c>
      <c r="C14648" s="16" t="n">
        <f t="normal" ca="1">A14650</f>
        <v>0</v>
      </c>
    </row>
    <row r="14649" spans="1:4">
      <c r="A14649" t="s">
        <v>4</v>
      </c>
      <c r="B14649" s="4" t="s">
        <v>5</v>
      </c>
      <c r="C14649" s="4" t="s">
        <v>9</v>
      </c>
    </row>
    <row r="14650" spans="1:4">
      <c r="A14650" t="n">
        <v>103961</v>
      </c>
      <c r="B14650" s="35" t="n">
        <v>15</v>
      </c>
      <c r="C14650" s="7" t="n">
        <v>2</v>
      </c>
    </row>
    <row r="14651" spans="1:4">
      <c r="A14651" t="s">
        <v>4</v>
      </c>
      <c r="B14651" s="4" t="s">
        <v>5</v>
      </c>
      <c r="C14651" s="4" t="s">
        <v>13</v>
      </c>
    </row>
    <row r="14652" spans="1:4">
      <c r="A14652" t="n">
        <v>103966</v>
      </c>
      <c r="B14652" s="36" t="n">
        <v>23</v>
      </c>
      <c r="C14652" s="7" t="n">
        <v>10</v>
      </c>
    </row>
    <row r="14653" spans="1:4">
      <c r="A14653" t="s">
        <v>4</v>
      </c>
      <c r="B14653" s="4" t="s">
        <v>5</v>
      </c>
    </row>
    <row r="14654" spans="1:4">
      <c r="A14654" t="n">
        <v>103968</v>
      </c>
      <c r="B14654" s="5" t="n">
        <v>1</v>
      </c>
    </row>
    <row r="14655" spans="1:4" s="3" customFormat="1" customHeight="0">
      <c r="A14655" s="3" t="s">
        <v>2</v>
      </c>
      <c r="B14655" s="3" t="s">
        <v>1422</v>
      </c>
    </row>
    <row r="14656" spans="1:4">
      <c r="A14656" t="s">
        <v>4</v>
      </c>
      <c r="B14656" s="4" t="s">
        <v>5</v>
      </c>
      <c r="C14656" s="4" t="s">
        <v>13</v>
      </c>
    </row>
    <row r="14657" spans="1:7">
      <c r="A14657" t="n">
        <v>103972</v>
      </c>
      <c r="B14657" s="31" t="n">
        <v>64</v>
      </c>
      <c r="C14657" s="7" t="n">
        <v>2</v>
      </c>
    </row>
    <row r="14658" spans="1:7">
      <c r="A14658" t="s">
        <v>4</v>
      </c>
      <c r="B14658" s="4" t="s">
        <v>5</v>
      </c>
      <c r="C14658" s="4" t="s">
        <v>13</v>
      </c>
      <c r="D14658" s="4" t="s">
        <v>10</v>
      </c>
    </row>
    <row r="14659" spans="1:7">
      <c r="A14659" t="n">
        <v>103974</v>
      </c>
      <c r="B14659" s="31" t="n">
        <v>64</v>
      </c>
      <c r="C14659" s="7" t="n">
        <v>0</v>
      </c>
      <c r="D14659" s="7" t="n">
        <v>0</v>
      </c>
    </row>
    <row r="14660" spans="1:7">
      <c r="A14660" t="s">
        <v>4</v>
      </c>
      <c r="B14660" s="4" t="s">
        <v>5</v>
      </c>
      <c r="C14660" s="4" t="s">
        <v>13</v>
      </c>
      <c r="D14660" s="4" t="s">
        <v>10</v>
      </c>
    </row>
    <row r="14661" spans="1:7">
      <c r="A14661" t="n">
        <v>103978</v>
      </c>
      <c r="B14661" s="31" t="n">
        <v>64</v>
      </c>
      <c r="C14661" s="7" t="n">
        <v>4</v>
      </c>
      <c r="D14661" s="7" t="n">
        <v>0</v>
      </c>
    </row>
    <row r="14662" spans="1:7">
      <c r="A14662" t="s">
        <v>4</v>
      </c>
      <c r="B14662" s="4" t="s">
        <v>5</v>
      </c>
      <c r="C14662" s="4" t="s">
        <v>13</v>
      </c>
      <c r="D14662" s="4" t="s">
        <v>6</v>
      </c>
    </row>
    <row r="14663" spans="1:7">
      <c r="A14663" t="n">
        <v>103982</v>
      </c>
      <c r="B14663" s="30" t="n">
        <v>2</v>
      </c>
      <c r="C14663" s="7" t="n">
        <v>11</v>
      </c>
      <c r="D14663" s="7" t="s">
        <v>562</v>
      </c>
    </row>
    <row r="14664" spans="1:7">
      <c r="A14664" t="s">
        <v>4</v>
      </c>
      <c r="B14664" s="4" t="s">
        <v>5</v>
      </c>
      <c r="C14664" s="4" t="s">
        <v>13</v>
      </c>
      <c r="D14664" s="4" t="s">
        <v>6</v>
      </c>
    </row>
    <row r="14665" spans="1:7">
      <c r="A14665" t="n">
        <v>103998</v>
      </c>
      <c r="B14665" s="30" t="n">
        <v>2</v>
      </c>
      <c r="C14665" s="7" t="n">
        <v>11</v>
      </c>
      <c r="D14665" s="7" t="s">
        <v>563</v>
      </c>
    </row>
    <row r="14666" spans="1:7">
      <c r="A14666" t="s">
        <v>4</v>
      </c>
      <c r="B14666" s="4" t="s">
        <v>5</v>
      </c>
      <c r="C14666" s="4" t="s">
        <v>10</v>
      </c>
    </row>
    <row r="14667" spans="1:7">
      <c r="A14667" t="n">
        <v>104019</v>
      </c>
      <c r="B14667" s="9" t="n">
        <v>12</v>
      </c>
      <c r="C14667" s="7" t="n">
        <v>6400</v>
      </c>
    </row>
    <row r="14668" spans="1:7">
      <c r="A14668" t="s">
        <v>4</v>
      </c>
      <c r="B14668" s="4" t="s">
        <v>5</v>
      </c>
      <c r="C14668" s="4" t="s">
        <v>13</v>
      </c>
      <c r="D14668" s="4" t="s">
        <v>13</v>
      </c>
      <c r="E14668" s="4" t="s">
        <v>9</v>
      </c>
      <c r="F14668" s="4" t="s">
        <v>13</v>
      </c>
      <c r="G14668" s="4" t="s">
        <v>13</v>
      </c>
    </row>
    <row r="14669" spans="1:7">
      <c r="A14669" t="n">
        <v>104022</v>
      </c>
      <c r="B14669" s="25" t="n">
        <v>18</v>
      </c>
      <c r="C14669" s="7" t="n">
        <v>1</v>
      </c>
      <c r="D14669" s="7" t="n">
        <v>0</v>
      </c>
      <c r="E14669" s="7" t="n">
        <v>0</v>
      </c>
      <c r="F14669" s="7" t="n">
        <v>19</v>
      </c>
      <c r="G14669" s="7" t="n">
        <v>1</v>
      </c>
    </row>
    <row r="14670" spans="1:7">
      <c r="A14670" t="s">
        <v>4</v>
      </c>
      <c r="B14670" s="4" t="s">
        <v>5</v>
      </c>
      <c r="C14670" s="4" t="s">
        <v>13</v>
      </c>
      <c r="D14670" s="4" t="s">
        <v>13</v>
      </c>
      <c r="E14670" s="4" t="s">
        <v>13</v>
      </c>
      <c r="F14670" s="4" t="s">
        <v>9</v>
      </c>
      <c r="G14670" s="4" t="s">
        <v>13</v>
      </c>
      <c r="H14670" s="4" t="s">
        <v>13</v>
      </c>
      <c r="I14670" s="4" t="s">
        <v>84</v>
      </c>
    </row>
    <row r="14671" spans="1:7">
      <c r="A14671" t="n">
        <v>104031</v>
      </c>
      <c r="B14671" s="15" t="n">
        <v>5</v>
      </c>
      <c r="C14671" s="7" t="n">
        <v>35</v>
      </c>
      <c r="D14671" s="7" t="n">
        <v>1</v>
      </c>
      <c r="E14671" s="7" t="n">
        <v>0</v>
      </c>
      <c r="F14671" s="7" t="n">
        <v>-1</v>
      </c>
      <c r="G14671" s="7" t="n">
        <v>3</v>
      </c>
      <c r="H14671" s="7" t="n">
        <v>1</v>
      </c>
      <c r="I14671" s="16" t="n">
        <f t="normal" ca="1">A15871</f>
        <v>0</v>
      </c>
    </row>
    <row r="14672" spans="1:7">
      <c r="A14672" t="s">
        <v>4</v>
      </c>
      <c r="B14672" s="4" t="s">
        <v>5</v>
      </c>
      <c r="C14672" s="4" t="s">
        <v>13</v>
      </c>
      <c r="D14672" s="4" t="s">
        <v>13</v>
      </c>
      <c r="E14672" s="4" t="s">
        <v>10</v>
      </c>
      <c r="F14672" s="4" t="s">
        <v>9</v>
      </c>
    </row>
    <row r="14673" spans="1:9">
      <c r="A14673" t="n">
        <v>104045</v>
      </c>
      <c r="B14673" s="26" t="n">
        <v>31</v>
      </c>
      <c r="C14673" s="7" t="n">
        <v>0</v>
      </c>
      <c r="D14673" s="7" t="n">
        <v>1</v>
      </c>
      <c r="E14673" s="7" t="n">
        <v>18</v>
      </c>
      <c r="F14673" s="7" t="n">
        <v>1107296256</v>
      </c>
    </row>
    <row r="14674" spans="1:9">
      <c r="A14674" t="s">
        <v>4</v>
      </c>
      <c r="B14674" s="4" t="s">
        <v>5</v>
      </c>
      <c r="C14674" s="4" t="s">
        <v>13</v>
      </c>
      <c r="D14674" s="4" t="s">
        <v>13</v>
      </c>
      <c r="E14674" s="4" t="s">
        <v>6</v>
      </c>
      <c r="F14674" s="4" t="s">
        <v>10</v>
      </c>
    </row>
    <row r="14675" spans="1:9">
      <c r="A14675" t="n">
        <v>104054</v>
      </c>
      <c r="B14675" s="26" t="n">
        <v>31</v>
      </c>
      <c r="C14675" s="7" t="n">
        <v>1</v>
      </c>
      <c r="D14675" s="7" t="n">
        <v>1</v>
      </c>
      <c r="E14675" s="7" t="s">
        <v>1423</v>
      </c>
      <c r="F14675" s="7" t="n">
        <v>1</v>
      </c>
    </row>
    <row r="14676" spans="1:9">
      <c r="A14676" t="s">
        <v>4</v>
      </c>
      <c r="B14676" s="4" t="s">
        <v>5</v>
      </c>
      <c r="C14676" s="4" t="s">
        <v>13</v>
      </c>
      <c r="D14676" s="4" t="s">
        <v>13</v>
      </c>
      <c r="E14676" s="4" t="s">
        <v>6</v>
      </c>
      <c r="F14676" s="4" t="s">
        <v>10</v>
      </c>
    </row>
    <row r="14677" spans="1:9">
      <c r="A14677" t="n">
        <v>104108</v>
      </c>
      <c r="B14677" s="26" t="n">
        <v>31</v>
      </c>
      <c r="C14677" s="7" t="n">
        <v>1</v>
      </c>
      <c r="D14677" s="7" t="n">
        <v>1</v>
      </c>
      <c r="E14677" s="7" t="s">
        <v>1424</v>
      </c>
      <c r="F14677" s="7" t="n">
        <v>2</v>
      </c>
    </row>
    <row r="14678" spans="1:9">
      <c r="A14678" t="s">
        <v>4</v>
      </c>
      <c r="B14678" s="4" t="s">
        <v>5</v>
      </c>
      <c r="C14678" s="4" t="s">
        <v>13</v>
      </c>
      <c r="D14678" s="4" t="s">
        <v>13</v>
      </c>
      <c r="E14678" s="4" t="s">
        <v>6</v>
      </c>
      <c r="F14678" s="4" t="s">
        <v>10</v>
      </c>
    </row>
    <row r="14679" spans="1:9">
      <c r="A14679" t="n">
        <v>104157</v>
      </c>
      <c r="B14679" s="26" t="n">
        <v>31</v>
      </c>
      <c r="C14679" s="7" t="n">
        <v>1</v>
      </c>
      <c r="D14679" s="7" t="n">
        <v>1</v>
      </c>
      <c r="E14679" s="7" t="s">
        <v>1425</v>
      </c>
      <c r="F14679" s="7" t="n">
        <v>22</v>
      </c>
    </row>
    <row r="14680" spans="1:9">
      <c r="A14680" t="s">
        <v>4</v>
      </c>
      <c r="B14680" s="4" t="s">
        <v>5</v>
      </c>
      <c r="C14680" s="4" t="s">
        <v>13</v>
      </c>
      <c r="D14680" s="4" t="s">
        <v>13</v>
      </c>
      <c r="E14680" s="4" t="s">
        <v>6</v>
      </c>
      <c r="F14680" s="4" t="s">
        <v>10</v>
      </c>
    </row>
    <row r="14681" spans="1:9">
      <c r="A14681" t="n">
        <v>104192</v>
      </c>
      <c r="B14681" s="26" t="n">
        <v>31</v>
      </c>
      <c r="C14681" s="7" t="n">
        <v>1</v>
      </c>
      <c r="D14681" s="7" t="n">
        <v>1</v>
      </c>
      <c r="E14681" s="7" t="s">
        <v>1426</v>
      </c>
      <c r="F14681" s="7" t="n">
        <v>3</v>
      </c>
    </row>
    <row r="14682" spans="1:9">
      <c r="A14682" t="s">
        <v>4</v>
      </c>
      <c r="B14682" s="4" t="s">
        <v>5</v>
      </c>
      <c r="C14682" s="4" t="s">
        <v>13</v>
      </c>
      <c r="D14682" s="4" t="s">
        <v>13</v>
      </c>
      <c r="E14682" s="4" t="s">
        <v>6</v>
      </c>
      <c r="F14682" s="4" t="s">
        <v>10</v>
      </c>
    </row>
    <row r="14683" spans="1:9">
      <c r="A14683" t="n">
        <v>104227</v>
      </c>
      <c r="B14683" s="26" t="n">
        <v>31</v>
      </c>
      <c r="C14683" s="7" t="n">
        <v>1</v>
      </c>
      <c r="D14683" s="7" t="n">
        <v>1</v>
      </c>
      <c r="E14683" s="7" t="s">
        <v>1427</v>
      </c>
      <c r="F14683" s="7" t="n">
        <v>4</v>
      </c>
    </row>
    <row r="14684" spans="1:9">
      <c r="A14684" t="s">
        <v>4</v>
      </c>
      <c r="B14684" s="4" t="s">
        <v>5</v>
      </c>
      <c r="C14684" s="4" t="s">
        <v>13</v>
      </c>
      <c r="D14684" s="4" t="s">
        <v>13</v>
      </c>
      <c r="E14684" s="4" t="s">
        <v>6</v>
      </c>
      <c r="F14684" s="4" t="s">
        <v>10</v>
      </c>
    </row>
    <row r="14685" spans="1:9">
      <c r="A14685" t="n">
        <v>104264</v>
      </c>
      <c r="B14685" s="26" t="n">
        <v>31</v>
      </c>
      <c r="C14685" s="7" t="n">
        <v>1</v>
      </c>
      <c r="D14685" s="7" t="n">
        <v>1</v>
      </c>
      <c r="E14685" s="7" t="s">
        <v>1428</v>
      </c>
      <c r="F14685" s="7" t="n">
        <v>5</v>
      </c>
    </row>
    <row r="14686" spans="1:9">
      <c r="A14686" t="s">
        <v>4</v>
      </c>
      <c r="B14686" s="4" t="s">
        <v>5</v>
      </c>
      <c r="C14686" s="4" t="s">
        <v>13</v>
      </c>
      <c r="D14686" s="4" t="s">
        <v>13</v>
      </c>
      <c r="E14686" s="4" t="s">
        <v>6</v>
      </c>
      <c r="F14686" s="4" t="s">
        <v>10</v>
      </c>
    </row>
    <row r="14687" spans="1:9">
      <c r="A14687" t="n">
        <v>104318</v>
      </c>
      <c r="B14687" s="26" t="n">
        <v>31</v>
      </c>
      <c r="C14687" s="7" t="n">
        <v>1</v>
      </c>
      <c r="D14687" s="7" t="n">
        <v>1</v>
      </c>
      <c r="E14687" s="7" t="s">
        <v>1429</v>
      </c>
      <c r="F14687" s="7" t="n">
        <v>6</v>
      </c>
    </row>
    <row r="14688" spans="1:9">
      <c r="A14688" t="s">
        <v>4</v>
      </c>
      <c r="B14688" s="4" t="s">
        <v>5</v>
      </c>
      <c r="C14688" s="4" t="s">
        <v>13</v>
      </c>
      <c r="D14688" s="4" t="s">
        <v>13</v>
      </c>
      <c r="E14688" s="4" t="s">
        <v>6</v>
      </c>
      <c r="F14688" s="4" t="s">
        <v>10</v>
      </c>
    </row>
    <row r="14689" spans="1:6">
      <c r="A14689" t="n">
        <v>104362</v>
      </c>
      <c r="B14689" s="26" t="n">
        <v>31</v>
      </c>
      <c r="C14689" s="7" t="n">
        <v>1</v>
      </c>
      <c r="D14689" s="7" t="n">
        <v>1</v>
      </c>
      <c r="E14689" s="7" t="s">
        <v>1430</v>
      </c>
      <c r="F14689" s="7" t="n">
        <v>7</v>
      </c>
    </row>
    <row r="14690" spans="1:6">
      <c r="A14690" t="s">
        <v>4</v>
      </c>
      <c r="B14690" s="4" t="s">
        <v>5</v>
      </c>
      <c r="C14690" s="4" t="s">
        <v>13</v>
      </c>
      <c r="D14690" s="4" t="s">
        <v>13</v>
      </c>
      <c r="E14690" s="4" t="s">
        <v>6</v>
      </c>
      <c r="F14690" s="4" t="s">
        <v>10</v>
      </c>
    </row>
    <row r="14691" spans="1:6">
      <c r="A14691" t="n">
        <v>104399</v>
      </c>
      <c r="B14691" s="26" t="n">
        <v>31</v>
      </c>
      <c r="C14691" s="7" t="n">
        <v>1</v>
      </c>
      <c r="D14691" s="7" t="n">
        <v>1</v>
      </c>
      <c r="E14691" s="7" t="s">
        <v>1431</v>
      </c>
      <c r="F14691" s="7" t="n">
        <v>23</v>
      </c>
    </row>
    <row r="14692" spans="1:6">
      <c r="A14692" t="s">
        <v>4</v>
      </c>
      <c r="B14692" s="4" t="s">
        <v>5</v>
      </c>
      <c r="C14692" s="4" t="s">
        <v>13</v>
      </c>
      <c r="D14692" s="4" t="s">
        <v>13</v>
      </c>
      <c r="E14692" s="4" t="s">
        <v>6</v>
      </c>
      <c r="F14692" s="4" t="s">
        <v>10</v>
      </c>
    </row>
    <row r="14693" spans="1:6">
      <c r="A14693" t="n">
        <v>104459</v>
      </c>
      <c r="B14693" s="26" t="n">
        <v>31</v>
      </c>
      <c r="C14693" s="7" t="n">
        <v>1</v>
      </c>
      <c r="D14693" s="7" t="n">
        <v>1</v>
      </c>
      <c r="E14693" s="7" t="s">
        <v>1432</v>
      </c>
      <c r="F14693" s="7" t="n">
        <v>8</v>
      </c>
    </row>
    <row r="14694" spans="1:6">
      <c r="A14694" t="s">
        <v>4</v>
      </c>
      <c r="B14694" s="4" t="s">
        <v>5</v>
      </c>
      <c r="C14694" s="4" t="s">
        <v>13</v>
      </c>
      <c r="D14694" s="4" t="s">
        <v>13</v>
      </c>
      <c r="E14694" s="4" t="s">
        <v>6</v>
      </c>
      <c r="F14694" s="4" t="s">
        <v>10</v>
      </c>
    </row>
    <row r="14695" spans="1:6">
      <c r="A14695" t="n">
        <v>104512</v>
      </c>
      <c r="B14695" s="26" t="n">
        <v>31</v>
      </c>
      <c r="C14695" s="7" t="n">
        <v>1</v>
      </c>
      <c r="D14695" s="7" t="n">
        <v>1</v>
      </c>
      <c r="E14695" s="7" t="s">
        <v>1433</v>
      </c>
      <c r="F14695" s="7" t="n">
        <v>9</v>
      </c>
    </row>
    <row r="14696" spans="1:6">
      <c r="A14696" t="s">
        <v>4</v>
      </c>
      <c r="B14696" s="4" t="s">
        <v>5</v>
      </c>
      <c r="C14696" s="4" t="s">
        <v>13</v>
      </c>
      <c r="D14696" s="4" t="s">
        <v>13</v>
      </c>
      <c r="E14696" s="4" t="s">
        <v>6</v>
      </c>
      <c r="F14696" s="4" t="s">
        <v>10</v>
      </c>
    </row>
    <row r="14697" spans="1:6">
      <c r="A14697" t="n">
        <v>104558</v>
      </c>
      <c r="B14697" s="26" t="n">
        <v>31</v>
      </c>
      <c r="C14697" s="7" t="n">
        <v>1</v>
      </c>
      <c r="D14697" s="7" t="n">
        <v>1</v>
      </c>
      <c r="E14697" s="7" t="s">
        <v>1434</v>
      </c>
      <c r="F14697" s="7" t="n">
        <v>10</v>
      </c>
    </row>
    <row r="14698" spans="1:6">
      <c r="A14698" t="s">
        <v>4</v>
      </c>
      <c r="B14698" s="4" t="s">
        <v>5</v>
      </c>
      <c r="C14698" s="4" t="s">
        <v>13</v>
      </c>
      <c r="D14698" s="4" t="s">
        <v>13</v>
      </c>
      <c r="E14698" s="4" t="s">
        <v>6</v>
      </c>
      <c r="F14698" s="4" t="s">
        <v>10</v>
      </c>
    </row>
    <row r="14699" spans="1:6">
      <c r="A14699" t="n">
        <v>104625</v>
      </c>
      <c r="B14699" s="26" t="n">
        <v>31</v>
      </c>
      <c r="C14699" s="7" t="n">
        <v>1</v>
      </c>
      <c r="D14699" s="7" t="n">
        <v>1</v>
      </c>
      <c r="E14699" s="7" t="s">
        <v>1435</v>
      </c>
      <c r="F14699" s="7" t="n">
        <v>11</v>
      </c>
    </row>
    <row r="14700" spans="1:6">
      <c r="A14700" t="s">
        <v>4</v>
      </c>
      <c r="B14700" s="4" t="s">
        <v>5</v>
      </c>
      <c r="C14700" s="4" t="s">
        <v>13</v>
      </c>
      <c r="D14700" s="4" t="s">
        <v>13</v>
      </c>
      <c r="E14700" s="4" t="s">
        <v>6</v>
      </c>
      <c r="F14700" s="4" t="s">
        <v>10</v>
      </c>
    </row>
    <row r="14701" spans="1:6">
      <c r="A14701" t="n">
        <v>104678</v>
      </c>
      <c r="B14701" s="26" t="n">
        <v>31</v>
      </c>
      <c r="C14701" s="7" t="n">
        <v>1</v>
      </c>
      <c r="D14701" s="7" t="n">
        <v>1</v>
      </c>
      <c r="E14701" s="7" t="s">
        <v>1436</v>
      </c>
      <c r="F14701" s="7" t="n">
        <v>12</v>
      </c>
    </row>
    <row r="14702" spans="1:6">
      <c r="A14702" t="s">
        <v>4</v>
      </c>
      <c r="B14702" s="4" t="s">
        <v>5</v>
      </c>
      <c r="C14702" s="4" t="s">
        <v>13</v>
      </c>
      <c r="D14702" s="4" t="s">
        <v>13</v>
      </c>
      <c r="E14702" s="4" t="s">
        <v>6</v>
      </c>
      <c r="F14702" s="4" t="s">
        <v>10</v>
      </c>
    </row>
    <row r="14703" spans="1:6">
      <c r="A14703" t="n">
        <v>104766</v>
      </c>
      <c r="B14703" s="26" t="n">
        <v>31</v>
      </c>
      <c r="C14703" s="7" t="n">
        <v>1</v>
      </c>
      <c r="D14703" s="7" t="n">
        <v>1</v>
      </c>
      <c r="E14703" s="7" t="s">
        <v>1437</v>
      </c>
      <c r="F14703" s="7" t="n">
        <v>13</v>
      </c>
    </row>
    <row r="14704" spans="1:6">
      <c r="A14704" t="s">
        <v>4</v>
      </c>
      <c r="B14704" s="4" t="s">
        <v>5</v>
      </c>
      <c r="C14704" s="4" t="s">
        <v>13</v>
      </c>
      <c r="D14704" s="4" t="s">
        <v>13</v>
      </c>
      <c r="E14704" s="4" t="s">
        <v>6</v>
      </c>
      <c r="F14704" s="4" t="s">
        <v>10</v>
      </c>
    </row>
    <row r="14705" spans="1:6">
      <c r="A14705" t="n">
        <v>104798</v>
      </c>
      <c r="B14705" s="26" t="n">
        <v>31</v>
      </c>
      <c r="C14705" s="7" t="n">
        <v>1</v>
      </c>
      <c r="D14705" s="7" t="n">
        <v>1</v>
      </c>
      <c r="E14705" s="7" t="s">
        <v>1438</v>
      </c>
      <c r="F14705" s="7" t="n">
        <v>14</v>
      </c>
    </row>
    <row r="14706" spans="1:6">
      <c r="A14706" t="s">
        <v>4</v>
      </c>
      <c r="B14706" s="4" t="s">
        <v>5</v>
      </c>
      <c r="C14706" s="4" t="s">
        <v>13</v>
      </c>
      <c r="D14706" s="4" t="s">
        <v>13</v>
      </c>
      <c r="E14706" s="4" t="s">
        <v>6</v>
      </c>
      <c r="F14706" s="4" t="s">
        <v>10</v>
      </c>
    </row>
    <row r="14707" spans="1:6">
      <c r="A14707" t="n">
        <v>104828</v>
      </c>
      <c r="B14707" s="26" t="n">
        <v>31</v>
      </c>
      <c r="C14707" s="7" t="n">
        <v>1</v>
      </c>
      <c r="D14707" s="7" t="n">
        <v>1</v>
      </c>
      <c r="E14707" s="7" t="s">
        <v>1439</v>
      </c>
      <c r="F14707" s="7" t="n">
        <v>15</v>
      </c>
    </row>
    <row r="14708" spans="1:6">
      <c r="A14708" t="s">
        <v>4</v>
      </c>
      <c r="B14708" s="4" t="s">
        <v>5</v>
      </c>
      <c r="C14708" s="4" t="s">
        <v>13</v>
      </c>
      <c r="D14708" s="4" t="s">
        <v>13</v>
      </c>
      <c r="E14708" s="4" t="s">
        <v>6</v>
      </c>
      <c r="F14708" s="4" t="s">
        <v>10</v>
      </c>
    </row>
    <row r="14709" spans="1:6">
      <c r="A14709" t="n">
        <v>104887</v>
      </c>
      <c r="B14709" s="26" t="n">
        <v>31</v>
      </c>
      <c r="C14709" s="7" t="n">
        <v>1</v>
      </c>
      <c r="D14709" s="7" t="n">
        <v>1</v>
      </c>
      <c r="E14709" s="7" t="s">
        <v>1440</v>
      </c>
      <c r="F14709" s="7" t="n">
        <v>16</v>
      </c>
    </row>
    <row r="14710" spans="1:6">
      <c r="A14710" t="s">
        <v>4</v>
      </c>
      <c r="B14710" s="4" t="s">
        <v>5</v>
      </c>
      <c r="C14710" s="4" t="s">
        <v>13</v>
      </c>
      <c r="D14710" s="4" t="s">
        <v>13</v>
      </c>
      <c r="E14710" s="4" t="s">
        <v>6</v>
      </c>
      <c r="F14710" s="4" t="s">
        <v>10</v>
      </c>
    </row>
    <row r="14711" spans="1:6">
      <c r="A14711" t="n">
        <v>104932</v>
      </c>
      <c r="B14711" s="26" t="n">
        <v>31</v>
      </c>
      <c r="C14711" s="7" t="n">
        <v>1</v>
      </c>
      <c r="D14711" s="7" t="n">
        <v>1</v>
      </c>
      <c r="E14711" s="7" t="s">
        <v>1441</v>
      </c>
      <c r="F14711" s="7" t="n">
        <v>17</v>
      </c>
    </row>
    <row r="14712" spans="1:6">
      <c r="A14712" t="s">
        <v>4</v>
      </c>
      <c r="B14712" s="4" t="s">
        <v>5</v>
      </c>
      <c r="C14712" s="4" t="s">
        <v>13</v>
      </c>
      <c r="D14712" s="4" t="s">
        <v>13</v>
      </c>
      <c r="E14712" s="4" t="s">
        <v>6</v>
      </c>
      <c r="F14712" s="4" t="s">
        <v>10</v>
      </c>
    </row>
    <row r="14713" spans="1:6">
      <c r="A14713" t="n">
        <v>105006</v>
      </c>
      <c r="B14713" s="26" t="n">
        <v>31</v>
      </c>
      <c r="C14713" s="7" t="n">
        <v>1</v>
      </c>
      <c r="D14713" s="7" t="n">
        <v>1</v>
      </c>
      <c r="E14713" s="7" t="s">
        <v>1442</v>
      </c>
      <c r="F14713" s="7" t="n">
        <v>18</v>
      </c>
    </row>
    <row r="14714" spans="1:6">
      <c r="A14714" t="s">
        <v>4</v>
      </c>
      <c r="B14714" s="4" t="s">
        <v>5</v>
      </c>
      <c r="C14714" s="4" t="s">
        <v>13</v>
      </c>
      <c r="D14714" s="4" t="s">
        <v>13</v>
      </c>
      <c r="E14714" s="4" t="s">
        <v>6</v>
      </c>
      <c r="F14714" s="4" t="s">
        <v>10</v>
      </c>
    </row>
    <row r="14715" spans="1:6">
      <c r="A14715" t="n">
        <v>105064</v>
      </c>
      <c r="B14715" s="26" t="n">
        <v>31</v>
      </c>
      <c r="C14715" s="7" t="n">
        <v>1</v>
      </c>
      <c r="D14715" s="7" t="n">
        <v>1</v>
      </c>
      <c r="E14715" s="7" t="s">
        <v>1443</v>
      </c>
      <c r="F14715" s="7" t="n">
        <v>19</v>
      </c>
    </row>
    <row r="14716" spans="1:6">
      <c r="A14716" t="s">
        <v>4</v>
      </c>
      <c r="B14716" s="4" t="s">
        <v>5</v>
      </c>
      <c r="C14716" s="4" t="s">
        <v>13</v>
      </c>
      <c r="D14716" s="4" t="s">
        <v>13</v>
      </c>
      <c r="E14716" s="4" t="s">
        <v>6</v>
      </c>
      <c r="F14716" s="4" t="s">
        <v>10</v>
      </c>
    </row>
    <row r="14717" spans="1:6">
      <c r="A14717" t="n">
        <v>105112</v>
      </c>
      <c r="B14717" s="26" t="n">
        <v>31</v>
      </c>
      <c r="C14717" s="7" t="n">
        <v>1</v>
      </c>
      <c r="D14717" s="7" t="n">
        <v>1</v>
      </c>
      <c r="E14717" s="7" t="s">
        <v>1444</v>
      </c>
      <c r="F14717" s="7" t="n">
        <v>20</v>
      </c>
    </row>
    <row r="14718" spans="1:6">
      <c r="A14718" t="s">
        <v>4</v>
      </c>
      <c r="B14718" s="4" t="s">
        <v>5</v>
      </c>
      <c r="C14718" s="4" t="s">
        <v>13</v>
      </c>
      <c r="D14718" s="4" t="s">
        <v>13</v>
      </c>
      <c r="E14718" s="4" t="s">
        <v>6</v>
      </c>
      <c r="F14718" s="4" t="s">
        <v>10</v>
      </c>
    </row>
    <row r="14719" spans="1:6">
      <c r="A14719" t="n">
        <v>105172</v>
      </c>
      <c r="B14719" s="26" t="n">
        <v>31</v>
      </c>
      <c r="C14719" s="7" t="n">
        <v>1</v>
      </c>
      <c r="D14719" s="7" t="n">
        <v>1</v>
      </c>
      <c r="E14719" s="7" t="s">
        <v>1445</v>
      </c>
      <c r="F14719" s="7" t="n">
        <v>21</v>
      </c>
    </row>
    <row r="14720" spans="1:6">
      <c r="A14720" t="s">
        <v>4</v>
      </c>
      <c r="B14720" s="4" t="s">
        <v>5</v>
      </c>
      <c r="C14720" s="4" t="s">
        <v>13</v>
      </c>
      <c r="D14720" s="4" t="s">
        <v>13</v>
      </c>
      <c r="E14720" s="4" t="s">
        <v>6</v>
      </c>
      <c r="F14720" s="4" t="s">
        <v>10</v>
      </c>
    </row>
    <row r="14721" spans="1:6">
      <c r="A14721" t="n">
        <v>105246</v>
      </c>
      <c r="B14721" s="26" t="n">
        <v>31</v>
      </c>
      <c r="C14721" s="7" t="n">
        <v>1</v>
      </c>
      <c r="D14721" s="7" t="n">
        <v>1</v>
      </c>
      <c r="E14721" s="7" t="s">
        <v>1446</v>
      </c>
      <c r="F14721" s="7" t="n">
        <v>24</v>
      </c>
    </row>
    <row r="14722" spans="1:6">
      <c r="A14722" t="s">
        <v>4</v>
      </c>
      <c r="B14722" s="4" t="s">
        <v>5</v>
      </c>
      <c r="C14722" s="4" t="s">
        <v>13</v>
      </c>
      <c r="D14722" s="4" t="s">
        <v>13</v>
      </c>
      <c r="E14722" s="4" t="s">
        <v>6</v>
      </c>
      <c r="F14722" s="4" t="s">
        <v>10</v>
      </c>
    </row>
    <row r="14723" spans="1:6">
      <c r="A14723" t="n">
        <v>105315</v>
      </c>
      <c r="B14723" s="26" t="n">
        <v>31</v>
      </c>
      <c r="C14723" s="7" t="n">
        <v>1</v>
      </c>
      <c r="D14723" s="7" t="n">
        <v>1</v>
      </c>
      <c r="E14723" s="7" t="s">
        <v>1447</v>
      </c>
      <c r="F14723" s="7" t="n">
        <v>25</v>
      </c>
    </row>
    <row r="14724" spans="1:6">
      <c r="A14724" t="s">
        <v>4</v>
      </c>
      <c r="B14724" s="4" t="s">
        <v>5</v>
      </c>
      <c r="C14724" s="4" t="s">
        <v>13</v>
      </c>
      <c r="D14724" s="4" t="s">
        <v>13</v>
      </c>
      <c r="E14724" s="4" t="s">
        <v>6</v>
      </c>
      <c r="F14724" s="4" t="s">
        <v>10</v>
      </c>
    </row>
    <row r="14725" spans="1:6">
      <c r="A14725" t="n">
        <v>105375</v>
      </c>
      <c r="B14725" s="26" t="n">
        <v>31</v>
      </c>
      <c r="C14725" s="7" t="n">
        <v>1</v>
      </c>
      <c r="D14725" s="7" t="n">
        <v>1</v>
      </c>
      <c r="E14725" s="7" t="s">
        <v>1448</v>
      </c>
      <c r="F14725" s="7" t="n">
        <v>26</v>
      </c>
    </row>
    <row r="14726" spans="1:6">
      <c r="A14726" t="s">
        <v>4</v>
      </c>
      <c r="B14726" s="4" t="s">
        <v>5</v>
      </c>
      <c r="C14726" s="4" t="s">
        <v>13</v>
      </c>
      <c r="D14726" s="4" t="s">
        <v>13</v>
      </c>
      <c r="E14726" s="4" t="s">
        <v>6</v>
      </c>
      <c r="F14726" s="4" t="s">
        <v>10</v>
      </c>
    </row>
    <row r="14727" spans="1:6">
      <c r="A14727" t="n">
        <v>105449</v>
      </c>
      <c r="B14727" s="26" t="n">
        <v>31</v>
      </c>
      <c r="C14727" s="7" t="n">
        <v>1</v>
      </c>
      <c r="D14727" s="7" t="n">
        <v>1</v>
      </c>
      <c r="E14727" s="7" t="s">
        <v>1449</v>
      </c>
      <c r="F14727" s="7" t="n">
        <v>27</v>
      </c>
    </row>
    <row r="14728" spans="1:6">
      <c r="A14728" t="s">
        <v>4</v>
      </c>
      <c r="B14728" s="4" t="s">
        <v>5</v>
      </c>
      <c r="C14728" s="4" t="s">
        <v>13</v>
      </c>
      <c r="D14728" s="4" t="s">
        <v>13</v>
      </c>
      <c r="E14728" s="4" t="s">
        <v>6</v>
      </c>
      <c r="F14728" s="4" t="s">
        <v>10</v>
      </c>
    </row>
    <row r="14729" spans="1:6">
      <c r="A14729" t="n">
        <v>105511</v>
      </c>
      <c r="B14729" s="26" t="n">
        <v>31</v>
      </c>
      <c r="C14729" s="7" t="n">
        <v>1</v>
      </c>
      <c r="D14729" s="7" t="n">
        <v>1</v>
      </c>
      <c r="E14729" s="7" t="s">
        <v>1450</v>
      </c>
      <c r="F14729" s="7" t="n">
        <v>28</v>
      </c>
    </row>
    <row r="14730" spans="1:6">
      <c r="A14730" t="s">
        <v>4</v>
      </c>
      <c r="B14730" s="4" t="s">
        <v>5</v>
      </c>
      <c r="C14730" s="4" t="s">
        <v>13</v>
      </c>
      <c r="D14730" s="4" t="s">
        <v>13</v>
      </c>
      <c r="E14730" s="4" t="s">
        <v>6</v>
      </c>
      <c r="F14730" s="4" t="s">
        <v>10</v>
      </c>
    </row>
    <row r="14731" spans="1:6">
      <c r="A14731" t="n">
        <v>105590</v>
      </c>
      <c r="B14731" s="26" t="n">
        <v>31</v>
      </c>
      <c r="C14731" s="7" t="n">
        <v>1</v>
      </c>
      <c r="D14731" s="7" t="n">
        <v>1</v>
      </c>
      <c r="E14731" s="7" t="s">
        <v>1451</v>
      </c>
      <c r="F14731" s="7" t="n">
        <v>29</v>
      </c>
    </row>
    <row r="14732" spans="1:6">
      <c r="A14732" t="s">
        <v>4</v>
      </c>
      <c r="B14732" s="4" t="s">
        <v>5</v>
      </c>
      <c r="C14732" s="4" t="s">
        <v>13</v>
      </c>
      <c r="D14732" s="4" t="s">
        <v>13</v>
      </c>
      <c r="E14732" s="4" t="s">
        <v>6</v>
      </c>
      <c r="F14732" s="4" t="s">
        <v>10</v>
      </c>
    </row>
    <row r="14733" spans="1:6">
      <c r="A14733" t="n">
        <v>105658</v>
      </c>
      <c r="B14733" s="26" t="n">
        <v>31</v>
      </c>
      <c r="C14733" s="7" t="n">
        <v>1</v>
      </c>
      <c r="D14733" s="7" t="n">
        <v>1</v>
      </c>
      <c r="E14733" s="7" t="s">
        <v>1452</v>
      </c>
      <c r="F14733" s="7" t="n">
        <v>30</v>
      </c>
    </row>
    <row r="14734" spans="1:6">
      <c r="A14734" t="s">
        <v>4</v>
      </c>
      <c r="B14734" s="4" t="s">
        <v>5</v>
      </c>
      <c r="C14734" s="4" t="s">
        <v>13</v>
      </c>
      <c r="D14734" s="4" t="s">
        <v>13</v>
      </c>
      <c r="E14734" s="4" t="s">
        <v>13</v>
      </c>
      <c r="F14734" s="4" t="s">
        <v>10</v>
      </c>
      <c r="G14734" s="4" t="s">
        <v>10</v>
      </c>
      <c r="H14734" s="4" t="s">
        <v>13</v>
      </c>
    </row>
    <row r="14735" spans="1:6">
      <c r="A14735" t="n">
        <v>105706</v>
      </c>
      <c r="B14735" s="26" t="n">
        <v>31</v>
      </c>
      <c r="C14735" s="7" t="n">
        <v>2</v>
      </c>
      <c r="D14735" s="7" t="n">
        <v>1</v>
      </c>
      <c r="E14735" s="7" t="n">
        <v>1</v>
      </c>
      <c r="F14735" s="7" t="n">
        <v>65535</v>
      </c>
      <c r="G14735" s="7" t="n">
        <v>65535</v>
      </c>
      <c r="H14735" s="7" t="n">
        <v>0</v>
      </c>
    </row>
    <row r="14736" spans="1:6">
      <c r="A14736" t="s">
        <v>4</v>
      </c>
      <c r="B14736" s="4" t="s">
        <v>5</v>
      </c>
      <c r="C14736" s="4" t="s">
        <v>13</v>
      </c>
      <c r="D14736" s="4" t="s">
        <v>13</v>
      </c>
      <c r="E14736" s="4" t="s">
        <v>13</v>
      </c>
    </row>
    <row r="14737" spans="1:8">
      <c r="A14737" t="n">
        <v>105715</v>
      </c>
      <c r="B14737" s="26" t="n">
        <v>31</v>
      </c>
      <c r="C14737" s="7" t="n">
        <v>4</v>
      </c>
      <c r="D14737" s="7" t="n">
        <v>1</v>
      </c>
      <c r="E14737" s="7" t="n">
        <v>1</v>
      </c>
    </row>
    <row r="14738" spans="1:8">
      <c r="A14738" t="s">
        <v>4</v>
      </c>
      <c r="B14738" s="4" t="s">
        <v>5</v>
      </c>
      <c r="C14738" s="4" t="s">
        <v>13</v>
      </c>
      <c r="D14738" s="4" t="s">
        <v>13</v>
      </c>
    </row>
    <row r="14739" spans="1:8">
      <c r="A14739" t="n">
        <v>105719</v>
      </c>
      <c r="B14739" s="26" t="n">
        <v>31</v>
      </c>
      <c r="C14739" s="7" t="n">
        <v>3</v>
      </c>
      <c r="D14739" s="7" t="n">
        <v>1</v>
      </c>
    </row>
    <row r="14740" spans="1:8">
      <c r="A14740" t="s">
        <v>4</v>
      </c>
      <c r="B14740" s="4" t="s">
        <v>5</v>
      </c>
      <c r="C14740" s="4" t="s">
        <v>13</v>
      </c>
      <c r="D14740" s="4" t="s">
        <v>13</v>
      </c>
      <c r="E14740" s="4" t="s">
        <v>13</v>
      </c>
      <c r="F14740" s="4" t="s">
        <v>13</v>
      </c>
      <c r="G14740" s="4" t="s">
        <v>10</v>
      </c>
      <c r="H14740" s="4" t="s">
        <v>84</v>
      </c>
      <c r="I14740" s="4" t="s">
        <v>10</v>
      </c>
      <c r="J14740" s="4" t="s">
        <v>84</v>
      </c>
      <c r="K14740" s="4" t="s">
        <v>10</v>
      </c>
      <c r="L14740" s="4" t="s">
        <v>84</v>
      </c>
      <c r="M14740" s="4" t="s">
        <v>10</v>
      </c>
      <c r="N14740" s="4" t="s">
        <v>84</v>
      </c>
      <c r="O14740" s="4" t="s">
        <v>10</v>
      </c>
      <c r="P14740" s="4" t="s">
        <v>84</v>
      </c>
      <c r="Q14740" s="4" t="s">
        <v>10</v>
      </c>
      <c r="R14740" s="4" t="s">
        <v>84</v>
      </c>
      <c r="S14740" s="4" t="s">
        <v>10</v>
      </c>
      <c r="T14740" s="4" t="s">
        <v>84</v>
      </c>
      <c r="U14740" s="4" t="s">
        <v>10</v>
      </c>
      <c r="V14740" s="4" t="s">
        <v>84</v>
      </c>
      <c r="W14740" s="4" t="s">
        <v>10</v>
      </c>
      <c r="X14740" s="4" t="s">
        <v>84</v>
      </c>
      <c r="Y14740" s="4" t="s">
        <v>10</v>
      </c>
      <c r="Z14740" s="4" t="s">
        <v>84</v>
      </c>
      <c r="AA14740" s="4" t="s">
        <v>10</v>
      </c>
      <c r="AB14740" s="4" t="s">
        <v>84</v>
      </c>
      <c r="AC14740" s="4" t="s">
        <v>10</v>
      </c>
      <c r="AD14740" s="4" t="s">
        <v>84</v>
      </c>
      <c r="AE14740" s="4" t="s">
        <v>10</v>
      </c>
      <c r="AF14740" s="4" t="s">
        <v>84</v>
      </c>
      <c r="AG14740" s="4" t="s">
        <v>10</v>
      </c>
      <c r="AH14740" s="4" t="s">
        <v>84</v>
      </c>
      <c r="AI14740" s="4" t="s">
        <v>10</v>
      </c>
      <c r="AJ14740" s="4" t="s">
        <v>84</v>
      </c>
      <c r="AK14740" s="4" t="s">
        <v>10</v>
      </c>
      <c r="AL14740" s="4" t="s">
        <v>84</v>
      </c>
      <c r="AM14740" s="4" t="s">
        <v>10</v>
      </c>
      <c r="AN14740" s="4" t="s">
        <v>84</v>
      </c>
      <c r="AO14740" s="4" t="s">
        <v>10</v>
      </c>
      <c r="AP14740" s="4" t="s">
        <v>84</v>
      </c>
      <c r="AQ14740" s="4" t="s">
        <v>10</v>
      </c>
      <c r="AR14740" s="4" t="s">
        <v>84</v>
      </c>
      <c r="AS14740" s="4" t="s">
        <v>10</v>
      </c>
      <c r="AT14740" s="4" t="s">
        <v>84</v>
      </c>
      <c r="AU14740" s="4" t="s">
        <v>10</v>
      </c>
      <c r="AV14740" s="4" t="s">
        <v>84</v>
      </c>
      <c r="AW14740" s="4" t="s">
        <v>10</v>
      </c>
      <c r="AX14740" s="4" t="s">
        <v>84</v>
      </c>
      <c r="AY14740" s="4" t="s">
        <v>10</v>
      </c>
      <c r="AZ14740" s="4" t="s">
        <v>84</v>
      </c>
      <c r="BA14740" s="4" t="s">
        <v>10</v>
      </c>
      <c r="BB14740" s="4" t="s">
        <v>84</v>
      </c>
      <c r="BC14740" s="4" t="s">
        <v>10</v>
      </c>
      <c r="BD14740" s="4" t="s">
        <v>84</v>
      </c>
      <c r="BE14740" s="4" t="s">
        <v>10</v>
      </c>
      <c r="BF14740" s="4" t="s">
        <v>84</v>
      </c>
      <c r="BG14740" s="4" t="s">
        <v>10</v>
      </c>
      <c r="BH14740" s="4" t="s">
        <v>84</v>
      </c>
      <c r="BI14740" s="4" t="s">
        <v>10</v>
      </c>
      <c r="BJ14740" s="4" t="s">
        <v>84</v>
      </c>
      <c r="BK14740" s="4" t="s">
        <v>10</v>
      </c>
      <c r="BL14740" s="4" t="s">
        <v>84</v>
      </c>
      <c r="BM14740" s="4" t="s">
        <v>10</v>
      </c>
      <c r="BN14740" s="4" t="s">
        <v>84</v>
      </c>
      <c r="BO14740" s="4" t="s">
        <v>84</v>
      </c>
    </row>
    <row r="14741" spans="1:8">
      <c r="A14741" t="n">
        <v>105722</v>
      </c>
      <c r="B14741" s="27" t="n">
        <v>6</v>
      </c>
      <c r="C14741" s="7" t="n">
        <v>35</v>
      </c>
      <c r="D14741" s="7" t="n">
        <v>1</v>
      </c>
      <c r="E14741" s="7" t="n">
        <v>1</v>
      </c>
      <c r="F14741" s="7" t="n">
        <v>30</v>
      </c>
      <c r="G14741" s="7" t="n">
        <v>1</v>
      </c>
      <c r="H14741" s="16" t="n">
        <f t="normal" ca="1">A14743</f>
        <v>0</v>
      </c>
      <c r="I14741" s="7" t="n">
        <v>2</v>
      </c>
      <c r="J14741" s="16" t="n">
        <f t="normal" ca="1">A14749</f>
        <v>0</v>
      </c>
      <c r="K14741" s="7" t="n">
        <v>22</v>
      </c>
      <c r="L14741" s="16" t="n">
        <f t="normal" ca="1">A14755</f>
        <v>0</v>
      </c>
      <c r="M14741" s="7" t="n">
        <v>3</v>
      </c>
      <c r="N14741" s="16" t="n">
        <f t="normal" ca="1">A14761</f>
        <v>0</v>
      </c>
      <c r="O14741" s="7" t="n">
        <v>4</v>
      </c>
      <c r="P14741" s="16" t="n">
        <f t="normal" ca="1">A14767</f>
        <v>0</v>
      </c>
      <c r="Q14741" s="7" t="n">
        <v>5</v>
      </c>
      <c r="R14741" s="16" t="n">
        <f t="normal" ca="1">A14773</f>
        <v>0</v>
      </c>
      <c r="S14741" s="7" t="n">
        <v>6</v>
      </c>
      <c r="T14741" s="16" t="n">
        <f t="normal" ca="1">A14779</f>
        <v>0</v>
      </c>
      <c r="U14741" s="7" t="n">
        <v>7</v>
      </c>
      <c r="V14741" s="16" t="n">
        <f t="normal" ca="1">A14785</f>
        <v>0</v>
      </c>
      <c r="W14741" s="7" t="n">
        <v>23</v>
      </c>
      <c r="X14741" s="16" t="n">
        <f t="normal" ca="1">A14793</f>
        <v>0</v>
      </c>
      <c r="Y14741" s="7" t="n">
        <v>8</v>
      </c>
      <c r="Z14741" s="16" t="n">
        <f t="normal" ca="1">A14805</f>
        <v>0</v>
      </c>
      <c r="AA14741" s="7" t="n">
        <v>9</v>
      </c>
      <c r="AB14741" s="16" t="n">
        <f t="normal" ca="1">A14811</f>
        <v>0</v>
      </c>
      <c r="AC14741" s="7" t="n">
        <v>10</v>
      </c>
      <c r="AD14741" s="16" t="n">
        <f t="normal" ca="1">A14819</f>
        <v>0</v>
      </c>
      <c r="AE14741" s="7" t="n">
        <v>11</v>
      </c>
      <c r="AF14741" s="16" t="n">
        <f t="normal" ca="1">A14829</f>
        <v>0</v>
      </c>
      <c r="AG14741" s="7" t="n">
        <v>12</v>
      </c>
      <c r="AH14741" s="16" t="n">
        <f t="normal" ca="1">A14835</f>
        <v>0</v>
      </c>
      <c r="AI14741" s="7" t="n">
        <v>13</v>
      </c>
      <c r="AJ14741" s="16" t="n">
        <f t="normal" ca="1">A14841</f>
        <v>0</v>
      </c>
      <c r="AK14741" s="7" t="n">
        <v>16</v>
      </c>
      <c r="AL14741" s="16" t="n">
        <f t="normal" ca="1">A14847</f>
        <v>0</v>
      </c>
      <c r="AM14741" s="7" t="n">
        <v>14</v>
      </c>
      <c r="AN14741" s="16" t="n">
        <f t="normal" ca="1">A14849</f>
        <v>0</v>
      </c>
      <c r="AO14741" s="7" t="n">
        <v>15</v>
      </c>
      <c r="AP14741" s="16" t="n">
        <f t="normal" ca="1">A14849</f>
        <v>0</v>
      </c>
      <c r="AQ14741" s="7" t="n">
        <v>17</v>
      </c>
      <c r="AR14741" s="16" t="n">
        <f t="normal" ca="1">A14855</f>
        <v>0</v>
      </c>
      <c r="AS14741" s="7" t="n">
        <v>18</v>
      </c>
      <c r="AT14741" s="16" t="n">
        <f t="normal" ca="1">A14907</f>
        <v>0</v>
      </c>
      <c r="AU14741" s="7" t="n">
        <v>19</v>
      </c>
      <c r="AV14741" s="16" t="n">
        <f t="normal" ca="1">A14913</f>
        <v>0</v>
      </c>
      <c r="AW14741" s="7" t="n">
        <v>21</v>
      </c>
      <c r="AX14741" s="16" t="n">
        <f t="normal" ca="1">A14919</f>
        <v>0</v>
      </c>
      <c r="AY14741" s="7" t="n">
        <v>20</v>
      </c>
      <c r="AZ14741" s="16" t="n">
        <f t="normal" ca="1">A14941</f>
        <v>0</v>
      </c>
      <c r="BA14741" s="7" t="n">
        <v>24</v>
      </c>
      <c r="BB14741" s="16" t="n">
        <f t="normal" ca="1">A14953</f>
        <v>0</v>
      </c>
      <c r="BC14741" s="7" t="n">
        <v>25</v>
      </c>
      <c r="BD14741" s="16" t="n">
        <f t="normal" ca="1">A14967</f>
        <v>0</v>
      </c>
      <c r="BE14741" s="7" t="n">
        <v>26</v>
      </c>
      <c r="BF14741" s="16" t="n">
        <f t="normal" ca="1">A14979</f>
        <v>0</v>
      </c>
      <c r="BG14741" s="7" t="n">
        <v>27</v>
      </c>
      <c r="BH14741" s="16" t="n">
        <f t="normal" ca="1">A14993</f>
        <v>0</v>
      </c>
      <c r="BI14741" s="7" t="n">
        <v>28</v>
      </c>
      <c r="BJ14741" s="16" t="n">
        <f t="normal" ca="1">A15009</f>
        <v>0</v>
      </c>
      <c r="BK14741" s="7" t="n">
        <v>29</v>
      </c>
      <c r="BL14741" s="16" t="n">
        <f t="normal" ca="1">A15025</f>
        <v>0</v>
      </c>
      <c r="BM14741" s="7" t="n">
        <v>30</v>
      </c>
      <c r="BN14741" s="16" t="n">
        <f t="normal" ca="1">A15031</f>
        <v>0</v>
      </c>
      <c r="BO14741" s="16" t="n">
        <f t="normal" ca="1">A15865</f>
        <v>0</v>
      </c>
    </row>
    <row r="14742" spans="1:8">
      <c r="A14742" t="s">
        <v>4</v>
      </c>
      <c r="B14742" s="4" t="s">
        <v>5</v>
      </c>
      <c r="C14742" s="4" t="s">
        <v>13</v>
      </c>
      <c r="D14742" s="4" t="s">
        <v>13</v>
      </c>
      <c r="E14742" s="4" t="s">
        <v>9</v>
      </c>
      <c r="F14742" s="4" t="s">
        <v>13</v>
      </c>
      <c r="G14742" s="4" t="s">
        <v>13</v>
      </c>
    </row>
    <row r="14743" spans="1:8">
      <c r="A14743" t="n">
        <v>105911</v>
      </c>
      <c r="B14743" s="25" t="n">
        <v>18</v>
      </c>
      <c r="C14743" s="7" t="n">
        <v>1</v>
      </c>
      <c r="D14743" s="7" t="n">
        <v>0</v>
      </c>
      <c r="E14743" s="7" t="n">
        <v>25</v>
      </c>
      <c r="F14743" s="7" t="n">
        <v>19</v>
      </c>
      <c r="G14743" s="7" t="n">
        <v>1</v>
      </c>
    </row>
    <row r="14744" spans="1:8">
      <c r="A14744" t="s">
        <v>4</v>
      </c>
      <c r="B14744" s="4" t="s">
        <v>5</v>
      </c>
      <c r="C14744" s="4" t="s">
        <v>13</v>
      </c>
      <c r="D14744" s="4" t="s">
        <v>6</v>
      </c>
    </row>
    <row r="14745" spans="1:8">
      <c r="A14745" t="n">
        <v>105920</v>
      </c>
      <c r="B14745" s="30" t="n">
        <v>2</v>
      </c>
      <c r="C14745" s="7" t="n">
        <v>0</v>
      </c>
      <c r="D14745" s="7" t="s">
        <v>571</v>
      </c>
    </row>
    <row r="14746" spans="1:8">
      <c r="A14746" t="s">
        <v>4</v>
      </c>
      <c r="B14746" s="4" t="s">
        <v>5</v>
      </c>
      <c r="C14746" s="4" t="s">
        <v>84</v>
      </c>
    </row>
    <row r="14747" spans="1:8">
      <c r="A14747" t="n">
        <v>105935</v>
      </c>
      <c r="B14747" s="29" t="n">
        <v>3</v>
      </c>
      <c r="C14747" s="16" t="n">
        <f t="normal" ca="1">A15869</f>
        <v>0</v>
      </c>
    </row>
    <row r="14748" spans="1:8">
      <c r="A14748" t="s">
        <v>4</v>
      </c>
      <c r="B14748" s="4" t="s">
        <v>5</v>
      </c>
      <c r="C14748" s="4" t="s">
        <v>13</v>
      </c>
      <c r="D14748" s="4" t="s">
        <v>13</v>
      </c>
      <c r="E14748" s="4" t="s">
        <v>9</v>
      </c>
      <c r="F14748" s="4" t="s">
        <v>13</v>
      </c>
      <c r="G14748" s="4" t="s">
        <v>13</v>
      </c>
    </row>
    <row r="14749" spans="1:8">
      <c r="A14749" t="n">
        <v>105940</v>
      </c>
      <c r="B14749" s="25" t="n">
        <v>18</v>
      </c>
      <c r="C14749" s="7" t="n">
        <v>1</v>
      </c>
      <c r="D14749" s="7" t="n">
        <v>0</v>
      </c>
      <c r="E14749" s="7" t="n">
        <v>30</v>
      </c>
      <c r="F14749" s="7" t="n">
        <v>19</v>
      </c>
      <c r="G14749" s="7" t="n">
        <v>1</v>
      </c>
    </row>
    <row r="14750" spans="1:8">
      <c r="A14750" t="s">
        <v>4</v>
      </c>
      <c r="B14750" s="4" t="s">
        <v>5</v>
      </c>
      <c r="C14750" s="4" t="s">
        <v>13</v>
      </c>
      <c r="D14750" s="4" t="s">
        <v>6</v>
      </c>
    </row>
    <row r="14751" spans="1:8">
      <c r="A14751" t="n">
        <v>105949</v>
      </c>
      <c r="B14751" s="30" t="n">
        <v>2</v>
      </c>
      <c r="C14751" s="7" t="n">
        <v>0</v>
      </c>
      <c r="D14751" s="7" t="s">
        <v>571</v>
      </c>
    </row>
    <row r="14752" spans="1:8">
      <c r="A14752" t="s">
        <v>4</v>
      </c>
      <c r="B14752" s="4" t="s">
        <v>5</v>
      </c>
      <c r="C14752" s="4" t="s">
        <v>84</v>
      </c>
    </row>
    <row r="14753" spans="1:67">
      <c r="A14753" t="n">
        <v>105964</v>
      </c>
      <c r="B14753" s="29" t="n">
        <v>3</v>
      </c>
      <c r="C14753" s="16" t="n">
        <f t="normal" ca="1">A15869</f>
        <v>0</v>
      </c>
    </row>
    <row r="14754" spans="1:67">
      <c r="A14754" t="s">
        <v>4</v>
      </c>
      <c r="B14754" s="4" t="s">
        <v>5</v>
      </c>
      <c r="C14754" s="4" t="s">
        <v>13</v>
      </c>
      <c r="D14754" s="4" t="s">
        <v>13</v>
      </c>
      <c r="E14754" s="4" t="s">
        <v>9</v>
      </c>
      <c r="F14754" s="4" t="s">
        <v>13</v>
      </c>
      <c r="G14754" s="4" t="s">
        <v>13</v>
      </c>
    </row>
    <row r="14755" spans="1:67">
      <c r="A14755" t="n">
        <v>105969</v>
      </c>
      <c r="B14755" s="25" t="n">
        <v>18</v>
      </c>
      <c r="C14755" s="7" t="n">
        <v>1</v>
      </c>
      <c r="D14755" s="7" t="n">
        <v>0</v>
      </c>
      <c r="E14755" s="7" t="n">
        <v>86</v>
      </c>
      <c r="F14755" s="7" t="n">
        <v>19</v>
      </c>
      <c r="G14755" s="7" t="n">
        <v>1</v>
      </c>
    </row>
    <row r="14756" spans="1:67">
      <c r="A14756" t="s">
        <v>4</v>
      </c>
      <c r="B14756" s="4" t="s">
        <v>5</v>
      </c>
      <c r="C14756" s="4" t="s">
        <v>13</v>
      </c>
      <c r="D14756" s="4" t="s">
        <v>6</v>
      </c>
    </row>
    <row r="14757" spans="1:67">
      <c r="A14757" t="n">
        <v>105978</v>
      </c>
      <c r="B14757" s="30" t="n">
        <v>2</v>
      </c>
      <c r="C14757" s="7" t="n">
        <v>0</v>
      </c>
      <c r="D14757" s="7" t="s">
        <v>571</v>
      </c>
    </row>
    <row r="14758" spans="1:67">
      <c r="A14758" t="s">
        <v>4</v>
      </c>
      <c r="B14758" s="4" t="s">
        <v>5</v>
      </c>
      <c r="C14758" s="4" t="s">
        <v>84</v>
      </c>
    </row>
    <row r="14759" spans="1:67">
      <c r="A14759" t="n">
        <v>105993</v>
      </c>
      <c r="B14759" s="29" t="n">
        <v>3</v>
      </c>
      <c r="C14759" s="16" t="n">
        <f t="normal" ca="1">A15869</f>
        <v>0</v>
      </c>
    </row>
    <row r="14760" spans="1:67">
      <c r="A14760" t="s">
        <v>4</v>
      </c>
      <c r="B14760" s="4" t="s">
        <v>5</v>
      </c>
      <c r="C14760" s="4" t="s">
        <v>13</v>
      </c>
      <c r="D14760" s="4" t="s">
        <v>13</v>
      </c>
      <c r="E14760" s="4" t="s">
        <v>9</v>
      </c>
      <c r="F14760" s="4" t="s">
        <v>13</v>
      </c>
      <c r="G14760" s="4" t="s">
        <v>13</v>
      </c>
    </row>
    <row r="14761" spans="1:67">
      <c r="A14761" t="n">
        <v>105998</v>
      </c>
      <c r="B14761" s="25" t="n">
        <v>18</v>
      </c>
      <c r="C14761" s="7" t="n">
        <v>1</v>
      </c>
      <c r="D14761" s="7" t="n">
        <v>0</v>
      </c>
      <c r="E14761" s="7" t="n">
        <v>90</v>
      </c>
      <c r="F14761" s="7" t="n">
        <v>19</v>
      </c>
      <c r="G14761" s="7" t="n">
        <v>1</v>
      </c>
    </row>
    <row r="14762" spans="1:67">
      <c r="A14762" t="s">
        <v>4</v>
      </c>
      <c r="B14762" s="4" t="s">
        <v>5</v>
      </c>
      <c r="C14762" s="4" t="s">
        <v>13</v>
      </c>
      <c r="D14762" s="4" t="s">
        <v>6</v>
      </c>
    </row>
    <row r="14763" spans="1:67">
      <c r="A14763" t="n">
        <v>106007</v>
      </c>
      <c r="B14763" s="30" t="n">
        <v>2</v>
      </c>
      <c r="C14763" s="7" t="n">
        <v>0</v>
      </c>
      <c r="D14763" s="7" t="s">
        <v>571</v>
      </c>
    </row>
    <row r="14764" spans="1:67">
      <c r="A14764" t="s">
        <v>4</v>
      </c>
      <c r="B14764" s="4" t="s">
        <v>5</v>
      </c>
      <c r="C14764" s="4" t="s">
        <v>84</v>
      </c>
    </row>
    <row r="14765" spans="1:67">
      <c r="A14765" t="n">
        <v>106022</v>
      </c>
      <c r="B14765" s="29" t="n">
        <v>3</v>
      </c>
      <c r="C14765" s="16" t="n">
        <f t="normal" ca="1">A15869</f>
        <v>0</v>
      </c>
    </row>
    <row r="14766" spans="1:67">
      <c r="A14766" t="s">
        <v>4</v>
      </c>
      <c r="B14766" s="4" t="s">
        <v>5</v>
      </c>
      <c r="C14766" s="4" t="s">
        <v>13</v>
      </c>
      <c r="D14766" s="4" t="s">
        <v>13</v>
      </c>
      <c r="E14766" s="4" t="s">
        <v>9</v>
      </c>
      <c r="F14766" s="4" t="s">
        <v>13</v>
      </c>
      <c r="G14766" s="4" t="s">
        <v>13</v>
      </c>
    </row>
    <row r="14767" spans="1:67">
      <c r="A14767" t="n">
        <v>106027</v>
      </c>
      <c r="B14767" s="25" t="n">
        <v>18</v>
      </c>
      <c r="C14767" s="7" t="n">
        <v>1</v>
      </c>
      <c r="D14767" s="7" t="n">
        <v>0</v>
      </c>
      <c r="E14767" s="7" t="n">
        <v>153</v>
      </c>
      <c r="F14767" s="7" t="n">
        <v>19</v>
      </c>
      <c r="G14767" s="7" t="n">
        <v>1</v>
      </c>
    </row>
    <row r="14768" spans="1:67">
      <c r="A14768" t="s">
        <v>4</v>
      </c>
      <c r="B14768" s="4" t="s">
        <v>5</v>
      </c>
      <c r="C14768" s="4" t="s">
        <v>13</v>
      </c>
      <c r="D14768" s="4" t="s">
        <v>6</v>
      </c>
    </row>
    <row r="14769" spans="1:7">
      <c r="A14769" t="n">
        <v>106036</v>
      </c>
      <c r="B14769" s="30" t="n">
        <v>2</v>
      </c>
      <c r="C14769" s="7" t="n">
        <v>0</v>
      </c>
      <c r="D14769" s="7" t="s">
        <v>571</v>
      </c>
    </row>
    <row r="14770" spans="1:7">
      <c r="A14770" t="s">
        <v>4</v>
      </c>
      <c r="B14770" s="4" t="s">
        <v>5</v>
      </c>
      <c r="C14770" s="4" t="s">
        <v>84</v>
      </c>
    </row>
    <row r="14771" spans="1:7">
      <c r="A14771" t="n">
        <v>106051</v>
      </c>
      <c r="B14771" s="29" t="n">
        <v>3</v>
      </c>
      <c r="C14771" s="16" t="n">
        <f t="normal" ca="1">A15869</f>
        <v>0</v>
      </c>
    </row>
    <row r="14772" spans="1:7">
      <c r="A14772" t="s">
        <v>4</v>
      </c>
      <c r="B14772" s="4" t="s">
        <v>5</v>
      </c>
      <c r="C14772" s="4" t="s">
        <v>13</v>
      </c>
      <c r="D14772" s="4" t="s">
        <v>13</v>
      </c>
      <c r="E14772" s="4" t="s">
        <v>9</v>
      </c>
      <c r="F14772" s="4" t="s">
        <v>13</v>
      </c>
      <c r="G14772" s="4" t="s">
        <v>13</v>
      </c>
    </row>
    <row r="14773" spans="1:7">
      <c r="A14773" t="n">
        <v>106056</v>
      </c>
      <c r="B14773" s="25" t="n">
        <v>18</v>
      </c>
      <c r="C14773" s="7" t="n">
        <v>1</v>
      </c>
      <c r="D14773" s="7" t="n">
        <v>0</v>
      </c>
      <c r="E14773" s="7" t="n">
        <v>5</v>
      </c>
      <c r="F14773" s="7" t="n">
        <v>19</v>
      </c>
      <c r="G14773" s="7" t="n">
        <v>1</v>
      </c>
    </row>
    <row r="14774" spans="1:7">
      <c r="A14774" t="s">
        <v>4</v>
      </c>
      <c r="B14774" s="4" t="s">
        <v>5</v>
      </c>
      <c r="C14774" s="4" t="s">
        <v>13</v>
      </c>
      <c r="D14774" s="4" t="s">
        <v>6</v>
      </c>
    </row>
    <row r="14775" spans="1:7">
      <c r="A14775" t="n">
        <v>106065</v>
      </c>
      <c r="B14775" s="30" t="n">
        <v>2</v>
      </c>
      <c r="C14775" s="7" t="n">
        <v>0</v>
      </c>
      <c r="D14775" s="7" t="s">
        <v>787</v>
      </c>
    </row>
    <row r="14776" spans="1:7">
      <c r="A14776" t="s">
        <v>4</v>
      </c>
      <c r="B14776" s="4" t="s">
        <v>5</v>
      </c>
      <c r="C14776" s="4" t="s">
        <v>84</v>
      </c>
    </row>
    <row r="14777" spans="1:7">
      <c r="A14777" t="n">
        <v>106080</v>
      </c>
      <c r="B14777" s="29" t="n">
        <v>3</v>
      </c>
      <c r="C14777" s="16" t="n">
        <f t="normal" ca="1">A15869</f>
        <v>0</v>
      </c>
    </row>
    <row r="14778" spans="1:7">
      <c r="A14778" t="s">
        <v>4</v>
      </c>
      <c r="B14778" s="4" t="s">
        <v>5</v>
      </c>
      <c r="C14778" s="4" t="s">
        <v>13</v>
      </c>
      <c r="D14778" s="4" t="s">
        <v>13</v>
      </c>
      <c r="E14778" s="4" t="s">
        <v>9</v>
      </c>
      <c r="F14778" s="4" t="s">
        <v>13</v>
      </c>
      <c r="G14778" s="4" t="s">
        <v>13</v>
      </c>
    </row>
    <row r="14779" spans="1:7">
      <c r="A14779" t="n">
        <v>106085</v>
      </c>
      <c r="B14779" s="25" t="n">
        <v>18</v>
      </c>
      <c r="C14779" s="7" t="n">
        <v>1</v>
      </c>
      <c r="D14779" s="7" t="n">
        <v>0</v>
      </c>
      <c r="E14779" s="7" t="n">
        <v>6</v>
      </c>
      <c r="F14779" s="7" t="n">
        <v>19</v>
      </c>
      <c r="G14779" s="7" t="n">
        <v>1</v>
      </c>
    </row>
    <row r="14780" spans="1:7">
      <c r="A14780" t="s">
        <v>4</v>
      </c>
      <c r="B14780" s="4" t="s">
        <v>5</v>
      </c>
      <c r="C14780" s="4" t="s">
        <v>13</v>
      </c>
      <c r="D14780" s="4" t="s">
        <v>6</v>
      </c>
    </row>
    <row r="14781" spans="1:7">
      <c r="A14781" t="n">
        <v>106094</v>
      </c>
      <c r="B14781" s="30" t="n">
        <v>2</v>
      </c>
      <c r="C14781" s="7" t="n">
        <v>0</v>
      </c>
      <c r="D14781" s="7" t="s">
        <v>787</v>
      </c>
    </row>
    <row r="14782" spans="1:7">
      <c r="A14782" t="s">
        <v>4</v>
      </c>
      <c r="B14782" s="4" t="s">
        <v>5</v>
      </c>
      <c r="C14782" s="4" t="s">
        <v>84</v>
      </c>
    </row>
    <row r="14783" spans="1:7">
      <c r="A14783" t="n">
        <v>106109</v>
      </c>
      <c r="B14783" s="29" t="n">
        <v>3</v>
      </c>
      <c r="C14783" s="16" t="n">
        <f t="normal" ca="1">A15869</f>
        <v>0</v>
      </c>
    </row>
    <row r="14784" spans="1:7">
      <c r="A14784" t="s">
        <v>4</v>
      </c>
      <c r="B14784" s="4" t="s">
        <v>5</v>
      </c>
      <c r="C14784" s="4" t="s">
        <v>10</v>
      </c>
    </row>
    <row r="14785" spans="1:7">
      <c r="A14785" t="n">
        <v>106114</v>
      </c>
      <c r="B14785" s="9" t="n">
        <v>12</v>
      </c>
      <c r="C14785" s="7" t="n">
        <v>9478</v>
      </c>
    </row>
    <row r="14786" spans="1:7">
      <c r="A14786" t="s">
        <v>4</v>
      </c>
      <c r="B14786" s="4" t="s">
        <v>5</v>
      </c>
      <c r="C14786" s="4" t="s">
        <v>13</v>
      </c>
      <c r="D14786" s="4" t="s">
        <v>13</v>
      </c>
      <c r="E14786" s="4" t="s">
        <v>9</v>
      </c>
      <c r="F14786" s="4" t="s">
        <v>13</v>
      </c>
      <c r="G14786" s="4" t="s">
        <v>13</v>
      </c>
    </row>
    <row r="14787" spans="1:7">
      <c r="A14787" t="n">
        <v>106117</v>
      </c>
      <c r="B14787" s="25" t="n">
        <v>18</v>
      </c>
      <c r="C14787" s="7" t="n">
        <v>1</v>
      </c>
      <c r="D14787" s="7" t="n">
        <v>0</v>
      </c>
      <c r="E14787" s="7" t="n">
        <v>10</v>
      </c>
      <c r="F14787" s="7" t="n">
        <v>19</v>
      </c>
      <c r="G14787" s="7" t="n">
        <v>1</v>
      </c>
    </row>
    <row r="14788" spans="1:7">
      <c r="A14788" t="s">
        <v>4</v>
      </c>
      <c r="B14788" s="4" t="s">
        <v>5</v>
      </c>
      <c r="C14788" s="4" t="s">
        <v>13</v>
      </c>
      <c r="D14788" s="4" t="s">
        <v>6</v>
      </c>
    </row>
    <row r="14789" spans="1:7">
      <c r="A14789" t="n">
        <v>106126</v>
      </c>
      <c r="B14789" s="30" t="n">
        <v>2</v>
      </c>
      <c r="C14789" s="7" t="n">
        <v>0</v>
      </c>
      <c r="D14789" s="7" t="s">
        <v>801</v>
      </c>
    </row>
    <row r="14790" spans="1:7">
      <c r="A14790" t="s">
        <v>4</v>
      </c>
      <c r="B14790" s="4" t="s">
        <v>5</v>
      </c>
      <c r="C14790" s="4" t="s">
        <v>84</v>
      </c>
    </row>
    <row r="14791" spans="1:7">
      <c r="A14791" t="n">
        <v>106141</v>
      </c>
      <c r="B14791" s="29" t="n">
        <v>3</v>
      </c>
      <c r="C14791" s="16" t="n">
        <f t="normal" ca="1">A15869</f>
        <v>0</v>
      </c>
    </row>
    <row r="14792" spans="1:7">
      <c r="A14792" t="s">
        <v>4</v>
      </c>
      <c r="B14792" s="4" t="s">
        <v>5</v>
      </c>
      <c r="C14792" s="4" t="s">
        <v>10</v>
      </c>
    </row>
    <row r="14793" spans="1:7">
      <c r="A14793" t="n">
        <v>106146</v>
      </c>
      <c r="B14793" s="17" t="n">
        <v>13</v>
      </c>
      <c r="C14793" s="7" t="n">
        <v>10653</v>
      </c>
    </row>
    <row r="14794" spans="1:7">
      <c r="A14794" t="s">
        <v>4</v>
      </c>
      <c r="B14794" s="4" t="s">
        <v>5</v>
      </c>
      <c r="C14794" s="4" t="s">
        <v>10</v>
      </c>
    </row>
    <row r="14795" spans="1:7">
      <c r="A14795" t="n">
        <v>106149</v>
      </c>
      <c r="B14795" s="9" t="n">
        <v>12</v>
      </c>
      <c r="C14795" s="7" t="n">
        <v>9712</v>
      </c>
    </row>
    <row r="14796" spans="1:7">
      <c r="A14796" t="s">
        <v>4</v>
      </c>
      <c r="B14796" s="4" t="s">
        <v>5</v>
      </c>
      <c r="C14796" s="4" t="s">
        <v>10</v>
      </c>
    </row>
    <row r="14797" spans="1:7">
      <c r="A14797" t="n">
        <v>106152</v>
      </c>
      <c r="B14797" s="17" t="n">
        <v>13</v>
      </c>
      <c r="C14797" s="7" t="n">
        <v>9713</v>
      </c>
    </row>
    <row r="14798" spans="1:7">
      <c r="A14798" t="s">
        <v>4</v>
      </c>
      <c r="B14798" s="4" t="s">
        <v>5</v>
      </c>
      <c r="C14798" s="4" t="s">
        <v>10</v>
      </c>
    </row>
    <row r="14799" spans="1:7">
      <c r="A14799" t="n">
        <v>106155</v>
      </c>
      <c r="B14799" s="17" t="n">
        <v>13</v>
      </c>
      <c r="C14799" s="7" t="n">
        <v>9402</v>
      </c>
    </row>
    <row r="14800" spans="1:7">
      <c r="A14800" t="s">
        <v>4</v>
      </c>
      <c r="B14800" s="4" t="s">
        <v>5</v>
      </c>
      <c r="C14800" s="4" t="s">
        <v>6</v>
      </c>
      <c r="D14800" s="4" t="s">
        <v>6</v>
      </c>
      <c r="E14800" s="4" t="s">
        <v>13</v>
      </c>
    </row>
    <row r="14801" spans="1:7">
      <c r="A14801" t="n">
        <v>106158</v>
      </c>
      <c r="B14801" s="45" t="n">
        <v>30</v>
      </c>
      <c r="C14801" s="7" t="s">
        <v>1273</v>
      </c>
      <c r="D14801" s="7" t="s">
        <v>12</v>
      </c>
      <c r="E14801" s="7" t="n">
        <v>0</v>
      </c>
    </row>
    <row r="14802" spans="1:7">
      <c r="A14802" t="s">
        <v>4</v>
      </c>
      <c r="B14802" s="4" t="s">
        <v>5</v>
      </c>
      <c r="C14802" s="4" t="s">
        <v>84</v>
      </c>
    </row>
    <row r="14803" spans="1:7">
      <c r="A14803" t="n">
        <v>106167</v>
      </c>
      <c r="B14803" s="29" t="n">
        <v>3</v>
      </c>
      <c r="C14803" s="16" t="n">
        <f t="normal" ca="1">A15869</f>
        <v>0</v>
      </c>
    </row>
    <row r="14804" spans="1:7">
      <c r="A14804" t="s">
        <v>4</v>
      </c>
      <c r="B14804" s="4" t="s">
        <v>5</v>
      </c>
      <c r="C14804" s="4" t="s">
        <v>13</v>
      </c>
      <c r="D14804" s="4" t="s">
        <v>13</v>
      </c>
      <c r="E14804" s="4" t="s">
        <v>9</v>
      </c>
      <c r="F14804" s="4" t="s">
        <v>13</v>
      </c>
      <c r="G14804" s="4" t="s">
        <v>13</v>
      </c>
    </row>
    <row r="14805" spans="1:7">
      <c r="A14805" t="n">
        <v>106172</v>
      </c>
      <c r="B14805" s="25" t="n">
        <v>18</v>
      </c>
      <c r="C14805" s="7" t="n">
        <v>1</v>
      </c>
      <c r="D14805" s="7" t="n">
        <v>0</v>
      </c>
      <c r="E14805" s="7" t="n">
        <v>231</v>
      </c>
      <c r="F14805" s="7" t="n">
        <v>19</v>
      </c>
      <c r="G14805" s="7" t="n">
        <v>1</v>
      </c>
    </row>
    <row r="14806" spans="1:7">
      <c r="A14806" t="s">
        <v>4</v>
      </c>
      <c r="B14806" s="4" t="s">
        <v>5</v>
      </c>
      <c r="C14806" s="4" t="s">
        <v>13</v>
      </c>
      <c r="D14806" s="4" t="s">
        <v>6</v>
      </c>
    </row>
    <row r="14807" spans="1:7">
      <c r="A14807" t="n">
        <v>106181</v>
      </c>
      <c r="B14807" s="30" t="n">
        <v>2</v>
      </c>
      <c r="C14807" s="7" t="n">
        <v>0</v>
      </c>
      <c r="D14807" s="7" t="s">
        <v>801</v>
      </c>
    </row>
    <row r="14808" spans="1:7">
      <c r="A14808" t="s">
        <v>4</v>
      </c>
      <c r="B14808" s="4" t="s">
        <v>5</v>
      </c>
      <c r="C14808" s="4" t="s">
        <v>84</v>
      </c>
    </row>
    <row r="14809" spans="1:7">
      <c r="A14809" t="n">
        <v>106196</v>
      </c>
      <c r="B14809" s="29" t="n">
        <v>3</v>
      </c>
      <c r="C14809" s="16" t="n">
        <f t="normal" ca="1">A15869</f>
        <v>0</v>
      </c>
    </row>
    <row r="14810" spans="1:7">
      <c r="A14810" t="s">
        <v>4</v>
      </c>
      <c r="B14810" s="4" t="s">
        <v>5</v>
      </c>
      <c r="C14810" s="4" t="s">
        <v>13</v>
      </c>
      <c r="D14810" s="4" t="s">
        <v>13</v>
      </c>
      <c r="E14810" s="4" t="s">
        <v>9</v>
      </c>
      <c r="F14810" s="4" t="s">
        <v>13</v>
      </c>
      <c r="G14810" s="4" t="s">
        <v>13</v>
      </c>
    </row>
    <row r="14811" spans="1:7">
      <c r="A14811" t="n">
        <v>106201</v>
      </c>
      <c r="B14811" s="25" t="n">
        <v>18</v>
      </c>
      <c r="C14811" s="7" t="n">
        <v>1</v>
      </c>
      <c r="D14811" s="7" t="n">
        <v>0</v>
      </c>
      <c r="E14811" s="7" t="n">
        <v>46</v>
      </c>
      <c r="F14811" s="7" t="n">
        <v>19</v>
      </c>
      <c r="G14811" s="7" t="n">
        <v>1</v>
      </c>
    </row>
    <row r="14812" spans="1:7">
      <c r="A14812" t="s">
        <v>4</v>
      </c>
      <c r="B14812" s="4" t="s">
        <v>5</v>
      </c>
      <c r="C14812" s="4" t="s">
        <v>10</v>
      </c>
    </row>
    <row r="14813" spans="1:7">
      <c r="A14813" t="n">
        <v>106210</v>
      </c>
      <c r="B14813" s="17" t="n">
        <v>13</v>
      </c>
      <c r="C14813" s="7" t="n">
        <v>10283</v>
      </c>
    </row>
    <row r="14814" spans="1:7">
      <c r="A14814" t="s">
        <v>4</v>
      </c>
      <c r="B14814" s="4" t="s">
        <v>5</v>
      </c>
      <c r="C14814" s="4" t="s">
        <v>13</v>
      </c>
      <c r="D14814" s="4" t="s">
        <v>6</v>
      </c>
    </row>
    <row r="14815" spans="1:7">
      <c r="A14815" t="n">
        <v>106213</v>
      </c>
      <c r="B14815" s="30" t="n">
        <v>2</v>
      </c>
      <c r="C14815" s="7" t="n">
        <v>0</v>
      </c>
      <c r="D14815" s="7" t="s">
        <v>801</v>
      </c>
    </row>
    <row r="14816" spans="1:7">
      <c r="A14816" t="s">
        <v>4</v>
      </c>
      <c r="B14816" s="4" t="s">
        <v>5</v>
      </c>
      <c r="C14816" s="4" t="s">
        <v>84</v>
      </c>
    </row>
    <row r="14817" spans="1:7">
      <c r="A14817" t="n">
        <v>106228</v>
      </c>
      <c r="B14817" s="29" t="n">
        <v>3</v>
      </c>
      <c r="C14817" s="16" t="n">
        <f t="normal" ca="1">A15869</f>
        <v>0</v>
      </c>
    </row>
    <row r="14818" spans="1:7">
      <c r="A14818" t="s">
        <v>4</v>
      </c>
      <c r="B14818" s="4" t="s">
        <v>5</v>
      </c>
      <c r="C14818" s="4" t="s">
        <v>13</v>
      </c>
      <c r="D14818" s="4" t="s">
        <v>13</v>
      </c>
      <c r="E14818" s="4" t="s">
        <v>9</v>
      </c>
      <c r="F14818" s="4" t="s">
        <v>13</v>
      </c>
      <c r="G14818" s="4" t="s">
        <v>13</v>
      </c>
    </row>
    <row r="14819" spans="1:7">
      <c r="A14819" t="n">
        <v>106233</v>
      </c>
      <c r="B14819" s="25" t="n">
        <v>18</v>
      </c>
      <c r="C14819" s="7" t="n">
        <v>3</v>
      </c>
      <c r="D14819" s="7" t="n">
        <v>0</v>
      </c>
      <c r="E14819" s="7" t="n">
        <v>3</v>
      </c>
      <c r="F14819" s="7" t="n">
        <v>19</v>
      </c>
      <c r="G14819" s="7" t="n">
        <v>1</v>
      </c>
    </row>
    <row r="14820" spans="1:7">
      <c r="A14820" t="s">
        <v>4</v>
      </c>
      <c r="B14820" s="4" t="s">
        <v>5</v>
      </c>
      <c r="C14820" s="4" t="s">
        <v>13</v>
      </c>
      <c r="D14820" s="4" t="s">
        <v>10</v>
      </c>
      <c r="E14820" s="4" t="s">
        <v>10</v>
      </c>
    </row>
    <row r="14821" spans="1:7">
      <c r="A14821" t="n">
        <v>106242</v>
      </c>
      <c r="B14821" s="14" t="n">
        <v>49</v>
      </c>
      <c r="C14821" s="7" t="n">
        <v>5</v>
      </c>
      <c r="D14821" s="7" t="n">
        <v>102</v>
      </c>
      <c r="E14821" s="7" t="n">
        <v>122</v>
      </c>
    </row>
    <row r="14822" spans="1:7">
      <c r="A14822" t="s">
        <v>4</v>
      </c>
      <c r="B14822" s="4" t="s">
        <v>5</v>
      </c>
      <c r="C14822" s="4" t="s">
        <v>10</v>
      </c>
    </row>
    <row r="14823" spans="1:7">
      <c r="A14823" t="n">
        <v>106248</v>
      </c>
      <c r="B14823" s="9" t="n">
        <v>12</v>
      </c>
      <c r="C14823" s="7" t="n">
        <v>9723</v>
      </c>
    </row>
    <row r="14824" spans="1:7">
      <c r="A14824" t="s">
        <v>4</v>
      </c>
      <c r="B14824" s="4" t="s">
        <v>5</v>
      </c>
      <c r="C14824" s="4" t="s">
        <v>6</v>
      </c>
      <c r="D14824" s="4" t="s">
        <v>6</v>
      </c>
      <c r="E14824" s="4" t="s">
        <v>13</v>
      </c>
    </row>
    <row r="14825" spans="1:7">
      <c r="A14825" t="n">
        <v>106251</v>
      </c>
      <c r="B14825" s="45" t="n">
        <v>30</v>
      </c>
      <c r="C14825" s="7" t="s">
        <v>1385</v>
      </c>
      <c r="D14825" s="7" t="s">
        <v>12</v>
      </c>
      <c r="E14825" s="7" t="n">
        <v>0</v>
      </c>
    </row>
    <row r="14826" spans="1:7">
      <c r="A14826" t="s">
        <v>4</v>
      </c>
      <c r="B14826" s="4" t="s">
        <v>5</v>
      </c>
      <c r="C14826" s="4" t="s">
        <v>84</v>
      </c>
    </row>
    <row r="14827" spans="1:7">
      <c r="A14827" t="n">
        <v>106260</v>
      </c>
      <c r="B14827" s="29" t="n">
        <v>3</v>
      </c>
      <c r="C14827" s="16" t="n">
        <f t="normal" ca="1">A15869</f>
        <v>0</v>
      </c>
    </row>
    <row r="14828" spans="1:7">
      <c r="A14828" t="s">
        <v>4</v>
      </c>
      <c r="B14828" s="4" t="s">
        <v>5</v>
      </c>
      <c r="C14828" s="4" t="s">
        <v>13</v>
      </c>
      <c r="D14828" s="4" t="s">
        <v>13</v>
      </c>
      <c r="E14828" s="4" t="s">
        <v>9</v>
      </c>
      <c r="F14828" s="4" t="s">
        <v>13</v>
      </c>
      <c r="G14828" s="4" t="s">
        <v>13</v>
      </c>
    </row>
    <row r="14829" spans="1:7">
      <c r="A14829" t="n">
        <v>106265</v>
      </c>
      <c r="B14829" s="25" t="n">
        <v>18</v>
      </c>
      <c r="C14829" s="7" t="n">
        <v>1</v>
      </c>
      <c r="D14829" s="7" t="n">
        <v>0</v>
      </c>
      <c r="E14829" s="7" t="n">
        <v>120</v>
      </c>
      <c r="F14829" s="7" t="n">
        <v>19</v>
      </c>
      <c r="G14829" s="7" t="n">
        <v>1</v>
      </c>
    </row>
    <row r="14830" spans="1:7">
      <c r="A14830" t="s">
        <v>4</v>
      </c>
      <c r="B14830" s="4" t="s">
        <v>5</v>
      </c>
      <c r="C14830" s="4" t="s">
        <v>13</v>
      </c>
      <c r="D14830" s="4" t="s">
        <v>6</v>
      </c>
    </row>
    <row r="14831" spans="1:7">
      <c r="A14831" t="n">
        <v>106274</v>
      </c>
      <c r="B14831" s="30" t="n">
        <v>2</v>
      </c>
      <c r="C14831" s="7" t="n">
        <v>0</v>
      </c>
      <c r="D14831" s="7" t="s">
        <v>801</v>
      </c>
    </row>
    <row r="14832" spans="1:7">
      <c r="A14832" t="s">
        <v>4</v>
      </c>
      <c r="B14832" s="4" t="s">
        <v>5</v>
      </c>
      <c r="C14832" s="4" t="s">
        <v>84</v>
      </c>
    </row>
    <row r="14833" spans="1:7">
      <c r="A14833" t="n">
        <v>106289</v>
      </c>
      <c r="B14833" s="29" t="n">
        <v>3</v>
      </c>
      <c r="C14833" s="16" t="n">
        <f t="normal" ca="1">A15869</f>
        <v>0</v>
      </c>
    </row>
    <row r="14834" spans="1:7">
      <c r="A14834" t="s">
        <v>4</v>
      </c>
      <c r="B14834" s="4" t="s">
        <v>5</v>
      </c>
      <c r="C14834" s="4" t="s">
        <v>13</v>
      </c>
      <c r="D14834" s="4" t="s">
        <v>13</v>
      </c>
      <c r="E14834" s="4" t="s">
        <v>9</v>
      </c>
      <c r="F14834" s="4" t="s">
        <v>13</v>
      </c>
      <c r="G14834" s="4" t="s">
        <v>13</v>
      </c>
    </row>
    <row r="14835" spans="1:7">
      <c r="A14835" t="n">
        <v>106294</v>
      </c>
      <c r="B14835" s="25" t="n">
        <v>18</v>
      </c>
      <c r="C14835" s="7" t="n">
        <v>1</v>
      </c>
      <c r="D14835" s="7" t="n">
        <v>0</v>
      </c>
      <c r="E14835" s="7" t="n">
        <v>49</v>
      </c>
      <c r="F14835" s="7" t="n">
        <v>19</v>
      </c>
      <c r="G14835" s="7" t="n">
        <v>1</v>
      </c>
    </row>
    <row r="14836" spans="1:7">
      <c r="A14836" t="s">
        <v>4</v>
      </c>
      <c r="B14836" s="4" t="s">
        <v>5</v>
      </c>
      <c r="C14836" s="4" t="s">
        <v>13</v>
      </c>
      <c r="D14836" s="4" t="s">
        <v>6</v>
      </c>
    </row>
    <row r="14837" spans="1:7">
      <c r="A14837" t="n">
        <v>106303</v>
      </c>
      <c r="B14837" s="30" t="n">
        <v>2</v>
      </c>
      <c r="C14837" s="7" t="n">
        <v>0</v>
      </c>
      <c r="D14837" s="7" t="s">
        <v>801</v>
      </c>
    </row>
    <row r="14838" spans="1:7">
      <c r="A14838" t="s">
        <v>4</v>
      </c>
      <c r="B14838" s="4" t="s">
        <v>5</v>
      </c>
      <c r="C14838" s="4" t="s">
        <v>84</v>
      </c>
    </row>
    <row r="14839" spans="1:7">
      <c r="A14839" t="n">
        <v>106318</v>
      </c>
      <c r="B14839" s="29" t="n">
        <v>3</v>
      </c>
      <c r="C14839" s="16" t="n">
        <f t="normal" ca="1">A15869</f>
        <v>0</v>
      </c>
    </row>
    <row r="14840" spans="1:7">
      <c r="A14840" t="s">
        <v>4</v>
      </c>
      <c r="B14840" s="4" t="s">
        <v>5</v>
      </c>
      <c r="C14840" s="4" t="s">
        <v>13</v>
      </c>
      <c r="D14840" s="4" t="s">
        <v>13</v>
      </c>
      <c r="E14840" s="4" t="s">
        <v>9</v>
      </c>
      <c r="F14840" s="4" t="s">
        <v>13</v>
      </c>
      <c r="G14840" s="4" t="s">
        <v>13</v>
      </c>
    </row>
    <row r="14841" spans="1:7">
      <c r="A14841" t="n">
        <v>106323</v>
      </c>
      <c r="B14841" s="25" t="n">
        <v>18</v>
      </c>
      <c r="C14841" s="7" t="n">
        <v>1</v>
      </c>
      <c r="D14841" s="7" t="n">
        <v>0</v>
      </c>
      <c r="E14841" s="7" t="n">
        <v>237</v>
      </c>
      <c r="F14841" s="7" t="n">
        <v>19</v>
      </c>
      <c r="G14841" s="7" t="n">
        <v>1</v>
      </c>
    </row>
    <row r="14842" spans="1:7">
      <c r="A14842" t="s">
        <v>4</v>
      </c>
      <c r="B14842" s="4" t="s">
        <v>5</v>
      </c>
      <c r="C14842" s="4" t="s">
        <v>13</v>
      </c>
      <c r="D14842" s="4" t="s">
        <v>6</v>
      </c>
    </row>
    <row r="14843" spans="1:7">
      <c r="A14843" t="n">
        <v>106332</v>
      </c>
      <c r="B14843" s="30" t="n">
        <v>2</v>
      </c>
      <c r="C14843" s="7" t="n">
        <v>0</v>
      </c>
      <c r="D14843" s="7" t="s">
        <v>801</v>
      </c>
    </row>
    <row r="14844" spans="1:7">
      <c r="A14844" t="s">
        <v>4</v>
      </c>
      <c r="B14844" s="4" t="s">
        <v>5</v>
      </c>
      <c r="C14844" s="4" t="s">
        <v>84</v>
      </c>
    </row>
    <row r="14845" spans="1:7">
      <c r="A14845" t="n">
        <v>106347</v>
      </c>
      <c r="B14845" s="29" t="n">
        <v>3</v>
      </c>
      <c r="C14845" s="16" t="n">
        <f t="normal" ca="1">A15869</f>
        <v>0</v>
      </c>
    </row>
    <row r="14846" spans="1:7">
      <c r="A14846" t="s">
        <v>4</v>
      </c>
      <c r="B14846" s="4" t="s">
        <v>5</v>
      </c>
      <c r="C14846" s="4" t="s">
        <v>10</v>
      </c>
    </row>
    <row r="14847" spans="1:7">
      <c r="A14847" t="n">
        <v>106352</v>
      </c>
      <c r="B14847" s="9" t="n">
        <v>12</v>
      </c>
      <c r="C14847" s="7" t="n">
        <v>6403</v>
      </c>
    </row>
    <row r="14848" spans="1:7">
      <c r="A14848" t="s">
        <v>4</v>
      </c>
      <c r="B14848" s="4" t="s">
        <v>5</v>
      </c>
      <c r="C14848" s="4" t="s">
        <v>13</v>
      </c>
      <c r="D14848" s="4" t="s">
        <v>13</v>
      </c>
      <c r="E14848" s="4" t="s">
        <v>9</v>
      </c>
      <c r="F14848" s="4" t="s">
        <v>13</v>
      </c>
      <c r="G14848" s="4" t="s">
        <v>13</v>
      </c>
    </row>
    <row r="14849" spans="1:7">
      <c r="A14849" t="n">
        <v>106355</v>
      </c>
      <c r="B14849" s="25" t="n">
        <v>18</v>
      </c>
      <c r="C14849" s="7" t="n">
        <v>1</v>
      </c>
      <c r="D14849" s="7" t="n">
        <v>0</v>
      </c>
      <c r="E14849" s="7" t="n">
        <v>12</v>
      </c>
      <c r="F14849" s="7" t="n">
        <v>19</v>
      </c>
      <c r="G14849" s="7" t="n">
        <v>1</v>
      </c>
    </row>
    <row r="14850" spans="1:7">
      <c r="A14850" t="s">
        <v>4</v>
      </c>
      <c r="B14850" s="4" t="s">
        <v>5</v>
      </c>
      <c r="C14850" s="4" t="s">
        <v>13</v>
      </c>
      <c r="D14850" s="4" t="s">
        <v>6</v>
      </c>
    </row>
    <row r="14851" spans="1:7">
      <c r="A14851" t="n">
        <v>106364</v>
      </c>
      <c r="B14851" s="30" t="n">
        <v>2</v>
      </c>
      <c r="C14851" s="7" t="n">
        <v>0</v>
      </c>
      <c r="D14851" s="7" t="s">
        <v>1067</v>
      </c>
    </row>
    <row r="14852" spans="1:7">
      <c r="A14852" t="s">
        <v>4</v>
      </c>
      <c r="B14852" s="4" t="s">
        <v>5</v>
      </c>
      <c r="C14852" s="4" t="s">
        <v>84</v>
      </c>
    </row>
    <row r="14853" spans="1:7">
      <c r="A14853" t="n">
        <v>106379</v>
      </c>
      <c r="B14853" s="29" t="n">
        <v>3</v>
      </c>
      <c r="C14853" s="16" t="n">
        <f t="normal" ca="1">A15869</f>
        <v>0</v>
      </c>
    </row>
    <row r="14854" spans="1:7">
      <c r="A14854" t="s">
        <v>4</v>
      </c>
      <c r="B14854" s="4" t="s">
        <v>5</v>
      </c>
      <c r="C14854" s="4" t="s">
        <v>13</v>
      </c>
      <c r="D14854" s="4" t="s">
        <v>10</v>
      </c>
    </row>
    <row r="14855" spans="1:7">
      <c r="A14855" t="n">
        <v>106384</v>
      </c>
      <c r="B14855" s="20" t="n">
        <v>95</v>
      </c>
      <c r="C14855" s="7" t="n">
        <v>4</v>
      </c>
      <c r="D14855" s="7" t="n">
        <v>7</v>
      </c>
    </row>
    <row r="14856" spans="1:7">
      <c r="A14856" t="s">
        <v>4</v>
      </c>
      <c r="B14856" s="4" t="s">
        <v>5</v>
      </c>
      <c r="C14856" s="4" t="s">
        <v>13</v>
      </c>
      <c r="D14856" s="4" t="s">
        <v>10</v>
      </c>
      <c r="E14856" s="4" t="s">
        <v>10</v>
      </c>
      <c r="F14856" s="4" t="s">
        <v>10</v>
      </c>
    </row>
    <row r="14857" spans="1:7">
      <c r="A14857" t="n">
        <v>106388</v>
      </c>
      <c r="B14857" s="20" t="n">
        <v>95</v>
      </c>
      <c r="C14857" s="7" t="n">
        <v>5</v>
      </c>
      <c r="D14857" s="7" t="n">
        <v>0</v>
      </c>
      <c r="E14857" s="7" t="n">
        <v>1</v>
      </c>
      <c r="F14857" s="7" t="n">
        <v>6500</v>
      </c>
    </row>
    <row r="14858" spans="1:7">
      <c r="A14858" t="s">
        <v>4</v>
      </c>
      <c r="B14858" s="4" t="s">
        <v>5</v>
      </c>
      <c r="C14858" s="4" t="s">
        <v>13</v>
      </c>
      <c r="D14858" s="4" t="s">
        <v>10</v>
      </c>
      <c r="E14858" s="4" t="s">
        <v>10</v>
      </c>
      <c r="F14858" s="4" t="s">
        <v>10</v>
      </c>
    </row>
    <row r="14859" spans="1:7">
      <c r="A14859" t="n">
        <v>106396</v>
      </c>
      <c r="B14859" s="20" t="n">
        <v>95</v>
      </c>
      <c r="C14859" s="7" t="n">
        <v>5</v>
      </c>
      <c r="D14859" s="7" t="n">
        <v>0</v>
      </c>
      <c r="E14859" s="7" t="n">
        <v>2</v>
      </c>
      <c r="F14859" s="7" t="n">
        <v>6500</v>
      </c>
    </row>
    <row r="14860" spans="1:7">
      <c r="A14860" t="s">
        <v>4</v>
      </c>
      <c r="B14860" s="4" t="s">
        <v>5</v>
      </c>
      <c r="C14860" s="4" t="s">
        <v>13</v>
      </c>
      <c r="D14860" s="4" t="s">
        <v>10</v>
      </c>
      <c r="E14860" s="4" t="s">
        <v>10</v>
      </c>
      <c r="F14860" s="4" t="s">
        <v>10</v>
      </c>
    </row>
    <row r="14861" spans="1:7">
      <c r="A14861" t="n">
        <v>106404</v>
      </c>
      <c r="B14861" s="20" t="n">
        <v>95</v>
      </c>
      <c r="C14861" s="7" t="n">
        <v>5</v>
      </c>
      <c r="D14861" s="7" t="n">
        <v>0</v>
      </c>
      <c r="E14861" s="7" t="n">
        <v>3</v>
      </c>
      <c r="F14861" s="7" t="n">
        <v>6500</v>
      </c>
    </row>
    <row r="14862" spans="1:7">
      <c r="A14862" t="s">
        <v>4</v>
      </c>
      <c r="B14862" s="4" t="s">
        <v>5</v>
      </c>
      <c r="C14862" s="4" t="s">
        <v>13</v>
      </c>
      <c r="D14862" s="4" t="s">
        <v>10</v>
      </c>
      <c r="E14862" s="4" t="s">
        <v>10</v>
      </c>
      <c r="F14862" s="4" t="s">
        <v>10</v>
      </c>
    </row>
    <row r="14863" spans="1:7">
      <c r="A14863" t="n">
        <v>106412</v>
      </c>
      <c r="B14863" s="20" t="n">
        <v>95</v>
      </c>
      <c r="C14863" s="7" t="n">
        <v>5</v>
      </c>
      <c r="D14863" s="7" t="n">
        <v>0</v>
      </c>
      <c r="E14863" s="7" t="n">
        <v>4</v>
      </c>
      <c r="F14863" s="7" t="n">
        <v>6500</v>
      </c>
    </row>
    <row r="14864" spans="1:7">
      <c r="A14864" t="s">
        <v>4</v>
      </c>
      <c r="B14864" s="4" t="s">
        <v>5</v>
      </c>
      <c r="C14864" s="4" t="s">
        <v>13</v>
      </c>
      <c r="D14864" s="4" t="s">
        <v>10</v>
      </c>
      <c r="E14864" s="4" t="s">
        <v>10</v>
      </c>
      <c r="F14864" s="4" t="s">
        <v>10</v>
      </c>
    </row>
    <row r="14865" spans="1:7">
      <c r="A14865" t="n">
        <v>106420</v>
      </c>
      <c r="B14865" s="20" t="n">
        <v>95</v>
      </c>
      <c r="C14865" s="7" t="n">
        <v>5</v>
      </c>
      <c r="D14865" s="7" t="n">
        <v>0</v>
      </c>
      <c r="E14865" s="7" t="n">
        <v>5</v>
      </c>
      <c r="F14865" s="7" t="n">
        <v>6500</v>
      </c>
    </row>
    <row r="14866" spans="1:7">
      <c r="A14866" t="s">
        <v>4</v>
      </c>
      <c r="B14866" s="4" t="s">
        <v>5</v>
      </c>
      <c r="C14866" s="4" t="s">
        <v>13</v>
      </c>
      <c r="D14866" s="4" t="s">
        <v>10</v>
      </c>
      <c r="E14866" s="4" t="s">
        <v>10</v>
      </c>
      <c r="F14866" s="4" t="s">
        <v>10</v>
      </c>
    </row>
    <row r="14867" spans="1:7">
      <c r="A14867" t="n">
        <v>106428</v>
      </c>
      <c r="B14867" s="20" t="n">
        <v>95</v>
      </c>
      <c r="C14867" s="7" t="n">
        <v>5</v>
      </c>
      <c r="D14867" s="7" t="n">
        <v>0</v>
      </c>
      <c r="E14867" s="7" t="n">
        <v>6</v>
      </c>
      <c r="F14867" s="7" t="n">
        <v>6500</v>
      </c>
    </row>
    <row r="14868" spans="1:7">
      <c r="A14868" t="s">
        <v>4</v>
      </c>
      <c r="B14868" s="4" t="s">
        <v>5</v>
      </c>
      <c r="C14868" s="4" t="s">
        <v>13</v>
      </c>
      <c r="D14868" s="4" t="s">
        <v>10</v>
      </c>
      <c r="E14868" s="4" t="s">
        <v>10</v>
      </c>
      <c r="F14868" s="4" t="s">
        <v>10</v>
      </c>
    </row>
    <row r="14869" spans="1:7">
      <c r="A14869" t="n">
        <v>106436</v>
      </c>
      <c r="B14869" s="20" t="n">
        <v>95</v>
      </c>
      <c r="C14869" s="7" t="n">
        <v>5</v>
      </c>
      <c r="D14869" s="7" t="n">
        <v>0</v>
      </c>
      <c r="E14869" s="7" t="n">
        <v>7</v>
      </c>
      <c r="F14869" s="7" t="n">
        <v>6500</v>
      </c>
    </row>
    <row r="14870" spans="1:7">
      <c r="A14870" t="s">
        <v>4</v>
      </c>
      <c r="B14870" s="4" t="s">
        <v>5</v>
      </c>
      <c r="C14870" s="4" t="s">
        <v>13</v>
      </c>
      <c r="D14870" s="4" t="s">
        <v>10</v>
      </c>
      <c r="E14870" s="4" t="s">
        <v>10</v>
      </c>
      <c r="F14870" s="4" t="s">
        <v>10</v>
      </c>
    </row>
    <row r="14871" spans="1:7">
      <c r="A14871" t="n">
        <v>106444</v>
      </c>
      <c r="B14871" s="20" t="n">
        <v>95</v>
      </c>
      <c r="C14871" s="7" t="n">
        <v>5</v>
      </c>
      <c r="D14871" s="7" t="n">
        <v>0</v>
      </c>
      <c r="E14871" s="7" t="n">
        <v>9</v>
      </c>
      <c r="F14871" s="7" t="n">
        <v>6500</v>
      </c>
    </row>
    <row r="14872" spans="1:7">
      <c r="A14872" t="s">
        <v>4</v>
      </c>
      <c r="B14872" s="4" t="s">
        <v>5</v>
      </c>
      <c r="C14872" s="4" t="s">
        <v>13</v>
      </c>
      <c r="D14872" s="4" t="s">
        <v>10</v>
      </c>
      <c r="E14872" s="4" t="s">
        <v>10</v>
      </c>
      <c r="F14872" s="4" t="s">
        <v>10</v>
      </c>
    </row>
    <row r="14873" spans="1:7">
      <c r="A14873" t="n">
        <v>106452</v>
      </c>
      <c r="B14873" s="20" t="n">
        <v>95</v>
      </c>
      <c r="C14873" s="7" t="n">
        <v>5</v>
      </c>
      <c r="D14873" s="7" t="n">
        <v>0</v>
      </c>
      <c r="E14873" s="7" t="n">
        <v>11</v>
      </c>
      <c r="F14873" s="7" t="n">
        <v>6500</v>
      </c>
    </row>
    <row r="14874" spans="1:7">
      <c r="A14874" t="s">
        <v>4</v>
      </c>
      <c r="B14874" s="4" t="s">
        <v>5</v>
      </c>
      <c r="C14874" s="4" t="s">
        <v>13</v>
      </c>
      <c r="D14874" s="4" t="s">
        <v>10</v>
      </c>
      <c r="E14874" s="4" t="s">
        <v>10</v>
      </c>
      <c r="F14874" s="4" t="s">
        <v>10</v>
      </c>
    </row>
    <row r="14875" spans="1:7">
      <c r="A14875" t="n">
        <v>106460</v>
      </c>
      <c r="B14875" s="20" t="n">
        <v>95</v>
      </c>
      <c r="C14875" s="7" t="n">
        <v>5</v>
      </c>
      <c r="D14875" s="7" t="n">
        <v>0</v>
      </c>
      <c r="E14875" s="7" t="n">
        <v>18</v>
      </c>
      <c r="F14875" s="7" t="n">
        <v>5000</v>
      </c>
    </row>
    <row r="14876" spans="1:7">
      <c r="A14876" t="s">
        <v>4</v>
      </c>
      <c r="B14876" s="4" t="s">
        <v>5</v>
      </c>
      <c r="C14876" s="4" t="s">
        <v>13</v>
      </c>
      <c r="D14876" s="4" t="s">
        <v>10</v>
      </c>
      <c r="E14876" s="4" t="s">
        <v>10</v>
      </c>
      <c r="F14876" s="4" t="s">
        <v>10</v>
      </c>
    </row>
    <row r="14877" spans="1:7">
      <c r="A14877" t="n">
        <v>106468</v>
      </c>
      <c r="B14877" s="20" t="n">
        <v>95</v>
      </c>
      <c r="C14877" s="7" t="n">
        <v>5</v>
      </c>
      <c r="D14877" s="7" t="n">
        <v>0</v>
      </c>
      <c r="E14877" s="7" t="n">
        <v>13</v>
      </c>
      <c r="F14877" s="7" t="n">
        <v>5000</v>
      </c>
    </row>
    <row r="14878" spans="1:7">
      <c r="A14878" t="s">
        <v>4</v>
      </c>
      <c r="B14878" s="4" t="s">
        <v>5</v>
      </c>
      <c r="C14878" s="4" t="s">
        <v>10</v>
      </c>
    </row>
    <row r="14879" spans="1:7">
      <c r="A14879" t="n">
        <v>106476</v>
      </c>
      <c r="B14879" s="9" t="n">
        <v>12</v>
      </c>
      <c r="C14879" s="7" t="n">
        <v>10971</v>
      </c>
    </row>
    <row r="14880" spans="1:7">
      <c r="A14880" t="s">
        <v>4</v>
      </c>
      <c r="B14880" s="4" t="s">
        <v>5</v>
      </c>
      <c r="C14880" s="4" t="s">
        <v>10</v>
      </c>
    </row>
    <row r="14881" spans="1:6">
      <c r="A14881" t="n">
        <v>106479</v>
      </c>
      <c r="B14881" s="9" t="n">
        <v>12</v>
      </c>
      <c r="C14881" s="7" t="n">
        <v>10976</v>
      </c>
    </row>
    <row r="14882" spans="1:6">
      <c r="A14882" t="s">
        <v>4</v>
      </c>
      <c r="B14882" s="4" t="s">
        <v>5</v>
      </c>
      <c r="C14882" s="4" t="s">
        <v>10</v>
      </c>
    </row>
    <row r="14883" spans="1:6">
      <c r="A14883" t="n">
        <v>106482</v>
      </c>
      <c r="B14883" s="9" t="n">
        <v>12</v>
      </c>
      <c r="C14883" s="7" t="n">
        <v>10972</v>
      </c>
    </row>
    <row r="14884" spans="1:6">
      <c r="A14884" t="s">
        <v>4</v>
      </c>
      <c r="B14884" s="4" t="s">
        <v>5</v>
      </c>
      <c r="C14884" s="4" t="s">
        <v>10</v>
      </c>
    </row>
    <row r="14885" spans="1:6">
      <c r="A14885" t="n">
        <v>106485</v>
      </c>
      <c r="B14885" s="9" t="n">
        <v>12</v>
      </c>
      <c r="C14885" s="7" t="n">
        <v>10977</v>
      </c>
    </row>
    <row r="14886" spans="1:6">
      <c r="A14886" t="s">
        <v>4</v>
      </c>
      <c r="B14886" s="4" t="s">
        <v>5</v>
      </c>
      <c r="C14886" s="4" t="s">
        <v>10</v>
      </c>
    </row>
    <row r="14887" spans="1:6">
      <c r="A14887" t="n">
        <v>106488</v>
      </c>
      <c r="B14887" s="9" t="n">
        <v>12</v>
      </c>
      <c r="C14887" s="7" t="n">
        <v>10973</v>
      </c>
    </row>
    <row r="14888" spans="1:6">
      <c r="A14888" t="s">
        <v>4</v>
      </c>
      <c r="B14888" s="4" t="s">
        <v>5</v>
      </c>
      <c r="C14888" s="4" t="s">
        <v>10</v>
      </c>
    </row>
    <row r="14889" spans="1:6">
      <c r="A14889" t="n">
        <v>106491</v>
      </c>
      <c r="B14889" s="9" t="n">
        <v>12</v>
      </c>
      <c r="C14889" s="7" t="n">
        <v>10979</v>
      </c>
    </row>
    <row r="14890" spans="1:6">
      <c r="A14890" t="s">
        <v>4</v>
      </c>
      <c r="B14890" s="4" t="s">
        <v>5</v>
      </c>
      <c r="C14890" s="4" t="s">
        <v>10</v>
      </c>
    </row>
    <row r="14891" spans="1:6">
      <c r="A14891" t="n">
        <v>106494</v>
      </c>
      <c r="B14891" s="9" t="n">
        <v>12</v>
      </c>
      <c r="C14891" s="7" t="n">
        <v>10974</v>
      </c>
    </row>
    <row r="14892" spans="1:6">
      <c r="A14892" t="s">
        <v>4</v>
      </c>
      <c r="B14892" s="4" t="s">
        <v>5</v>
      </c>
      <c r="C14892" s="4" t="s">
        <v>10</v>
      </c>
    </row>
    <row r="14893" spans="1:6">
      <c r="A14893" t="n">
        <v>106497</v>
      </c>
      <c r="B14893" s="9" t="n">
        <v>12</v>
      </c>
      <c r="C14893" s="7" t="n">
        <v>10975</v>
      </c>
    </row>
    <row r="14894" spans="1:6">
      <c r="A14894" t="s">
        <v>4</v>
      </c>
      <c r="B14894" s="4" t="s">
        <v>5</v>
      </c>
      <c r="C14894" s="4" t="s">
        <v>10</v>
      </c>
    </row>
    <row r="14895" spans="1:6">
      <c r="A14895" t="n">
        <v>106500</v>
      </c>
      <c r="B14895" s="9" t="n">
        <v>12</v>
      </c>
      <c r="C14895" s="7" t="n">
        <v>10980</v>
      </c>
    </row>
    <row r="14896" spans="1:6">
      <c r="A14896" t="s">
        <v>4</v>
      </c>
      <c r="B14896" s="4" t="s">
        <v>5</v>
      </c>
      <c r="C14896" s="4" t="s">
        <v>10</v>
      </c>
    </row>
    <row r="14897" spans="1:3">
      <c r="A14897" t="n">
        <v>106503</v>
      </c>
      <c r="B14897" s="9" t="n">
        <v>12</v>
      </c>
      <c r="C14897" s="7" t="n">
        <v>10862</v>
      </c>
    </row>
    <row r="14898" spans="1:3">
      <c r="A14898" t="s">
        <v>4</v>
      </c>
      <c r="B14898" s="4" t="s">
        <v>5</v>
      </c>
      <c r="C14898" s="4" t="s">
        <v>10</v>
      </c>
    </row>
    <row r="14899" spans="1:3">
      <c r="A14899" t="n">
        <v>106506</v>
      </c>
      <c r="B14899" s="9" t="n">
        <v>12</v>
      </c>
      <c r="C14899" s="7" t="n">
        <v>10866</v>
      </c>
    </row>
    <row r="14900" spans="1:3">
      <c r="A14900" t="s">
        <v>4</v>
      </c>
      <c r="B14900" s="4" t="s">
        <v>5</v>
      </c>
      <c r="C14900" s="4" t="s">
        <v>13</v>
      </c>
      <c r="D14900" s="4" t="s">
        <v>13</v>
      </c>
      <c r="E14900" s="4" t="s">
        <v>9</v>
      </c>
      <c r="F14900" s="4" t="s">
        <v>13</v>
      </c>
      <c r="G14900" s="4" t="s">
        <v>13</v>
      </c>
    </row>
    <row r="14901" spans="1:3">
      <c r="A14901" t="n">
        <v>106509</v>
      </c>
      <c r="B14901" s="25" t="n">
        <v>18</v>
      </c>
      <c r="C14901" s="7" t="n">
        <v>1</v>
      </c>
      <c r="D14901" s="7" t="n">
        <v>0</v>
      </c>
      <c r="E14901" s="7" t="n">
        <v>6</v>
      </c>
      <c r="F14901" s="7" t="n">
        <v>19</v>
      </c>
      <c r="G14901" s="7" t="n">
        <v>1</v>
      </c>
    </row>
    <row r="14902" spans="1:3">
      <c r="A14902" t="s">
        <v>4</v>
      </c>
      <c r="B14902" s="4" t="s">
        <v>5</v>
      </c>
      <c r="C14902" s="4" t="s">
        <v>13</v>
      </c>
      <c r="D14902" s="4" t="s">
        <v>6</v>
      </c>
    </row>
    <row r="14903" spans="1:3">
      <c r="A14903" t="n">
        <v>106518</v>
      </c>
      <c r="B14903" s="30" t="n">
        <v>2</v>
      </c>
      <c r="C14903" s="7" t="n">
        <v>0</v>
      </c>
      <c r="D14903" s="7" t="s">
        <v>1067</v>
      </c>
    </row>
    <row r="14904" spans="1:3">
      <c r="A14904" t="s">
        <v>4</v>
      </c>
      <c r="B14904" s="4" t="s">
        <v>5</v>
      </c>
      <c r="C14904" s="4" t="s">
        <v>84</v>
      </c>
    </row>
    <row r="14905" spans="1:3">
      <c r="A14905" t="n">
        <v>106533</v>
      </c>
      <c r="B14905" s="29" t="n">
        <v>3</v>
      </c>
      <c r="C14905" s="16" t="n">
        <f t="normal" ca="1">A15869</f>
        <v>0</v>
      </c>
    </row>
    <row r="14906" spans="1:3">
      <c r="A14906" t="s">
        <v>4</v>
      </c>
      <c r="B14906" s="4" t="s">
        <v>5</v>
      </c>
      <c r="C14906" s="4" t="s">
        <v>13</v>
      </c>
      <c r="D14906" s="4" t="s">
        <v>13</v>
      </c>
      <c r="E14906" s="4" t="s">
        <v>9</v>
      </c>
      <c r="F14906" s="4" t="s">
        <v>13</v>
      </c>
      <c r="G14906" s="4" t="s">
        <v>13</v>
      </c>
    </row>
    <row r="14907" spans="1:3">
      <c r="A14907" t="n">
        <v>106538</v>
      </c>
      <c r="B14907" s="25" t="n">
        <v>18</v>
      </c>
      <c r="C14907" s="7" t="n">
        <v>1</v>
      </c>
      <c r="D14907" s="7" t="n">
        <v>0</v>
      </c>
      <c r="E14907" s="7" t="n">
        <v>33</v>
      </c>
      <c r="F14907" s="7" t="n">
        <v>19</v>
      </c>
      <c r="G14907" s="7" t="n">
        <v>1</v>
      </c>
    </row>
    <row r="14908" spans="1:3">
      <c r="A14908" t="s">
        <v>4</v>
      </c>
      <c r="B14908" s="4" t="s">
        <v>5</v>
      </c>
      <c r="C14908" s="4" t="s">
        <v>13</v>
      </c>
      <c r="D14908" s="4" t="s">
        <v>6</v>
      </c>
    </row>
    <row r="14909" spans="1:3">
      <c r="A14909" t="n">
        <v>106547</v>
      </c>
      <c r="B14909" s="30" t="n">
        <v>2</v>
      </c>
      <c r="C14909" s="7" t="n">
        <v>0</v>
      </c>
      <c r="D14909" s="7" t="s">
        <v>1067</v>
      </c>
    </row>
    <row r="14910" spans="1:3">
      <c r="A14910" t="s">
        <v>4</v>
      </c>
      <c r="B14910" s="4" t="s">
        <v>5</v>
      </c>
      <c r="C14910" s="4" t="s">
        <v>84</v>
      </c>
    </row>
    <row r="14911" spans="1:3">
      <c r="A14911" t="n">
        <v>106562</v>
      </c>
      <c r="B14911" s="29" t="n">
        <v>3</v>
      </c>
      <c r="C14911" s="16" t="n">
        <f t="normal" ca="1">A15869</f>
        <v>0</v>
      </c>
    </row>
    <row r="14912" spans="1:3">
      <c r="A14912" t="s">
        <v>4</v>
      </c>
      <c r="B14912" s="4" t="s">
        <v>5</v>
      </c>
      <c r="C14912" s="4" t="s">
        <v>13</v>
      </c>
      <c r="D14912" s="4" t="s">
        <v>13</v>
      </c>
      <c r="E14912" s="4" t="s">
        <v>9</v>
      </c>
      <c r="F14912" s="4" t="s">
        <v>13</v>
      </c>
      <c r="G14912" s="4" t="s">
        <v>13</v>
      </c>
    </row>
    <row r="14913" spans="1:7">
      <c r="A14913" t="n">
        <v>106567</v>
      </c>
      <c r="B14913" s="25" t="n">
        <v>18</v>
      </c>
      <c r="C14913" s="7" t="n">
        <v>1</v>
      </c>
      <c r="D14913" s="7" t="n">
        <v>0</v>
      </c>
      <c r="E14913" s="7" t="n">
        <v>76</v>
      </c>
      <c r="F14913" s="7" t="n">
        <v>19</v>
      </c>
      <c r="G14913" s="7" t="n">
        <v>1</v>
      </c>
    </row>
    <row r="14914" spans="1:7">
      <c r="A14914" t="s">
        <v>4</v>
      </c>
      <c r="B14914" s="4" t="s">
        <v>5</v>
      </c>
      <c r="C14914" s="4" t="s">
        <v>13</v>
      </c>
      <c r="D14914" s="4" t="s">
        <v>6</v>
      </c>
    </row>
    <row r="14915" spans="1:7">
      <c r="A14915" t="n">
        <v>106576</v>
      </c>
      <c r="B14915" s="30" t="n">
        <v>2</v>
      </c>
      <c r="C14915" s="7" t="n">
        <v>0</v>
      </c>
      <c r="D14915" s="7" t="s">
        <v>1067</v>
      </c>
    </row>
    <row r="14916" spans="1:7">
      <c r="A14916" t="s">
        <v>4</v>
      </c>
      <c r="B14916" s="4" t="s">
        <v>5</v>
      </c>
      <c r="C14916" s="4" t="s">
        <v>84</v>
      </c>
    </row>
    <row r="14917" spans="1:7">
      <c r="A14917" t="n">
        <v>106591</v>
      </c>
      <c r="B14917" s="29" t="n">
        <v>3</v>
      </c>
      <c r="C14917" s="16" t="n">
        <f t="normal" ca="1">A15869</f>
        <v>0</v>
      </c>
    </row>
    <row r="14918" spans="1:7">
      <c r="A14918" t="s">
        <v>4</v>
      </c>
      <c r="B14918" s="4" t="s">
        <v>5</v>
      </c>
      <c r="C14918" s="4" t="s">
        <v>10</v>
      </c>
    </row>
    <row r="14919" spans="1:7">
      <c r="A14919" t="n">
        <v>106596</v>
      </c>
      <c r="B14919" s="9" t="n">
        <v>12</v>
      </c>
      <c r="C14919" s="7" t="n">
        <v>8531</v>
      </c>
    </row>
    <row r="14920" spans="1:7">
      <c r="A14920" t="s">
        <v>4</v>
      </c>
      <c r="B14920" s="4" t="s">
        <v>5</v>
      </c>
      <c r="C14920" s="4" t="s">
        <v>10</v>
      </c>
    </row>
    <row r="14921" spans="1:7">
      <c r="A14921" t="n">
        <v>106599</v>
      </c>
      <c r="B14921" s="9" t="n">
        <v>12</v>
      </c>
      <c r="C14921" s="7" t="n">
        <v>10805</v>
      </c>
    </row>
    <row r="14922" spans="1:7">
      <c r="A14922" t="s">
        <v>4</v>
      </c>
      <c r="B14922" s="4" t="s">
        <v>5</v>
      </c>
      <c r="C14922" s="4" t="s">
        <v>10</v>
      </c>
    </row>
    <row r="14923" spans="1:7">
      <c r="A14923" t="n">
        <v>106602</v>
      </c>
      <c r="B14923" s="9" t="n">
        <v>12</v>
      </c>
      <c r="C14923" s="7" t="n">
        <v>10811</v>
      </c>
    </row>
    <row r="14924" spans="1:7">
      <c r="A14924" t="s">
        <v>4</v>
      </c>
      <c r="B14924" s="4" t="s">
        <v>5</v>
      </c>
      <c r="C14924" s="4" t="s">
        <v>10</v>
      </c>
    </row>
    <row r="14925" spans="1:7">
      <c r="A14925" t="n">
        <v>106605</v>
      </c>
      <c r="B14925" s="9" t="n">
        <v>12</v>
      </c>
      <c r="C14925" s="7" t="n">
        <v>10817</v>
      </c>
    </row>
    <row r="14926" spans="1:7">
      <c r="A14926" t="s">
        <v>4</v>
      </c>
      <c r="B14926" s="4" t="s">
        <v>5</v>
      </c>
      <c r="C14926" s="4" t="s">
        <v>10</v>
      </c>
    </row>
    <row r="14927" spans="1:7">
      <c r="A14927" t="n">
        <v>106608</v>
      </c>
      <c r="B14927" s="9" t="n">
        <v>12</v>
      </c>
      <c r="C14927" s="7" t="n">
        <v>10823</v>
      </c>
    </row>
    <row r="14928" spans="1:7">
      <c r="A14928" t="s">
        <v>4</v>
      </c>
      <c r="B14928" s="4" t="s">
        <v>5</v>
      </c>
      <c r="C14928" s="4" t="s">
        <v>10</v>
      </c>
    </row>
    <row r="14929" spans="1:7">
      <c r="A14929" t="n">
        <v>106611</v>
      </c>
      <c r="B14929" s="9" t="n">
        <v>12</v>
      </c>
      <c r="C14929" s="7" t="n">
        <v>10829</v>
      </c>
    </row>
    <row r="14930" spans="1:7">
      <c r="A14930" t="s">
        <v>4</v>
      </c>
      <c r="B14930" s="4" t="s">
        <v>5</v>
      </c>
      <c r="C14930" s="4" t="s">
        <v>10</v>
      </c>
    </row>
    <row r="14931" spans="1:7">
      <c r="A14931" t="n">
        <v>106614</v>
      </c>
      <c r="B14931" s="9" t="n">
        <v>12</v>
      </c>
      <c r="C14931" s="7" t="n">
        <v>10835</v>
      </c>
    </row>
    <row r="14932" spans="1:7">
      <c r="A14932" t="s">
        <v>4</v>
      </c>
      <c r="B14932" s="4" t="s">
        <v>5</v>
      </c>
      <c r="C14932" s="4" t="s">
        <v>10</v>
      </c>
    </row>
    <row r="14933" spans="1:7">
      <c r="A14933" t="n">
        <v>106617</v>
      </c>
      <c r="B14933" s="9" t="n">
        <v>12</v>
      </c>
      <c r="C14933" s="7" t="n">
        <v>10841</v>
      </c>
    </row>
    <row r="14934" spans="1:7">
      <c r="A14934" t="s">
        <v>4</v>
      </c>
      <c r="B14934" s="4" t="s">
        <v>5</v>
      </c>
      <c r="C14934" s="4" t="s">
        <v>10</v>
      </c>
    </row>
    <row r="14935" spans="1:7">
      <c r="A14935" t="n">
        <v>106620</v>
      </c>
      <c r="B14935" s="9" t="n">
        <v>12</v>
      </c>
      <c r="C14935" s="7" t="n">
        <v>10847</v>
      </c>
    </row>
    <row r="14936" spans="1:7">
      <c r="A14936" t="s">
        <v>4</v>
      </c>
      <c r="B14936" s="4" t="s">
        <v>5</v>
      </c>
      <c r="C14936" s="4" t="s">
        <v>10</v>
      </c>
    </row>
    <row r="14937" spans="1:7">
      <c r="A14937" t="n">
        <v>106623</v>
      </c>
      <c r="B14937" s="9" t="n">
        <v>12</v>
      </c>
      <c r="C14937" s="7" t="n">
        <v>10853</v>
      </c>
    </row>
    <row r="14938" spans="1:7">
      <c r="A14938" t="s">
        <v>4</v>
      </c>
      <c r="B14938" s="4" t="s">
        <v>5</v>
      </c>
      <c r="C14938" s="4" t="s">
        <v>10</v>
      </c>
    </row>
    <row r="14939" spans="1:7">
      <c r="A14939" t="n">
        <v>106626</v>
      </c>
      <c r="B14939" s="9" t="n">
        <v>12</v>
      </c>
      <c r="C14939" s="7" t="n">
        <v>10859</v>
      </c>
    </row>
    <row r="14940" spans="1:7">
      <c r="A14940" t="s">
        <v>4</v>
      </c>
      <c r="B14940" s="4" t="s">
        <v>5</v>
      </c>
      <c r="C14940" s="4" t="s">
        <v>13</v>
      </c>
      <c r="D14940" s="4" t="s">
        <v>10</v>
      </c>
      <c r="E14940" s="4" t="s">
        <v>10</v>
      </c>
    </row>
    <row r="14941" spans="1:7">
      <c r="A14941" t="n">
        <v>106629</v>
      </c>
      <c r="B14941" s="14" t="n">
        <v>49</v>
      </c>
      <c r="C14941" s="7" t="n">
        <v>5</v>
      </c>
      <c r="D14941" s="7" t="n">
        <v>100</v>
      </c>
      <c r="E14941" s="7" t="n">
        <v>501</v>
      </c>
    </row>
    <row r="14942" spans="1:7">
      <c r="A14942" t="s">
        <v>4</v>
      </c>
      <c r="B14942" s="4" t="s">
        <v>5</v>
      </c>
      <c r="C14942" s="4" t="s">
        <v>13</v>
      </c>
      <c r="D14942" s="4" t="s">
        <v>13</v>
      </c>
      <c r="E14942" s="4" t="s">
        <v>9</v>
      </c>
      <c r="F14942" s="4" t="s">
        <v>13</v>
      </c>
      <c r="G14942" s="4" t="s">
        <v>13</v>
      </c>
    </row>
    <row r="14943" spans="1:7">
      <c r="A14943" t="n">
        <v>106635</v>
      </c>
      <c r="B14943" s="25" t="n">
        <v>18</v>
      </c>
      <c r="C14943" s="7" t="n">
        <v>3</v>
      </c>
      <c r="D14943" s="7" t="n">
        <v>0</v>
      </c>
      <c r="E14943" s="7" t="n">
        <v>6</v>
      </c>
      <c r="F14943" s="7" t="n">
        <v>19</v>
      </c>
      <c r="G14943" s="7" t="n">
        <v>1</v>
      </c>
    </row>
    <row r="14944" spans="1:7">
      <c r="A14944" t="s">
        <v>4</v>
      </c>
      <c r="B14944" s="4" t="s">
        <v>5</v>
      </c>
      <c r="C14944" s="4" t="s">
        <v>10</v>
      </c>
    </row>
    <row r="14945" spans="1:7">
      <c r="A14945" t="n">
        <v>106644</v>
      </c>
      <c r="B14945" s="9" t="n">
        <v>12</v>
      </c>
      <c r="C14945" s="7" t="n">
        <v>10993</v>
      </c>
    </row>
    <row r="14946" spans="1:7">
      <c r="A14946" t="s">
        <v>4</v>
      </c>
      <c r="B14946" s="4" t="s">
        <v>5</v>
      </c>
      <c r="C14946" s="4" t="s">
        <v>10</v>
      </c>
    </row>
    <row r="14947" spans="1:7">
      <c r="A14947" t="n">
        <v>106647</v>
      </c>
      <c r="B14947" s="17" t="n">
        <v>13</v>
      </c>
      <c r="C14947" s="7" t="n">
        <v>10994</v>
      </c>
    </row>
    <row r="14948" spans="1:7">
      <c r="A14948" t="s">
        <v>4</v>
      </c>
      <c r="B14948" s="4" t="s">
        <v>5</v>
      </c>
      <c r="C14948" s="4" t="s">
        <v>13</v>
      </c>
      <c r="D14948" s="4" t="s">
        <v>10</v>
      </c>
    </row>
    <row r="14949" spans="1:7">
      <c r="A14949" t="n">
        <v>106650</v>
      </c>
      <c r="B14949" s="42" t="n">
        <v>162</v>
      </c>
      <c r="C14949" s="7" t="n">
        <v>1</v>
      </c>
      <c r="D14949" s="7" t="n">
        <v>24589</v>
      </c>
    </row>
    <row r="14950" spans="1:7">
      <c r="A14950" t="s">
        <v>4</v>
      </c>
      <c r="B14950" s="4" t="s">
        <v>5</v>
      </c>
      <c r="C14950" s="4" t="s">
        <v>84</v>
      </c>
    </row>
    <row r="14951" spans="1:7">
      <c r="A14951" t="n">
        <v>106654</v>
      </c>
      <c r="B14951" s="29" t="n">
        <v>3</v>
      </c>
      <c r="C14951" s="16" t="n">
        <f t="normal" ca="1">A15869</f>
        <v>0</v>
      </c>
    </row>
    <row r="14952" spans="1:7">
      <c r="A14952" t="s">
        <v>4</v>
      </c>
      <c r="B14952" s="4" t="s">
        <v>5</v>
      </c>
      <c r="C14952" s="4" t="s">
        <v>10</v>
      </c>
    </row>
    <row r="14953" spans="1:7">
      <c r="A14953" t="n">
        <v>106659</v>
      </c>
      <c r="B14953" s="17" t="n">
        <v>13</v>
      </c>
      <c r="C14953" s="7" t="n">
        <v>10318</v>
      </c>
    </row>
    <row r="14954" spans="1:7">
      <c r="A14954" t="s">
        <v>4</v>
      </c>
      <c r="B14954" s="4" t="s">
        <v>5</v>
      </c>
      <c r="C14954" s="4" t="s">
        <v>10</v>
      </c>
    </row>
    <row r="14955" spans="1:7">
      <c r="A14955" t="n">
        <v>106662</v>
      </c>
      <c r="B14955" s="17" t="n">
        <v>13</v>
      </c>
      <c r="C14955" s="7" t="n">
        <v>10319</v>
      </c>
    </row>
    <row r="14956" spans="1:7">
      <c r="A14956" t="s">
        <v>4</v>
      </c>
      <c r="B14956" s="4" t="s">
        <v>5</v>
      </c>
      <c r="C14956" s="4" t="s">
        <v>10</v>
      </c>
    </row>
    <row r="14957" spans="1:7">
      <c r="A14957" t="n">
        <v>106665</v>
      </c>
      <c r="B14957" s="9" t="n">
        <v>12</v>
      </c>
      <c r="C14957" s="7" t="n">
        <v>10301</v>
      </c>
    </row>
    <row r="14958" spans="1:7">
      <c r="A14958" t="s">
        <v>4</v>
      </c>
      <c r="B14958" s="4" t="s">
        <v>5</v>
      </c>
      <c r="C14958" s="4" t="s">
        <v>10</v>
      </c>
    </row>
    <row r="14959" spans="1:7">
      <c r="A14959" t="n">
        <v>106668</v>
      </c>
      <c r="B14959" s="9" t="n">
        <v>12</v>
      </c>
      <c r="C14959" s="7" t="n">
        <v>6403</v>
      </c>
    </row>
    <row r="14960" spans="1:7">
      <c r="A14960" t="s">
        <v>4</v>
      </c>
      <c r="B14960" s="4" t="s">
        <v>5</v>
      </c>
      <c r="C14960" s="4" t="s">
        <v>13</v>
      </c>
      <c r="D14960" s="4" t="s">
        <v>13</v>
      </c>
      <c r="E14960" s="4" t="s">
        <v>9</v>
      </c>
      <c r="F14960" s="4" t="s">
        <v>13</v>
      </c>
      <c r="G14960" s="4" t="s">
        <v>13</v>
      </c>
    </row>
    <row r="14961" spans="1:7">
      <c r="A14961" t="n">
        <v>106671</v>
      </c>
      <c r="B14961" s="25" t="n">
        <v>18</v>
      </c>
      <c r="C14961" s="7" t="n">
        <v>1</v>
      </c>
      <c r="D14961" s="7" t="n">
        <v>0</v>
      </c>
      <c r="E14961" s="7" t="n">
        <v>5</v>
      </c>
      <c r="F14961" s="7" t="n">
        <v>19</v>
      </c>
      <c r="G14961" s="7" t="n">
        <v>1</v>
      </c>
    </row>
    <row r="14962" spans="1:7">
      <c r="A14962" t="s">
        <v>4</v>
      </c>
      <c r="B14962" s="4" t="s">
        <v>5</v>
      </c>
      <c r="C14962" s="4" t="s">
        <v>13</v>
      </c>
      <c r="D14962" s="4" t="s">
        <v>6</v>
      </c>
    </row>
    <row r="14963" spans="1:7">
      <c r="A14963" t="n">
        <v>106680</v>
      </c>
      <c r="B14963" s="30" t="n">
        <v>2</v>
      </c>
      <c r="C14963" s="7" t="n">
        <v>0</v>
      </c>
      <c r="D14963" s="7" t="s">
        <v>1185</v>
      </c>
    </row>
    <row r="14964" spans="1:7">
      <c r="A14964" t="s">
        <v>4</v>
      </c>
      <c r="B14964" s="4" t="s">
        <v>5</v>
      </c>
      <c r="C14964" s="4" t="s">
        <v>84</v>
      </c>
    </row>
    <row r="14965" spans="1:7">
      <c r="A14965" t="n">
        <v>106695</v>
      </c>
      <c r="B14965" s="29" t="n">
        <v>3</v>
      </c>
      <c r="C14965" s="16" t="n">
        <f t="normal" ca="1">A15869</f>
        <v>0</v>
      </c>
    </row>
    <row r="14966" spans="1:7">
      <c r="A14966" t="s">
        <v>4</v>
      </c>
      <c r="B14966" s="4" t="s">
        <v>5</v>
      </c>
      <c r="C14966" s="4" t="s">
        <v>10</v>
      </c>
    </row>
    <row r="14967" spans="1:7">
      <c r="A14967" t="n">
        <v>106700</v>
      </c>
      <c r="B14967" s="17" t="n">
        <v>13</v>
      </c>
      <c r="C14967" s="7" t="n">
        <v>6403</v>
      </c>
    </row>
    <row r="14968" spans="1:7">
      <c r="A14968" t="s">
        <v>4</v>
      </c>
      <c r="B14968" s="4" t="s">
        <v>5</v>
      </c>
      <c r="C14968" s="4" t="s">
        <v>10</v>
      </c>
    </row>
    <row r="14969" spans="1:7">
      <c r="A14969" t="n">
        <v>106703</v>
      </c>
      <c r="B14969" s="17" t="n">
        <v>13</v>
      </c>
      <c r="C14969" s="7" t="n">
        <v>10298</v>
      </c>
    </row>
    <row r="14970" spans="1:7">
      <c r="A14970" t="s">
        <v>4</v>
      </c>
      <c r="B14970" s="4" t="s">
        <v>5</v>
      </c>
      <c r="C14970" s="4" t="s">
        <v>10</v>
      </c>
    </row>
    <row r="14971" spans="1:7">
      <c r="A14971" t="n">
        <v>106706</v>
      </c>
      <c r="B14971" s="17" t="n">
        <v>13</v>
      </c>
      <c r="C14971" s="7" t="n">
        <v>10301</v>
      </c>
    </row>
    <row r="14972" spans="1:7">
      <c r="A14972" t="s">
        <v>4</v>
      </c>
      <c r="B14972" s="4" t="s">
        <v>5</v>
      </c>
      <c r="C14972" s="4" t="s">
        <v>13</v>
      </c>
      <c r="D14972" s="4" t="s">
        <v>13</v>
      </c>
      <c r="E14972" s="4" t="s">
        <v>9</v>
      </c>
      <c r="F14972" s="4" t="s">
        <v>13</v>
      </c>
      <c r="G14972" s="4" t="s">
        <v>13</v>
      </c>
    </row>
    <row r="14973" spans="1:7">
      <c r="A14973" t="n">
        <v>106709</v>
      </c>
      <c r="B14973" s="25" t="n">
        <v>18</v>
      </c>
      <c r="C14973" s="7" t="n">
        <v>1</v>
      </c>
      <c r="D14973" s="7" t="n">
        <v>0</v>
      </c>
      <c r="E14973" s="7" t="n">
        <v>16</v>
      </c>
      <c r="F14973" s="7" t="n">
        <v>19</v>
      </c>
      <c r="G14973" s="7" t="n">
        <v>1</v>
      </c>
    </row>
    <row r="14974" spans="1:7">
      <c r="A14974" t="s">
        <v>4</v>
      </c>
      <c r="B14974" s="4" t="s">
        <v>5</v>
      </c>
      <c r="C14974" s="4" t="s">
        <v>13</v>
      </c>
      <c r="D14974" s="4" t="s">
        <v>6</v>
      </c>
    </row>
    <row r="14975" spans="1:7">
      <c r="A14975" t="n">
        <v>106718</v>
      </c>
      <c r="B14975" s="30" t="n">
        <v>2</v>
      </c>
      <c r="C14975" s="7" t="n">
        <v>0</v>
      </c>
      <c r="D14975" s="7" t="s">
        <v>1185</v>
      </c>
    </row>
    <row r="14976" spans="1:7">
      <c r="A14976" t="s">
        <v>4</v>
      </c>
      <c r="B14976" s="4" t="s">
        <v>5</v>
      </c>
      <c r="C14976" s="4" t="s">
        <v>84</v>
      </c>
    </row>
    <row r="14977" spans="1:7">
      <c r="A14977" t="n">
        <v>106733</v>
      </c>
      <c r="B14977" s="29" t="n">
        <v>3</v>
      </c>
      <c r="C14977" s="16" t="n">
        <f t="normal" ca="1">A15869</f>
        <v>0</v>
      </c>
    </row>
    <row r="14978" spans="1:7">
      <c r="A14978" t="s">
        <v>4</v>
      </c>
      <c r="B14978" s="4" t="s">
        <v>5</v>
      </c>
      <c r="C14978" s="4" t="s">
        <v>10</v>
      </c>
    </row>
    <row r="14979" spans="1:7">
      <c r="A14979" t="n">
        <v>106738</v>
      </c>
      <c r="B14979" s="9" t="n">
        <v>12</v>
      </c>
      <c r="C14979" s="7" t="n">
        <v>6403</v>
      </c>
    </row>
    <row r="14980" spans="1:7">
      <c r="A14980" t="s">
        <v>4</v>
      </c>
      <c r="B14980" s="4" t="s">
        <v>5</v>
      </c>
      <c r="C14980" s="4" t="s">
        <v>10</v>
      </c>
    </row>
    <row r="14981" spans="1:7">
      <c r="A14981" t="n">
        <v>106741</v>
      </c>
      <c r="B14981" s="17" t="n">
        <v>13</v>
      </c>
      <c r="C14981" s="7" t="n">
        <v>10298</v>
      </c>
    </row>
    <row r="14982" spans="1:7">
      <c r="A14982" t="s">
        <v>4</v>
      </c>
      <c r="B14982" s="4" t="s">
        <v>5</v>
      </c>
      <c r="C14982" s="4" t="s">
        <v>10</v>
      </c>
    </row>
    <row r="14983" spans="1:7">
      <c r="A14983" t="n">
        <v>106744</v>
      </c>
      <c r="B14983" s="9" t="n">
        <v>12</v>
      </c>
      <c r="C14983" s="7" t="n">
        <v>10301</v>
      </c>
    </row>
    <row r="14984" spans="1:7">
      <c r="A14984" t="s">
        <v>4</v>
      </c>
      <c r="B14984" s="4" t="s">
        <v>5</v>
      </c>
      <c r="C14984" s="4" t="s">
        <v>10</v>
      </c>
    </row>
    <row r="14985" spans="1:7">
      <c r="A14985" t="n">
        <v>106747</v>
      </c>
      <c r="B14985" s="9" t="n">
        <v>12</v>
      </c>
      <c r="C14985" s="7" t="n">
        <v>10302</v>
      </c>
    </row>
    <row r="14986" spans="1:7">
      <c r="A14986" t="s">
        <v>4</v>
      </c>
      <c r="B14986" s="4" t="s">
        <v>5</v>
      </c>
      <c r="C14986" s="4" t="s">
        <v>13</v>
      </c>
      <c r="D14986" s="4" t="s">
        <v>13</v>
      </c>
      <c r="E14986" s="4" t="s">
        <v>9</v>
      </c>
      <c r="F14986" s="4" t="s">
        <v>13</v>
      </c>
      <c r="G14986" s="4" t="s">
        <v>13</v>
      </c>
    </row>
    <row r="14987" spans="1:7">
      <c r="A14987" t="n">
        <v>106750</v>
      </c>
      <c r="B14987" s="25" t="n">
        <v>18</v>
      </c>
      <c r="C14987" s="7" t="n">
        <v>1</v>
      </c>
      <c r="D14987" s="7" t="n">
        <v>0</v>
      </c>
      <c r="E14987" s="7" t="n">
        <v>16</v>
      </c>
      <c r="F14987" s="7" t="n">
        <v>19</v>
      </c>
      <c r="G14987" s="7" t="n">
        <v>1</v>
      </c>
    </row>
    <row r="14988" spans="1:7">
      <c r="A14988" t="s">
        <v>4</v>
      </c>
      <c r="B14988" s="4" t="s">
        <v>5</v>
      </c>
      <c r="C14988" s="4" t="s">
        <v>13</v>
      </c>
      <c r="D14988" s="4" t="s">
        <v>6</v>
      </c>
    </row>
    <row r="14989" spans="1:7">
      <c r="A14989" t="n">
        <v>106759</v>
      </c>
      <c r="B14989" s="30" t="n">
        <v>2</v>
      </c>
      <c r="C14989" s="7" t="n">
        <v>0</v>
      </c>
      <c r="D14989" s="7" t="s">
        <v>1185</v>
      </c>
    </row>
    <row r="14990" spans="1:7">
      <c r="A14990" t="s">
        <v>4</v>
      </c>
      <c r="B14990" s="4" t="s">
        <v>5</v>
      </c>
      <c r="C14990" s="4" t="s">
        <v>84</v>
      </c>
    </row>
    <row r="14991" spans="1:7">
      <c r="A14991" t="n">
        <v>106774</v>
      </c>
      <c r="B14991" s="29" t="n">
        <v>3</v>
      </c>
      <c r="C14991" s="16" t="n">
        <f t="normal" ca="1">A15869</f>
        <v>0</v>
      </c>
    </row>
    <row r="14992" spans="1:7">
      <c r="A14992" t="s">
        <v>4</v>
      </c>
      <c r="B14992" s="4" t="s">
        <v>5</v>
      </c>
      <c r="C14992" s="4" t="s">
        <v>10</v>
      </c>
    </row>
    <row r="14993" spans="1:7">
      <c r="A14993" t="n">
        <v>106779</v>
      </c>
      <c r="B14993" s="17" t="n">
        <v>13</v>
      </c>
      <c r="C14993" s="7" t="n">
        <v>10299</v>
      </c>
    </row>
    <row r="14994" spans="1:7">
      <c r="A14994" t="s">
        <v>4</v>
      </c>
      <c r="B14994" s="4" t="s">
        <v>5</v>
      </c>
      <c r="C14994" s="4" t="s">
        <v>10</v>
      </c>
    </row>
    <row r="14995" spans="1:7">
      <c r="A14995" t="n">
        <v>106782</v>
      </c>
      <c r="B14995" s="17" t="n">
        <v>13</v>
      </c>
      <c r="C14995" s="7" t="n">
        <v>10300</v>
      </c>
    </row>
    <row r="14996" spans="1:7">
      <c r="A14996" t="s">
        <v>4</v>
      </c>
      <c r="B14996" s="4" t="s">
        <v>5</v>
      </c>
      <c r="C14996" s="4" t="s">
        <v>10</v>
      </c>
    </row>
    <row r="14997" spans="1:7">
      <c r="A14997" t="n">
        <v>106785</v>
      </c>
      <c r="B14997" s="17" t="n">
        <v>13</v>
      </c>
      <c r="C14997" s="7" t="n">
        <v>6403</v>
      </c>
    </row>
    <row r="14998" spans="1:7">
      <c r="A14998" t="s">
        <v>4</v>
      </c>
      <c r="B14998" s="4" t="s">
        <v>5</v>
      </c>
      <c r="C14998" s="4" t="s">
        <v>10</v>
      </c>
    </row>
    <row r="14999" spans="1:7">
      <c r="A14999" t="n">
        <v>106788</v>
      </c>
      <c r="B14999" s="17" t="n">
        <v>13</v>
      </c>
      <c r="C14999" s="7" t="n">
        <v>10301</v>
      </c>
    </row>
    <row r="15000" spans="1:7">
      <c r="A15000" t="s">
        <v>4</v>
      </c>
      <c r="B15000" s="4" t="s">
        <v>5</v>
      </c>
      <c r="C15000" s="4" t="s">
        <v>10</v>
      </c>
    </row>
    <row r="15001" spans="1:7">
      <c r="A15001" t="n">
        <v>106791</v>
      </c>
      <c r="B15001" s="17" t="n">
        <v>13</v>
      </c>
      <c r="C15001" s="7" t="n">
        <v>10302</v>
      </c>
    </row>
    <row r="15002" spans="1:7">
      <c r="A15002" t="s">
        <v>4</v>
      </c>
      <c r="B15002" s="4" t="s">
        <v>5</v>
      </c>
      <c r="C15002" s="4" t="s">
        <v>13</v>
      </c>
      <c r="D15002" s="4" t="s">
        <v>13</v>
      </c>
      <c r="E15002" s="4" t="s">
        <v>9</v>
      </c>
      <c r="F15002" s="4" t="s">
        <v>13</v>
      </c>
      <c r="G15002" s="4" t="s">
        <v>13</v>
      </c>
    </row>
    <row r="15003" spans="1:7">
      <c r="A15003" t="n">
        <v>106794</v>
      </c>
      <c r="B15003" s="25" t="n">
        <v>18</v>
      </c>
      <c r="C15003" s="7" t="n">
        <v>1</v>
      </c>
      <c r="D15003" s="7" t="n">
        <v>0</v>
      </c>
      <c r="E15003" s="7" t="n">
        <v>21</v>
      </c>
      <c r="F15003" s="7" t="n">
        <v>19</v>
      </c>
      <c r="G15003" s="7" t="n">
        <v>1</v>
      </c>
    </row>
    <row r="15004" spans="1:7">
      <c r="A15004" t="s">
        <v>4</v>
      </c>
      <c r="B15004" s="4" t="s">
        <v>5</v>
      </c>
      <c r="C15004" s="4" t="s">
        <v>13</v>
      </c>
      <c r="D15004" s="4" t="s">
        <v>6</v>
      </c>
    </row>
    <row r="15005" spans="1:7">
      <c r="A15005" t="n">
        <v>106803</v>
      </c>
      <c r="B15005" s="30" t="n">
        <v>2</v>
      </c>
      <c r="C15005" s="7" t="n">
        <v>0</v>
      </c>
      <c r="D15005" s="7" t="s">
        <v>1185</v>
      </c>
    </row>
    <row r="15006" spans="1:7">
      <c r="A15006" t="s">
        <v>4</v>
      </c>
      <c r="B15006" s="4" t="s">
        <v>5</v>
      </c>
      <c r="C15006" s="4" t="s">
        <v>84</v>
      </c>
    </row>
    <row r="15007" spans="1:7">
      <c r="A15007" t="n">
        <v>106818</v>
      </c>
      <c r="B15007" s="29" t="n">
        <v>3</v>
      </c>
      <c r="C15007" s="16" t="n">
        <f t="normal" ca="1">A15869</f>
        <v>0</v>
      </c>
    </row>
    <row r="15008" spans="1:7">
      <c r="A15008" t="s">
        <v>4</v>
      </c>
      <c r="B15008" s="4" t="s">
        <v>5</v>
      </c>
      <c r="C15008" s="4" t="s">
        <v>10</v>
      </c>
    </row>
    <row r="15009" spans="1:7">
      <c r="A15009" t="n">
        <v>106823</v>
      </c>
      <c r="B15009" s="17" t="n">
        <v>13</v>
      </c>
      <c r="C15009" s="7" t="n">
        <v>10299</v>
      </c>
    </row>
    <row r="15010" spans="1:7">
      <c r="A15010" t="s">
        <v>4</v>
      </c>
      <c r="B15010" s="4" t="s">
        <v>5</v>
      </c>
      <c r="C15010" s="4" t="s">
        <v>10</v>
      </c>
    </row>
    <row r="15011" spans="1:7">
      <c r="A15011" t="n">
        <v>106826</v>
      </c>
      <c r="B15011" s="17" t="n">
        <v>13</v>
      </c>
      <c r="C15011" s="7" t="n">
        <v>10300</v>
      </c>
    </row>
    <row r="15012" spans="1:7">
      <c r="A15012" t="s">
        <v>4</v>
      </c>
      <c r="B15012" s="4" t="s">
        <v>5</v>
      </c>
      <c r="C15012" s="4" t="s">
        <v>10</v>
      </c>
    </row>
    <row r="15013" spans="1:7">
      <c r="A15013" t="n">
        <v>106829</v>
      </c>
      <c r="B15013" s="9" t="n">
        <v>12</v>
      </c>
      <c r="C15013" s="7" t="n">
        <v>6403</v>
      </c>
    </row>
    <row r="15014" spans="1:7">
      <c r="A15014" t="s">
        <v>4</v>
      </c>
      <c r="B15014" s="4" t="s">
        <v>5</v>
      </c>
      <c r="C15014" s="4" t="s">
        <v>10</v>
      </c>
    </row>
    <row r="15015" spans="1:7">
      <c r="A15015" t="n">
        <v>106832</v>
      </c>
      <c r="B15015" s="9" t="n">
        <v>12</v>
      </c>
      <c r="C15015" s="7" t="n">
        <v>10301</v>
      </c>
    </row>
    <row r="15016" spans="1:7">
      <c r="A15016" t="s">
        <v>4</v>
      </c>
      <c r="B15016" s="4" t="s">
        <v>5</v>
      </c>
      <c r="C15016" s="4" t="s">
        <v>10</v>
      </c>
    </row>
    <row r="15017" spans="1:7">
      <c r="A15017" t="n">
        <v>106835</v>
      </c>
      <c r="B15017" s="9" t="n">
        <v>12</v>
      </c>
      <c r="C15017" s="7" t="n">
        <v>10302</v>
      </c>
    </row>
    <row r="15018" spans="1:7">
      <c r="A15018" t="s">
        <v>4</v>
      </c>
      <c r="B15018" s="4" t="s">
        <v>5</v>
      </c>
      <c r="C15018" s="4" t="s">
        <v>13</v>
      </c>
      <c r="D15018" s="4" t="s">
        <v>13</v>
      </c>
      <c r="E15018" s="4" t="s">
        <v>9</v>
      </c>
      <c r="F15018" s="4" t="s">
        <v>13</v>
      </c>
      <c r="G15018" s="4" t="s">
        <v>13</v>
      </c>
    </row>
    <row r="15019" spans="1:7">
      <c r="A15019" t="n">
        <v>106838</v>
      </c>
      <c r="B15019" s="25" t="n">
        <v>18</v>
      </c>
      <c r="C15019" s="7" t="n">
        <v>1</v>
      </c>
      <c r="D15019" s="7" t="n">
        <v>0</v>
      </c>
      <c r="E15019" s="7" t="n">
        <v>21</v>
      </c>
      <c r="F15019" s="7" t="n">
        <v>19</v>
      </c>
      <c r="G15019" s="7" t="n">
        <v>1</v>
      </c>
    </row>
    <row r="15020" spans="1:7">
      <c r="A15020" t="s">
        <v>4</v>
      </c>
      <c r="B15020" s="4" t="s">
        <v>5</v>
      </c>
      <c r="C15020" s="4" t="s">
        <v>13</v>
      </c>
      <c r="D15020" s="4" t="s">
        <v>6</v>
      </c>
    </row>
    <row r="15021" spans="1:7">
      <c r="A15021" t="n">
        <v>106847</v>
      </c>
      <c r="B15021" s="30" t="n">
        <v>2</v>
      </c>
      <c r="C15021" s="7" t="n">
        <v>0</v>
      </c>
      <c r="D15021" s="7" t="s">
        <v>1185</v>
      </c>
    </row>
    <row r="15022" spans="1:7">
      <c r="A15022" t="s">
        <v>4</v>
      </c>
      <c r="B15022" s="4" t="s">
        <v>5</v>
      </c>
      <c r="C15022" s="4" t="s">
        <v>84</v>
      </c>
    </row>
    <row r="15023" spans="1:7">
      <c r="A15023" t="n">
        <v>106862</v>
      </c>
      <c r="B15023" s="29" t="n">
        <v>3</v>
      </c>
      <c r="C15023" s="16" t="n">
        <f t="normal" ca="1">A15869</f>
        <v>0</v>
      </c>
    </row>
    <row r="15024" spans="1:7">
      <c r="A15024" t="s">
        <v>4</v>
      </c>
      <c r="B15024" s="4" t="s">
        <v>5</v>
      </c>
      <c r="C15024" s="4" t="s">
        <v>13</v>
      </c>
      <c r="D15024" s="4" t="s">
        <v>13</v>
      </c>
      <c r="E15024" s="4" t="s">
        <v>9</v>
      </c>
      <c r="F15024" s="4" t="s">
        <v>13</v>
      </c>
      <c r="G15024" s="4" t="s">
        <v>13</v>
      </c>
    </row>
    <row r="15025" spans="1:7">
      <c r="A15025" t="n">
        <v>106867</v>
      </c>
      <c r="B15025" s="25" t="n">
        <v>18</v>
      </c>
      <c r="C15025" s="7" t="n">
        <v>1</v>
      </c>
      <c r="D15025" s="7" t="n">
        <v>0</v>
      </c>
      <c r="E15025" s="7" t="n">
        <v>20</v>
      </c>
      <c r="F15025" s="7" t="n">
        <v>19</v>
      </c>
      <c r="G15025" s="7" t="n">
        <v>1</v>
      </c>
    </row>
    <row r="15026" spans="1:7">
      <c r="A15026" t="s">
        <v>4</v>
      </c>
      <c r="B15026" s="4" t="s">
        <v>5</v>
      </c>
      <c r="C15026" s="4" t="s">
        <v>13</v>
      </c>
      <c r="D15026" s="4" t="s">
        <v>6</v>
      </c>
    </row>
    <row r="15027" spans="1:7">
      <c r="A15027" t="n">
        <v>106876</v>
      </c>
      <c r="B15027" s="30" t="n">
        <v>2</v>
      </c>
      <c r="C15027" s="7" t="n">
        <v>0</v>
      </c>
      <c r="D15027" s="7" t="s">
        <v>1185</v>
      </c>
    </row>
    <row r="15028" spans="1:7">
      <c r="A15028" t="s">
        <v>4</v>
      </c>
      <c r="B15028" s="4" t="s">
        <v>5</v>
      </c>
      <c r="C15028" s="4" t="s">
        <v>84</v>
      </c>
    </row>
    <row r="15029" spans="1:7">
      <c r="A15029" t="n">
        <v>106891</v>
      </c>
      <c r="B15029" s="29" t="n">
        <v>3</v>
      </c>
      <c r="C15029" s="16" t="n">
        <f t="normal" ca="1">A15869</f>
        <v>0</v>
      </c>
    </row>
    <row r="15030" spans="1:7">
      <c r="A15030" t="s">
        <v>4</v>
      </c>
      <c r="B15030" s="4" t="s">
        <v>5</v>
      </c>
      <c r="C15030" s="4" t="s">
        <v>13</v>
      </c>
    </row>
    <row r="15031" spans="1:7">
      <c r="A15031" t="n">
        <v>106896</v>
      </c>
      <c r="B15031" s="31" t="n">
        <v>64</v>
      </c>
      <c r="C15031" s="7" t="n">
        <v>2</v>
      </c>
    </row>
    <row r="15032" spans="1:7">
      <c r="A15032" t="s">
        <v>4</v>
      </c>
      <c r="B15032" s="4" t="s">
        <v>5</v>
      </c>
      <c r="C15032" s="4" t="s">
        <v>13</v>
      </c>
      <c r="D15032" s="4" t="s">
        <v>10</v>
      </c>
    </row>
    <row r="15033" spans="1:7">
      <c r="A15033" t="n">
        <v>106898</v>
      </c>
      <c r="B15033" s="31" t="n">
        <v>64</v>
      </c>
      <c r="C15033" s="7" t="n">
        <v>0</v>
      </c>
      <c r="D15033" s="7" t="n">
        <v>0</v>
      </c>
    </row>
    <row r="15034" spans="1:7">
      <c r="A15034" t="s">
        <v>4</v>
      </c>
      <c r="B15034" s="4" t="s">
        <v>5</v>
      </c>
      <c r="C15034" s="4" t="s">
        <v>13</v>
      </c>
      <c r="D15034" s="4" t="s">
        <v>10</v>
      </c>
    </row>
    <row r="15035" spans="1:7">
      <c r="A15035" t="n">
        <v>106902</v>
      </c>
      <c r="B15035" s="31" t="n">
        <v>64</v>
      </c>
      <c r="C15035" s="7" t="n">
        <v>0</v>
      </c>
      <c r="D15035" s="7" t="n">
        <v>2</v>
      </c>
    </row>
    <row r="15036" spans="1:7">
      <c r="A15036" t="s">
        <v>4</v>
      </c>
      <c r="B15036" s="4" t="s">
        <v>5</v>
      </c>
      <c r="C15036" s="4" t="s">
        <v>13</v>
      </c>
      <c r="D15036" s="4" t="s">
        <v>10</v>
      </c>
    </row>
    <row r="15037" spans="1:7">
      <c r="A15037" t="n">
        <v>106906</v>
      </c>
      <c r="B15037" s="31" t="n">
        <v>64</v>
      </c>
      <c r="C15037" s="7" t="n">
        <v>0</v>
      </c>
      <c r="D15037" s="7" t="n">
        <v>4</v>
      </c>
    </row>
    <row r="15038" spans="1:7">
      <c r="A15038" t="s">
        <v>4</v>
      </c>
      <c r="B15038" s="4" t="s">
        <v>5</v>
      </c>
      <c r="C15038" s="4" t="s">
        <v>13</v>
      </c>
      <c r="D15038" s="4" t="s">
        <v>10</v>
      </c>
    </row>
    <row r="15039" spans="1:7">
      <c r="A15039" t="n">
        <v>106910</v>
      </c>
      <c r="B15039" s="31" t="n">
        <v>64</v>
      </c>
      <c r="C15039" s="7" t="n">
        <v>0</v>
      </c>
      <c r="D15039" s="7" t="n">
        <v>3</v>
      </c>
    </row>
    <row r="15040" spans="1:7">
      <c r="A15040" t="s">
        <v>4</v>
      </c>
      <c r="B15040" s="4" t="s">
        <v>5</v>
      </c>
      <c r="C15040" s="4" t="s">
        <v>13</v>
      </c>
      <c r="D15040" s="4" t="s">
        <v>10</v>
      </c>
    </row>
    <row r="15041" spans="1:7">
      <c r="A15041" t="n">
        <v>106914</v>
      </c>
      <c r="B15041" s="31" t="n">
        <v>64</v>
      </c>
      <c r="C15041" s="7" t="n">
        <v>0</v>
      </c>
      <c r="D15041" s="7" t="n">
        <v>11</v>
      </c>
    </row>
    <row r="15042" spans="1:7">
      <c r="A15042" t="s">
        <v>4</v>
      </c>
      <c r="B15042" s="4" t="s">
        <v>5</v>
      </c>
      <c r="C15042" s="4" t="s">
        <v>13</v>
      </c>
      <c r="D15042" s="4" t="s">
        <v>10</v>
      </c>
    </row>
    <row r="15043" spans="1:7">
      <c r="A15043" t="n">
        <v>106918</v>
      </c>
      <c r="B15043" s="31" t="n">
        <v>64</v>
      </c>
      <c r="C15043" s="7" t="n">
        <v>0</v>
      </c>
      <c r="D15043" s="7" t="n">
        <v>1</v>
      </c>
    </row>
    <row r="15044" spans="1:7">
      <c r="A15044" t="s">
        <v>4</v>
      </c>
      <c r="B15044" s="4" t="s">
        <v>5</v>
      </c>
      <c r="C15044" s="4" t="s">
        <v>13</v>
      </c>
      <c r="D15044" s="4" t="s">
        <v>10</v>
      </c>
    </row>
    <row r="15045" spans="1:7">
      <c r="A15045" t="n">
        <v>106922</v>
      </c>
      <c r="B15045" s="31" t="n">
        <v>64</v>
      </c>
      <c r="C15045" s="7" t="n">
        <v>4</v>
      </c>
      <c r="D15045" s="7" t="n">
        <v>0</v>
      </c>
    </row>
    <row r="15046" spans="1:7">
      <c r="A15046" t="s">
        <v>4</v>
      </c>
      <c r="B15046" s="4" t="s">
        <v>5</v>
      </c>
      <c r="C15046" s="4" t="s">
        <v>13</v>
      </c>
      <c r="D15046" s="4" t="s">
        <v>10</v>
      </c>
    </row>
    <row r="15047" spans="1:7">
      <c r="A15047" t="n">
        <v>106926</v>
      </c>
      <c r="B15047" s="20" t="n">
        <v>95</v>
      </c>
      <c r="C15047" s="7" t="n">
        <v>4</v>
      </c>
      <c r="D15047" s="7" t="n">
        <v>7</v>
      </c>
    </row>
    <row r="15048" spans="1:7">
      <c r="A15048" t="s">
        <v>4</v>
      </c>
      <c r="B15048" s="4" t="s">
        <v>5</v>
      </c>
      <c r="C15048" s="4" t="s">
        <v>13</v>
      </c>
      <c r="D15048" s="4" t="s">
        <v>10</v>
      </c>
      <c r="E15048" s="4" t="s">
        <v>10</v>
      </c>
      <c r="F15048" s="4" t="s">
        <v>10</v>
      </c>
    </row>
    <row r="15049" spans="1:7">
      <c r="A15049" t="n">
        <v>106930</v>
      </c>
      <c r="B15049" s="20" t="n">
        <v>95</v>
      </c>
      <c r="C15049" s="7" t="n">
        <v>5</v>
      </c>
      <c r="D15049" s="7" t="n">
        <v>0</v>
      </c>
      <c r="E15049" s="7" t="n">
        <v>2</v>
      </c>
      <c r="F15049" s="7" t="n">
        <v>2000</v>
      </c>
    </row>
    <row r="15050" spans="1:7">
      <c r="A15050" t="s">
        <v>4</v>
      </c>
      <c r="B15050" s="4" t="s">
        <v>5</v>
      </c>
      <c r="C15050" s="4" t="s">
        <v>13</v>
      </c>
      <c r="D15050" s="4" t="s">
        <v>10</v>
      </c>
      <c r="E15050" s="4" t="s">
        <v>10</v>
      </c>
      <c r="F15050" s="4" t="s">
        <v>10</v>
      </c>
    </row>
    <row r="15051" spans="1:7">
      <c r="A15051" t="n">
        <v>106938</v>
      </c>
      <c r="B15051" s="20" t="n">
        <v>95</v>
      </c>
      <c r="C15051" s="7" t="n">
        <v>5</v>
      </c>
      <c r="D15051" s="7" t="n">
        <v>0</v>
      </c>
      <c r="E15051" s="7" t="n">
        <v>4</v>
      </c>
      <c r="F15051" s="7" t="n">
        <v>2000</v>
      </c>
    </row>
    <row r="15052" spans="1:7">
      <c r="A15052" t="s">
        <v>4</v>
      </c>
      <c r="B15052" s="4" t="s">
        <v>5</v>
      </c>
      <c r="C15052" s="4" t="s">
        <v>13</v>
      </c>
      <c r="D15052" s="4" t="s">
        <v>10</v>
      </c>
      <c r="E15052" s="4" t="s">
        <v>10</v>
      </c>
      <c r="F15052" s="4" t="s">
        <v>10</v>
      </c>
    </row>
    <row r="15053" spans="1:7">
      <c r="A15053" t="n">
        <v>106946</v>
      </c>
      <c r="B15053" s="20" t="n">
        <v>95</v>
      </c>
      <c r="C15053" s="7" t="n">
        <v>5</v>
      </c>
      <c r="D15053" s="7" t="n">
        <v>0</v>
      </c>
      <c r="E15053" s="7" t="n">
        <v>1</v>
      </c>
      <c r="F15053" s="7" t="n">
        <v>6000</v>
      </c>
    </row>
    <row r="15054" spans="1:7">
      <c r="A15054" t="s">
        <v>4</v>
      </c>
      <c r="B15054" s="4" t="s">
        <v>5</v>
      </c>
      <c r="C15054" s="4" t="s">
        <v>13</v>
      </c>
      <c r="D15054" s="4" t="s">
        <v>10</v>
      </c>
      <c r="E15054" s="4" t="s">
        <v>10</v>
      </c>
      <c r="F15054" s="4" t="s">
        <v>10</v>
      </c>
    </row>
    <row r="15055" spans="1:7">
      <c r="A15055" t="n">
        <v>106954</v>
      </c>
      <c r="B15055" s="20" t="n">
        <v>95</v>
      </c>
      <c r="C15055" s="7" t="n">
        <v>5</v>
      </c>
      <c r="D15055" s="7" t="n">
        <v>0</v>
      </c>
      <c r="E15055" s="7" t="n">
        <v>3</v>
      </c>
      <c r="F15055" s="7" t="n">
        <v>6800</v>
      </c>
    </row>
    <row r="15056" spans="1:7">
      <c r="A15056" t="s">
        <v>4</v>
      </c>
      <c r="B15056" s="4" t="s">
        <v>5</v>
      </c>
      <c r="C15056" s="4" t="s">
        <v>13</v>
      </c>
      <c r="D15056" s="4" t="s">
        <v>10</v>
      </c>
      <c r="E15056" s="4" t="s">
        <v>10</v>
      </c>
      <c r="F15056" s="4" t="s">
        <v>10</v>
      </c>
    </row>
    <row r="15057" spans="1:6">
      <c r="A15057" t="n">
        <v>106962</v>
      </c>
      <c r="B15057" s="20" t="n">
        <v>95</v>
      </c>
      <c r="C15057" s="7" t="n">
        <v>5</v>
      </c>
      <c r="D15057" s="7" t="n">
        <v>0</v>
      </c>
      <c r="E15057" s="7" t="n">
        <v>11</v>
      </c>
      <c r="F15057" s="7" t="n">
        <v>2000</v>
      </c>
    </row>
    <row r="15058" spans="1:6">
      <c r="A15058" t="s">
        <v>4</v>
      </c>
      <c r="B15058" s="4" t="s">
        <v>5</v>
      </c>
      <c r="C15058" s="4" t="s">
        <v>13</v>
      </c>
      <c r="D15058" s="4" t="s">
        <v>10</v>
      </c>
      <c r="E15058" s="4" t="s">
        <v>10</v>
      </c>
      <c r="F15058" s="4" t="s">
        <v>10</v>
      </c>
    </row>
    <row r="15059" spans="1:6">
      <c r="A15059" t="n">
        <v>106970</v>
      </c>
      <c r="B15059" s="20" t="n">
        <v>95</v>
      </c>
      <c r="C15059" s="7" t="n">
        <v>5</v>
      </c>
      <c r="D15059" s="7" t="n">
        <v>0</v>
      </c>
      <c r="E15059" s="7" t="n">
        <v>13</v>
      </c>
      <c r="F15059" s="7" t="n">
        <v>6000</v>
      </c>
    </row>
    <row r="15060" spans="1:6">
      <c r="A15060" t="s">
        <v>4</v>
      </c>
      <c r="B15060" s="4" t="s">
        <v>5</v>
      </c>
      <c r="C15060" s="4" t="s">
        <v>13</v>
      </c>
      <c r="D15060" s="4" t="s">
        <v>10</v>
      </c>
      <c r="E15060" s="4" t="s">
        <v>10</v>
      </c>
      <c r="F15060" s="4" t="s">
        <v>10</v>
      </c>
    </row>
    <row r="15061" spans="1:6">
      <c r="A15061" t="n">
        <v>106978</v>
      </c>
      <c r="B15061" s="20" t="n">
        <v>95</v>
      </c>
      <c r="C15061" s="7" t="n">
        <v>5</v>
      </c>
      <c r="D15061" s="7" t="n">
        <v>0</v>
      </c>
      <c r="E15061" s="7" t="n">
        <v>8</v>
      </c>
      <c r="F15061" s="7" t="n">
        <v>6500</v>
      </c>
    </row>
    <row r="15062" spans="1:6">
      <c r="A15062" t="s">
        <v>4</v>
      </c>
      <c r="B15062" s="4" t="s">
        <v>5</v>
      </c>
      <c r="C15062" s="4" t="s">
        <v>10</v>
      </c>
    </row>
    <row r="15063" spans="1:6">
      <c r="A15063" t="n">
        <v>106986</v>
      </c>
      <c r="B15063" s="9" t="n">
        <v>12</v>
      </c>
      <c r="C15063" s="7" t="n">
        <v>10823</v>
      </c>
    </row>
    <row r="15064" spans="1:6">
      <c r="A15064" t="s">
        <v>4</v>
      </c>
      <c r="B15064" s="4" t="s">
        <v>5</v>
      </c>
      <c r="C15064" s="4" t="s">
        <v>13</v>
      </c>
      <c r="D15064" s="4" t="s">
        <v>10</v>
      </c>
      <c r="E15064" s="4" t="s">
        <v>6</v>
      </c>
    </row>
    <row r="15065" spans="1:6">
      <c r="A15065" t="n">
        <v>106989</v>
      </c>
      <c r="B15065" s="52" t="n">
        <v>51</v>
      </c>
      <c r="C15065" s="7" t="n">
        <v>4</v>
      </c>
      <c r="D15065" s="7" t="n">
        <v>0</v>
      </c>
      <c r="E15065" s="7" t="s">
        <v>1453</v>
      </c>
    </row>
    <row r="15066" spans="1:6">
      <c r="A15066" t="s">
        <v>4</v>
      </c>
      <c r="B15066" s="4" t="s">
        <v>5</v>
      </c>
      <c r="C15066" s="4" t="s">
        <v>10</v>
      </c>
    </row>
    <row r="15067" spans="1:6">
      <c r="A15067" t="n">
        <v>107002</v>
      </c>
      <c r="B15067" s="53" t="n">
        <v>16</v>
      </c>
      <c r="C15067" s="7" t="n">
        <v>0</v>
      </c>
    </row>
    <row r="15068" spans="1:6">
      <c r="A15068" t="s">
        <v>4</v>
      </c>
      <c r="B15068" s="4" t="s">
        <v>5</v>
      </c>
      <c r="C15068" s="4" t="s">
        <v>10</v>
      </c>
      <c r="D15068" s="4" t="s">
        <v>111</v>
      </c>
      <c r="E15068" s="4" t="s">
        <v>13</v>
      </c>
      <c r="F15068" s="4" t="s">
        <v>13</v>
      </c>
    </row>
    <row r="15069" spans="1:6">
      <c r="A15069" t="n">
        <v>107005</v>
      </c>
      <c r="B15069" s="32" t="n">
        <v>26</v>
      </c>
      <c r="C15069" s="7" t="n">
        <v>0</v>
      </c>
      <c r="D15069" s="7" t="s">
        <v>1454</v>
      </c>
      <c r="E15069" s="7" t="n">
        <v>2</v>
      </c>
      <c r="F15069" s="7" t="n">
        <v>0</v>
      </c>
    </row>
    <row r="15070" spans="1:6">
      <c r="A15070" t="s">
        <v>4</v>
      </c>
      <c r="B15070" s="4" t="s">
        <v>5</v>
      </c>
    </row>
    <row r="15071" spans="1:6">
      <c r="A15071" t="n">
        <v>107112</v>
      </c>
      <c r="B15071" s="33" t="n">
        <v>28</v>
      </c>
    </row>
    <row r="15072" spans="1:6">
      <c r="A15072" t="s">
        <v>4</v>
      </c>
      <c r="B15072" s="4" t="s">
        <v>5</v>
      </c>
      <c r="C15072" s="4" t="s">
        <v>13</v>
      </c>
      <c r="D15072" s="4" t="s">
        <v>10</v>
      </c>
      <c r="E15072" s="4" t="s">
        <v>6</v>
      </c>
    </row>
    <row r="15073" spans="1:6">
      <c r="A15073" t="n">
        <v>107113</v>
      </c>
      <c r="B15073" s="52" t="n">
        <v>51</v>
      </c>
      <c r="C15073" s="7" t="n">
        <v>4</v>
      </c>
      <c r="D15073" s="7" t="n">
        <v>0</v>
      </c>
      <c r="E15073" s="7" t="s">
        <v>1453</v>
      </c>
    </row>
    <row r="15074" spans="1:6">
      <c r="A15074" t="s">
        <v>4</v>
      </c>
      <c r="B15074" s="4" t="s">
        <v>5</v>
      </c>
      <c r="C15074" s="4" t="s">
        <v>10</v>
      </c>
    </row>
    <row r="15075" spans="1:6">
      <c r="A15075" t="n">
        <v>107126</v>
      </c>
      <c r="B15075" s="53" t="n">
        <v>16</v>
      </c>
      <c r="C15075" s="7" t="n">
        <v>0</v>
      </c>
    </row>
    <row r="15076" spans="1:6">
      <c r="A15076" t="s">
        <v>4</v>
      </c>
      <c r="B15076" s="4" t="s">
        <v>5</v>
      </c>
      <c r="C15076" s="4" t="s">
        <v>10</v>
      </c>
      <c r="D15076" s="4" t="s">
        <v>111</v>
      </c>
      <c r="E15076" s="4" t="s">
        <v>13</v>
      </c>
      <c r="F15076" s="4" t="s">
        <v>13</v>
      </c>
    </row>
    <row r="15077" spans="1:6">
      <c r="A15077" t="n">
        <v>107129</v>
      </c>
      <c r="B15077" s="32" t="n">
        <v>26</v>
      </c>
      <c r="C15077" s="7" t="n">
        <v>0</v>
      </c>
      <c r="D15077" s="7" t="s">
        <v>1455</v>
      </c>
      <c r="E15077" s="7" t="n">
        <v>2</v>
      </c>
      <c r="F15077" s="7" t="n">
        <v>0</v>
      </c>
    </row>
    <row r="15078" spans="1:6">
      <c r="A15078" t="s">
        <v>4</v>
      </c>
      <c r="B15078" s="4" t="s">
        <v>5</v>
      </c>
    </row>
    <row r="15079" spans="1:6">
      <c r="A15079" t="n">
        <v>107202</v>
      </c>
      <c r="B15079" s="33" t="n">
        <v>28</v>
      </c>
    </row>
    <row r="15080" spans="1:6">
      <c r="A15080" t="s">
        <v>4</v>
      </c>
      <c r="B15080" s="4" t="s">
        <v>5</v>
      </c>
      <c r="C15080" s="4" t="s">
        <v>13</v>
      </c>
      <c r="D15080" s="4" t="s">
        <v>13</v>
      </c>
      <c r="E15080" s="4" t="s">
        <v>9</v>
      </c>
      <c r="F15080" s="4" t="s">
        <v>13</v>
      </c>
      <c r="G15080" s="4" t="s">
        <v>13</v>
      </c>
    </row>
    <row r="15081" spans="1:6">
      <c r="A15081" t="n">
        <v>107203</v>
      </c>
      <c r="B15081" s="25" t="n">
        <v>18</v>
      </c>
      <c r="C15081" s="7" t="n">
        <v>0</v>
      </c>
      <c r="D15081" s="7" t="n">
        <v>0</v>
      </c>
      <c r="E15081" s="7" t="n">
        <v>65533</v>
      </c>
      <c r="F15081" s="7" t="n">
        <v>19</v>
      </c>
      <c r="G15081" s="7" t="n">
        <v>1</v>
      </c>
    </row>
    <row r="15082" spans="1:6">
      <c r="A15082" t="s">
        <v>4</v>
      </c>
      <c r="B15082" s="4" t="s">
        <v>5</v>
      </c>
      <c r="C15082" s="4" t="s">
        <v>13</v>
      </c>
      <c r="D15082" s="34" t="s">
        <v>114</v>
      </c>
      <c r="E15082" s="4" t="s">
        <v>5</v>
      </c>
      <c r="F15082" s="4" t="s">
        <v>13</v>
      </c>
      <c r="G15082" s="4" t="s">
        <v>10</v>
      </c>
      <c r="H15082" s="34" t="s">
        <v>115</v>
      </c>
      <c r="I15082" s="4" t="s">
        <v>13</v>
      </c>
      <c r="J15082" s="4" t="s">
        <v>10</v>
      </c>
      <c r="K15082" s="4" t="s">
        <v>13</v>
      </c>
      <c r="L15082" s="4" t="s">
        <v>13</v>
      </c>
      <c r="M15082" s="4" t="s">
        <v>84</v>
      </c>
    </row>
    <row r="15083" spans="1:6">
      <c r="A15083" t="n">
        <v>107212</v>
      </c>
      <c r="B15083" s="15" t="n">
        <v>5</v>
      </c>
      <c r="C15083" s="7" t="n">
        <v>28</v>
      </c>
      <c r="D15083" s="34" t="s">
        <v>3</v>
      </c>
      <c r="E15083" s="31" t="n">
        <v>64</v>
      </c>
      <c r="F15083" s="7" t="n">
        <v>5</v>
      </c>
      <c r="G15083" s="7" t="n">
        <v>1</v>
      </c>
      <c r="H15083" s="34" t="s">
        <v>3</v>
      </c>
      <c r="I15083" s="7" t="n">
        <v>30</v>
      </c>
      <c r="J15083" s="7" t="n">
        <v>10805</v>
      </c>
      <c r="K15083" s="7" t="n">
        <v>9</v>
      </c>
      <c r="L15083" s="7" t="n">
        <v>1</v>
      </c>
      <c r="M15083" s="16" t="n">
        <f t="normal" ca="1">A15095</f>
        <v>0</v>
      </c>
    </row>
    <row r="15084" spans="1:6">
      <c r="A15084" t="s">
        <v>4</v>
      </c>
      <c r="B15084" s="4" t="s">
        <v>5</v>
      </c>
      <c r="C15084" s="4" t="s">
        <v>13</v>
      </c>
      <c r="D15084" s="4" t="s">
        <v>10</v>
      </c>
      <c r="E15084" s="4" t="s">
        <v>6</v>
      </c>
    </row>
    <row r="15085" spans="1:6">
      <c r="A15085" t="n">
        <v>107227</v>
      </c>
      <c r="B15085" s="52" t="n">
        <v>51</v>
      </c>
      <c r="C15085" s="7" t="n">
        <v>4</v>
      </c>
      <c r="D15085" s="7" t="n">
        <v>1</v>
      </c>
      <c r="E15085" s="7" t="s">
        <v>1453</v>
      </c>
    </row>
    <row r="15086" spans="1:6">
      <c r="A15086" t="s">
        <v>4</v>
      </c>
      <c r="B15086" s="4" t="s">
        <v>5</v>
      </c>
      <c r="C15086" s="4" t="s">
        <v>10</v>
      </c>
    </row>
    <row r="15087" spans="1:6">
      <c r="A15087" t="n">
        <v>107240</v>
      </c>
      <c r="B15087" s="53" t="n">
        <v>16</v>
      </c>
      <c r="C15087" s="7" t="n">
        <v>0</v>
      </c>
    </row>
    <row r="15088" spans="1:6">
      <c r="A15088" t="s">
        <v>4</v>
      </c>
      <c r="B15088" s="4" t="s">
        <v>5</v>
      </c>
      <c r="C15088" s="4" t="s">
        <v>10</v>
      </c>
      <c r="D15088" s="4" t="s">
        <v>111</v>
      </c>
      <c r="E15088" s="4" t="s">
        <v>13</v>
      </c>
      <c r="F15088" s="4" t="s">
        <v>13</v>
      </c>
    </row>
    <row r="15089" spans="1:13">
      <c r="A15089" t="n">
        <v>107243</v>
      </c>
      <c r="B15089" s="32" t="n">
        <v>26</v>
      </c>
      <c r="C15089" s="7" t="n">
        <v>1</v>
      </c>
      <c r="D15089" s="7" t="s">
        <v>1456</v>
      </c>
      <c r="E15089" s="7" t="n">
        <v>2</v>
      </c>
      <c r="F15089" s="7" t="n">
        <v>0</v>
      </c>
    </row>
    <row r="15090" spans="1:13">
      <c r="A15090" t="s">
        <v>4</v>
      </c>
      <c r="B15090" s="4" t="s">
        <v>5</v>
      </c>
    </row>
    <row r="15091" spans="1:13">
      <c r="A15091" t="n">
        <v>107258</v>
      </c>
      <c r="B15091" s="33" t="n">
        <v>28</v>
      </c>
    </row>
    <row r="15092" spans="1:13">
      <c r="A15092" t="s">
        <v>4</v>
      </c>
      <c r="B15092" s="4" t="s">
        <v>5</v>
      </c>
      <c r="C15092" s="4" t="s">
        <v>84</v>
      </c>
    </row>
    <row r="15093" spans="1:13">
      <c r="A15093" t="n">
        <v>107259</v>
      </c>
      <c r="B15093" s="29" t="n">
        <v>3</v>
      </c>
      <c r="C15093" s="16" t="n">
        <f t="normal" ca="1">A15335</f>
        <v>0</v>
      </c>
    </row>
    <row r="15094" spans="1:13">
      <c r="A15094" t="s">
        <v>4</v>
      </c>
      <c r="B15094" s="4" t="s">
        <v>5</v>
      </c>
      <c r="C15094" s="4" t="s">
        <v>13</v>
      </c>
      <c r="D15094" s="34" t="s">
        <v>114</v>
      </c>
      <c r="E15094" s="4" t="s">
        <v>5</v>
      </c>
      <c r="F15094" s="4" t="s">
        <v>13</v>
      </c>
      <c r="G15094" s="4" t="s">
        <v>10</v>
      </c>
      <c r="H15094" s="34" t="s">
        <v>115</v>
      </c>
      <c r="I15094" s="4" t="s">
        <v>13</v>
      </c>
      <c r="J15094" s="4" t="s">
        <v>10</v>
      </c>
      <c r="K15094" s="4" t="s">
        <v>13</v>
      </c>
      <c r="L15094" s="4" t="s">
        <v>13</v>
      </c>
      <c r="M15094" s="4" t="s">
        <v>84</v>
      </c>
    </row>
    <row r="15095" spans="1:13">
      <c r="A15095" t="n">
        <v>107264</v>
      </c>
      <c r="B15095" s="15" t="n">
        <v>5</v>
      </c>
      <c r="C15095" s="7" t="n">
        <v>28</v>
      </c>
      <c r="D15095" s="34" t="s">
        <v>3</v>
      </c>
      <c r="E15095" s="31" t="n">
        <v>64</v>
      </c>
      <c r="F15095" s="7" t="n">
        <v>5</v>
      </c>
      <c r="G15095" s="7" t="n">
        <v>3</v>
      </c>
      <c r="H15095" s="34" t="s">
        <v>3</v>
      </c>
      <c r="I15095" s="7" t="n">
        <v>30</v>
      </c>
      <c r="J15095" s="7" t="n">
        <v>10817</v>
      </c>
      <c r="K15095" s="7" t="n">
        <v>9</v>
      </c>
      <c r="L15095" s="7" t="n">
        <v>1</v>
      </c>
      <c r="M15095" s="16" t="n">
        <f t="normal" ca="1">A15107</f>
        <v>0</v>
      </c>
    </row>
    <row r="15096" spans="1:13">
      <c r="A15096" t="s">
        <v>4</v>
      </c>
      <c r="B15096" s="4" t="s">
        <v>5</v>
      </c>
      <c r="C15096" s="4" t="s">
        <v>13</v>
      </c>
      <c r="D15096" s="4" t="s">
        <v>10</v>
      </c>
      <c r="E15096" s="4" t="s">
        <v>6</v>
      </c>
    </row>
    <row r="15097" spans="1:13">
      <c r="A15097" t="n">
        <v>107279</v>
      </c>
      <c r="B15097" s="52" t="n">
        <v>51</v>
      </c>
      <c r="C15097" s="7" t="n">
        <v>4</v>
      </c>
      <c r="D15097" s="7" t="n">
        <v>3</v>
      </c>
      <c r="E15097" s="7" t="s">
        <v>1453</v>
      </c>
    </row>
    <row r="15098" spans="1:13">
      <c r="A15098" t="s">
        <v>4</v>
      </c>
      <c r="B15098" s="4" t="s">
        <v>5</v>
      </c>
      <c r="C15098" s="4" t="s">
        <v>10</v>
      </c>
    </row>
    <row r="15099" spans="1:13">
      <c r="A15099" t="n">
        <v>107292</v>
      </c>
      <c r="B15099" s="53" t="n">
        <v>16</v>
      </c>
      <c r="C15099" s="7" t="n">
        <v>0</v>
      </c>
    </row>
    <row r="15100" spans="1:13">
      <c r="A15100" t="s">
        <v>4</v>
      </c>
      <c r="B15100" s="4" t="s">
        <v>5</v>
      </c>
      <c r="C15100" s="4" t="s">
        <v>10</v>
      </c>
      <c r="D15100" s="4" t="s">
        <v>111</v>
      </c>
      <c r="E15100" s="4" t="s">
        <v>13</v>
      </c>
      <c r="F15100" s="4" t="s">
        <v>13</v>
      </c>
    </row>
    <row r="15101" spans="1:13">
      <c r="A15101" t="n">
        <v>107295</v>
      </c>
      <c r="B15101" s="32" t="n">
        <v>26</v>
      </c>
      <c r="C15101" s="7" t="n">
        <v>3</v>
      </c>
      <c r="D15101" s="7" t="s">
        <v>1456</v>
      </c>
      <c r="E15101" s="7" t="n">
        <v>2</v>
      </c>
      <c r="F15101" s="7" t="n">
        <v>0</v>
      </c>
    </row>
    <row r="15102" spans="1:13">
      <c r="A15102" t="s">
        <v>4</v>
      </c>
      <c r="B15102" s="4" t="s">
        <v>5</v>
      </c>
    </row>
    <row r="15103" spans="1:13">
      <c r="A15103" t="n">
        <v>107310</v>
      </c>
      <c r="B15103" s="33" t="n">
        <v>28</v>
      </c>
    </row>
    <row r="15104" spans="1:13">
      <c r="A15104" t="s">
        <v>4</v>
      </c>
      <c r="B15104" s="4" t="s">
        <v>5</v>
      </c>
      <c r="C15104" s="4" t="s">
        <v>84</v>
      </c>
    </row>
    <row r="15105" spans="1:13">
      <c r="A15105" t="n">
        <v>107311</v>
      </c>
      <c r="B15105" s="29" t="n">
        <v>3</v>
      </c>
      <c r="C15105" s="16" t="n">
        <f t="normal" ca="1">A15335</f>
        <v>0</v>
      </c>
    </row>
    <row r="15106" spans="1:13">
      <c r="A15106" t="s">
        <v>4</v>
      </c>
      <c r="B15106" s="4" t="s">
        <v>5</v>
      </c>
      <c r="C15106" s="4" t="s">
        <v>13</v>
      </c>
      <c r="D15106" s="34" t="s">
        <v>114</v>
      </c>
      <c r="E15106" s="4" t="s">
        <v>5</v>
      </c>
      <c r="F15106" s="4" t="s">
        <v>13</v>
      </c>
      <c r="G15106" s="4" t="s">
        <v>10</v>
      </c>
      <c r="H15106" s="34" t="s">
        <v>115</v>
      </c>
      <c r="I15106" s="4" t="s">
        <v>13</v>
      </c>
      <c r="J15106" s="4" t="s">
        <v>10</v>
      </c>
      <c r="K15106" s="4" t="s">
        <v>13</v>
      </c>
      <c r="L15106" s="4" t="s">
        <v>13</v>
      </c>
      <c r="M15106" s="4" t="s">
        <v>84</v>
      </c>
    </row>
    <row r="15107" spans="1:13">
      <c r="A15107" t="n">
        <v>107316</v>
      </c>
      <c r="B15107" s="15" t="n">
        <v>5</v>
      </c>
      <c r="C15107" s="7" t="n">
        <v>28</v>
      </c>
      <c r="D15107" s="34" t="s">
        <v>3</v>
      </c>
      <c r="E15107" s="31" t="n">
        <v>64</v>
      </c>
      <c r="F15107" s="7" t="n">
        <v>5</v>
      </c>
      <c r="G15107" s="7" t="n">
        <v>5</v>
      </c>
      <c r="H15107" s="34" t="s">
        <v>3</v>
      </c>
      <c r="I15107" s="7" t="n">
        <v>30</v>
      </c>
      <c r="J15107" s="7" t="n">
        <v>10829</v>
      </c>
      <c r="K15107" s="7" t="n">
        <v>9</v>
      </c>
      <c r="L15107" s="7" t="n">
        <v>1</v>
      </c>
      <c r="M15107" s="16" t="n">
        <f t="normal" ca="1">A15119</f>
        <v>0</v>
      </c>
    </row>
    <row r="15108" spans="1:13">
      <c r="A15108" t="s">
        <v>4</v>
      </c>
      <c r="B15108" s="4" t="s">
        <v>5</v>
      </c>
      <c r="C15108" s="4" t="s">
        <v>13</v>
      </c>
      <c r="D15108" s="4" t="s">
        <v>10</v>
      </c>
      <c r="E15108" s="4" t="s">
        <v>6</v>
      </c>
    </row>
    <row r="15109" spans="1:13">
      <c r="A15109" t="n">
        <v>107331</v>
      </c>
      <c r="B15109" s="52" t="n">
        <v>51</v>
      </c>
      <c r="C15109" s="7" t="n">
        <v>4</v>
      </c>
      <c r="D15109" s="7" t="n">
        <v>5</v>
      </c>
      <c r="E15109" s="7" t="s">
        <v>1453</v>
      </c>
    </row>
    <row r="15110" spans="1:13">
      <c r="A15110" t="s">
        <v>4</v>
      </c>
      <c r="B15110" s="4" t="s">
        <v>5</v>
      </c>
      <c r="C15110" s="4" t="s">
        <v>10</v>
      </c>
    </row>
    <row r="15111" spans="1:13">
      <c r="A15111" t="n">
        <v>107344</v>
      </c>
      <c r="B15111" s="53" t="n">
        <v>16</v>
      </c>
      <c r="C15111" s="7" t="n">
        <v>0</v>
      </c>
    </row>
    <row r="15112" spans="1:13">
      <c r="A15112" t="s">
        <v>4</v>
      </c>
      <c r="B15112" s="4" t="s">
        <v>5</v>
      </c>
      <c r="C15112" s="4" t="s">
        <v>10</v>
      </c>
      <c r="D15112" s="4" t="s">
        <v>111</v>
      </c>
      <c r="E15112" s="4" t="s">
        <v>13</v>
      </c>
      <c r="F15112" s="4" t="s">
        <v>13</v>
      </c>
    </row>
    <row r="15113" spans="1:13">
      <c r="A15113" t="n">
        <v>107347</v>
      </c>
      <c r="B15113" s="32" t="n">
        <v>26</v>
      </c>
      <c r="C15113" s="7" t="n">
        <v>5</v>
      </c>
      <c r="D15113" s="7" t="s">
        <v>1456</v>
      </c>
      <c r="E15113" s="7" t="n">
        <v>2</v>
      </c>
      <c r="F15113" s="7" t="n">
        <v>0</v>
      </c>
    </row>
    <row r="15114" spans="1:13">
      <c r="A15114" t="s">
        <v>4</v>
      </c>
      <c r="B15114" s="4" t="s">
        <v>5</v>
      </c>
    </row>
    <row r="15115" spans="1:13">
      <c r="A15115" t="n">
        <v>107362</v>
      </c>
      <c r="B15115" s="33" t="n">
        <v>28</v>
      </c>
    </row>
    <row r="15116" spans="1:13">
      <c r="A15116" t="s">
        <v>4</v>
      </c>
      <c r="B15116" s="4" t="s">
        <v>5</v>
      </c>
      <c r="C15116" s="4" t="s">
        <v>84</v>
      </c>
    </row>
    <row r="15117" spans="1:13">
      <c r="A15117" t="n">
        <v>107363</v>
      </c>
      <c r="B15117" s="29" t="n">
        <v>3</v>
      </c>
      <c r="C15117" s="16" t="n">
        <f t="normal" ca="1">A15335</f>
        <v>0</v>
      </c>
    </row>
    <row r="15118" spans="1:13">
      <c r="A15118" t="s">
        <v>4</v>
      </c>
      <c r="B15118" s="4" t="s">
        <v>5</v>
      </c>
      <c r="C15118" s="4" t="s">
        <v>13</v>
      </c>
      <c r="D15118" s="34" t="s">
        <v>114</v>
      </c>
      <c r="E15118" s="4" t="s">
        <v>5</v>
      </c>
      <c r="F15118" s="4" t="s">
        <v>13</v>
      </c>
      <c r="G15118" s="4" t="s">
        <v>10</v>
      </c>
      <c r="H15118" s="34" t="s">
        <v>115</v>
      </c>
      <c r="I15118" s="4" t="s">
        <v>13</v>
      </c>
      <c r="J15118" s="4" t="s">
        <v>10</v>
      </c>
      <c r="K15118" s="4" t="s">
        <v>13</v>
      </c>
      <c r="L15118" s="4" t="s">
        <v>13</v>
      </c>
      <c r="M15118" s="4" t="s">
        <v>84</v>
      </c>
    </row>
    <row r="15119" spans="1:13">
      <c r="A15119" t="n">
        <v>107368</v>
      </c>
      <c r="B15119" s="15" t="n">
        <v>5</v>
      </c>
      <c r="C15119" s="7" t="n">
        <v>28</v>
      </c>
      <c r="D15119" s="34" t="s">
        <v>3</v>
      </c>
      <c r="E15119" s="31" t="n">
        <v>64</v>
      </c>
      <c r="F15119" s="7" t="n">
        <v>5</v>
      </c>
      <c r="G15119" s="7" t="n">
        <v>7</v>
      </c>
      <c r="H15119" s="34" t="s">
        <v>3</v>
      </c>
      <c r="I15119" s="7" t="n">
        <v>30</v>
      </c>
      <c r="J15119" s="7" t="n">
        <v>10841</v>
      </c>
      <c r="K15119" s="7" t="n">
        <v>9</v>
      </c>
      <c r="L15119" s="7" t="n">
        <v>1</v>
      </c>
      <c r="M15119" s="16" t="n">
        <f t="normal" ca="1">A15131</f>
        <v>0</v>
      </c>
    </row>
    <row r="15120" spans="1:13">
      <c r="A15120" t="s">
        <v>4</v>
      </c>
      <c r="B15120" s="4" t="s">
        <v>5</v>
      </c>
      <c r="C15120" s="4" t="s">
        <v>13</v>
      </c>
      <c r="D15120" s="4" t="s">
        <v>10</v>
      </c>
      <c r="E15120" s="4" t="s">
        <v>6</v>
      </c>
    </row>
    <row r="15121" spans="1:13">
      <c r="A15121" t="n">
        <v>107383</v>
      </c>
      <c r="B15121" s="52" t="n">
        <v>51</v>
      </c>
      <c r="C15121" s="7" t="n">
        <v>4</v>
      </c>
      <c r="D15121" s="7" t="n">
        <v>7</v>
      </c>
      <c r="E15121" s="7" t="s">
        <v>1453</v>
      </c>
    </row>
    <row r="15122" spans="1:13">
      <c r="A15122" t="s">
        <v>4</v>
      </c>
      <c r="B15122" s="4" t="s">
        <v>5</v>
      </c>
      <c r="C15122" s="4" t="s">
        <v>10</v>
      </c>
    </row>
    <row r="15123" spans="1:13">
      <c r="A15123" t="n">
        <v>107396</v>
      </c>
      <c r="B15123" s="53" t="n">
        <v>16</v>
      </c>
      <c r="C15123" s="7" t="n">
        <v>0</v>
      </c>
    </row>
    <row r="15124" spans="1:13">
      <c r="A15124" t="s">
        <v>4</v>
      </c>
      <c r="B15124" s="4" t="s">
        <v>5</v>
      </c>
      <c r="C15124" s="4" t="s">
        <v>10</v>
      </c>
      <c r="D15124" s="4" t="s">
        <v>111</v>
      </c>
      <c r="E15124" s="4" t="s">
        <v>13</v>
      </c>
      <c r="F15124" s="4" t="s">
        <v>13</v>
      </c>
    </row>
    <row r="15125" spans="1:13">
      <c r="A15125" t="n">
        <v>107399</v>
      </c>
      <c r="B15125" s="32" t="n">
        <v>26</v>
      </c>
      <c r="C15125" s="7" t="n">
        <v>7</v>
      </c>
      <c r="D15125" s="7" t="s">
        <v>1456</v>
      </c>
      <c r="E15125" s="7" t="n">
        <v>2</v>
      </c>
      <c r="F15125" s="7" t="n">
        <v>0</v>
      </c>
    </row>
    <row r="15126" spans="1:13">
      <c r="A15126" t="s">
        <v>4</v>
      </c>
      <c r="B15126" s="4" t="s">
        <v>5</v>
      </c>
    </row>
    <row r="15127" spans="1:13">
      <c r="A15127" t="n">
        <v>107414</v>
      </c>
      <c r="B15127" s="33" t="n">
        <v>28</v>
      </c>
    </row>
    <row r="15128" spans="1:13">
      <c r="A15128" t="s">
        <v>4</v>
      </c>
      <c r="B15128" s="4" t="s">
        <v>5</v>
      </c>
      <c r="C15128" s="4" t="s">
        <v>84</v>
      </c>
    </row>
    <row r="15129" spans="1:13">
      <c r="A15129" t="n">
        <v>107415</v>
      </c>
      <c r="B15129" s="29" t="n">
        <v>3</v>
      </c>
      <c r="C15129" s="16" t="n">
        <f t="normal" ca="1">A15335</f>
        <v>0</v>
      </c>
    </row>
    <row r="15130" spans="1:13">
      <c r="A15130" t="s">
        <v>4</v>
      </c>
      <c r="B15130" s="4" t="s">
        <v>5</v>
      </c>
      <c r="C15130" s="4" t="s">
        <v>13</v>
      </c>
      <c r="D15130" s="34" t="s">
        <v>114</v>
      </c>
      <c r="E15130" s="4" t="s">
        <v>5</v>
      </c>
      <c r="F15130" s="4" t="s">
        <v>13</v>
      </c>
      <c r="G15130" s="4" t="s">
        <v>10</v>
      </c>
      <c r="H15130" s="34" t="s">
        <v>115</v>
      </c>
      <c r="I15130" s="4" t="s">
        <v>13</v>
      </c>
      <c r="J15130" s="4" t="s">
        <v>10</v>
      </c>
      <c r="K15130" s="4" t="s">
        <v>13</v>
      </c>
      <c r="L15130" s="4" t="s">
        <v>13</v>
      </c>
      <c r="M15130" s="4" t="s">
        <v>84</v>
      </c>
    </row>
    <row r="15131" spans="1:13">
      <c r="A15131" t="n">
        <v>107420</v>
      </c>
      <c r="B15131" s="15" t="n">
        <v>5</v>
      </c>
      <c r="C15131" s="7" t="n">
        <v>28</v>
      </c>
      <c r="D15131" s="34" t="s">
        <v>3</v>
      </c>
      <c r="E15131" s="31" t="n">
        <v>64</v>
      </c>
      <c r="F15131" s="7" t="n">
        <v>5</v>
      </c>
      <c r="G15131" s="7" t="n">
        <v>9</v>
      </c>
      <c r="H15131" s="34" t="s">
        <v>3</v>
      </c>
      <c r="I15131" s="7" t="n">
        <v>30</v>
      </c>
      <c r="J15131" s="7" t="n">
        <v>10853</v>
      </c>
      <c r="K15131" s="7" t="n">
        <v>9</v>
      </c>
      <c r="L15131" s="7" t="n">
        <v>1</v>
      </c>
      <c r="M15131" s="16" t="n">
        <f t="normal" ca="1">A15143</f>
        <v>0</v>
      </c>
    </row>
    <row r="15132" spans="1:13">
      <c r="A15132" t="s">
        <v>4</v>
      </c>
      <c r="B15132" s="4" t="s">
        <v>5</v>
      </c>
      <c r="C15132" s="4" t="s">
        <v>13</v>
      </c>
      <c r="D15132" s="4" t="s">
        <v>10</v>
      </c>
      <c r="E15132" s="4" t="s">
        <v>6</v>
      </c>
    </row>
    <row r="15133" spans="1:13">
      <c r="A15133" t="n">
        <v>107435</v>
      </c>
      <c r="B15133" s="52" t="n">
        <v>51</v>
      </c>
      <c r="C15133" s="7" t="n">
        <v>4</v>
      </c>
      <c r="D15133" s="7" t="n">
        <v>9</v>
      </c>
      <c r="E15133" s="7" t="s">
        <v>1453</v>
      </c>
    </row>
    <row r="15134" spans="1:13">
      <c r="A15134" t="s">
        <v>4</v>
      </c>
      <c r="B15134" s="4" t="s">
        <v>5</v>
      </c>
      <c r="C15134" s="4" t="s">
        <v>10</v>
      </c>
    </row>
    <row r="15135" spans="1:13">
      <c r="A15135" t="n">
        <v>107448</v>
      </c>
      <c r="B15135" s="53" t="n">
        <v>16</v>
      </c>
      <c r="C15135" s="7" t="n">
        <v>0</v>
      </c>
    </row>
    <row r="15136" spans="1:13">
      <c r="A15136" t="s">
        <v>4</v>
      </c>
      <c r="B15136" s="4" t="s">
        <v>5</v>
      </c>
      <c r="C15136" s="4" t="s">
        <v>10</v>
      </c>
      <c r="D15136" s="4" t="s">
        <v>111</v>
      </c>
      <c r="E15136" s="4" t="s">
        <v>13</v>
      </c>
      <c r="F15136" s="4" t="s">
        <v>13</v>
      </c>
    </row>
    <row r="15137" spans="1:13">
      <c r="A15137" t="n">
        <v>107451</v>
      </c>
      <c r="B15137" s="32" t="n">
        <v>26</v>
      </c>
      <c r="C15137" s="7" t="n">
        <v>9</v>
      </c>
      <c r="D15137" s="7" t="s">
        <v>1456</v>
      </c>
      <c r="E15137" s="7" t="n">
        <v>2</v>
      </c>
      <c r="F15137" s="7" t="n">
        <v>0</v>
      </c>
    </row>
    <row r="15138" spans="1:13">
      <c r="A15138" t="s">
        <v>4</v>
      </c>
      <c r="B15138" s="4" t="s">
        <v>5</v>
      </c>
    </row>
    <row r="15139" spans="1:13">
      <c r="A15139" t="n">
        <v>107466</v>
      </c>
      <c r="B15139" s="33" t="n">
        <v>28</v>
      </c>
    </row>
    <row r="15140" spans="1:13">
      <c r="A15140" t="s">
        <v>4</v>
      </c>
      <c r="B15140" s="4" t="s">
        <v>5</v>
      </c>
      <c r="C15140" s="4" t="s">
        <v>84</v>
      </c>
    </row>
    <row r="15141" spans="1:13">
      <c r="A15141" t="n">
        <v>107467</v>
      </c>
      <c r="B15141" s="29" t="n">
        <v>3</v>
      </c>
      <c r="C15141" s="16" t="n">
        <f t="normal" ca="1">A15335</f>
        <v>0</v>
      </c>
    </row>
    <row r="15142" spans="1:13">
      <c r="A15142" t="s">
        <v>4</v>
      </c>
      <c r="B15142" s="4" t="s">
        <v>5</v>
      </c>
      <c r="C15142" s="4" t="s">
        <v>13</v>
      </c>
      <c r="D15142" s="34" t="s">
        <v>114</v>
      </c>
      <c r="E15142" s="4" t="s">
        <v>5</v>
      </c>
      <c r="F15142" s="4" t="s">
        <v>13</v>
      </c>
      <c r="G15142" s="4" t="s">
        <v>10</v>
      </c>
      <c r="H15142" s="34" t="s">
        <v>115</v>
      </c>
      <c r="I15142" s="4" t="s">
        <v>13</v>
      </c>
      <c r="J15142" s="4" t="s">
        <v>10</v>
      </c>
      <c r="K15142" s="4" t="s">
        <v>13</v>
      </c>
      <c r="L15142" s="4" t="s">
        <v>13</v>
      </c>
      <c r="M15142" s="4" t="s">
        <v>84</v>
      </c>
    </row>
    <row r="15143" spans="1:13">
      <c r="A15143" t="n">
        <v>107472</v>
      </c>
      <c r="B15143" s="15" t="n">
        <v>5</v>
      </c>
      <c r="C15143" s="7" t="n">
        <v>28</v>
      </c>
      <c r="D15143" s="34" t="s">
        <v>3</v>
      </c>
      <c r="E15143" s="31" t="n">
        <v>64</v>
      </c>
      <c r="F15143" s="7" t="n">
        <v>5</v>
      </c>
      <c r="G15143" s="7" t="n">
        <v>2</v>
      </c>
      <c r="H15143" s="34" t="s">
        <v>3</v>
      </c>
      <c r="I15143" s="7" t="n">
        <v>30</v>
      </c>
      <c r="J15143" s="7" t="n">
        <v>10811</v>
      </c>
      <c r="K15143" s="7" t="n">
        <v>9</v>
      </c>
      <c r="L15143" s="7" t="n">
        <v>1</v>
      </c>
      <c r="M15143" s="16" t="n">
        <f t="normal" ca="1">A15155</f>
        <v>0</v>
      </c>
    </row>
    <row r="15144" spans="1:13">
      <c r="A15144" t="s">
        <v>4</v>
      </c>
      <c r="B15144" s="4" t="s">
        <v>5</v>
      </c>
      <c r="C15144" s="4" t="s">
        <v>13</v>
      </c>
      <c r="D15144" s="4" t="s">
        <v>10</v>
      </c>
      <c r="E15144" s="4" t="s">
        <v>6</v>
      </c>
    </row>
    <row r="15145" spans="1:13">
      <c r="A15145" t="n">
        <v>107487</v>
      </c>
      <c r="B15145" s="52" t="n">
        <v>51</v>
      </c>
      <c r="C15145" s="7" t="n">
        <v>4</v>
      </c>
      <c r="D15145" s="7" t="n">
        <v>2</v>
      </c>
      <c r="E15145" s="7" t="s">
        <v>1453</v>
      </c>
    </row>
    <row r="15146" spans="1:13">
      <c r="A15146" t="s">
        <v>4</v>
      </c>
      <c r="B15146" s="4" t="s">
        <v>5</v>
      </c>
      <c r="C15146" s="4" t="s">
        <v>10</v>
      </c>
    </row>
    <row r="15147" spans="1:13">
      <c r="A15147" t="n">
        <v>107500</v>
      </c>
      <c r="B15147" s="53" t="n">
        <v>16</v>
      </c>
      <c r="C15147" s="7" t="n">
        <v>0</v>
      </c>
    </row>
    <row r="15148" spans="1:13">
      <c r="A15148" t="s">
        <v>4</v>
      </c>
      <c r="B15148" s="4" t="s">
        <v>5</v>
      </c>
      <c r="C15148" s="4" t="s">
        <v>10</v>
      </c>
      <c r="D15148" s="4" t="s">
        <v>111</v>
      </c>
      <c r="E15148" s="4" t="s">
        <v>13</v>
      </c>
      <c r="F15148" s="4" t="s">
        <v>13</v>
      </c>
    </row>
    <row r="15149" spans="1:13">
      <c r="A15149" t="n">
        <v>107503</v>
      </c>
      <c r="B15149" s="32" t="n">
        <v>26</v>
      </c>
      <c r="C15149" s="7" t="n">
        <v>2</v>
      </c>
      <c r="D15149" s="7" t="s">
        <v>1456</v>
      </c>
      <c r="E15149" s="7" t="n">
        <v>2</v>
      </c>
      <c r="F15149" s="7" t="n">
        <v>0</v>
      </c>
    </row>
    <row r="15150" spans="1:13">
      <c r="A15150" t="s">
        <v>4</v>
      </c>
      <c r="B15150" s="4" t="s">
        <v>5</v>
      </c>
    </row>
    <row r="15151" spans="1:13">
      <c r="A15151" t="n">
        <v>107518</v>
      </c>
      <c r="B15151" s="33" t="n">
        <v>28</v>
      </c>
    </row>
    <row r="15152" spans="1:13">
      <c r="A15152" t="s">
        <v>4</v>
      </c>
      <c r="B15152" s="4" t="s">
        <v>5</v>
      </c>
      <c r="C15152" s="4" t="s">
        <v>84</v>
      </c>
    </row>
    <row r="15153" spans="1:13">
      <c r="A15153" t="n">
        <v>107519</v>
      </c>
      <c r="B15153" s="29" t="n">
        <v>3</v>
      </c>
      <c r="C15153" s="16" t="n">
        <f t="normal" ca="1">A15335</f>
        <v>0</v>
      </c>
    </row>
    <row r="15154" spans="1:13">
      <c r="A15154" t="s">
        <v>4</v>
      </c>
      <c r="B15154" s="4" t="s">
        <v>5</v>
      </c>
      <c r="C15154" s="4" t="s">
        <v>13</v>
      </c>
      <c r="D15154" s="34" t="s">
        <v>114</v>
      </c>
      <c r="E15154" s="4" t="s">
        <v>5</v>
      </c>
      <c r="F15154" s="4" t="s">
        <v>13</v>
      </c>
      <c r="G15154" s="4" t="s">
        <v>10</v>
      </c>
      <c r="H15154" s="34" t="s">
        <v>115</v>
      </c>
      <c r="I15154" s="4" t="s">
        <v>13</v>
      </c>
      <c r="J15154" s="4" t="s">
        <v>10</v>
      </c>
      <c r="K15154" s="4" t="s">
        <v>13</v>
      </c>
      <c r="L15154" s="4" t="s">
        <v>13</v>
      </c>
      <c r="M15154" s="4" t="s">
        <v>84</v>
      </c>
    </row>
    <row r="15155" spans="1:13">
      <c r="A15155" t="n">
        <v>107524</v>
      </c>
      <c r="B15155" s="15" t="n">
        <v>5</v>
      </c>
      <c r="C15155" s="7" t="n">
        <v>28</v>
      </c>
      <c r="D15155" s="34" t="s">
        <v>3</v>
      </c>
      <c r="E15155" s="31" t="n">
        <v>64</v>
      </c>
      <c r="F15155" s="7" t="n">
        <v>5</v>
      </c>
      <c r="G15155" s="7" t="n">
        <v>4</v>
      </c>
      <c r="H15155" s="34" t="s">
        <v>3</v>
      </c>
      <c r="I15155" s="7" t="n">
        <v>30</v>
      </c>
      <c r="J15155" s="7" t="n">
        <v>10823</v>
      </c>
      <c r="K15155" s="7" t="n">
        <v>9</v>
      </c>
      <c r="L15155" s="7" t="n">
        <v>1</v>
      </c>
      <c r="M15155" s="16" t="n">
        <f t="normal" ca="1">A15167</f>
        <v>0</v>
      </c>
    </row>
    <row r="15156" spans="1:13">
      <c r="A15156" t="s">
        <v>4</v>
      </c>
      <c r="B15156" s="4" t="s">
        <v>5</v>
      </c>
      <c r="C15156" s="4" t="s">
        <v>13</v>
      </c>
      <c r="D15156" s="4" t="s">
        <v>10</v>
      </c>
      <c r="E15156" s="4" t="s">
        <v>6</v>
      </c>
    </row>
    <row r="15157" spans="1:13">
      <c r="A15157" t="n">
        <v>107539</v>
      </c>
      <c r="B15157" s="52" t="n">
        <v>51</v>
      </c>
      <c r="C15157" s="7" t="n">
        <v>4</v>
      </c>
      <c r="D15157" s="7" t="n">
        <v>4</v>
      </c>
      <c r="E15157" s="7" t="s">
        <v>1453</v>
      </c>
    </row>
    <row r="15158" spans="1:13">
      <c r="A15158" t="s">
        <v>4</v>
      </c>
      <c r="B15158" s="4" t="s">
        <v>5</v>
      </c>
      <c r="C15158" s="4" t="s">
        <v>10</v>
      </c>
    </row>
    <row r="15159" spans="1:13">
      <c r="A15159" t="n">
        <v>107552</v>
      </c>
      <c r="B15159" s="53" t="n">
        <v>16</v>
      </c>
      <c r="C15159" s="7" t="n">
        <v>0</v>
      </c>
    </row>
    <row r="15160" spans="1:13">
      <c r="A15160" t="s">
        <v>4</v>
      </c>
      <c r="B15160" s="4" t="s">
        <v>5</v>
      </c>
      <c r="C15160" s="4" t="s">
        <v>10</v>
      </c>
      <c r="D15160" s="4" t="s">
        <v>111</v>
      </c>
      <c r="E15160" s="4" t="s">
        <v>13</v>
      </c>
      <c r="F15160" s="4" t="s">
        <v>13</v>
      </c>
    </row>
    <row r="15161" spans="1:13">
      <c r="A15161" t="n">
        <v>107555</v>
      </c>
      <c r="B15161" s="32" t="n">
        <v>26</v>
      </c>
      <c r="C15161" s="7" t="n">
        <v>4</v>
      </c>
      <c r="D15161" s="7" t="s">
        <v>1456</v>
      </c>
      <c r="E15161" s="7" t="n">
        <v>2</v>
      </c>
      <c r="F15161" s="7" t="n">
        <v>0</v>
      </c>
    </row>
    <row r="15162" spans="1:13">
      <c r="A15162" t="s">
        <v>4</v>
      </c>
      <c r="B15162" s="4" t="s">
        <v>5</v>
      </c>
    </row>
    <row r="15163" spans="1:13">
      <c r="A15163" t="n">
        <v>107570</v>
      </c>
      <c r="B15163" s="33" t="n">
        <v>28</v>
      </c>
    </row>
    <row r="15164" spans="1:13">
      <c r="A15164" t="s">
        <v>4</v>
      </c>
      <c r="B15164" s="4" t="s">
        <v>5</v>
      </c>
      <c r="C15164" s="4" t="s">
        <v>84</v>
      </c>
    </row>
    <row r="15165" spans="1:13">
      <c r="A15165" t="n">
        <v>107571</v>
      </c>
      <c r="B15165" s="29" t="n">
        <v>3</v>
      </c>
      <c r="C15165" s="16" t="n">
        <f t="normal" ca="1">A15335</f>
        <v>0</v>
      </c>
    </row>
    <row r="15166" spans="1:13">
      <c r="A15166" t="s">
        <v>4</v>
      </c>
      <c r="B15166" s="4" t="s">
        <v>5</v>
      </c>
      <c r="C15166" s="4" t="s">
        <v>13</v>
      </c>
      <c r="D15166" s="34" t="s">
        <v>114</v>
      </c>
      <c r="E15166" s="4" t="s">
        <v>5</v>
      </c>
      <c r="F15166" s="4" t="s">
        <v>13</v>
      </c>
      <c r="G15166" s="4" t="s">
        <v>10</v>
      </c>
      <c r="H15166" s="34" t="s">
        <v>115</v>
      </c>
      <c r="I15166" s="4" t="s">
        <v>13</v>
      </c>
      <c r="J15166" s="4" t="s">
        <v>10</v>
      </c>
      <c r="K15166" s="4" t="s">
        <v>13</v>
      </c>
      <c r="L15166" s="4" t="s">
        <v>13</v>
      </c>
      <c r="M15166" s="4" t="s">
        <v>84</v>
      </c>
    </row>
    <row r="15167" spans="1:13">
      <c r="A15167" t="n">
        <v>107576</v>
      </c>
      <c r="B15167" s="15" t="n">
        <v>5</v>
      </c>
      <c r="C15167" s="7" t="n">
        <v>28</v>
      </c>
      <c r="D15167" s="34" t="s">
        <v>3</v>
      </c>
      <c r="E15167" s="31" t="n">
        <v>64</v>
      </c>
      <c r="F15167" s="7" t="n">
        <v>5</v>
      </c>
      <c r="G15167" s="7" t="n">
        <v>6</v>
      </c>
      <c r="H15167" s="34" t="s">
        <v>3</v>
      </c>
      <c r="I15167" s="7" t="n">
        <v>30</v>
      </c>
      <c r="J15167" s="7" t="n">
        <v>10835</v>
      </c>
      <c r="K15167" s="7" t="n">
        <v>9</v>
      </c>
      <c r="L15167" s="7" t="n">
        <v>1</v>
      </c>
      <c r="M15167" s="16" t="n">
        <f t="normal" ca="1">A15179</f>
        <v>0</v>
      </c>
    </row>
    <row r="15168" spans="1:13">
      <c r="A15168" t="s">
        <v>4</v>
      </c>
      <c r="B15168" s="4" t="s">
        <v>5</v>
      </c>
      <c r="C15168" s="4" t="s">
        <v>13</v>
      </c>
      <c r="D15168" s="4" t="s">
        <v>10</v>
      </c>
      <c r="E15168" s="4" t="s">
        <v>6</v>
      </c>
    </row>
    <row r="15169" spans="1:13">
      <c r="A15169" t="n">
        <v>107591</v>
      </c>
      <c r="B15169" s="52" t="n">
        <v>51</v>
      </c>
      <c r="C15169" s="7" t="n">
        <v>4</v>
      </c>
      <c r="D15169" s="7" t="n">
        <v>6</v>
      </c>
      <c r="E15169" s="7" t="s">
        <v>1453</v>
      </c>
    </row>
    <row r="15170" spans="1:13">
      <c r="A15170" t="s">
        <v>4</v>
      </c>
      <c r="B15170" s="4" t="s">
        <v>5</v>
      </c>
      <c r="C15170" s="4" t="s">
        <v>10</v>
      </c>
    </row>
    <row r="15171" spans="1:13">
      <c r="A15171" t="n">
        <v>107604</v>
      </c>
      <c r="B15171" s="53" t="n">
        <v>16</v>
      </c>
      <c r="C15171" s="7" t="n">
        <v>0</v>
      </c>
    </row>
    <row r="15172" spans="1:13">
      <c r="A15172" t="s">
        <v>4</v>
      </c>
      <c r="B15172" s="4" t="s">
        <v>5</v>
      </c>
      <c r="C15172" s="4" t="s">
        <v>10</v>
      </c>
      <c r="D15172" s="4" t="s">
        <v>111</v>
      </c>
      <c r="E15172" s="4" t="s">
        <v>13</v>
      </c>
      <c r="F15172" s="4" t="s">
        <v>13</v>
      </c>
    </row>
    <row r="15173" spans="1:13">
      <c r="A15173" t="n">
        <v>107607</v>
      </c>
      <c r="B15173" s="32" t="n">
        <v>26</v>
      </c>
      <c r="C15173" s="7" t="n">
        <v>6</v>
      </c>
      <c r="D15173" s="7" t="s">
        <v>1456</v>
      </c>
      <c r="E15173" s="7" t="n">
        <v>2</v>
      </c>
      <c r="F15173" s="7" t="n">
        <v>0</v>
      </c>
    </row>
    <row r="15174" spans="1:13">
      <c r="A15174" t="s">
        <v>4</v>
      </c>
      <c r="B15174" s="4" t="s">
        <v>5</v>
      </c>
    </row>
    <row r="15175" spans="1:13">
      <c r="A15175" t="n">
        <v>107622</v>
      </c>
      <c r="B15175" s="33" t="n">
        <v>28</v>
      </c>
    </row>
    <row r="15176" spans="1:13">
      <c r="A15176" t="s">
        <v>4</v>
      </c>
      <c r="B15176" s="4" t="s">
        <v>5</v>
      </c>
      <c r="C15176" s="4" t="s">
        <v>84</v>
      </c>
    </row>
    <row r="15177" spans="1:13">
      <c r="A15177" t="n">
        <v>107623</v>
      </c>
      <c r="B15177" s="29" t="n">
        <v>3</v>
      </c>
      <c r="C15177" s="16" t="n">
        <f t="normal" ca="1">A15335</f>
        <v>0</v>
      </c>
    </row>
    <row r="15178" spans="1:13">
      <c r="A15178" t="s">
        <v>4</v>
      </c>
      <c r="B15178" s="4" t="s">
        <v>5</v>
      </c>
      <c r="C15178" s="4" t="s">
        <v>13</v>
      </c>
      <c r="D15178" s="34" t="s">
        <v>114</v>
      </c>
      <c r="E15178" s="4" t="s">
        <v>5</v>
      </c>
      <c r="F15178" s="4" t="s">
        <v>13</v>
      </c>
      <c r="G15178" s="4" t="s">
        <v>10</v>
      </c>
      <c r="H15178" s="34" t="s">
        <v>115</v>
      </c>
      <c r="I15178" s="4" t="s">
        <v>13</v>
      </c>
      <c r="J15178" s="4" t="s">
        <v>10</v>
      </c>
      <c r="K15178" s="4" t="s">
        <v>13</v>
      </c>
      <c r="L15178" s="4" t="s">
        <v>13</v>
      </c>
      <c r="M15178" s="4" t="s">
        <v>84</v>
      </c>
    </row>
    <row r="15179" spans="1:13">
      <c r="A15179" t="n">
        <v>107628</v>
      </c>
      <c r="B15179" s="15" t="n">
        <v>5</v>
      </c>
      <c r="C15179" s="7" t="n">
        <v>28</v>
      </c>
      <c r="D15179" s="34" t="s">
        <v>3</v>
      </c>
      <c r="E15179" s="31" t="n">
        <v>64</v>
      </c>
      <c r="F15179" s="7" t="n">
        <v>5</v>
      </c>
      <c r="G15179" s="7" t="n">
        <v>8</v>
      </c>
      <c r="H15179" s="34" t="s">
        <v>3</v>
      </c>
      <c r="I15179" s="7" t="n">
        <v>30</v>
      </c>
      <c r="J15179" s="7" t="n">
        <v>10847</v>
      </c>
      <c r="K15179" s="7" t="n">
        <v>9</v>
      </c>
      <c r="L15179" s="7" t="n">
        <v>1</v>
      </c>
      <c r="M15179" s="16" t="n">
        <f t="normal" ca="1">A15191</f>
        <v>0</v>
      </c>
    </row>
    <row r="15180" spans="1:13">
      <c r="A15180" t="s">
        <v>4</v>
      </c>
      <c r="B15180" s="4" t="s">
        <v>5</v>
      </c>
      <c r="C15180" s="4" t="s">
        <v>13</v>
      </c>
      <c r="D15180" s="4" t="s">
        <v>10</v>
      </c>
      <c r="E15180" s="4" t="s">
        <v>6</v>
      </c>
    </row>
    <row r="15181" spans="1:13">
      <c r="A15181" t="n">
        <v>107643</v>
      </c>
      <c r="B15181" s="52" t="n">
        <v>51</v>
      </c>
      <c r="C15181" s="7" t="n">
        <v>4</v>
      </c>
      <c r="D15181" s="7" t="n">
        <v>8</v>
      </c>
      <c r="E15181" s="7" t="s">
        <v>1453</v>
      </c>
    </row>
    <row r="15182" spans="1:13">
      <c r="A15182" t="s">
        <v>4</v>
      </c>
      <c r="B15182" s="4" t="s">
        <v>5</v>
      </c>
      <c r="C15182" s="4" t="s">
        <v>10</v>
      </c>
    </row>
    <row r="15183" spans="1:13">
      <c r="A15183" t="n">
        <v>107656</v>
      </c>
      <c r="B15183" s="53" t="n">
        <v>16</v>
      </c>
      <c r="C15183" s="7" t="n">
        <v>0</v>
      </c>
    </row>
    <row r="15184" spans="1:13">
      <c r="A15184" t="s">
        <v>4</v>
      </c>
      <c r="B15184" s="4" t="s">
        <v>5</v>
      </c>
      <c r="C15184" s="4" t="s">
        <v>10</v>
      </c>
      <c r="D15184" s="4" t="s">
        <v>111</v>
      </c>
      <c r="E15184" s="4" t="s">
        <v>13</v>
      </c>
      <c r="F15184" s="4" t="s">
        <v>13</v>
      </c>
    </row>
    <row r="15185" spans="1:13">
      <c r="A15185" t="n">
        <v>107659</v>
      </c>
      <c r="B15185" s="32" t="n">
        <v>26</v>
      </c>
      <c r="C15185" s="7" t="n">
        <v>8</v>
      </c>
      <c r="D15185" s="7" t="s">
        <v>1456</v>
      </c>
      <c r="E15185" s="7" t="n">
        <v>2</v>
      </c>
      <c r="F15185" s="7" t="n">
        <v>0</v>
      </c>
    </row>
    <row r="15186" spans="1:13">
      <c r="A15186" t="s">
        <v>4</v>
      </c>
      <c r="B15186" s="4" t="s">
        <v>5</v>
      </c>
    </row>
    <row r="15187" spans="1:13">
      <c r="A15187" t="n">
        <v>107674</v>
      </c>
      <c r="B15187" s="33" t="n">
        <v>28</v>
      </c>
    </row>
    <row r="15188" spans="1:13">
      <c r="A15188" t="s">
        <v>4</v>
      </c>
      <c r="B15188" s="4" t="s">
        <v>5</v>
      </c>
      <c r="C15188" s="4" t="s">
        <v>84</v>
      </c>
    </row>
    <row r="15189" spans="1:13">
      <c r="A15189" t="n">
        <v>107675</v>
      </c>
      <c r="B15189" s="29" t="n">
        <v>3</v>
      </c>
      <c r="C15189" s="16" t="n">
        <f t="normal" ca="1">A15335</f>
        <v>0</v>
      </c>
    </row>
    <row r="15190" spans="1:13">
      <c r="A15190" t="s">
        <v>4</v>
      </c>
      <c r="B15190" s="4" t="s">
        <v>5</v>
      </c>
      <c r="C15190" s="4" t="s">
        <v>13</v>
      </c>
      <c r="D15190" s="34" t="s">
        <v>114</v>
      </c>
      <c r="E15190" s="4" t="s">
        <v>5</v>
      </c>
      <c r="F15190" s="4" t="s">
        <v>13</v>
      </c>
      <c r="G15190" s="4" t="s">
        <v>10</v>
      </c>
      <c r="H15190" s="34" t="s">
        <v>115</v>
      </c>
      <c r="I15190" s="4" t="s">
        <v>13</v>
      </c>
      <c r="J15190" s="4" t="s">
        <v>10</v>
      </c>
      <c r="K15190" s="4" t="s">
        <v>13</v>
      </c>
      <c r="L15190" s="4" t="s">
        <v>13</v>
      </c>
      <c r="M15190" s="4" t="s">
        <v>84</v>
      </c>
    </row>
    <row r="15191" spans="1:13">
      <c r="A15191" t="n">
        <v>107680</v>
      </c>
      <c r="B15191" s="15" t="n">
        <v>5</v>
      </c>
      <c r="C15191" s="7" t="n">
        <v>28</v>
      </c>
      <c r="D15191" s="34" t="s">
        <v>3</v>
      </c>
      <c r="E15191" s="31" t="n">
        <v>64</v>
      </c>
      <c r="F15191" s="7" t="n">
        <v>5</v>
      </c>
      <c r="G15191" s="7" t="n">
        <v>11</v>
      </c>
      <c r="H15191" s="34" t="s">
        <v>3</v>
      </c>
      <c r="I15191" s="7" t="n">
        <v>30</v>
      </c>
      <c r="J15191" s="7" t="n">
        <v>10859</v>
      </c>
      <c r="K15191" s="7" t="n">
        <v>9</v>
      </c>
      <c r="L15191" s="7" t="n">
        <v>1</v>
      </c>
      <c r="M15191" s="16" t="n">
        <f t="normal" ca="1">A15203</f>
        <v>0</v>
      </c>
    </row>
    <row r="15192" spans="1:13">
      <c r="A15192" t="s">
        <v>4</v>
      </c>
      <c r="B15192" s="4" t="s">
        <v>5</v>
      </c>
      <c r="C15192" s="4" t="s">
        <v>13</v>
      </c>
      <c r="D15192" s="4" t="s">
        <v>10</v>
      </c>
      <c r="E15192" s="4" t="s">
        <v>6</v>
      </c>
    </row>
    <row r="15193" spans="1:13">
      <c r="A15193" t="n">
        <v>107695</v>
      </c>
      <c r="B15193" s="52" t="n">
        <v>51</v>
      </c>
      <c r="C15193" s="7" t="n">
        <v>4</v>
      </c>
      <c r="D15193" s="7" t="n">
        <v>11</v>
      </c>
      <c r="E15193" s="7" t="s">
        <v>1453</v>
      </c>
    </row>
    <row r="15194" spans="1:13">
      <c r="A15194" t="s">
        <v>4</v>
      </c>
      <c r="B15194" s="4" t="s">
        <v>5</v>
      </c>
      <c r="C15194" s="4" t="s">
        <v>10</v>
      </c>
    </row>
    <row r="15195" spans="1:13">
      <c r="A15195" t="n">
        <v>107708</v>
      </c>
      <c r="B15195" s="53" t="n">
        <v>16</v>
      </c>
      <c r="C15195" s="7" t="n">
        <v>0</v>
      </c>
    </row>
    <row r="15196" spans="1:13">
      <c r="A15196" t="s">
        <v>4</v>
      </c>
      <c r="B15196" s="4" t="s">
        <v>5</v>
      </c>
      <c r="C15196" s="4" t="s">
        <v>10</v>
      </c>
      <c r="D15196" s="4" t="s">
        <v>111</v>
      </c>
      <c r="E15196" s="4" t="s">
        <v>13</v>
      </c>
      <c r="F15196" s="4" t="s">
        <v>13</v>
      </c>
    </row>
    <row r="15197" spans="1:13">
      <c r="A15197" t="n">
        <v>107711</v>
      </c>
      <c r="B15197" s="32" t="n">
        <v>26</v>
      </c>
      <c r="C15197" s="7" t="n">
        <v>11</v>
      </c>
      <c r="D15197" s="7" t="s">
        <v>1456</v>
      </c>
      <c r="E15197" s="7" t="n">
        <v>2</v>
      </c>
      <c r="F15197" s="7" t="n">
        <v>0</v>
      </c>
    </row>
    <row r="15198" spans="1:13">
      <c r="A15198" t="s">
        <v>4</v>
      </c>
      <c r="B15198" s="4" t="s">
        <v>5</v>
      </c>
    </row>
    <row r="15199" spans="1:13">
      <c r="A15199" t="n">
        <v>107726</v>
      </c>
      <c r="B15199" s="33" t="n">
        <v>28</v>
      </c>
    </row>
    <row r="15200" spans="1:13">
      <c r="A15200" t="s">
        <v>4</v>
      </c>
      <c r="B15200" s="4" t="s">
        <v>5</v>
      </c>
      <c r="C15200" s="4" t="s">
        <v>84</v>
      </c>
    </row>
    <row r="15201" spans="1:13">
      <c r="A15201" t="n">
        <v>107727</v>
      </c>
      <c r="B15201" s="29" t="n">
        <v>3</v>
      </c>
      <c r="C15201" s="16" t="n">
        <f t="normal" ca="1">A15335</f>
        <v>0</v>
      </c>
    </row>
    <row r="15202" spans="1:13">
      <c r="A15202" t="s">
        <v>4</v>
      </c>
      <c r="B15202" s="4" t="s">
        <v>5</v>
      </c>
      <c r="C15202" s="4" t="s">
        <v>13</v>
      </c>
      <c r="D15202" s="4" t="s">
        <v>13</v>
      </c>
      <c r="E15202" s="4" t="s">
        <v>9</v>
      </c>
      <c r="F15202" s="4" t="s">
        <v>13</v>
      </c>
      <c r="G15202" s="4" t="s">
        <v>13</v>
      </c>
    </row>
    <row r="15203" spans="1:13">
      <c r="A15203" t="n">
        <v>107732</v>
      </c>
      <c r="B15203" s="25" t="n">
        <v>18</v>
      </c>
      <c r="C15203" s="7" t="n">
        <v>30</v>
      </c>
      <c r="D15203" s="7" t="n">
        <v>0</v>
      </c>
      <c r="E15203" s="7" t="n">
        <v>65533</v>
      </c>
      <c r="F15203" s="7" t="n">
        <v>19</v>
      </c>
      <c r="G15203" s="7" t="n">
        <v>1</v>
      </c>
    </row>
    <row r="15204" spans="1:13">
      <c r="A15204" t="s">
        <v>4</v>
      </c>
      <c r="B15204" s="4" t="s">
        <v>5</v>
      </c>
      <c r="C15204" s="4" t="s">
        <v>13</v>
      </c>
      <c r="D15204" s="4" t="s">
        <v>13</v>
      </c>
      <c r="E15204" s="4" t="s">
        <v>10</v>
      </c>
      <c r="F15204" s="4" t="s">
        <v>10</v>
      </c>
      <c r="G15204" s="4" t="s">
        <v>10</v>
      </c>
      <c r="H15204" s="4" t="s">
        <v>10</v>
      </c>
      <c r="I15204" s="4" t="s">
        <v>10</v>
      </c>
      <c r="J15204" s="4" t="s">
        <v>10</v>
      </c>
      <c r="K15204" s="4" t="s">
        <v>10</v>
      </c>
      <c r="L15204" s="4" t="s">
        <v>10</v>
      </c>
      <c r="M15204" s="4" t="s">
        <v>10</v>
      </c>
      <c r="N15204" s="4" t="s">
        <v>10</v>
      </c>
      <c r="O15204" s="4" t="s">
        <v>10</v>
      </c>
      <c r="P15204" s="4" t="s">
        <v>10</v>
      </c>
      <c r="Q15204" s="4" t="s">
        <v>10</v>
      </c>
      <c r="R15204" s="4" t="s">
        <v>10</v>
      </c>
      <c r="S15204" s="4" t="s">
        <v>10</v>
      </c>
      <c r="T15204" s="4" t="s">
        <v>10</v>
      </c>
    </row>
    <row r="15205" spans="1:13">
      <c r="A15205" t="n">
        <v>107741</v>
      </c>
      <c r="B15205" s="54" t="n">
        <v>154</v>
      </c>
      <c r="C15205" s="7" t="n">
        <v>0</v>
      </c>
      <c r="D15205" s="7" t="n">
        <v>1</v>
      </c>
      <c r="E15205" s="7" t="n">
        <v>1</v>
      </c>
      <c r="F15205" s="7" t="n">
        <v>3</v>
      </c>
      <c r="G15205" s="7" t="n">
        <v>5</v>
      </c>
      <c r="H15205" s="7" t="n">
        <v>7</v>
      </c>
      <c r="I15205" s="7" t="n">
        <v>9</v>
      </c>
      <c r="J15205" s="7" t="n">
        <v>2</v>
      </c>
      <c r="K15205" s="7" t="n">
        <v>4</v>
      </c>
      <c r="L15205" s="7" t="n">
        <v>6</v>
      </c>
      <c r="M15205" s="7" t="n">
        <v>8</v>
      </c>
      <c r="N15205" s="7" t="n">
        <v>11</v>
      </c>
      <c r="O15205" s="7" t="n">
        <v>65533</v>
      </c>
      <c r="P15205" s="7" t="n">
        <v>65533</v>
      </c>
      <c r="Q15205" s="7" t="n">
        <v>65533</v>
      </c>
      <c r="R15205" s="7" t="n">
        <v>65533</v>
      </c>
      <c r="S15205" s="7" t="n">
        <v>65533</v>
      </c>
      <c r="T15205" s="7" t="n">
        <v>65533</v>
      </c>
    </row>
    <row r="15206" spans="1:13">
      <c r="A15206" t="s">
        <v>4</v>
      </c>
      <c r="B15206" s="4" t="s">
        <v>5</v>
      </c>
      <c r="C15206" s="4" t="s">
        <v>13</v>
      </c>
      <c r="D15206" s="4" t="s">
        <v>13</v>
      </c>
      <c r="E15206" s="4" t="s">
        <v>13</v>
      </c>
      <c r="F15206" s="4" t="s">
        <v>9</v>
      </c>
      <c r="G15206" s="4" t="s">
        <v>13</v>
      </c>
      <c r="H15206" s="4" t="s">
        <v>13</v>
      </c>
      <c r="I15206" s="4" t="s">
        <v>84</v>
      </c>
    </row>
    <row r="15207" spans="1:13">
      <c r="A15207" t="n">
        <v>107776</v>
      </c>
      <c r="B15207" s="15" t="n">
        <v>5</v>
      </c>
      <c r="C15207" s="7" t="n">
        <v>35</v>
      </c>
      <c r="D15207" s="7" t="n">
        <v>30</v>
      </c>
      <c r="E15207" s="7" t="n">
        <v>0</v>
      </c>
      <c r="F15207" s="7" t="n">
        <v>1</v>
      </c>
      <c r="G15207" s="7" t="n">
        <v>2</v>
      </c>
      <c r="H15207" s="7" t="n">
        <v>1</v>
      </c>
      <c r="I15207" s="16" t="n">
        <f t="normal" ca="1">A15219</f>
        <v>0</v>
      </c>
    </row>
    <row r="15208" spans="1:13">
      <c r="A15208" t="s">
        <v>4</v>
      </c>
      <c r="B15208" s="4" t="s">
        <v>5</v>
      </c>
      <c r="C15208" s="4" t="s">
        <v>13</v>
      </c>
      <c r="D15208" s="4" t="s">
        <v>10</v>
      </c>
      <c r="E15208" s="4" t="s">
        <v>6</v>
      </c>
    </row>
    <row r="15209" spans="1:13">
      <c r="A15209" t="n">
        <v>107790</v>
      </c>
      <c r="B15209" s="52" t="n">
        <v>51</v>
      </c>
      <c r="C15209" s="7" t="n">
        <v>4</v>
      </c>
      <c r="D15209" s="7" t="n">
        <v>1</v>
      </c>
      <c r="E15209" s="7" t="s">
        <v>1453</v>
      </c>
    </row>
    <row r="15210" spans="1:13">
      <c r="A15210" t="s">
        <v>4</v>
      </c>
      <c r="B15210" s="4" t="s">
        <v>5</v>
      </c>
      <c r="C15210" s="4" t="s">
        <v>10</v>
      </c>
    </row>
    <row r="15211" spans="1:13">
      <c r="A15211" t="n">
        <v>107803</v>
      </c>
      <c r="B15211" s="53" t="n">
        <v>16</v>
      </c>
      <c r="C15211" s="7" t="n">
        <v>0</v>
      </c>
    </row>
    <row r="15212" spans="1:13">
      <c r="A15212" t="s">
        <v>4</v>
      </c>
      <c r="B15212" s="4" t="s">
        <v>5</v>
      </c>
      <c r="C15212" s="4" t="s">
        <v>10</v>
      </c>
      <c r="D15212" s="4" t="s">
        <v>111</v>
      </c>
      <c r="E15212" s="4" t="s">
        <v>13</v>
      </c>
      <c r="F15212" s="4" t="s">
        <v>13</v>
      </c>
    </row>
    <row r="15213" spans="1:13">
      <c r="A15213" t="n">
        <v>107806</v>
      </c>
      <c r="B15213" s="32" t="n">
        <v>26</v>
      </c>
      <c r="C15213" s="7" t="n">
        <v>1</v>
      </c>
      <c r="D15213" s="7" t="s">
        <v>1457</v>
      </c>
      <c r="E15213" s="7" t="n">
        <v>2</v>
      </c>
      <c r="F15213" s="7" t="n">
        <v>0</v>
      </c>
    </row>
    <row r="15214" spans="1:13">
      <c r="A15214" t="s">
        <v>4</v>
      </c>
      <c r="B15214" s="4" t="s">
        <v>5</v>
      </c>
    </row>
    <row r="15215" spans="1:13">
      <c r="A15215" t="n">
        <v>107821</v>
      </c>
      <c r="B15215" s="33" t="n">
        <v>28</v>
      </c>
    </row>
    <row r="15216" spans="1:13">
      <c r="A15216" t="s">
        <v>4</v>
      </c>
      <c r="B15216" s="4" t="s">
        <v>5</v>
      </c>
      <c r="C15216" s="4" t="s">
        <v>84</v>
      </c>
    </row>
    <row r="15217" spans="1:20">
      <c r="A15217" t="n">
        <v>107822</v>
      </c>
      <c r="B15217" s="29" t="n">
        <v>3</v>
      </c>
      <c r="C15217" s="16" t="n">
        <f t="normal" ca="1">A15335</f>
        <v>0</v>
      </c>
    </row>
    <row r="15218" spans="1:20">
      <c r="A15218" t="s">
        <v>4</v>
      </c>
      <c r="B15218" s="4" t="s">
        <v>5</v>
      </c>
      <c r="C15218" s="4" t="s">
        <v>13</v>
      </c>
      <c r="D15218" s="4" t="s">
        <v>13</v>
      </c>
      <c r="E15218" s="4" t="s">
        <v>13</v>
      </c>
      <c r="F15218" s="4" t="s">
        <v>9</v>
      </c>
      <c r="G15218" s="4" t="s">
        <v>13</v>
      </c>
      <c r="H15218" s="4" t="s">
        <v>13</v>
      </c>
      <c r="I15218" s="4" t="s">
        <v>84</v>
      </c>
    </row>
    <row r="15219" spans="1:20">
      <c r="A15219" t="n">
        <v>107827</v>
      </c>
      <c r="B15219" s="15" t="n">
        <v>5</v>
      </c>
      <c r="C15219" s="7" t="n">
        <v>35</v>
      </c>
      <c r="D15219" s="7" t="n">
        <v>30</v>
      </c>
      <c r="E15219" s="7" t="n">
        <v>0</v>
      </c>
      <c r="F15219" s="7" t="n">
        <v>3</v>
      </c>
      <c r="G15219" s="7" t="n">
        <v>2</v>
      </c>
      <c r="H15219" s="7" t="n">
        <v>1</v>
      </c>
      <c r="I15219" s="16" t="n">
        <f t="normal" ca="1">A15231</f>
        <v>0</v>
      </c>
    </row>
    <row r="15220" spans="1:20">
      <c r="A15220" t="s">
        <v>4</v>
      </c>
      <c r="B15220" s="4" t="s">
        <v>5</v>
      </c>
      <c r="C15220" s="4" t="s">
        <v>13</v>
      </c>
      <c r="D15220" s="4" t="s">
        <v>10</v>
      </c>
      <c r="E15220" s="4" t="s">
        <v>6</v>
      </c>
    </row>
    <row r="15221" spans="1:20">
      <c r="A15221" t="n">
        <v>107841</v>
      </c>
      <c r="B15221" s="52" t="n">
        <v>51</v>
      </c>
      <c r="C15221" s="7" t="n">
        <v>4</v>
      </c>
      <c r="D15221" s="7" t="n">
        <v>3</v>
      </c>
      <c r="E15221" s="7" t="s">
        <v>1453</v>
      </c>
    </row>
    <row r="15222" spans="1:20">
      <c r="A15222" t="s">
        <v>4</v>
      </c>
      <c r="B15222" s="4" t="s">
        <v>5</v>
      </c>
      <c r="C15222" s="4" t="s">
        <v>10</v>
      </c>
    </row>
    <row r="15223" spans="1:20">
      <c r="A15223" t="n">
        <v>107854</v>
      </c>
      <c r="B15223" s="53" t="n">
        <v>16</v>
      </c>
      <c r="C15223" s="7" t="n">
        <v>0</v>
      </c>
    </row>
    <row r="15224" spans="1:20">
      <c r="A15224" t="s">
        <v>4</v>
      </c>
      <c r="B15224" s="4" t="s">
        <v>5</v>
      </c>
      <c r="C15224" s="4" t="s">
        <v>10</v>
      </c>
      <c r="D15224" s="4" t="s">
        <v>111</v>
      </c>
      <c r="E15224" s="4" t="s">
        <v>13</v>
      </c>
      <c r="F15224" s="4" t="s">
        <v>13</v>
      </c>
    </row>
    <row r="15225" spans="1:20">
      <c r="A15225" t="n">
        <v>107857</v>
      </c>
      <c r="B15225" s="32" t="n">
        <v>26</v>
      </c>
      <c r="C15225" s="7" t="n">
        <v>3</v>
      </c>
      <c r="D15225" s="7" t="s">
        <v>1457</v>
      </c>
      <c r="E15225" s="7" t="n">
        <v>2</v>
      </c>
      <c r="F15225" s="7" t="n">
        <v>0</v>
      </c>
    </row>
    <row r="15226" spans="1:20">
      <c r="A15226" t="s">
        <v>4</v>
      </c>
      <c r="B15226" s="4" t="s">
        <v>5</v>
      </c>
    </row>
    <row r="15227" spans="1:20">
      <c r="A15227" t="n">
        <v>107872</v>
      </c>
      <c r="B15227" s="33" t="n">
        <v>28</v>
      </c>
    </row>
    <row r="15228" spans="1:20">
      <c r="A15228" t="s">
        <v>4</v>
      </c>
      <c r="B15228" s="4" t="s">
        <v>5</v>
      </c>
      <c r="C15228" s="4" t="s">
        <v>84</v>
      </c>
    </row>
    <row r="15229" spans="1:20">
      <c r="A15229" t="n">
        <v>107873</v>
      </c>
      <c r="B15229" s="29" t="n">
        <v>3</v>
      </c>
      <c r="C15229" s="16" t="n">
        <f t="normal" ca="1">A15335</f>
        <v>0</v>
      </c>
    </row>
    <row r="15230" spans="1:20">
      <c r="A15230" t="s">
        <v>4</v>
      </c>
      <c r="B15230" s="4" t="s">
        <v>5</v>
      </c>
      <c r="C15230" s="4" t="s">
        <v>13</v>
      </c>
      <c r="D15230" s="4" t="s">
        <v>13</v>
      </c>
      <c r="E15230" s="4" t="s">
        <v>13</v>
      </c>
      <c r="F15230" s="4" t="s">
        <v>9</v>
      </c>
      <c r="G15230" s="4" t="s">
        <v>13</v>
      </c>
      <c r="H15230" s="4" t="s">
        <v>13</v>
      </c>
      <c r="I15230" s="4" t="s">
        <v>84</v>
      </c>
    </row>
    <row r="15231" spans="1:20">
      <c r="A15231" t="n">
        <v>107878</v>
      </c>
      <c r="B15231" s="15" t="n">
        <v>5</v>
      </c>
      <c r="C15231" s="7" t="n">
        <v>35</v>
      </c>
      <c r="D15231" s="7" t="n">
        <v>30</v>
      </c>
      <c r="E15231" s="7" t="n">
        <v>0</v>
      </c>
      <c r="F15231" s="7" t="n">
        <v>5</v>
      </c>
      <c r="G15231" s="7" t="n">
        <v>2</v>
      </c>
      <c r="H15231" s="7" t="n">
        <v>1</v>
      </c>
      <c r="I15231" s="16" t="n">
        <f t="normal" ca="1">A15243</f>
        <v>0</v>
      </c>
    </row>
    <row r="15232" spans="1:20">
      <c r="A15232" t="s">
        <v>4</v>
      </c>
      <c r="B15232" s="4" t="s">
        <v>5</v>
      </c>
      <c r="C15232" s="4" t="s">
        <v>13</v>
      </c>
      <c r="D15232" s="4" t="s">
        <v>10</v>
      </c>
      <c r="E15232" s="4" t="s">
        <v>6</v>
      </c>
    </row>
    <row r="15233" spans="1:9">
      <c r="A15233" t="n">
        <v>107892</v>
      </c>
      <c r="B15233" s="52" t="n">
        <v>51</v>
      </c>
      <c r="C15233" s="7" t="n">
        <v>4</v>
      </c>
      <c r="D15233" s="7" t="n">
        <v>5</v>
      </c>
      <c r="E15233" s="7" t="s">
        <v>1453</v>
      </c>
    </row>
    <row r="15234" spans="1:9">
      <c r="A15234" t="s">
        <v>4</v>
      </c>
      <c r="B15234" s="4" t="s">
        <v>5</v>
      </c>
      <c r="C15234" s="4" t="s">
        <v>10</v>
      </c>
    </row>
    <row r="15235" spans="1:9">
      <c r="A15235" t="n">
        <v>107905</v>
      </c>
      <c r="B15235" s="53" t="n">
        <v>16</v>
      </c>
      <c r="C15235" s="7" t="n">
        <v>0</v>
      </c>
    </row>
    <row r="15236" spans="1:9">
      <c r="A15236" t="s">
        <v>4</v>
      </c>
      <c r="B15236" s="4" t="s">
        <v>5</v>
      </c>
      <c r="C15236" s="4" t="s">
        <v>10</v>
      </c>
      <c r="D15236" s="4" t="s">
        <v>111</v>
      </c>
      <c r="E15236" s="4" t="s">
        <v>13</v>
      </c>
      <c r="F15236" s="4" t="s">
        <v>13</v>
      </c>
    </row>
    <row r="15237" spans="1:9">
      <c r="A15237" t="n">
        <v>107908</v>
      </c>
      <c r="B15237" s="32" t="n">
        <v>26</v>
      </c>
      <c r="C15237" s="7" t="n">
        <v>5</v>
      </c>
      <c r="D15237" s="7" t="s">
        <v>1457</v>
      </c>
      <c r="E15237" s="7" t="n">
        <v>2</v>
      </c>
      <c r="F15237" s="7" t="n">
        <v>0</v>
      </c>
    </row>
    <row r="15238" spans="1:9">
      <c r="A15238" t="s">
        <v>4</v>
      </c>
      <c r="B15238" s="4" t="s">
        <v>5</v>
      </c>
    </row>
    <row r="15239" spans="1:9">
      <c r="A15239" t="n">
        <v>107923</v>
      </c>
      <c r="B15239" s="33" t="n">
        <v>28</v>
      </c>
    </row>
    <row r="15240" spans="1:9">
      <c r="A15240" t="s">
        <v>4</v>
      </c>
      <c r="B15240" s="4" t="s">
        <v>5</v>
      </c>
      <c r="C15240" s="4" t="s">
        <v>84</v>
      </c>
    </row>
    <row r="15241" spans="1:9">
      <c r="A15241" t="n">
        <v>107924</v>
      </c>
      <c r="B15241" s="29" t="n">
        <v>3</v>
      </c>
      <c r="C15241" s="16" t="n">
        <f t="normal" ca="1">A15335</f>
        <v>0</v>
      </c>
    </row>
    <row r="15242" spans="1:9">
      <c r="A15242" t="s">
        <v>4</v>
      </c>
      <c r="B15242" s="4" t="s">
        <v>5</v>
      </c>
      <c r="C15242" s="4" t="s">
        <v>13</v>
      </c>
      <c r="D15242" s="4" t="s">
        <v>13</v>
      </c>
      <c r="E15242" s="4" t="s">
        <v>13</v>
      </c>
      <c r="F15242" s="4" t="s">
        <v>9</v>
      </c>
      <c r="G15242" s="4" t="s">
        <v>13</v>
      </c>
      <c r="H15242" s="4" t="s">
        <v>13</v>
      </c>
      <c r="I15242" s="4" t="s">
        <v>84</v>
      </c>
    </row>
    <row r="15243" spans="1:9">
      <c r="A15243" t="n">
        <v>107929</v>
      </c>
      <c r="B15243" s="15" t="n">
        <v>5</v>
      </c>
      <c r="C15243" s="7" t="n">
        <v>35</v>
      </c>
      <c r="D15243" s="7" t="n">
        <v>30</v>
      </c>
      <c r="E15243" s="7" t="n">
        <v>0</v>
      </c>
      <c r="F15243" s="7" t="n">
        <v>7</v>
      </c>
      <c r="G15243" s="7" t="n">
        <v>2</v>
      </c>
      <c r="H15243" s="7" t="n">
        <v>1</v>
      </c>
      <c r="I15243" s="16" t="n">
        <f t="normal" ca="1">A15255</f>
        <v>0</v>
      </c>
    </row>
    <row r="15244" spans="1:9">
      <c r="A15244" t="s">
        <v>4</v>
      </c>
      <c r="B15244" s="4" t="s">
        <v>5</v>
      </c>
      <c r="C15244" s="4" t="s">
        <v>13</v>
      </c>
      <c r="D15244" s="4" t="s">
        <v>10</v>
      </c>
      <c r="E15244" s="4" t="s">
        <v>6</v>
      </c>
    </row>
    <row r="15245" spans="1:9">
      <c r="A15245" t="n">
        <v>107943</v>
      </c>
      <c r="B15245" s="52" t="n">
        <v>51</v>
      </c>
      <c r="C15245" s="7" t="n">
        <v>4</v>
      </c>
      <c r="D15245" s="7" t="n">
        <v>7</v>
      </c>
      <c r="E15245" s="7" t="s">
        <v>1453</v>
      </c>
    </row>
    <row r="15246" spans="1:9">
      <c r="A15246" t="s">
        <v>4</v>
      </c>
      <c r="B15246" s="4" t="s">
        <v>5</v>
      </c>
      <c r="C15246" s="4" t="s">
        <v>10</v>
      </c>
    </row>
    <row r="15247" spans="1:9">
      <c r="A15247" t="n">
        <v>107956</v>
      </c>
      <c r="B15247" s="53" t="n">
        <v>16</v>
      </c>
      <c r="C15247" s="7" t="n">
        <v>0</v>
      </c>
    </row>
    <row r="15248" spans="1:9">
      <c r="A15248" t="s">
        <v>4</v>
      </c>
      <c r="B15248" s="4" t="s">
        <v>5</v>
      </c>
      <c r="C15248" s="4" t="s">
        <v>10</v>
      </c>
      <c r="D15248" s="4" t="s">
        <v>111</v>
      </c>
      <c r="E15248" s="4" t="s">
        <v>13</v>
      </c>
      <c r="F15248" s="4" t="s">
        <v>13</v>
      </c>
    </row>
    <row r="15249" spans="1:9">
      <c r="A15249" t="n">
        <v>107959</v>
      </c>
      <c r="B15249" s="32" t="n">
        <v>26</v>
      </c>
      <c r="C15249" s="7" t="n">
        <v>7</v>
      </c>
      <c r="D15249" s="7" t="s">
        <v>1457</v>
      </c>
      <c r="E15249" s="7" t="n">
        <v>2</v>
      </c>
      <c r="F15249" s="7" t="n">
        <v>0</v>
      </c>
    </row>
    <row r="15250" spans="1:9">
      <c r="A15250" t="s">
        <v>4</v>
      </c>
      <c r="B15250" s="4" t="s">
        <v>5</v>
      </c>
    </row>
    <row r="15251" spans="1:9">
      <c r="A15251" t="n">
        <v>107974</v>
      </c>
      <c r="B15251" s="33" t="n">
        <v>28</v>
      </c>
    </row>
    <row r="15252" spans="1:9">
      <c r="A15252" t="s">
        <v>4</v>
      </c>
      <c r="B15252" s="4" t="s">
        <v>5</v>
      </c>
      <c r="C15252" s="4" t="s">
        <v>84</v>
      </c>
    </row>
    <row r="15253" spans="1:9">
      <c r="A15253" t="n">
        <v>107975</v>
      </c>
      <c r="B15253" s="29" t="n">
        <v>3</v>
      </c>
      <c r="C15253" s="16" t="n">
        <f t="normal" ca="1">A15335</f>
        <v>0</v>
      </c>
    </row>
    <row r="15254" spans="1:9">
      <c r="A15254" t="s">
        <v>4</v>
      </c>
      <c r="B15254" s="4" t="s">
        <v>5</v>
      </c>
      <c r="C15254" s="4" t="s">
        <v>13</v>
      </c>
      <c r="D15254" s="4" t="s">
        <v>13</v>
      </c>
      <c r="E15254" s="4" t="s">
        <v>13</v>
      </c>
      <c r="F15254" s="4" t="s">
        <v>9</v>
      </c>
      <c r="G15254" s="4" t="s">
        <v>13</v>
      </c>
      <c r="H15254" s="4" t="s">
        <v>13</v>
      </c>
      <c r="I15254" s="4" t="s">
        <v>84</v>
      </c>
    </row>
    <row r="15255" spans="1:9">
      <c r="A15255" t="n">
        <v>107980</v>
      </c>
      <c r="B15255" s="15" t="n">
        <v>5</v>
      </c>
      <c r="C15255" s="7" t="n">
        <v>35</v>
      </c>
      <c r="D15255" s="7" t="n">
        <v>30</v>
      </c>
      <c r="E15255" s="7" t="n">
        <v>0</v>
      </c>
      <c r="F15255" s="7" t="n">
        <v>9</v>
      </c>
      <c r="G15255" s="7" t="n">
        <v>2</v>
      </c>
      <c r="H15255" s="7" t="n">
        <v>1</v>
      </c>
      <c r="I15255" s="16" t="n">
        <f t="normal" ca="1">A15267</f>
        <v>0</v>
      </c>
    </row>
    <row r="15256" spans="1:9">
      <c r="A15256" t="s">
        <v>4</v>
      </c>
      <c r="B15256" s="4" t="s">
        <v>5</v>
      </c>
      <c r="C15256" s="4" t="s">
        <v>13</v>
      </c>
      <c r="D15256" s="4" t="s">
        <v>10</v>
      </c>
      <c r="E15256" s="4" t="s">
        <v>6</v>
      </c>
    </row>
    <row r="15257" spans="1:9">
      <c r="A15257" t="n">
        <v>107994</v>
      </c>
      <c r="B15257" s="52" t="n">
        <v>51</v>
      </c>
      <c r="C15257" s="7" t="n">
        <v>4</v>
      </c>
      <c r="D15257" s="7" t="n">
        <v>9</v>
      </c>
      <c r="E15257" s="7" t="s">
        <v>1453</v>
      </c>
    </row>
    <row r="15258" spans="1:9">
      <c r="A15258" t="s">
        <v>4</v>
      </c>
      <c r="B15258" s="4" t="s">
        <v>5</v>
      </c>
      <c r="C15258" s="4" t="s">
        <v>10</v>
      </c>
    </row>
    <row r="15259" spans="1:9">
      <c r="A15259" t="n">
        <v>108007</v>
      </c>
      <c r="B15259" s="53" t="n">
        <v>16</v>
      </c>
      <c r="C15259" s="7" t="n">
        <v>0</v>
      </c>
    </row>
    <row r="15260" spans="1:9">
      <c r="A15260" t="s">
        <v>4</v>
      </c>
      <c r="B15260" s="4" t="s">
        <v>5</v>
      </c>
      <c r="C15260" s="4" t="s">
        <v>10</v>
      </c>
      <c r="D15260" s="4" t="s">
        <v>111</v>
      </c>
      <c r="E15260" s="4" t="s">
        <v>13</v>
      </c>
      <c r="F15260" s="4" t="s">
        <v>13</v>
      </c>
    </row>
    <row r="15261" spans="1:9">
      <c r="A15261" t="n">
        <v>108010</v>
      </c>
      <c r="B15261" s="32" t="n">
        <v>26</v>
      </c>
      <c r="C15261" s="7" t="n">
        <v>9</v>
      </c>
      <c r="D15261" s="7" t="s">
        <v>1457</v>
      </c>
      <c r="E15261" s="7" t="n">
        <v>2</v>
      </c>
      <c r="F15261" s="7" t="n">
        <v>0</v>
      </c>
    </row>
    <row r="15262" spans="1:9">
      <c r="A15262" t="s">
        <v>4</v>
      </c>
      <c r="B15262" s="4" t="s">
        <v>5</v>
      </c>
    </row>
    <row r="15263" spans="1:9">
      <c r="A15263" t="n">
        <v>108025</v>
      </c>
      <c r="B15263" s="33" t="n">
        <v>28</v>
      </c>
    </row>
    <row r="15264" spans="1:9">
      <c r="A15264" t="s">
        <v>4</v>
      </c>
      <c r="B15264" s="4" t="s">
        <v>5</v>
      </c>
      <c r="C15264" s="4" t="s">
        <v>84</v>
      </c>
    </row>
    <row r="15265" spans="1:9">
      <c r="A15265" t="n">
        <v>108026</v>
      </c>
      <c r="B15265" s="29" t="n">
        <v>3</v>
      </c>
      <c r="C15265" s="16" t="n">
        <f t="normal" ca="1">A15335</f>
        <v>0</v>
      </c>
    </row>
    <row r="15266" spans="1:9">
      <c r="A15266" t="s">
        <v>4</v>
      </c>
      <c r="B15266" s="4" t="s">
        <v>5</v>
      </c>
      <c r="C15266" s="4" t="s">
        <v>13</v>
      </c>
      <c r="D15266" s="4" t="s">
        <v>13</v>
      </c>
      <c r="E15266" s="4" t="s">
        <v>13</v>
      </c>
      <c r="F15266" s="4" t="s">
        <v>9</v>
      </c>
      <c r="G15266" s="4" t="s">
        <v>13</v>
      </c>
      <c r="H15266" s="4" t="s">
        <v>13</v>
      </c>
      <c r="I15266" s="4" t="s">
        <v>84</v>
      </c>
    </row>
    <row r="15267" spans="1:9">
      <c r="A15267" t="n">
        <v>108031</v>
      </c>
      <c r="B15267" s="15" t="n">
        <v>5</v>
      </c>
      <c r="C15267" s="7" t="n">
        <v>35</v>
      </c>
      <c r="D15267" s="7" t="n">
        <v>30</v>
      </c>
      <c r="E15267" s="7" t="n">
        <v>0</v>
      </c>
      <c r="F15267" s="7" t="n">
        <v>2</v>
      </c>
      <c r="G15267" s="7" t="n">
        <v>2</v>
      </c>
      <c r="H15267" s="7" t="n">
        <v>1</v>
      </c>
      <c r="I15267" s="16" t="n">
        <f t="normal" ca="1">A15279</f>
        <v>0</v>
      </c>
    </row>
    <row r="15268" spans="1:9">
      <c r="A15268" t="s">
        <v>4</v>
      </c>
      <c r="B15268" s="4" t="s">
        <v>5</v>
      </c>
      <c r="C15268" s="4" t="s">
        <v>13</v>
      </c>
      <c r="D15268" s="4" t="s">
        <v>10</v>
      </c>
      <c r="E15268" s="4" t="s">
        <v>6</v>
      </c>
    </row>
    <row r="15269" spans="1:9">
      <c r="A15269" t="n">
        <v>108045</v>
      </c>
      <c r="B15269" s="52" t="n">
        <v>51</v>
      </c>
      <c r="C15269" s="7" t="n">
        <v>4</v>
      </c>
      <c r="D15269" s="7" t="n">
        <v>2</v>
      </c>
      <c r="E15269" s="7" t="s">
        <v>1453</v>
      </c>
    </row>
    <row r="15270" spans="1:9">
      <c r="A15270" t="s">
        <v>4</v>
      </c>
      <c r="B15270" s="4" t="s">
        <v>5</v>
      </c>
      <c r="C15270" s="4" t="s">
        <v>10</v>
      </c>
    </row>
    <row r="15271" spans="1:9">
      <c r="A15271" t="n">
        <v>108058</v>
      </c>
      <c r="B15271" s="53" t="n">
        <v>16</v>
      </c>
      <c r="C15271" s="7" t="n">
        <v>0</v>
      </c>
    </row>
    <row r="15272" spans="1:9">
      <c r="A15272" t="s">
        <v>4</v>
      </c>
      <c r="B15272" s="4" t="s">
        <v>5</v>
      </c>
      <c r="C15272" s="4" t="s">
        <v>10</v>
      </c>
      <c r="D15272" s="4" t="s">
        <v>111</v>
      </c>
      <c r="E15272" s="4" t="s">
        <v>13</v>
      </c>
      <c r="F15272" s="4" t="s">
        <v>13</v>
      </c>
    </row>
    <row r="15273" spans="1:9">
      <c r="A15273" t="n">
        <v>108061</v>
      </c>
      <c r="B15273" s="32" t="n">
        <v>26</v>
      </c>
      <c r="C15273" s="7" t="n">
        <v>2</v>
      </c>
      <c r="D15273" s="7" t="s">
        <v>1457</v>
      </c>
      <c r="E15273" s="7" t="n">
        <v>2</v>
      </c>
      <c r="F15273" s="7" t="n">
        <v>0</v>
      </c>
    </row>
    <row r="15274" spans="1:9">
      <c r="A15274" t="s">
        <v>4</v>
      </c>
      <c r="B15274" s="4" t="s">
        <v>5</v>
      </c>
    </row>
    <row r="15275" spans="1:9">
      <c r="A15275" t="n">
        <v>108076</v>
      </c>
      <c r="B15275" s="33" t="n">
        <v>28</v>
      </c>
    </row>
    <row r="15276" spans="1:9">
      <c r="A15276" t="s">
        <v>4</v>
      </c>
      <c r="B15276" s="4" t="s">
        <v>5</v>
      </c>
      <c r="C15276" s="4" t="s">
        <v>84</v>
      </c>
    </row>
    <row r="15277" spans="1:9">
      <c r="A15277" t="n">
        <v>108077</v>
      </c>
      <c r="B15277" s="29" t="n">
        <v>3</v>
      </c>
      <c r="C15277" s="16" t="n">
        <f t="normal" ca="1">A15335</f>
        <v>0</v>
      </c>
    </row>
    <row r="15278" spans="1:9">
      <c r="A15278" t="s">
        <v>4</v>
      </c>
      <c r="B15278" s="4" t="s">
        <v>5</v>
      </c>
      <c r="C15278" s="4" t="s">
        <v>13</v>
      </c>
      <c r="D15278" s="4" t="s">
        <v>13</v>
      </c>
      <c r="E15278" s="4" t="s">
        <v>13</v>
      </c>
      <c r="F15278" s="4" t="s">
        <v>9</v>
      </c>
      <c r="G15278" s="4" t="s">
        <v>13</v>
      </c>
      <c r="H15278" s="4" t="s">
        <v>13</v>
      </c>
      <c r="I15278" s="4" t="s">
        <v>84</v>
      </c>
    </row>
    <row r="15279" spans="1:9">
      <c r="A15279" t="n">
        <v>108082</v>
      </c>
      <c r="B15279" s="15" t="n">
        <v>5</v>
      </c>
      <c r="C15279" s="7" t="n">
        <v>35</v>
      </c>
      <c r="D15279" s="7" t="n">
        <v>30</v>
      </c>
      <c r="E15279" s="7" t="n">
        <v>0</v>
      </c>
      <c r="F15279" s="7" t="n">
        <v>4</v>
      </c>
      <c r="G15279" s="7" t="n">
        <v>2</v>
      </c>
      <c r="H15279" s="7" t="n">
        <v>1</v>
      </c>
      <c r="I15279" s="16" t="n">
        <f t="normal" ca="1">A15291</f>
        <v>0</v>
      </c>
    </row>
    <row r="15280" spans="1:9">
      <c r="A15280" t="s">
        <v>4</v>
      </c>
      <c r="B15280" s="4" t="s">
        <v>5</v>
      </c>
      <c r="C15280" s="4" t="s">
        <v>13</v>
      </c>
      <c r="D15280" s="4" t="s">
        <v>10</v>
      </c>
      <c r="E15280" s="4" t="s">
        <v>6</v>
      </c>
    </row>
    <row r="15281" spans="1:9">
      <c r="A15281" t="n">
        <v>108096</v>
      </c>
      <c r="B15281" s="52" t="n">
        <v>51</v>
      </c>
      <c r="C15281" s="7" t="n">
        <v>4</v>
      </c>
      <c r="D15281" s="7" t="n">
        <v>4</v>
      </c>
      <c r="E15281" s="7" t="s">
        <v>1453</v>
      </c>
    </row>
    <row r="15282" spans="1:9">
      <c r="A15282" t="s">
        <v>4</v>
      </c>
      <c r="B15282" s="4" t="s">
        <v>5</v>
      </c>
      <c r="C15282" s="4" t="s">
        <v>10</v>
      </c>
    </row>
    <row r="15283" spans="1:9">
      <c r="A15283" t="n">
        <v>108109</v>
      </c>
      <c r="B15283" s="53" t="n">
        <v>16</v>
      </c>
      <c r="C15283" s="7" t="n">
        <v>0</v>
      </c>
    </row>
    <row r="15284" spans="1:9">
      <c r="A15284" t="s">
        <v>4</v>
      </c>
      <c r="B15284" s="4" t="s">
        <v>5</v>
      </c>
      <c r="C15284" s="4" t="s">
        <v>10</v>
      </c>
      <c r="D15284" s="4" t="s">
        <v>111</v>
      </c>
      <c r="E15284" s="4" t="s">
        <v>13</v>
      </c>
      <c r="F15284" s="4" t="s">
        <v>13</v>
      </c>
    </row>
    <row r="15285" spans="1:9">
      <c r="A15285" t="n">
        <v>108112</v>
      </c>
      <c r="B15285" s="32" t="n">
        <v>26</v>
      </c>
      <c r="C15285" s="7" t="n">
        <v>4</v>
      </c>
      <c r="D15285" s="7" t="s">
        <v>1457</v>
      </c>
      <c r="E15285" s="7" t="n">
        <v>2</v>
      </c>
      <c r="F15285" s="7" t="n">
        <v>0</v>
      </c>
    </row>
    <row r="15286" spans="1:9">
      <c r="A15286" t="s">
        <v>4</v>
      </c>
      <c r="B15286" s="4" t="s">
        <v>5</v>
      </c>
    </row>
    <row r="15287" spans="1:9">
      <c r="A15287" t="n">
        <v>108127</v>
      </c>
      <c r="B15287" s="33" t="n">
        <v>28</v>
      </c>
    </row>
    <row r="15288" spans="1:9">
      <c r="A15288" t="s">
        <v>4</v>
      </c>
      <c r="B15288" s="4" t="s">
        <v>5</v>
      </c>
      <c r="C15288" s="4" t="s">
        <v>84</v>
      </c>
    </row>
    <row r="15289" spans="1:9">
      <c r="A15289" t="n">
        <v>108128</v>
      </c>
      <c r="B15289" s="29" t="n">
        <v>3</v>
      </c>
      <c r="C15289" s="16" t="n">
        <f t="normal" ca="1">A15335</f>
        <v>0</v>
      </c>
    </row>
    <row r="15290" spans="1:9">
      <c r="A15290" t="s">
        <v>4</v>
      </c>
      <c r="B15290" s="4" t="s">
        <v>5</v>
      </c>
      <c r="C15290" s="4" t="s">
        <v>13</v>
      </c>
      <c r="D15290" s="4" t="s">
        <v>13</v>
      </c>
      <c r="E15290" s="4" t="s">
        <v>13</v>
      </c>
      <c r="F15290" s="4" t="s">
        <v>9</v>
      </c>
      <c r="G15290" s="4" t="s">
        <v>13</v>
      </c>
      <c r="H15290" s="4" t="s">
        <v>13</v>
      </c>
      <c r="I15290" s="4" t="s">
        <v>84</v>
      </c>
    </row>
    <row r="15291" spans="1:9">
      <c r="A15291" t="n">
        <v>108133</v>
      </c>
      <c r="B15291" s="15" t="n">
        <v>5</v>
      </c>
      <c r="C15291" s="7" t="n">
        <v>35</v>
      </c>
      <c r="D15291" s="7" t="n">
        <v>30</v>
      </c>
      <c r="E15291" s="7" t="n">
        <v>0</v>
      </c>
      <c r="F15291" s="7" t="n">
        <v>6</v>
      </c>
      <c r="G15291" s="7" t="n">
        <v>2</v>
      </c>
      <c r="H15291" s="7" t="n">
        <v>1</v>
      </c>
      <c r="I15291" s="16" t="n">
        <f t="normal" ca="1">A15303</f>
        <v>0</v>
      </c>
    </row>
    <row r="15292" spans="1:9">
      <c r="A15292" t="s">
        <v>4</v>
      </c>
      <c r="B15292" s="4" t="s">
        <v>5</v>
      </c>
      <c r="C15292" s="4" t="s">
        <v>13</v>
      </c>
      <c r="D15292" s="4" t="s">
        <v>10</v>
      </c>
      <c r="E15292" s="4" t="s">
        <v>6</v>
      </c>
    </row>
    <row r="15293" spans="1:9">
      <c r="A15293" t="n">
        <v>108147</v>
      </c>
      <c r="B15293" s="52" t="n">
        <v>51</v>
      </c>
      <c r="C15293" s="7" t="n">
        <v>4</v>
      </c>
      <c r="D15293" s="7" t="n">
        <v>6</v>
      </c>
      <c r="E15293" s="7" t="s">
        <v>1453</v>
      </c>
    </row>
    <row r="15294" spans="1:9">
      <c r="A15294" t="s">
        <v>4</v>
      </c>
      <c r="B15294" s="4" t="s">
        <v>5</v>
      </c>
      <c r="C15294" s="4" t="s">
        <v>10</v>
      </c>
    </row>
    <row r="15295" spans="1:9">
      <c r="A15295" t="n">
        <v>108160</v>
      </c>
      <c r="B15295" s="53" t="n">
        <v>16</v>
      </c>
      <c r="C15295" s="7" t="n">
        <v>0</v>
      </c>
    </row>
    <row r="15296" spans="1:9">
      <c r="A15296" t="s">
        <v>4</v>
      </c>
      <c r="B15296" s="4" t="s">
        <v>5</v>
      </c>
      <c r="C15296" s="4" t="s">
        <v>10</v>
      </c>
      <c r="D15296" s="4" t="s">
        <v>111</v>
      </c>
      <c r="E15296" s="4" t="s">
        <v>13</v>
      </c>
      <c r="F15296" s="4" t="s">
        <v>13</v>
      </c>
    </row>
    <row r="15297" spans="1:9">
      <c r="A15297" t="n">
        <v>108163</v>
      </c>
      <c r="B15297" s="32" t="n">
        <v>26</v>
      </c>
      <c r="C15297" s="7" t="n">
        <v>6</v>
      </c>
      <c r="D15297" s="7" t="s">
        <v>1457</v>
      </c>
      <c r="E15297" s="7" t="n">
        <v>2</v>
      </c>
      <c r="F15297" s="7" t="n">
        <v>0</v>
      </c>
    </row>
    <row r="15298" spans="1:9">
      <c r="A15298" t="s">
        <v>4</v>
      </c>
      <c r="B15298" s="4" t="s">
        <v>5</v>
      </c>
    </row>
    <row r="15299" spans="1:9">
      <c r="A15299" t="n">
        <v>108178</v>
      </c>
      <c r="B15299" s="33" t="n">
        <v>28</v>
      </c>
    </row>
    <row r="15300" spans="1:9">
      <c r="A15300" t="s">
        <v>4</v>
      </c>
      <c r="B15300" s="4" t="s">
        <v>5</v>
      </c>
      <c r="C15300" s="4" t="s">
        <v>84</v>
      </c>
    </row>
    <row r="15301" spans="1:9">
      <c r="A15301" t="n">
        <v>108179</v>
      </c>
      <c r="B15301" s="29" t="n">
        <v>3</v>
      </c>
      <c r="C15301" s="16" t="n">
        <f t="normal" ca="1">A15335</f>
        <v>0</v>
      </c>
    </row>
    <row r="15302" spans="1:9">
      <c r="A15302" t="s">
        <v>4</v>
      </c>
      <c r="B15302" s="4" t="s">
        <v>5</v>
      </c>
      <c r="C15302" s="4" t="s">
        <v>13</v>
      </c>
      <c r="D15302" s="4" t="s">
        <v>13</v>
      </c>
      <c r="E15302" s="4" t="s">
        <v>13</v>
      </c>
      <c r="F15302" s="4" t="s">
        <v>9</v>
      </c>
      <c r="G15302" s="4" t="s">
        <v>13</v>
      </c>
      <c r="H15302" s="4" t="s">
        <v>13</v>
      </c>
      <c r="I15302" s="4" t="s">
        <v>84</v>
      </c>
    </row>
    <row r="15303" spans="1:9">
      <c r="A15303" t="n">
        <v>108184</v>
      </c>
      <c r="B15303" s="15" t="n">
        <v>5</v>
      </c>
      <c r="C15303" s="7" t="n">
        <v>35</v>
      </c>
      <c r="D15303" s="7" t="n">
        <v>30</v>
      </c>
      <c r="E15303" s="7" t="n">
        <v>0</v>
      </c>
      <c r="F15303" s="7" t="n">
        <v>8</v>
      </c>
      <c r="G15303" s="7" t="n">
        <v>2</v>
      </c>
      <c r="H15303" s="7" t="n">
        <v>1</v>
      </c>
      <c r="I15303" s="16" t="n">
        <f t="normal" ca="1">A15315</f>
        <v>0</v>
      </c>
    </row>
    <row r="15304" spans="1:9">
      <c r="A15304" t="s">
        <v>4</v>
      </c>
      <c r="B15304" s="4" t="s">
        <v>5</v>
      </c>
      <c r="C15304" s="4" t="s">
        <v>13</v>
      </c>
      <c r="D15304" s="4" t="s">
        <v>10</v>
      </c>
      <c r="E15304" s="4" t="s">
        <v>6</v>
      </c>
    </row>
    <row r="15305" spans="1:9">
      <c r="A15305" t="n">
        <v>108198</v>
      </c>
      <c r="B15305" s="52" t="n">
        <v>51</v>
      </c>
      <c r="C15305" s="7" t="n">
        <v>4</v>
      </c>
      <c r="D15305" s="7" t="n">
        <v>8</v>
      </c>
      <c r="E15305" s="7" t="s">
        <v>1453</v>
      </c>
    </row>
    <row r="15306" spans="1:9">
      <c r="A15306" t="s">
        <v>4</v>
      </c>
      <c r="B15306" s="4" t="s">
        <v>5</v>
      </c>
      <c r="C15306" s="4" t="s">
        <v>10</v>
      </c>
    </row>
    <row r="15307" spans="1:9">
      <c r="A15307" t="n">
        <v>108211</v>
      </c>
      <c r="B15307" s="53" t="n">
        <v>16</v>
      </c>
      <c r="C15307" s="7" t="n">
        <v>0</v>
      </c>
    </row>
    <row r="15308" spans="1:9">
      <c r="A15308" t="s">
        <v>4</v>
      </c>
      <c r="B15308" s="4" t="s">
        <v>5</v>
      </c>
      <c r="C15308" s="4" t="s">
        <v>10</v>
      </c>
      <c r="D15308" s="4" t="s">
        <v>111</v>
      </c>
      <c r="E15308" s="4" t="s">
        <v>13</v>
      </c>
      <c r="F15308" s="4" t="s">
        <v>13</v>
      </c>
    </row>
    <row r="15309" spans="1:9">
      <c r="A15309" t="n">
        <v>108214</v>
      </c>
      <c r="B15309" s="32" t="n">
        <v>26</v>
      </c>
      <c r="C15309" s="7" t="n">
        <v>8</v>
      </c>
      <c r="D15309" s="7" t="s">
        <v>1457</v>
      </c>
      <c r="E15309" s="7" t="n">
        <v>2</v>
      </c>
      <c r="F15309" s="7" t="n">
        <v>0</v>
      </c>
    </row>
    <row r="15310" spans="1:9">
      <c r="A15310" t="s">
        <v>4</v>
      </c>
      <c r="B15310" s="4" t="s">
        <v>5</v>
      </c>
    </row>
    <row r="15311" spans="1:9">
      <c r="A15311" t="n">
        <v>108229</v>
      </c>
      <c r="B15311" s="33" t="n">
        <v>28</v>
      </c>
    </row>
    <row r="15312" spans="1:9">
      <c r="A15312" t="s">
        <v>4</v>
      </c>
      <c r="B15312" s="4" t="s">
        <v>5</v>
      </c>
      <c r="C15312" s="4" t="s">
        <v>84</v>
      </c>
    </row>
    <row r="15313" spans="1:9">
      <c r="A15313" t="n">
        <v>108230</v>
      </c>
      <c r="B15313" s="29" t="n">
        <v>3</v>
      </c>
      <c r="C15313" s="16" t="n">
        <f t="normal" ca="1">A15335</f>
        <v>0</v>
      </c>
    </row>
    <row r="15314" spans="1:9">
      <c r="A15314" t="s">
        <v>4</v>
      </c>
      <c r="B15314" s="4" t="s">
        <v>5</v>
      </c>
      <c r="C15314" s="4" t="s">
        <v>13</v>
      </c>
      <c r="D15314" s="4" t="s">
        <v>13</v>
      </c>
      <c r="E15314" s="4" t="s">
        <v>13</v>
      </c>
      <c r="F15314" s="4" t="s">
        <v>9</v>
      </c>
      <c r="G15314" s="4" t="s">
        <v>13</v>
      </c>
      <c r="H15314" s="4" t="s">
        <v>13</v>
      </c>
      <c r="I15314" s="4" t="s">
        <v>84</v>
      </c>
    </row>
    <row r="15315" spans="1:9">
      <c r="A15315" t="n">
        <v>108235</v>
      </c>
      <c r="B15315" s="15" t="n">
        <v>5</v>
      </c>
      <c r="C15315" s="7" t="n">
        <v>35</v>
      </c>
      <c r="D15315" s="7" t="n">
        <v>30</v>
      </c>
      <c r="E15315" s="7" t="n">
        <v>0</v>
      </c>
      <c r="F15315" s="7" t="n">
        <v>11</v>
      </c>
      <c r="G15315" s="7" t="n">
        <v>2</v>
      </c>
      <c r="H15315" s="7" t="n">
        <v>1</v>
      </c>
      <c r="I15315" s="16" t="n">
        <f t="normal" ca="1">A15327</f>
        <v>0</v>
      </c>
    </row>
    <row r="15316" spans="1:9">
      <c r="A15316" t="s">
        <v>4</v>
      </c>
      <c r="B15316" s="4" t="s">
        <v>5</v>
      </c>
      <c r="C15316" s="4" t="s">
        <v>13</v>
      </c>
      <c r="D15316" s="4" t="s">
        <v>10</v>
      </c>
      <c r="E15316" s="4" t="s">
        <v>6</v>
      </c>
    </row>
    <row r="15317" spans="1:9">
      <c r="A15317" t="n">
        <v>108249</v>
      </c>
      <c r="B15317" s="52" t="n">
        <v>51</v>
      </c>
      <c r="C15317" s="7" t="n">
        <v>4</v>
      </c>
      <c r="D15317" s="7" t="n">
        <v>11</v>
      </c>
      <c r="E15317" s="7" t="s">
        <v>1453</v>
      </c>
    </row>
    <row r="15318" spans="1:9">
      <c r="A15318" t="s">
        <v>4</v>
      </c>
      <c r="B15318" s="4" t="s">
        <v>5</v>
      </c>
      <c r="C15318" s="4" t="s">
        <v>10</v>
      </c>
    </row>
    <row r="15319" spans="1:9">
      <c r="A15319" t="n">
        <v>108262</v>
      </c>
      <c r="B15319" s="53" t="n">
        <v>16</v>
      </c>
      <c r="C15319" s="7" t="n">
        <v>0</v>
      </c>
    </row>
    <row r="15320" spans="1:9">
      <c r="A15320" t="s">
        <v>4</v>
      </c>
      <c r="B15320" s="4" t="s">
        <v>5</v>
      </c>
      <c r="C15320" s="4" t="s">
        <v>10</v>
      </c>
      <c r="D15320" s="4" t="s">
        <v>111</v>
      </c>
      <c r="E15320" s="4" t="s">
        <v>13</v>
      </c>
      <c r="F15320" s="4" t="s">
        <v>13</v>
      </c>
    </row>
    <row r="15321" spans="1:9">
      <c r="A15321" t="n">
        <v>108265</v>
      </c>
      <c r="B15321" s="32" t="n">
        <v>26</v>
      </c>
      <c r="C15321" s="7" t="n">
        <v>11</v>
      </c>
      <c r="D15321" s="7" t="s">
        <v>1457</v>
      </c>
      <c r="E15321" s="7" t="n">
        <v>2</v>
      </c>
      <c r="F15321" s="7" t="n">
        <v>0</v>
      </c>
    </row>
    <row r="15322" spans="1:9">
      <c r="A15322" t="s">
        <v>4</v>
      </c>
      <c r="B15322" s="4" t="s">
        <v>5</v>
      </c>
    </row>
    <row r="15323" spans="1:9">
      <c r="A15323" t="n">
        <v>108280</v>
      </c>
      <c r="B15323" s="33" t="n">
        <v>28</v>
      </c>
    </row>
    <row r="15324" spans="1:9">
      <c r="A15324" t="s">
        <v>4</v>
      </c>
      <c r="B15324" s="4" t="s">
        <v>5</v>
      </c>
      <c r="C15324" s="4" t="s">
        <v>84</v>
      </c>
    </row>
    <row r="15325" spans="1:9">
      <c r="A15325" t="n">
        <v>108281</v>
      </c>
      <c r="B15325" s="29" t="n">
        <v>3</v>
      </c>
      <c r="C15325" s="16" t="n">
        <f t="normal" ca="1">A15335</f>
        <v>0</v>
      </c>
    </row>
    <row r="15326" spans="1:9">
      <c r="A15326" t="s">
        <v>4</v>
      </c>
      <c r="B15326" s="4" t="s">
        <v>5</v>
      </c>
      <c r="C15326" s="4" t="s">
        <v>13</v>
      </c>
      <c r="D15326" s="4" t="s">
        <v>10</v>
      </c>
      <c r="E15326" s="4" t="s">
        <v>6</v>
      </c>
    </row>
    <row r="15327" spans="1:9">
      <c r="A15327" t="n">
        <v>108286</v>
      </c>
      <c r="B15327" s="52" t="n">
        <v>51</v>
      </c>
      <c r="C15327" s="7" t="n">
        <v>4</v>
      </c>
      <c r="D15327" s="7" t="n">
        <v>0</v>
      </c>
      <c r="E15327" s="7" t="s">
        <v>1453</v>
      </c>
    </row>
    <row r="15328" spans="1:9">
      <c r="A15328" t="s">
        <v>4</v>
      </c>
      <c r="B15328" s="4" t="s">
        <v>5</v>
      </c>
      <c r="C15328" s="4" t="s">
        <v>10</v>
      </c>
    </row>
    <row r="15329" spans="1:9">
      <c r="A15329" t="n">
        <v>108299</v>
      </c>
      <c r="B15329" s="53" t="n">
        <v>16</v>
      </c>
      <c r="C15329" s="7" t="n">
        <v>0</v>
      </c>
    </row>
    <row r="15330" spans="1:9">
      <c r="A15330" t="s">
        <v>4</v>
      </c>
      <c r="B15330" s="4" t="s">
        <v>5</v>
      </c>
      <c r="C15330" s="4" t="s">
        <v>10</v>
      </c>
      <c r="D15330" s="4" t="s">
        <v>111</v>
      </c>
      <c r="E15330" s="4" t="s">
        <v>13</v>
      </c>
      <c r="F15330" s="4" t="s">
        <v>13</v>
      </c>
    </row>
    <row r="15331" spans="1:9">
      <c r="A15331" t="n">
        <v>108302</v>
      </c>
      <c r="B15331" s="32" t="n">
        <v>26</v>
      </c>
      <c r="C15331" s="7" t="n">
        <v>0</v>
      </c>
      <c r="D15331" s="7" t="s">
        <v>1458</v>
      </c>
      <c r="E15331" s="7" t="n">
        <v>2</v>
      </c>
      <c r="F15331" s="7" t="n">
        <v>0</v>
      </c>
    </row>
    <row r="15332" spans="1:9">
      <c r="A15332" t="s">
        <v>4</v>
      </c>
      <c r="B15332" s="4" t="s">
        <v>5</v>
      </c>
    </row>
    <row r="15333" spans="1:9">
      <c r="A15333" t="n">
        <v>108315</v>
      </c>
      <c r="B15333" s="33" t="n">
        <v>28</v>
      </c>
    </row>
    <row r="15334" spans="1:9">
      <c r="A15334" t="s">
        <v>4</v>
      </c>
      <c r="B15334" s="4" t="s">
        <v>5</v>
      </c>
      <c r="C15334" s="4" t="s">
        <v>10</v>
      </c>
    </row>
    <row r="15335" spans="1:9">
      <c r="A15335" t="n">
        <v>108316</v>
      </c>
      <c r="B15335" s="17" t="n">
        <v>13</v>
      </c>
      <c r="C15335" s="7" t="n">
        <v>10823</v>
      </c>
    </row>
    <row r="15336" spans="1:9">
      <c r="A15336" t="s">
        <v>4</v>
      </c>
      <c r="B15336" s="4" t="s">
        <v>5</v>
      </c>
      <c r="C15336" s="4" t="s">
        <v>10</v>
      </c>
    </row>
    <row r="15337" spans="1:9">
      <c r="A15337" t="n">
        <v>108319</v>
      </c>
      <c r="B15337" s="9" t="n">
        <v>12</v>
      </c>
      <c r="C15337" s="7" t="n">
        <v>10847</v>
      </c>
    </row>
    <row r="15338" spans="1:9">
      <c r="A15338" t="s">
        <v>4</v>
      </c>
      <c r="B15338" s="4" t="s">
        <v>5</v>
      </c>
      <c r="C15338" s="4" t="s">
        <v>13</v>
      </c>
      <c r="D15338" s="4" t="s">
        <v>10</v>
      </c>
      <c r="E15338" s="4" t="s">
        <v>6</v>
      </c>
    </row>
    <row r="15339" spans="1:9">
      <c r="A15339" t="n">
        <v>108322</v>
      </c>
      <c r="B15339" s="52" t="n">
        <v>51</v>
      </c>
      <c r="C15339" s="7" t="n">
        <v>4</v>
      </c>
      <c r="D15339" s="7" t="n">
        <v>0</v>
      </c>
      <c r="E15339" s="7" t="s">
        <v>1453</v>
      </c>
    </row>
    <row r="15340" spans="1:9">
      <c r="A15340" t="s">
        <v>4</v>
      </c>
      <c r="B15340" s="4" t="s">
        <v>5</v>
      </c>
      <c r="C15340" s="4" t="s">
        <v>10</v>
      </c>
    </row>
    <row r="15341" spans="1:9">
      <c r="A15341" t="n">
        <v>108335</v>
      </c>
      <c r="B15341" s="53" t="n">
        <v>16</v>
      </c>
      <c r="C15341" s="7" t="n">
        <v>0</v>
      </c>
    </row>
    <row r="15342" spans="1:9">
      <c r="A15342" t="s">
        <v>4</v>
      </c>
      <c r="B15342" s="4" t="s">
        <v>5</v>
      </c>
      <c r="C15342" s="4" t="s">
        <v>10</v>
      </c>
      <c r="D15342" s="4" t="s">
        <v>111</v>
      </c>
      <c r="E15342" s="4" t="s">
        <v>13</v>
      </c>
      <c r="F15342" s="4" t="s">
        <v>13</v>
      </c>
    </row>
    <row r="15343" spans="1:9">
      <c r="A15343" t="n">
        <v>108338</v>
      </c>
      <c r="B15343" s="32" t="n">
        <v>26</v>
      </c>
      <c r="C15343" s="7" t="n">
        <v>0</v>
      </c>
      <c r="D15343" s="7" t="s">
        <v>1459</v>
      </c>
      <c r="E15343" s="7" t="n">
        <v>2</v>
      </c>
      <c r="F15343" s="7" t="n">
        <v>0</v>
      </c>
    </row>
    <row r="15344" spans="1:9">
      <c r="A15344" t="s">
        <v>4</v>
      </c>
      <c r="B15344" s="4" t="s">
        <v>5</v>
      </c>
    </row>
    <row r="15345" spans="1:6">
      <c r="A15345" t="n">
        <v>108380</v>
      </c>
      <c r="B15345" s="33" t="n">
        <v>28</v>
      </c>
    </row>
    <row r="15346" spans="1:6">
      <c r="A15346" t="s">
        <v>4</v>
      </c>
      <c r="B15346" s="4" t="s">
        <v>5</v>
      </c>
      <c r="C15346" s="4" t="s">
        <v>13</v>
      </c>
      <c r="D15346" s="34" t="s">
        <v>114</v>
      </c>
      <c r="E15346" s="4" t="s">
        <v>5</v>
      </c>
      <c r="F15346" s="4" t="s">
        <v>13</v>
      </c>
      <c r="G15346" s="4" t="s">
        <v>10</v>
      </c>
      <c r="H15346" s="34" t="s">
        <v>115</v>
      </c>
      <c r="I15346" s="4" t="s">
        <v>13</v>
      </c>
      <c r="J15346" s="4" t="s">
        <v>10</v>
      </c>
      <c r="K15346" s="4" t="s">
        <v>13</v>
      </c>
      <c r="L15346" s="4" t="s">
        <v>13</v>
      </c>
      <c r="M15346" s="4" t="s">
        <v>84</v>
      </c>
    </row>
    <row r="15347" spans="1:6">
      <c r="A15347" t="n">
        <v>108381</v>
      </c>
      <c r="B15347" s="15" t="n">
        <v>5</v>
      </c>
      <c r="C15347" s="7" t="n">
        <v>28</v>
      </c>
      <c r="D15347" s="34" t="s">
        <v>3</v>
      </c>
      <c r="E15347" s="31" t="n">
        <v>64</v>
      </c>
      <c r="F15347" s="7" t="n">
        <v>5</v>
      </c>
      <c r="G15347" s="7" t="n">
        <v>1</v>
      </c>
      <c r="H15347" s="34" t="s">
        <v>3</v>
      </c>
      <c r="I15347" s="7" t="n">
        <v>30</v>
      </c>
      <c r="J15347" s="7" t="n">
        <v>10805</v>
      </c>
      <c r="K15347" s="7" t="n">
        <v>9</v>
      </c>
      <c r="L15347" s="7" t="n">
        <v>1</v>
      </c>
      <c r="M15347" s="16" t="n">
        <f t="normal" ca="1">A15359</f>
        <v>0</v>
      </c>
    </row>
    <row r="15348" spans="1:6">
      <c r="A15348" t="s">
        <v>4</v>
      </c>
      <c r="B15348" s="4" t="s">
        <v>5</v>
      </c>
      <c r="C15348" s="4" t="s">
        <v>13</v>
      </c>
      <c r="D15348" s="4" t="s">
        <v>10</v>
      </c>
      <c r="E15348" s="4" t="s">
        <v>6</v>
      </c>
    </row>
    <row r="15349" spans="1:6">
      <c r="A15349" t="n">
        <v>108396</v>
      </c>
      <c r="B15349" s="52" t="n">
        <v>51</v>
      </c>
      <c r="C15349" s="7" t="n">
        <v>4</v>
      </c>
      <c r="D15349" s="7" t="n">
        <v>1</v>
      </c>
      <c r="E15349" s="7" t="s">
        <v>1453</v>
      </c>
    </row>
    <row r="15350" spans="1:6">
      <c r="A15350" t="s">
        <v>4</v>
      </c>
      <c r="B15350" s="4" t="s">
        <v>5</v>
      </c>
      <c r="C15350" s="4" t="s">
        <v>10</v>
      </c>
    </row>
    <row r="15351" spans="1:6">
      <c r="A15351" t="n">
        <v>108409</v>
      </c>
      <c r="B15351" s="53" t="n">
        <v>16</v>
      </c>
      <c r="C15351" s="7" t="n">
        <v>0</v>
      </c>
    </row>
    <row r="15352" spans="1:6">
      <c r="A15352" t="s">
        <v>4</v>
      </c>
      <c r="B15352" s="4" t="s">
        <v>5</v>
      </c>
      <c r="C15352" s="4" t="s">
        <v>10</v>
      </c>
      <c r="D15352" s="4" t="s">
        <v>111</v>
      </c>
      <c r="E15352" s="4" t="s">
        <v>13</v>
      </c>
      <c r="F15352" s="4" t="s">
        <v>13</v>
      </c>
    </row>
    <row r="15353" spans="1:6">
      <c r="A15353" t="n">
        <v>108412</v>
      </c>
      <c r="B15353" s="32" t="n">
        <v>26</v>
      </c>
      <c r="C15353" s="7" t="n">
        <v>1</v>
      </c>
      <c r="D15353" s="7" t="s">
        <v>1456</v>
      </c>
      <c r="E15353" s="7" t="n">
        <v>2</v>
      </c>
      <c r="F15353" s="7" t="n">
        <v>0</v>
      </c>
    </row>
    <row r="15354" spans="1:6">
      <c r="A15354" t="s">
        <v>4</v>
      </c>
      <c r="B15354" s="4" t="s">
        <v>5</v>
      </c>
    </row>
    <row r="15355" spans="1:6">
      <c r="A15355" t="n">
        <v>108427</v>
      </c>
      <c r="B15355" s="33" t="n">
        <v>28</v>
      </c>
    </row>
    <row r="15356" spans="1:6">
      <c r="A15356" t="s">
        <v>4</v>
      </c>
      <c r="B15356" s="4" t="s">
        <v>5</v>
      </c>
      <c r="C15356" s="4" t="s">
        <v>84</v>
      </c>
    </row>
    <row r="15357" spans="1:6">
      <c r="A15357" t="n">
        <v>108428</v>
      </c>
      <c r="B15357" s="29" t="n">
        <v>3</v>
      </c>
      <c r="C15357" s="16" t="n">
        <f t="normal" ca="1">A15599</f>
        <v>0</v>
      </c>
    </row>
    <row r="15358" spans="1:6">
      <c r="A15358" t="s">
        <v>4</v>
      </c>
      <c r="B15358" s="4" t="s">
        <v>5</v>
      </c>
      <c r="C15358" s="4" t="s">
        <v>13</v>
      </c>
      <c r="D15358" s="34" t="s">
        <v>114</v>
      </c>
      <c r="E15358" s="4" t="s">
        <v>5</v>
      </c>
      <c r="F15358" s="4" t="s">
        <v>13</v>
      </c>
      <c r="G15358" s="4" t="s">
        <v>10</v>
      </c>
      <c r="H15358" s="34" t="s">
        <v>115</v>
      </c>
      <c r="I15358" s="4" t="s">
        <v>13</v>
      </c>
      <c r="J15358" s="4" t="s">
        <v>10</v>
      </c>
      <c r="K15358" s="4" t="s">
        <v>13</v>
      </c>
      <c r="L15358" s="4" t="s">
        <v>13</v>
      </c>
      <c r="M15358" s="4" t="s">
        <v>84</v>
      </c>
    </row>
    <row r="15359" spans="1:6">
      <c r="A15359" t="n">
        <v>108433</v>
      </c>
      <c r="B15359" s="15" t="n">
        <v>5</v>
      </c>
      <c r="C15359" s="7" t="n">
        <v>28</v>
      </c>
      <c r="D15359" s="34" t="s">
        <v>3</v>
      </c>
      <c r="E15359" s="31" t="n">
        <v>64</v>
      </c>
      <c r="F15359" s="7" t="n">
        <v>5</v>
      </c>
      <c r="G15359" s="7" t="n">
        <v>3</v>
      </c>
      <c r="H15359" s="34" t="s">
        <v>3</v>
      </c>
      <c r="I15359" s="7" t="n">
        <v>30</v>
      </c>
      <c r="J15359" s="7" t="n">
        <v>10817</v>
      </c>
      <c r="K15359" s="7" t="n">
        <v>9</v>
      </c>
      <c r="L15359" s="7" t="n">
        <v>1</v>
      </c>
      <c r="M15359" s="16" t="n">
        <f t="normal" ca="1">A15371</f>
        <v>0</v>
      </c>
    </row>
    <row r="15360" spans="1:6">
      <c r="A15360" t="s">
        <v>4</v>
      </c>
      <c r="B15360" s="4" t="s">
        <v>5</v>
      </c>
      <c r="C15360" s="4" t="s">
        <v>13</v>
      </c>
      <c r="D15360" s="4" t="s">
        <v>10</v>
      </c>
      <c r="E15360" s="4" t="s">
        <v>6</v>
      </c>
    </row>
    <row r="15361" spans="1:13">
      <c r="A15361" t="n">
        <v>108448</v>
      </c>
      <c r="B15361" s="52" t="n">
        <v>51</v>
      </c>
      <c r="C15361" s="7" t="n">
        <v>4</v>
      </c>
      <c r="D15361" s="7" t="n">
        <v>3</v>
      </c>
      <c r="E15361" s="7" t="s">
        <v>1453</v>
      </c>
    </row>
    <row r="15362" spans="1:13">
      <c r="A15362" t="s">
        <v>4</v>
      </c>
      <c r="B15362" s="4" t="s">
        <v>5</v>
      </c>
      <c r="C15362" s="4" t="s">
        <v>10</v>
      </c>
    </row>
    <row r="15363" spans="1:13">
      <c r="A15363" t="n">
        <v>108461</v>
      </c>
      <c r="B15363" s="53" t="n">
        <v>16</v>
      </c>
      <c r="C15363" s="7" t="n">
        <v>0</v>
      </c>
    </row>
    <row r="15364" spans="1:13">
      <c r="A15364" t="s">
        <v>4</v>
      </c>
      <c r="B15364" s="4" t="s">
        <v>5</v>
      </c>
      <c r="C15364" s="4" t="s">
        <v>10</v>
      </c>
      <c r="D15364" s="4" t="s">
        <v>111</v>
      </c>
      <c r="E15364" s="4" t="s">
        <v>13</v>
      </c>
      <c r="F15364" s="4" t="s">
        <v>13</v>
      </c>
    </row>
    <row r="15365" spans="1:13">
      <c r="A15365" t="n">
        <v>108464</v>
      </c>
      <c r="B15365" s="32" t="n">
        <v>26</v>
      </c>
      <c r="C15365" s="7" t="n">
        <v>3</v>
      </c>
      <c r="D15365" s="7" t="s">
        <v>1456</v>
      </c>
      <c r="E15365" s="7" t="n">
        <v>2</v>
      </c>
      <c r="F15365" s="7" t="n">
        <v>0</v>
      </c>
    </row>
    <row r="15366" spans="1:13">
      <c r="A15366" t="s">
        <v>4</v>
      </c>
      <c r="B15366" s="4" t="s">
        <v>5</v>
      </c>
    </row>
    <row r="15367" spans="1:13">
      <c r="A15367" t="n">
        <v>108479</v>
      </c>
      <c r="B15367" s="33" t="n">
        <v>28</v>
      </c>
    </row>
    <row r="15368" spans="1:13">
      <c r="A15368" t="s">
        <v>4</v>
      </c>
      <c r="B15368" s="4" t="s">
        <v>5</v>
      </c>
      <c r="C15368" s="4" t="s">
        <v>84</v>
      </c>
    </row>
    <row r="15369" spans="1:13">
      <c r="A15369" t="n">
        <v>108480</v>
      </c>
      <c r="B15369" s="29" t="n">
        <v>3</v>
      </c>
      <c r="C15369" s="16" t="n">
        <f t="normal" ca="1">A15599</f>
        <v>0</v>
      </c>
    </row>
    <row r="15370" spans="1:13">
      <c r="A15370" t="s">
        <v>4</v>
      </c>
      <c r="B15370" s="4" t="s">
        <v>5</v>
      </c>
      <c r="C15370" s="4" t="s">
        <v>13</v>
      </c>
      <c r="D15370" s="34" t="s">
        <v>114</v>
      </c>
      <c r="E15370" s="4" t="s">
        <v>5</v>
      </c>
      <c r="F15370" s="4" t="s">
        <v>13</v>
      </c>
      <c r="G15370" s="4" t="s">
        <v>10</v>
      </c>
      <c r="H15370" s="34" t="s">
        <v>115</v>
      </c>
      <c r="I15370" s="4" t="s">
        <v>13</v>
      </c>
      <c r="J15370" s="4" t="s">
        <v>10</v>
      </c>
      <c r="K15370" s="4" t="s">
        <v>13</v>
      </c>
      <c r="L15370" s="4" t="s">
        <v>13</v>
      </c>
      <c r="M15370" s="4" t="s">
        <v>84</v>
      </c>
    </row>
    <row r="15371" spans="1:13">
      <c r="A15371" t="n">
        <v>108485</v>
      </c>
      <c r="B15371" s="15" t="n">
        <v>5</v>
      </c>
      <c r="C15371" s="7" t="n">
        <v>28</v>
      </c>
      <c r="D15371" s="34" t="s">
        <v>3</v>
      </c>
      <c r="E15371" s="31" t="n">
        <v>64</v>
      </c>
      <c r="F15371" s="7" t="n">
        <v>5</v>
      </c>
      <c r="G15371" s="7" t="n">
        <v>5</v>
      </c>
      <c r="H15371" s="34" t="s">
        <v>3</v>
      </c>
      <c r="I15371" s="7" t="n">
        <v>30</v>
      </c>
      <c r="J15371" s="7" t="n">
        <v>10829</v>
      </c>
      <c r="K15371" s="7" t="n">
        <v>9</v>
      </c>
      <c r="L15371" s="7" t="n">
        <v>1</v>
      </c>
      <c r="M15371" s="16" t="n">
        <f t="normal" ca="1">A15383</f>
        <v>0</v>
      </c>
    </row>
    <row r="15372" spans="1:13">
      <c r="A15372" t="s">
        <v>4</v>
      </c>
      <c r="B15372" s="4" t="s">
        <v>5</v>
      </c>
      <c r="C15372" s="4" t="s">
        <v>13</v>
      </c>
      <c r="D15372" s="4" t="s">
        <v>10</v>
      </c>
      <c r="E15372" s="4" t="s">
        <v>6</v>
      </c>
    </row>
    <row r="15373" spans="1:13">
      <c r="A15373" t="n">
        <v>108500</v>
      </c>
      <c r="B15373" s="52" t="n">
        <v>51</v>
      </c>
      <c r="C15373" s="7" t="n">
        <v>4</v>
      </c>
      <c r="D15373" s="7" t="n">
        <v>5</v>
      </c>
      <c r="E15373" s="7" t="s">
        <v>1453</v>
      </c>
    </row>
    <row r="15374" spans="1:13">
      <c r="A15374" t="s">
        <v>4</v>
      </c>
      <c r="B15374" s="4" t="s">
        <v>5</v>
      </c>
      <c r="C15374" s="4" t="s">
        <v>10</v>
      </c>
    </row>
    <row r="15375" spans="1:13">
      <c r="A15375" t="n">
        <v>108513</v>
      </c>
      <c r="B15375" s="53" t="n">
        <v>16</v>
      </c>
      <c r="C15375" s="7" t="n">
        <v>0</v>
      </c>
    </row>
    <row r="15376" spans="1:13">
      <c r="A15376" t="s">
        <v>4</v>
      </c>
      <c r="B15376" s="4" t="s">
        <v>5</v>
      </c>
      <c r="C15376" s="4" t="s">
        <v>10</v>
      </c>
      <c r="D15376" s="4" t="s">
        <v>111</v>
      </c>
      <c r="E15376" s="4" t="s">
        <v>13</v>
      </c>
      <c r="F15376" s="4" t="s">
        <v>13</v>
      </c>
    </row>
    <row r="15377" spans="1:13">
      <c r="A15377" t="n">
        <v>108516</v>
      </c>
      <c r="B15377" s="32" t="n">
        <v>26</v>
      </c>
      <c r="C15377" s="7" t="n">
        <v>5</v>
      </c>
      <c r="D15377" s="7" t="s">
        <v>1456</v>
      </c>
      <c r="E15377" s="7" t="n">
        <v>2</v>
      </c>
      <c r="F15377" s="7" t="n">
        <v>0</v>
      </c>
    </row>
    <row r="15378" spans="1:13">
      <c r="A15378" t="s">
        <v>4</v>
      </c>
      <c r="B15378" s="4" t="s">
        <v>5</v>
      </c>
    </row>
    <row r="15379" spans="1:13">
      <c r="A15379" t="n">
        <v>108531</v>
      </c>
      <c r="B15379" s="33" t="n">
        <v>28</v>
      </c>
    </row>
    <row r="15380" spans="1:13">
      <c r="A15380" t="s">
        <v>4</v>
      </c>
      <c r="B15380" s="4" t="s">
        <v>5</v>
      </c>
      <c r="C15380" s="4" t="s">
        <v>84</v>
      </c>
    </row>
    <row r="15381" spans="1:13">
      <c r="A15381" t="n">
        <v>108532</v>
      </c>
      <c r="B15381" s="29" t="n">
        <v>3</v>
      </c>
      <c r="C15381" s="16" t="n">
        <f t="normal" ca="1">A15599</f>
        <v>0</v>
      </c>
    </row>
    <row r="15382" spans="1:13">
      <c r="A15382" t="s">
        <v>4</v>
      </c>
      <c r="B15382" s="4" t="s">
        <v>5</v>
      </c>
      <c r="C15382" s="4" t="s">
        <v>13</v>
      </c>
      <c r="D15382" s="34" t="s">
        <v>114</v>
      </c>
      <c r="E15382" s="4" t="s">
        <v>5</v>
      </c>
      <c r="F15382" s="4" t="s">
        <v>13</v>
      </c>
      <c r="G15382" s="4" t="s">
        <v>10</v>
      </c>
      <c r="H15382" s="34" t="s">
        <v>115</v>
      </c>
      <c r="I15382" s="4" t="s">
        <v>13</v>
      </c>
      <c r="J15382" s="4" t="s">
        <v>10</v>
      </c>
      <c r="K15382" s="4" t="s">
        <v>13</v>
      </c>
      <c r="L15382" s="4" t="s">
        <v>13</v>
      </c>
      <c r="M15382" s="4" t="s">
        <v>84</v>
      </c>
    </row>
    <row r="15383" spans="1:13">
      <c r="A15383" t="n">
        <v>108537</v>
      </c>
      <c r="B15383" s="15" t="n">
        <v>5</v>
      </c>
      <c r="C15383" s="7" t="n">
        <v>28</v>
      </c>
      <c r="D15383" s="34" t="s">
        <v>3</v>
      </c>
      <c r="E15383" s="31" t="n">
        <v>64</v>
      </c>
      <c r="F15383" s="7" t="n">
        <v>5</v>
      </c>
      <c r="G15383" s="7" t="n">
        <v>7</v>
      </c>
      <c r="H15383" s="34" t="s">
        <v>3</v>
      </c>
      <c r="I15383" s="7" t="n">
        <v>30</v>
      </c>
      <c r="J15383" s="7" t="n">
        <v>10841</v>
      </c>
      <c r="K15383" s="7" t="n">
        <v>9</v>
      </c>
      <c r="L15383" s="7" t="n">
        <v>1</v>
      </c>
      <c r="M15383" s="16" t="n">
        <f t="normal" ca="1">A15395</f>
        <v>0</v>
      </c>
    </row>
    <row r="15384" spans="1:13">
      <c r="A15384" t="s">
        <v>4</v>
      </c>
      <c r="B15384" s="4" t="s">
        <v>5</v>
      </c>
      <c r="C15384" s="4" t="s">
        <v>13</v>
      </c>
      <c r="D15384" s="4" t="s">
        <v>10</v>
      </c>
      <c r="E15384" s="4" t="s">
        <v>6</v>
      </c>
    </row>
    <row r="15385" spans="1:13">
      <c r="A15385" t="n">
        <v>108552</v>
      </c>
      <c r="B15385" s="52" t="n">
        <v>51</v>
      </c>
      <c r="C15385" s="7" t="n">
        <v>4</v>
      </c>
      <c r="D15385" s="7" t="n">
        <v>7</v>
      </c>
      <c r="E15385" s="7" t="s">
        <v>1453</v>
      </c>
    </row>
    <row r="15386" spans="1:13">
      <c r="A15386" t="s">
        <v>4</v>
      </c>
      <c r="B15386" s="4" t="s">
        <v>5</v>
      </c>
      <c r="C15386" s="4" t="s">
        <v>10</v>
      </c>
    </row>
    <row r="15387" spans="1:13">
      <c r="A15387" t="n">
        <v>108565</v>
      </c>
      <c r="B15387" s="53" t="n">
        <v>16</v>
      </c>
      <c r="C15387" s="7" t="n">
        <v>0</v>
      </c>
    </row>
    <row r="15388" spans="1:13">
      <c r="A15388" t="s">
        <v>4</v>
      </c>
      <c r="B15388" s="4" t="s">
        <v>5</v>
      </c>
      <c r="C15388" s="4" t="s">
        <v>10</v>
      </c>
      <c r="D15388" s="4" t="s">
        <v>111</v>
      </c>
      <c r="E15388" s="4" t="s">
        <v>13</v>
      </c>
      <c r="F15388" s="4" t="s">
        <v>13</v>
      </c>
    </row>
    <row r="15389" spans="1:13">
      <c r="A15389" t="n">
        <v>108568</v>
      </c>
      <c r="B15389" s="32" t="n">
        <v>26</v>
      </c>
      <c r="C15389" s="7" t="n">
        <v>7</v>
      </c>
      <c r="D15389" s="7" t="s">
        <v>1456</v>
      </c>
      <c r="E15389" s="7" t="n">
        <v>2</v>
      </c>
      <c r="F15389" s="7" t="n">
        <v>0</v>
      </c>
    </row>
    <row r="15390" spans="1:13">
      <c r="A15390" t="s">
        <v>4</v>
      </c>
      <c r="B15390" s="4" t="s">
        <v>5</v>
      </c>
    </row>
    <row r="15391" spans="1:13">
      <c r="A15391" t="n">
        <v>108583</v>
      </c>
      <c r="B15391" s="33" t="n">
        <v>28</v>
      </c>
    </row>
    <row r="15392" spans="1:13">
      <c r="A15392" t="s">
        <v>4</v>
      </c>
      <c r="B15392" s="4" t="s">
        <v>5</v>
      </c>
      <c r="C15392" s="4" t="s">
        <v>84</v>
      </c>
    </row>
    <row r="15393" spans="1:13">
      <c r="A15393" t="n">
        <v>108584</v>
      </c>
      <c r="B15393" s="29" t="n">
        <v>3</v>
      </c>
      <c r="C15393" s="16" t="n">
        <f t="normal" ca="1">A15599</f>
        <v>0</v>
      </c>
    </row>
    <row r="15394" spans="1:13">
      <c r="A15394" t="s">
        <v>4</v>
      </c>
      <c r="B15394" s="4" t="s">
        <v>5</v>
      </c>
      <c r="C15394" s="4" t="s">
        <v>13</v>
      </c>
      <c r="D15394" s="34" t="s">
        <v>114</v>
      </c>
      <c r="E15394" s="4" t="s">
        <v>5</v>
      </c>
      <c r="F15394" s="4" t="s">
        <v>13</v>
      </c>
      <c r="G15394" s="4" t="s">
        <v>10</v>
      </c>
      <c r="H15394" s="34" t="s">
        <v>115</v>
      </c>
      <c r="I15394" s="4" t="s">
        <v>13</v>
      </c>
      <c r="J15394" s="4" t="s">
        <v>10</v>
      </c>
      <c r="K15394" s="4" t="s">
        <v>13</v>
      </c>
      <c r="L15394" s="4" t="s">
        <v>13</v>
      </c>
      <c r="M15394" s="4" t="s">
        <v>84</v>
      </c>
    </row>
    <row r="15395" spans="1:13">
      <c r="A15395" t="n">
        <v>108589</v>
      </c>
      <c r="B15395" s="15" t="n">
        <v>5</v>
      </c>
      <c r="C15395" s="7" t="n">
        <v>28</v>
      </c>
      <c r="D15395" s="34" t="s">
        <v>3</v>
      </c>
      <c r="E15395" s="31" t="n">
        <v>64</v>
      </c>
      <c r="F15395" s="7" t="n">
        <v>5</v>
      </c>
      <c r="G15395" s="7" t="n">
        <v>9</v>
      </c>
      <c r="H15395" s="34" t="s">
        <v>3</v>
      </c>
      <c r="I15395" s="7" t="n">
        <v>30</v>
      </c>
      <c r="J15395" s="7" t="n">
        <v>10853</v>
      </c>
      <c r="K15395" s="7" t="n">
        <v>9</v>
      </c>
      <c r="L15395" s="7" t="n">
        <v>1</v>
      </c>
      <c r="M15395" s="16" t="n">
        <f t="normal" ca="1">A15407</f>
        <v>0</v>
      </c>
    </row>
    <row r="15396" spans="1:13">
      <c r="A15396" t="s">
        <v>4</v>
      </c>
      <c r="B15396" s="4" t="s">
        <v>5</v>
      </c>
      <c r="C15396" s="4" t="s">
        <v>13</v>
      </c>
      <c r="D15396" s="4" t="s">
        <v>10</v>
      </c>
      <c r="E15396" s="4" t="s">
        <v>6</v>
      </c>
    </row>
    <row r="15397" spans="1:13">
      <c r="A15397" t="n">
        <v>108604</v>
      </c>
      <c r="B15397" s="52" t="n">
        <v>51</v>
      </c>
      <c r="C15397" s="7" t="n">
        <v>4</v>
      </c>
      <c r="D15397" s="7" t="n">
        <v>9</v>
      </c>
      <c r="E15397" s="7" t="s">
        <v>1453</v>
      </c>
    </row>
    <row r="15398" spans="1:13">
      <c r="A15398" t="s">
        <v>4</v>
      </c>
      <c r="B15398" s="4" t="s">
        <v>5</v>
      </c>
      <c r="C15398" s="4" t="s">
        <v>10</v>
      </c>
    </row>
    <row r="15399" spans="1:13">
      <c r="A15399" t="n">
        <v>108617</v>
      </c>
      <c r="B15399" s="53" t="n">
        <v>16</v>
      </c>
      <c r="C15399" s="7" t="n">
        <v>0</v>
      </c>
    </row>
    <row r="15400" spans="1:13">
      <c r="A15400" t="s">
        <v>4</v>
      </c>
      <c r="B15400" s="4" t="s">
        <v>5</v>
      </c>
      <c r="C15400" s="4" t="s">
        <v>10</v>
      </c>
      <c r="D15400" s="4" t="s">
        <v>111</v>
      </c>
      <c r="E15400" s="4" t="s">
        <v>13</v>
      </c>
      <c r="F15400" s="4" t="s">
        <v>13</v>
      </c>
    </row>
    <row r="15401" spans="1:13">
      <c r="A15401" t="n">
        <v>108620</v>
      </c>
      <c r="B15401" s="32" t="n">
        <v>26</v>
      </c>
      <c r="C15401" s="7" t="n">
        <v>9</v>
      </c>
      <c r="D15401" s="7" t="s">
        <v>1456</v>
      </c>
      <c r="E15401" s="7" t="n">
        <v>2</v>
      </c>
      <c r="F15401" s="7" t="n">
        <v>0</v>
      </c>
    </row>
    <row r="15402" spans="1:13">
      <c r="A15402" t="s">
        <v>4</v>
      </c>
      <c r="B15402" s="4" t="s">
        <v>5</v>
      </c>
    </row>
    <row r="15403" spans="1:13">
      <c r="A15403" t="n">
        <v>108635</v>
      </c>
      <c r="B15403" s="33" t="n">
        <v>28</v>
      </c>
    </row>
    <row r="15404" spans="1:13">
      <c r="A15404" t="s">
        <v>4</v>
      </c>
      <c r="B15404" s="4" t="s">
        <v>5</v>
      </c>
      <c r="C15404" s="4" t="s">
        <v>84</v>
      </c>
    </row>
    <row r="15405" spans="1:13">
      <c r="A15405" t="n">
        <v>108636</v>
      </c>
      <c r="B15405" s="29" t="n">
        <v>3</v>
      </c>
      <c r="C15405" s="16" t="n">
        <f t="normal" ca="1">A15599</f>
        <v>0</v>
      </c>
    </row>
    <row r="15406" spans="1:13">
      <c r="A15406" t="s">
        <v>4</v>
      </c>
      <c r="B15406" s="4" t="s">
        <v>5</v>
      </c>
      <c r="C15406" s="4" t="s">
        <v>13</v>
      </c>
      <c r="D15406" s="34" t="s">
        <v>114</v>
      </c>
      <c r="E15406" s="4" t="s">
        <v>5</v>
      </c>
      <c r="F15406" s="4" t="s">
        <v>13</v>
      </c>
      <c r="G15406" s="4" t="s">
        <v>10</v>
      </c>
      <c r="H15406" s="34" t="s">
        <v>115</v>
      </c>
      <c r="I15406" s="4" t="s">
        <v>13</v>
      </c>
      <c r="J15406" s="4" t="s">
        <v>10</v>
      </c>
      <c r="K15406" s="4" t="s">
        <v>13</v>
      </c>
      <c r="L15406" s="4" t="s">
        <v>13</v>
      </c>
      <c r="M15406" s="4" t="s">
        <v>84</v>
      </c>
    </row>
    <row r="15407" spans="1:13">
      <c r="A15407" t="n">
        <v>108641</v>
      </c>
      <c r="B15407" s="15" t="n">
        <v>5</v>
      </c>
      <c r="C15407" s="7" t="n">
        <v>28</v>
      </c>
      <c r="D15407" s="34" t="s">
        <v>3</v>
      </c>
      <c r="E15407" s="31" t="n">
        <v>64</v>
      </c>
      <c r="F15407" s="7" t="n">
        <v>5</v>
      </c>
      <c r="G15407" s="7" t="n">
        <v>2</v>
      </c>
      <c r="H15407" s="34" t="s">
        <v>3</v>
      </c>
      <c r="I15407" s="7" t="n">
        <v>30</v>
      </c>
      <c r="J15407" s="7" t="n">
        <v>10811</v>
      </c>
      <c r="K15407" s="7" t="n">
        <v>9</v>
      </c>
      <c r="L15407" s="7" t="n">
        <v>1</v>
      </c>
      <c r="M15407" s="16" t="n">
        <f t="normal" ca="1">A15419</f>
        <v>0</v>
      </c>
    </row>
    <row r="15408" spans="1:13">
      <c r="A15408" t="s">
        <v>4</v>
      </c>
      <c r="B15408" s="4" t="s">
        <v>5</v>
      </c>
      <c r="C15408" s="4" t="s">
        <v>13</v>
      </c>
      <c r="D15408" s="4" t="s">
        <v>10</v>
      </c>
      <c r="E15408" s="4" t="s">
        <v>6</v>
      </c>
    </row>
    <row r="15409" spans="1:13">
      <c r="A15409" t="n">
        <v>108656</v>
      </c>
      <c r="B15409" s="52" t="n">
        <v>51</v>
      </c>
      <c r="C15409" s="7" t="n">
        <v>4</v>
      </c>
      <c r="D15409" s="7" t="n">
        <v>2</v>
      </c>
      <c r="E15409" s="7" t="s">
        <v>1453</v>
      </c>
    </row>
    <row r="15410" spans="1:13">
      <c r="A15410" t="s">
        <v>4</v>
      </c>
      <c r="B15410" s="4" t="s">
        <v>5</v>
      </c>
      <c r="C15410" s="4" t="s">
        <v>10</v>
      </c>
    </row>
    <row r="15411" spans="1:13">
      <c r="A15411" t="n">
        <v>108669</v>
      </c>
      <c r="B15411" s="53" t="n">
        <v>16</v>
      </c>
      <c r="C15411" s="7" t="n">
        <v>0</v>
      </c>
    </row>
    <row r="15412" spans="1:13">
      <c r="A15412" t="s">
        <v>4</v>
      </c>
      <c r="B15412" s="4" t="s">
        <v>5</v>
      </c>
      <c r="C15412" s="4" t="s">
        <v>10</v>
      </c>
      <c r="D15412" s="4" t="s">
        <v>111</v>
      </c>
      <c r="E15412" s="4" t="s">
        <v>13</v>
      </c>
      <c r="F15412" s="4" t="s">
        <v>13</v>
      </c>
    </row>
    <row r="15413" spans="1:13">
      <c r="A15413" t="n">
        <v>108672</v>
      </c>
      <c r="B15413" s="32" t="n">
        <v>26</v>
      </c>
      <c r="C15413" s="7" t="n">
        <v>2</v>
      </c>
      <c r="D15413" s="7" t="s">
        <v>1456</v>
      </c>
      <c r="E15413" s="7" t="n">
        <v>2</v>
      </c>
      <c r="F15413" s="7" t="n">
        <v>0</v>
      </c>
    </row>
    <row r="15414" spans="1:13">
      <c r="A15414" t="s">
        <v>4</v>
      </c>
      <c r="B15414" s="4" t="s">
        <v>5</v>
      </c>
    </row>
    <row r="15415" spans="1:13">
      <c r="A15415" t="n">
        <v>108687</v>
      </c>
      <c r="B15415" s="33" t="n">
        <v>28</v>
      </c>
    </row>
    <row r="15416" spans="1:13">
      <c r="A15416" t="s">
        <v>4</v>
      </c>
      <c r="B15416" s="4" t="s">
        <v>5</v>
      </c>
      <c r="C15416" s="4" t="s">
        <v>84</v>
      </c>
    </row>
    <row r="15417" spans="1:13">
      <c r="A15417" t="n">
        <v>108688</v>
      </c>
      <c r="B15417" s="29" t="n">
        <v>3</v>
      </c>
      <c r="C15417" s="16" t="n">
        <f t="normal" ca="1">A15599</f>
        <v>0</v>
      </c>
    </row>
    <row r="15418" spans="1:13">
      <c r="A15418" t="s">
        <v>4</v>
      </c>
      <c r="B15418" s="4" t="s">
        <v>5</v>
      </c>
      <c r="C15418" s="4" t="s">
        <v>13</v>
      </c>
      <c r="D15418" s="34" t="s">
        <v>114</v>
      </c>
      <c r="E15418" s="4" t="s">
        <v>5</v>
      </c>
      <c r="F15418" s="4" t="s">
        <v>13</v>
      </c>
      <c r="G15418" s="4" t="s">
        <v>10</v>
      </c>
      <c r="H15418" s="34" t="s">
        <v>115</v>
      </c>
      <c r="I15418" s="4" t="s">
        <v>13</v>
      </c>
      <c r="J15418" s="4" t="s">
        <v>10</v>
      </c>
      <c r="K15418" s="4" t="s">
        <v>13</v>
      </c>
      <c r="L15418" s="4" t="s">
        <v>13</v>
      </c>
      <c r="M15418" s="4" t="s">
        <v>84</v>
      </c>
    </row>
    <row r="15419" spans="1:13">
      <c r="A15419" t="n">
        <v>108693</v>
      </c>
      <c r="B15419" s="15" t="n">
        <v>5</v>
      </c>
      <c r="C15419" s="7" t="n">
        <v>28</v>
      </c>
      <c r="D15419" s="34" t="s">
        <v>3</v>
      </c>
      <c r="E15419" s="31" t="n">
        <v>64</v>
      </c>
      <c r="F15419" s="7" t="n">
        <v>5</v>
      </c>
      <c r="G15419" s="7" t="n">
        <v>4</v>
      </c>
      <c r="H15419" s="34" t="s">
        <v>3</v>
      </c>
      <c r="I15419" s="7" t="n">
        <v>30</v>
      </c>
      <c r="J15419" s="7" t="n">
        <v>10823</v>
      </c>
      <c r="K15419" s="7" t="n">
        <v>9</v>
      </c>
      <c r="L15419" s="7" t="n">
        <v>1</v>
      </c>
      <c r="M15419" s="16" t="n">
        <f t="normal" ca="1">A15431</f>
        <v>0</v>
      </c>
    </row>
    <row r="15420" spans="1:13">
      <c r="A15420" t="s">
        <v>4</v>
      </c>
      <c r="B15420" s="4" t="s">
        <v>5</v>
      </c>
      <c r="C15420" s="4" t="s">
        <v>13</v>
      </c>
      <c r="D15420" s="4" t="s">
        <v>10</v>
      </c>
      <c r="E15420" s="4" t="s">
        <v>6</v>
      </c>
    </row>
    <row r="15421" spans="1:13">
      <c r="A15421" t="n">
        <v>108708</v>
      </c>
      <c r="B15421" s="52" t="n">
        <v>51</v>
      </c>
      <c r="C15421" s="7" t="n">
        <v>4</v>
      </c>
      <c r="D15421" s="7" t="n">
        <v>4</v>
      </c>
      <c r="E15421" s="7" t="s">
        <v>1453</v>
      </c>
    </row>
    <row r="15422" spans="1:13">
      <c r="A15422" t="s">
        <v>4</v>
      </c>
      <c r="B15422" s="4" t="s">
        <v>5</v>
      </c>
      <c r="C15422" s="4" t="s">
        <v>10</v>
      </c>
    </row>
    <row r="15423" spans="1:13">
      <c r="A15423" t="n">
        <v>108721</v>
      </c>
      <c r="B15423" s="53" t="n">
        <v>16</v>
      </c>
      <c r="C15423" s="7" t="n">
        <v>0</v>
      </c>
    </row>
    <row r="15424" spans="1:13">
      <c r="A15424" t="s">
        <v>4</v>
      </c>
      <c r="B15424" s="4" t="s">
        <v>5</v>
      </c>
      <c r="C15424" s="4" t="s">
        <v>10</v>
      </c>
      <c r="D15424" s="4" t="s">
        <v>111</v>
      </c>
      <c r="E15424" s="4" t="s">
        <v>13</v>
      </c>
      <c r="F15424" s="4" t="s">
        <v>13</v>
      </c>
    </row>
    <row r="15425" spans="1:13">
      <c r="A15425" t="n">
        <v>108724</v>
      </c>
      <c r="B15425" s="32" t="n">
        <v>26</v>
      </c>
      <c r="C15425" s="7" t="n">
        <v>4</v>
      </c>
      <c r="D15425" s="7" t="s">
        <v>1456</v>
      </c>
      <c r="E15425" s="7" t="n">
        <v>2</v>
      </c>
      <c r="F15425" s="7" t="n">
        <v>0</v>
      </c>
    </row>
    <row r="15426" spans="1:13">
      <c r="A15426" t="s">
        <v>4</v>
      </c>
      <c r="B15426" s="4" t="s">
        <v>5</v>
      </c>
    </row>
    <row r="15427" spans="1:13">
      <c r="A15427" t="n">
        <v>108739</v>
      </c>
      <c r="B15427" s="33" t="n">
        <v>28</v>
      </c>
    </row>
    <row r="15428" spans="1:13">
      <c r="A15428" t="s">
        <v>4</v>
      </c>
      <c r="B15428" s="4" t="s">
        <v>5</v>
      </c>
      <c r="C15428" s="4" t="s">
        <v>84</v>
      </c>
    </row>
    <row r="15429" spans="1:13">
      <c r="A15429" t="n">
        <v>108740</v>
      </c>
      <c r="B15429" s="29" t="n">
        <v>3</v>
      </c>
      <c r="C15429" s="16" t="n">
        <f t="normal" ca="1">A15599</f>
        <v>0</v>
      </c>
    </row>
    <row r="15430" spans="1:13">
      <c r="A15430" t="s">
        <v>4</v>
      </c>
      <c r="B15430" s="4" t="s">
        <v>5</v>
      </c>
      <c r="C15430" s="4" t="s">
        <v>13</v>
      </c>
      <c r="D15430" s="34" t="s">
        <v>114</v>
      </c>
      <c r="E15430" s="4" t="s">
        <v>5</v>
      </c>
      <c r="F15430" s="4" t="s">
        <v>13</v>
      </c>
      <c r="G15430" s="4" t="s">
        <v>10</v>
      </c>
      <c r="H15430" s="34" t="s">
        <v>115</v>
      </c>
      <c r="I15430" s="4" t="s">
        <v>13</v>
      </c>
      <c r="J15430" s="4" t="s">
        <v>10</v>
      </c>
      <c r="K15430" s="4" t="s">
        <v>13</v>
      </c>
      <c r="L15430" s="4" t="s">
        <v>13</v>
      </c>
      <c r="M15430" s="4" t="s">
        <v>84</v>
      </c>
    </row>
    <row r="15431" spans="1:13">
      <c r="A15431" t="n">
        <v>108745</v>
      </c>
      <c r="B15431" s="15" t="n">
        <v>5</v>
      </c>
      <c r="C15431" s="7" t="n">
        <v>28</v>
      </c>
      <c r="D15431" s="34" t="s">
        <v>3</v>
      </c>
      <c r="E15431" s="31" t="n">
        <v>64</v>
      </c>
      <c r="F15431" s="7" t="n">
        <v>5</v>
      </c>
      <c r="G15431" s="7" t="n">
        <v>6</v>
      </c>
      <c r="H15431" s="34" t="s">
        <v>3</v>
      </c>
      <c r="I15431" s="7" t="n">
        <v>30</v>
      </c>
      <c r="J15431" s="7" t="n">
        <v>10835</v>
      </c>
      <c r="K15431" s="7" t="n">
        <v>9</v>
      </c>
      <c r="L15431" s="7" t="n">
        <v>1</v>
      </c>
      <c r="M15431" s="16" t="n">
        <f t="normal" ca="1">A15443</f>
        <v>0</v>
      </c>
    </row>
    <row r="15432" spans="1:13">
      <c r="A15432" t="s">
        <v>4</v>
      </c>
      <c r="B15432" s="4" t="s">
        <v>5</v>
      </c>
      <c r="C15432" s="4" t="s">
        <v>13</v>
      </c>
      <c r="D15432" s="4" t="s">
        <v>10</v>
      </c>
      <c r="E15432" s="4" t="s">
        <v>6</v>
      </c>
    </row>
    <row r="15433" spans="1:13">
      <c r="A15433" t="n">
        <v>108760</v>
      </c>
      <c r="B15433" s="52" t="n">
        <v>51</v>
      </c>
      <c r="C15433" s="7" t="n">
        <v>4</v>
      </c>
      <c r="D15433" s="7" t="n">
        <v>6</v>
      </c>
      <c r="E15433" s="7" t="s">
        <v>1453</v>
      </c>
    </row>
    <row r="15434" spans="1:13">
      <c r="A15434" t="s">
        <v>4</v>
      </c>
      <c r="B15434" s="4" t="s">
        <v>5</v>
      </c>
      <c r="C15434" s="4" t="s">
        <v>10</v>
      </c>
    </row>
    <row r="15435" spans="1:13">
      <c r="A15435" t="n">
        <v>108773</v>
      </c>
      <c r="B15435" s="53" t="n">
        <v>16</v>
      </c>
      <c r="C15435" s="7" t="n">
        <v>0</v>
      </c>
    </row>
    <row r="15436" spans="1:13">
      <c r="A15436" t="s">
        <v>4</v>
      </c>
      <c r="B15436" s="4" t="s">
        <v>5</v>
      </c>
      <c r="C15436" s="4" t="s">
        <v>10</v>
      </c>
      <c r="D15436" s="4" t="s">
        <v>111</v>
      </c>
      <c r="E15436" s="4" t="s">
        <v>13</v>
      </c>
      <c r="F15436" s="4" t="s">
        <v>13</v>
      </c>
    </row>
    <row r="15437" spans="1:13">
      <c r="A15437" t="n">
        <v>108776</v>
      </c>
      <c r="B15437" s="32" t="n">
        <v>26</v>
      </c>
      <c r="C15437" s="7" t="n">
        <v>6</v>
      </c>
      <c r="D15437" s="7" t="s">
        <v>1456</v>
      </c>
      <c r="E15437" s="7" t="n">
        <v>2</v>
      </c>
      <c r="F15437" s="7" t="n">
        <v>0</v>
      </c>
    </row>
    <row r="15438" spans="1:13">
      <c r="A15438" t="s">
        <v>4</v>
      </c>
      <c r="B15438" s="4" t="s">
        <v>5</v>
      </c>
    </row>
    <row r="15439" spans="1:13">
      <c r="A15439" t="n">
        <v>108791</v>
      </c>
      <c r="B15439" s="33" t="n">
        <v>28</v>
      </c>
    </row>
    <row r="15440" spans="1:13">
      <c r="A15440" t="s">
        <v>4</v>
      </c>
      <c r="B15440" s="4" t="s">
        <v>5</v>
      </c>
      <c r="C15440" s="4" t="s">
        <v>84</v>
      </c>
    </row>
    <row r="15441" spans="1:13">
      <c r="A15441" t="n">
        <v>108792</v>
      </c>
      <c r="B15441" s="29" t="n">
        <v>3</v>
      </c>
      <c r="C15441" s="16" t="n">
        <f t="normal" ca="1">A15599</f>
        <v>0</v>
      </c>
    </row>
    <row r="15442" spans="1:13">
      <c r="A15442" t="s">
        <v>4</v>
      </c>
      <c r="B15442" s="4" t="s">
        <v>5</v>
      </c>
      <c r="C15442" s="4" t="s">
        <v>13</v>
      </c>
      <c r="D15442" s="34" t="s">
        <v>114</v>
      </c>
      <c r="E15442" s="4" t="s">
        <v>5</v>
      </c>
      <c r="F15442" s="4" t="s">
        <v>13</v>
      </c>
      <c r="G15442" s="4" t="s">
        <v>10</v>
      </c>
      <c r="H15442" s="34" t="s">
        <v>115</v>
      </c>
      <c r="I15442" s="4" t="s">
        <v>13</v>
      </c>
      <c r="J15442" s="4" t="s">
        <v>10</v>
      </c>
      <c r="K15442" s="4" t="s">
        <v>13</v>
      </c>
      <c r="L15442" s="4" t="s">
        <v>13</v>
      </c>
      <c r="M15442" s="4" t="s">
        <v>84</v>
      </c>
    </row>
    <row r="15443" spans="1:13">
      <c r="A15443" t="n">
        <v>108797</v>
      </c>
      <c r="B15443" s="15" t="n">
        <v>5</v>
      </c>
      <c r="C15443" s="7" t="n">
        <v>28</v>
      </c>
      <c r="D15443" s="34" t="s">
        <v>3</v>
      </c>
      <c r="E15443" s="31" t="n">
        <v>64</v>
      </c>
      <c r="F15443" s="7" t="n">
        <v>5</v>
      </c>
      <c r="G15443" s="7" t="n">
        <v>8</v>
      </c>
      <c r="H15443" s="34" t="s">
        <v>3</v>
      </c>
      <c r="I15443" s="7" t="n">
        <v>30</v>
      </c>
      <c r="J15443" s="7" t="n">
        <v>10847</v>
      </c>
      <c r="K15443" s="7" t="n">
        <v>9</v>
      </c>
      <c r="L15443" s="7" t="n">
        <v>1</v>
      </c>
      <c r="M15443" s="16" t="n">
        <f t="normal" ca="1">A15455</f>
        <v>0</v>
      </c>
    </row>
    <row r="15444" spans="1:13">
      <c r="A15444" t="s">
        <v>4</v>
      </c>
      <c r="B15444" s="4" t="s">
        <v>5</v>
      </c>
      <c r="C15444" s="4" t="s">
        <v>13</v>
      </c>
      <c r="D15444" s="4" t="s">
        <v>10</v>
      </c>
      <c r="E15444" s="4" t="s">
        <v>6</v>
      </c>
    </row>
    <row r="15445" spans="1:13">
      <c r="A15445" t="n">
        <v>108812</v>
      </c>
      <c r="B15445" s="52" t="n">
        <v>51</v>
      </c>
      <c r="C15445" s="7" t="n">
        <v>4</v>
      </c>
      <c r="D15445" s="7" t="n">
        <v>8</v>
      </c>
      <c r="E15445" s="7" t="s">
        <v>1453</v>
      </c>
    </row>
    <row r="15446" spans="1:13">
      <c r="A15446" t="s">
        <v>4</v>
      </c>
      <c r="B15446" s="4" t="s">
        <v>5</v>
      </c>
      <c r="C15446" s="4" t="s">
        <v>10</v>
      </c>
    </row>
    <row r="15447" spans="1:13">
      <c r="A15447" t="n">
        <v>108825</v>
      </c>
      <c r="B15447" s="53" t="n">
        <v>16</v>
      </c>
      <c r="C15447" s="7" t="n">
        <v>0</v>
      </c>
    </row>
    <row r="15448" spans="1:13">
      <c r="A15448" t="s">
        <v>4</v>
      </c>
      <c r="B15448" s="4" t="s">
        <v>5</v>
      </c>
      <c r="C15448" s="4" t="s">
        <v>10</v>
      </c>
      <c r="D15448" s="4" t="s">
        <v>111</v>
      </c>
      <c r="E15448" s="4" t="s">
        <v>13</v>
      </c>
      <c r="F15448" s="4" t="s">
        <v>13</v>
      </c>
    </row>
    <row r="15449" spans="1:13">
      <c r="A15449" t="n">
        <v>108828</v>
      </c>
      <c r="B15449" s="32" t="n">
        <v>26</v>
      </c>
      <c r="C15449" s="7" t="n">
        <v>8</v>
      </c>
      <c r="D15449" s="7" t="s">
        <v>1456</v>
      </c>
      <c r="E15449" s="7" t="n">
        <v>2</v>
      </c>
      <c r="F15449" s="7" t="n">
        <v>0</v>
      </c>
    </row>
    <row r="15450" spans="1:13">
      <c r="A15450" t="s">
        <v>4</v>
      </c>
      <c r="B15450" s="4" t="s">
        <v>5</v>
      </c>
    </row>
    <row r="15451" spans="1:13">
      <c r="A15451" t="n">
        <v>108843</v>
      </c>
      <c r="B15451" s="33" t="n">
        <v>28</v>
      </c>
    </row>
    <row r="15452" spans="1:13">
      <c r="A15452" t="s">
        <v>4</v>
      </c>
      <c r="B15452" s="4" t="s">
        <v>5</v>
      </c>
      <c r="C15452" s="4" t="s">
        <v>84</v>
      </c>
    </row>
    <row r="15453" spans="1:13">
      <c r="A15453" t="n">
        <v>108844</v>
      </c>
      <c r="B15453" s="29" t="n">
        <v>3</v>
      </c>
      <c r="C15453" s="16" t="n">
        <f t="normal" ca="1">A15599</f>
        <v>0</v>
      </c>
    </row>
    <row r="15454" spans="1:13">
      <c r="A15454" t="s">
        <v>4</v>
      </c>
      <c r="B15454" s="4" t="s">
        <v>5</v>
      </c>
      <c r="C15454" s="4" t="s">
        <v>13</v>
      </c>
      <c r="D15454" s="34" t="s">
        <v>114</v>
      </c>
      <c r="E15454" s="4" t="s">
        <v>5</v>
      </c>
      <c r="F15454" s="4" t="s">
        <v>13</v>
      </c>
      <c r="G15454" s="4" t="s">
        <v>10</v>
      </c>
      <c r="H15454" s="34" t="s">
        <v>115</v>
      </c>
      <c r="I15454" s="4" t="s">
        <v>13</v>
      </c>
      <c r="J15454" s="4" t="s">
        <v>10</v>
      </c>
      <c r="K15454" s="4" t="s">
        <v>13</v>
      </c>
      <c r="L15454" s="4" t="s">
        <v>13</v>
      </c>
      <c r="M15454" s="4" t="s">
        <v>84</v>
      </c>
    </row>
    <row r="15455" spans="1:13">
      <c r="A15455" t="n">
        <v>108849</v>
      </c>
      <c r="B15455" s="15" t="n">
        <v>5</v>
      </c>
      <c r="C15455" s="7" t="n">
        <v>28</v>
      </c>
      <c r="D15455" s="34" t="s">
        <v>3</v>
      </c>
      <c r="E15455" s="31" t="n">
        <v>64</v>
      </c>
      <c r="F15455" s="7" t="n">
        <v>5</v>
      </c>
      <c r="G15455" s="7" t="n">
        <v>11</v>
      </c>
      <c r="H15455" s="34" t="s">
        <v>3</v>
      </c>
      <c r="I15455" s="7" t="n">
        <v>30</v>
      </c>
      <c r="J15455" s="7" t="n">
        <v>10859</v>
      </c>
      <c r="K15455" s="7" t="n">
        <v>9</v>
      </c>
      <c r="L15455" s="7" t="n">
        <v>1</v>
      </c>
      <c r="M15455" s="16" t="n">
        <f t="normal" ca="1">A15467</f>
        <v>0</v>
      </c>
    </row>
    <row r="15456" spans="1:13">
      <c r="A15456" t="s">
        <v>4</v>
      </c>
      <c r="B15456" s="4" t="s">
        <v>5</v>
      </c>
      <c r="C15456" s="4" t="s">
        <v>13</v>
      </c>
      <c r="D15456" s="4" t="s">
        <v>10</v>
      </c>
      <c r="E15456" s="4" t="s">
        <v>6</v>
      </c>
    </row>
    <row r="15457" spans="1:13">
      <c r="A15457" t="n">
        <v>108864</v>
      </c>
      <c r="B15457" s="52" t="n">
        <v>51</v>
      </c>
      <c r="C15457" s="7" t="n">
        <v>4</v>
      </c>
      <c r="D15457" s="7" t="n">
        <v>11</v>
      </c>
      <c r="E15457" s="7" t="s">
        <v>1453</v>
      </c>
    </row>
    <row r="15458" spans="1:13">
      <c r="A15458" t="s">
        <v>4</v>
      </c>
      <c r="B15458" s="4" t="s">
        <v>5</v>
      </c>
      <c r="C15458" s="4" t="s">
        <v>10</v>
      </c>
    </row>
    <row r="15459" spans="1:13">
      <c r="A15459" t="n">
        <v>108877</v>
      </c>
      <c r="B15459" s="53" t="n">
        <v>16</v>
      </c>
      <c r="C15459" s="7" t="n">
        <v>0</v>
      </c>
    </row>
    <row r="15460" spans="1:13">
      <c r="A15460" t="s">
        <v>4</v>
      </c>
      <c r="B15460" s="4" t="s">
        <v>5</v>
      </c>
      <c r="C15460" s="4" t="s">
        <v>10</v>
      </c>
      <c r="D15460" s="4" t="s">
        <v>111</v>
      </c>
      <c r="E15460" s="4" t="s">
        <v>13</v>
      </c>
      <c r="F15460" s="4" t="s">
        <v>13</v>
      </c>
    </row>
    <row r="15461" spans="1:13">
      <c r="A15461" t="n">
        <v>108880</v>
      </c>
      <c r="B15461" s="32" t="n">
        <v>26</v>
      </c>
      <c r="C15461" s="7" t="n">
        <v>11</v>
      </c>
      <c r="D15461" s="7" t="s">
        <v>1456</v>
      </c>
      <c r="E15461" s="7" t="n">
        <v>2</v>
      </c>
      <c r="F15461" s="7" t="n">
        <v>0</v>
      </c>
    </row>
    <row r="15462" spans="1:13">
      <c r="A15462" t="s">
        <v>4</v>
      </c>
      <c r="B15462" s="4" t="s">
        <v>5</v>
      </c>
    </row>
    <row r="15463" spans="1:13">
      <c r="A15463" t="n">
        <v>108895</v>
      </c>
      <c r="B15463" s="33" t="n">
        <v>28</v>
      </c>
    </row>
    <row r="15464" spans="1:13">
      <c r="A15464" t="s">
        <v>4</v>
      </c>
      <c r="B15464" s="4" t="s">
        <v>5</v>
      </c>
      <c r="C15464" s="4" t="s">
        <v>84</v>
      </c>
    </row>
    <row r="15465" spans="1:13">
      <c r="A15465" t="n">
        <v>108896</v>
      </c>
      <c r="B15465" s="29" t="n">
        <v>3</v>
      </c>
      <c r="C15465" s="16" t="n">
        <f t="normal" ca="1">A15599</f>
        <v>0</v>
      </c>
    </row>
    <row r="15466" spans="1:13">
      <c r="A15466" t="s">
        <v>4</v>
      </c>
      <c r="B15466" s="4" t="s">
        <v>5</v>
      </c>
      <c r="C15466" s="4" t="s">
        <v>13</v>
      </c>
      <c r="D15466" s="4" t="s">
        <v>13</v>
      </c>
      <c r="E15466" s="4" t="s">
        <v>9</v>
      </c>
      <c r="F15466" s="4" t="s">
        <v>13</v>
      </c>
      <c r="G15466" s="4" t="s">
        <v>13</v>
      </c>
    </row>
    <row r="15467" spans="1:13">
      <c r="A15467" t="n">
        <v>108901</v>
      </c>
      <c r="B15467" s="25" t="n">
        <v>18</v>
      </c>
      <c r="C15467" s="7" t="n">
        <v>30</v>
      </c>
      <c r="D15467" s="7" t="n">
        <v>0</v>
      </c>
      <c r="E15467" s="7" t="n">
        <v>65533</v>
      </c>
      <c r="F15467" s="7" t="n">
        <v>19</v>
      </c>
      <c r="G15467" s="7" t="n">
        <v>1</v>
      </c>
    </row>
    <row r="15468" spans="1:13">
      <c r="A15468" t="s">
        <v>4</v>
      </c>
      <c r="B15468" s="4" t="s">
        <v>5</v>
      </c>
      <c r="C15468" s="4" t="s">
        <v>13</v>
      </c>
      <c r="D15468" s="4" t="s">
        <v>13</v>
      </c>
      <c r="E15468" s="4" t="s">
        <v>10</v>
      </c>
      <c r="F15468" s="4" t="s">
        <v>10</v>
      </c>
      <c r="G15468" s="4" t="s">
        <v>10</v>
      </c>
      <c r="H15468" s="4" t="s">
        <v>10</v>
      </c>
      <c r="I15468" s="4" t="s">
        <v>10</v>
      </c>
      <c r="J15468" s="4" t="s">
        <v>10</v>
      </c>
      <c r="K15468" s="4" t="s">
        <v>10</v>
      </c>
      <c r="L15468" s="4" t="s">
        <v>10</v>
      </c>
      <c r="M15468" s="4" t="s">
        <v>10</v>
      </c>
      <c r="N15468" s="4" t="s">
        <v>10</v>
      </c>
      <c r="O15468" s="4" t="s">
        <v>10</v>
      </c>
      <c r="P15468" s="4" t="s">
        <v>10</v>
      </c>
      <c r="Q15468" s="4" t="s">
        <v>10</v>
      </c>
      <c r="R15468" s="4" t="s">
        <v>10</v>
      </c>
      <c r="S15468" s="4" t="s">
        <v>10</v>
      </c>
      <c r="T15468" s="4" t="s">
        <v>10</v>
      </c>
    </row>
    <row r="15469" spans="1:13">
      <c r="A15469" t="n">
        <v>108910</v>
      </c>
      <c r="B15469" s="54" t="n">
        <v>154</v>
      </c>
      <c r="C15469" s="7" t="n">
        <v>0</v>
      </c>
      <c r="D15469" s="7" t="n">
        <v>1</v>
      </c>
      <c r="E15469" s="7" t="n">
        <v>1</v>
      </c>
      <c r="F15469" s="7" t="n">
        <v>3</v>
      </c>
      <c r="G15469" s="7" t="n">
        <v>5</v>
      </c>
      <c r="H15469" s="7" t="n">
        <v>7</v>
      </c>
      <c r="I15469" s="7" t="n">
        <v>9</v>
      </c>
      <c r="J15469" s="7" t="n">
        <v>2</v>
      </c>
      <c r="K15469" s="7" t="n">
        <v>4</v>
      </c>
      <c r="L15469" s="7" t="n">
        <v>6</v>
      </c>
      <c r="M15469" s="7" t="n">
        <v>8</v>
      </c>
      <c r="N15469" s="7" t="n">
        <v>11</v>
      </c>
      <c r="O15469" s="7" t="n">
        <v>65533</v>
      </c>
      <c r="P15469" s="7" t="n">
        <v>65533</v>
      </c>
      <c r="Q15469" s="7" t="n">
        <v>65533</v>
      </c>
      <c r="R15469" s="7" t="n">
        <v>65533</v>
      </c>
      <c r="S15469" s="7" t="n">
        <v>65533</v>
      </c>
      <c r="T15469" s="7" t="n">
        <v>65533</v>
      </c>
    </row>
    <row r="15470" spans="1:13">
      <c r="A15470" t="s">
        <v>4</v>
      </c>
      <c r="B15470" s="4" t="s">
        <v>5</v>
      </c>
      <c r="C15470" s="4" t="s">
        <v>13</v>
      </c>
      <c r="D15470" s="4" t="s">
        <v>13</v>
      </c>
      <c r="E15470" s="4" t="s">
        <v>13</v>
      </c>
      <c r="F15470" s="4" t="s">
        <v>9</v>
      </c>
      <c r="G15470" s="4" t="s">
        <v>13</v>
      </c>
      <c r="H15470" s="4" t="s">
        <v>13</v>
      </c>
      <c r="I15470" s="4" t="s">
        <v>84</v>
      </c>
    </row>
    <row r="15471" spans="1:13">
      <c r="A15471" t="n">
        <v>108945</v>
      </c>
      <c r="B15471" s="15" t="n">
        <v>5</v>
      </c>
      <c r="C15471" s="7" t="n">
        <v>35</v>
      </c>
      <c r="D15471" s="7" t="n">
        <v>30</v>
      </c>
      <c r="E15471" s="7" t="n">
        <v>0</v>
      </c>
      <c r="F15471" s="7" t="n">
        <v>1</v>
      </c>
      <c r="G15471" s="7" t="n">
        <v>2</v>
      </c>
      <c r="H15471" s="7" t="n">
        <v>1</v>
      </c>
      <c r="I15471" s="16" t="n">
        <f t="normal" ca="1">A15483</f>
        <v>0</v>
      </c>
    </row>
    <row r="15472" spans="1:13">
      <c r="A15472" t="s">
        <v>4</v>
      </c>
      <c r="B15472" s="4" t="s">
        <v>5</v>
      </c>
      <c r="C15472" s="4" t="s">
        <v>13</v>
      </c>
      <c r="D15472" s="4" t="s">
        <v>10</v>
      </c>
      <c r="E15472" s="4" t="s">
        <v>6</v>
      </c>
    </row>
    <row r="15473" spans="1:20">
      <c r="A15473" t="n">
        <v>108959</v>
      </c>
      <c r="B15473" s="52" t="n">
        <v>51</v>
      </c>
      <c r="C15473" s="7" t="n">
        <v>4</v>
      </c>
      <c r="D15473" s="7" t="n">
        <v>1</v>
      </c>
      <c r="E15473" s="7" t="s">
        <v>1453</v>
      </c>
    </row>
    <row r="15474" spans="1:20">
      <c r="A15474" t="s">
        <v>4</v>
      </c>
      <c r="B15474" s="4" t="s">
        <v>5</v>
      </c>
      <c r="C15474" s="4" t="s">
        <v>10</v>
      </c>
    </row>
    <row r="15475" spans="1:20">
      <c r="A15475" t="n">
        <v>108972</v>
      </c>
      <c r="B15475" s="53" t="n">
        <v>16</v>
      </c>
      <c r="C15475" s="7" t="n">
        <v>0</v>
      </c>
    </row>
    <row r="15476" spans="1:20">
      <c r="A15476" t="s">
        <v>4</v>
      </c>
      <c r="B15476" s="4" t="s">
        <v>5</v>
      </c>
      <c r="C15476" s="4" t="s">
        <v>10</v>
      </c>
      <c r="D15476" s="4" t="s">
        <v>111</v>
      </c>
      <c r="E15476" s="4" t="s">
        <v>13</v>
      </c>
      <c r="F15476" s="4" t="s">
        <v>13</v>
      </c>
    </row>
    <row r="15477" spans="1:20">
      <c r="A15477" t="n">
        <v>108975</v>
      </c>
      <c r="B15477" s="32" t="n">
        <v>26</v>
      </c>
      <c r="C15477" s="7" t="n">
        <v>1</v>
      </c>
      <c r="D15477" s="7" t="s">
        <v>1457</v>
      </c>
      <c r="E15477" s="7" t="n">
        <v>2</v>
      </c>
      <c r="F15477" s="7" t="n">
        <v>0</v>
      </c>
    </row>
    <row r="15478" spans="1:20">
      <c r="A15478" t="s">
        <v>4</v>
      </c>
      <c r="B15478" s="4" t="s">
        <v>5</v>
      </c>
    </row>
    <row r="15479" spans="1:20">
      <c r="A15479" t="n">
        <v>108990</v>
      </c>
      <c r="B15479" s="33" t="n">
        <v>28</v>
      </c>
    </row>
    <row r="15480" spans="1:20">
      <c r="A15480" t="s">
        <v>4</v>
      </c>
      <c r="B15480" s="4" t="s">
        <v>5</v>
      </c>
      <c r="C15480" s="4" t="s">
        <v>84</v>
      </c>
    </row>
    <row r="15481" spans="1:20">
      <c r="A15481" t="n">
        <v>108991</v>
      </c>
      <c r="B15481" s="29" t="n">
        <v>3</v>
      </c>
      <c r="C15481" s="16" t="n">
        <f t="normal" ca="1">A15599</f>
        <v>0</v>
      </c>
    </row>
    <row r="15482" spans="1:20">
      <c r="A15482" t="s">
        <v>4</v>
      </c>
      <c r="B15482" s="4" t="s">
        <v>5</v>
      </c>
      <c r="C15482" s="4" t="s">
        <v>13</v>
      </c>
      <c r="D15482" s="4" t="s">
        <v>13</v>
      </c>
      <c r="E15482" s="4" t="s">
        <v>13</v>
      </c>
      <c r="F15482" s="4" t="s">
        <v>9</v>
      </c>
      <c r="G15482" s="4" t="s">
        <v>13</v>
      </c>
      <c r="H15482" s="4" t="s">
        <v>13</v>
      </c>
      <c r="I15482" s="4" t="s">
        <v>84</v>
      </c>
    </row>
    <row r="15483" spans="1:20">
      <c r="A15483" t="n">
        <v>108996</v>
      </c>
      <c r="B15483" s="15" t="n">
        <v>5</v>
      </c>
      <c r="C15483" s="7" t="n">
        <v>35</v>
      </c>
      <c r="D15483" s="7" t="n">
        <v>30</v>
      </c>
      <c r="E15483" s="7" t="n">
        <v>0</v>
      </c>
      <c r="F15483" s="7" t="n">
        <v>3</v>
      </c>
      <c r="G15483" s="7" t="n">
        <v>2</v>
      </c>
      <c r="H15483" s="7" t="n">
        <v>1</v>
      </c>
      <c r="I15483" s="16" t="n">
        <f t="normal" ca="1">A15495</f>
        <v>0</v>
      </c>
    </row>
    <row r="15484" spans="1:20">
      <c r="A15484" t="s">
        <v>4</v>
      </c>
      <c r="B15484" s="4" t="s">
        <v>5</v>
      </c>
      <c r="C15484" s="4" t="s">
        <v>13</v>
      </c>
      <c r="D15484" s="4" t="s">
        <v>10</v>
      </c>
      <c r="E15484" s="4" t="s">
        <v>6</v>
      </c>
    </row>
    <row r="15485" spans="1:20">
      <c r="A15485" t="n">
        <v>109010</v>
      </c>
      <c r="B15485" s="52" t="n">
        <v>51</v>
      </c>
      <c r="C15485" s="7" t="n">
        <v>4</v>
      </c>
      <c r="D15485" s="7" t="n">
        <v>3</v>
      </c>
      <c r="E15485" s="7" t="s">
        <v>1453</v>
      </c>
    </row>
    <row r="15486" spans="1:20">
      <c r="A15486" t="s">
        <v>4</v>
      </c>
      <c r="B15486" s="4" t="s">
        <v>5</v>
      </c>
      <c r="C15486" s="4" t="s">
        <v>10</v>
      </c>
    </row>
    <row r="15487" spans="1:20">
      <c r="A15487" t="n">
        <v>109023</v>
      </c>
      <c r="B15487" s="53" t="n">
        <v>16</v>
      </c>
      <c r="C15487" s="7" t="n">
        <v>0</v>
      </c>
    </row>
    <row r="15488" spans="1:20">
      <c r="A15488" t="s">
        <v>4</v>
      </c>
      <c r="B15488" s="4" t="s">
        <v>5</v>
      </c>
      <c r="C15488" s="4" t="s">
        <v>10</v>
      </c>
      <c r="D15488" s="4" t="s">
        <v>111</v>
      </c>
      <c r="E15488" s="4" t="s">
        <v>13</v>
      </c>
      <c r="F15488" s="4" t="s">
        <v>13</v>
      </c>
    </row>
    <row r="15489" spans="1:9">
      <c r="A15489" t="n">
        <v>109026</v>
      </c>
      <c r="B15489" s="32" t="n">
        <v>26</v>
      </c>
      <c r="C15489" s="7" t="n">
        <v>3</v>
      </c>
      <c r="D15489" s="7" t="s">
        <v>1457</v>
      </c>
      <c r="E15489" s="7" t="n">
        <v>2</v>
      </c>
      <c r="F15489" s="7" t="n">
        <v>0</v>
      </c>
    </row>
    <row r="15490" spans="1:9">
      <c r="A15490" t="s">
        <v>4</v>
      </c>
      <c r="B15490" s="4" t="s">
        <v>5</v>
      </c>
    </row>
    <row r="15491" spans="1:9">
      <c r="A15491" t="n">
        <v>109041</v>
      </c>
      <c r="B15491" s="33" t="n">
        <v>28</v>
      </c>
    </row>
    <row r="15492" spans="1:9">
      <c r="A15492" t="s">
        <v>4</v>
      </c>
      <c r="B15492" s="4" t="s">
        <v>5</v>
      </c>
      <c r="C15492" s="4" t="s">
        <v>84</v>
      </c>
    </row>
    <row r="15493" spans="1:9">
      <c r="A15493" t="n">
        <v>109042</v>
      </c>
      <c r="B15493" s="29" t="n">
        <v>3</v>
      </c>
      <c r="C15493" s="16" t="n">
        <f t="normal" ca="1">A15599</f>
        <v>0</v>
      </c>
    </row>
    <row r="15494" spans="1:9">
      <c r="A15494" t="s">
        <v>4</v>
      </c>
      <c r="B15494" s="4" t="s">
        <v>5</v>
      </c>
      <c r="C15494" s="4" t="s">
        <v>13</v>
      </c>
      <c r="D15494" s="4" t="s">
        <v>13</v>
      </c>
      <c r="E15494" s="4" t="s">
        <v>13</v>
      </c>
      <c r="F15494" s="4" t="s">
        <v>9</v>
      </c>
      <c r="G15494" s="4" t="s">
        <v>13</v>
      </c>
      <c r="H15494" s="4" t="s">
        <v>13</v>
      </c>
      <c r="I15494" s="4" t="s">
        <v>84</v>
      </c>
    </row>
    <row r="15495" spans="1:9">
      <c r="A15495" t="n">
        <v>109047</v>
      </c>
      <c r="B15495" s="15" t="n">
        <v>5</v>
      </c>
      <c r="C15495" s="7" t="n">
        <v>35</v>
      </c>
      <c r="D15495" s="7" t="n">
        <v>30</v>
      </c>
      <c r="E15495" s="7" t="n">
        <v>0</v>
      </c>
      <c r="F15495" s="7" t="n">
        <v>5</v>
      </c>
      <c r="G15495" s="7" t="n">
        <v>2</v>
      </c>
      <c r="H15495" s="7" t="n">
        <v>1</v>
      </c>
      <c r="I15495" s="16" t="n">
        <f t="normal" ca="1">A15507</f>
        <v>0</v>
      </c>
    </row>
    <row r="15496" spans="1:9">
      <c r="A15496" t="s">
        <v>4</v>
      </c>
      <c r="B15496" s="4" t="s">
        <v>5</v>
      </c>
      <c r="C15496" s="4" t="s">
        <v>13</v>
      </c>
      <c r="D15496" s="4" t="s">
        <v>10</v>
      </c>
      <c r="E15496" s="4" t="s">
        <v>6</v>
      </c>
    </row>
    <row r="15497" spans="1:9">
      <c r="A15497" t="n">
        <v>109061</v>
      </c>
      <c r="B15497" s="52" t="n">
        <v>51</v>
      </c>
      <c r="C15497" s="7" t="n">
        <v>4</v>
      </c>
      <c r="D15497" s="7" t="n">
        <v>5</v>
      </c>
      <c r="E15497" s="7" t="s">
        <v>1453</v>
      </c>
    </row>
    <row r="15498" spans="1:9">
      <c r="A15498" t="s">
        <v>4</v>
      </c>
      <c r="B15498" s="4" t="s">
        <v>5</v>
      </c>
      <c r="C15498" s="4" t="s">
        <v>10</v>
      </c>
    </row>
    <row r="15499" spans="1:9">
      <c r="A15499" t="n">
        <v>109074</v>
      </c>
      <c r="B15499" s="53" t="n">
        <v>16</v>
      </c>
      <c r="C15499" s="7" t="n">
        <v>0</v>
      </c>
    </row>
    <row r="15500" spans="1:9">
      <c r="A15500" t="s">
        <v>4</v>
      </c>
      <c r="B15500" s="4" t="s">
        <v>5</v>
      </c>
      <c r="C15500" s="4" t="s">
        <v>10</v>
      </c>
      <c r="D15500" s="4" t="s">
        <v>111</v>
      </c>
      <c r="E15500" s="4" t="s">
        <v>13</v>
      </c>
      <c r="F15500" s="4" t="s">
        <v>13</v>
      </c>
    </row>
    <row r="15501" spans="1:9">
      <c r="A15501" t="n">
        <v>109077</v>
      </c>
      <c r="B15501" s="32" t="n">
        <v>26</v>
      </c>
      <c r="C15501" s="7" t="n">
        <v>5</v>
      </c>
      <c r="D15501" s="7" t="s">
        <v>1457</v>
      </c>
      <c r="E15501" s="7" t="n">
        <v>2</v>
      </c>
      <c r="F15501" s="7" t="n">
        <v>0</v>
      </c>
    </row>
    <row r="15502" spans="1:9">
      <c r="A15502" t="s">
        <v>4</v>
      </c>
      <c r="B15502" s="4" t="s">
        <v>5</v>
      </c>
    </row>
    <row r="15503" spans="1:9">
      <c r="A15503" t="n">
        <v>109092</v>
      </c>
      <c r="B15503" s="33" t="n">
        <v>28</v>
      </c>
    </row>
    <row r="15504" spans="1:9">
      <c r="A15504" t="s">
        <v>4</v>
      </c>
      <c r="B15504" s="4" t="s">
        <v>5</v>
      </c>
      <c r="C15504" s="4" t="s">
        <v>84</v>
      </c>
    </row>
    <row r="15505" spans="1:9">
      <c r="A15505" t="n">
        <v>109093</v>
      </c>
      <c r="B15505" s="29" t="n">
        <v>3</v>
      </c>
      <c r="C15505" s="16" t="n">
        <f t="normal" ca="1">A15599</f>
        <v>0</v>
      </c>
    </row>
    <row r="15506" spans="1:9">
      <c r="A15506" t="s">
        <v>4</v>
      </c>
      <c r="B15506" s="4" t="s">
        <v>5</v>
      </c>
      <c r="C15506" s="4" t="s">
        <v>13</v>
      </c>
      <c r="D15506" s="4" t="s">
        <v>13</v>
      </c>
      <c r="E15506" s="4" t="s">
        <v>13</v>
      </c>
      <c r="F15506" s="4" t="s">
        <v>9</v>
      </c>
      <c r="G15506" s="4" t="s">
        <v>13</v>
      </c>
      <c r="H15506" s="4" t="s">
        <v>13</v>
      </c>
      <c r="I15506" s="4" t="s">
        <v>84</v>
      </c>
    </row>
    <row r="15507" spans="1:9">
      <c r="A15507" t="n">
        <v>109098</v>
      </c>
      <c r="B15507" s="15" t="n">
        <v>5</v>
      </c>
      <c r="C15507" s="7" t="n">
        <v>35</v>
      </c>
      <c r="D15507" s="7" t="n">
        <v>30</v>
      </c>
      <c r="E15507" s="7" t="n">
        <v>0</v>
      </c>
      <c r="F15507" s="7" t="n">
        <v>7</v>
      </c>
      <c r="G15507" s="7" t="n">
        <v>2</v>
      </c>
      <c r="H15507" s="7" t="n">
        <v>1</v>
      </c>
      <c r="I15507" s="16" t="n">
        <f t="normal" ca="1">A15519</f>
        <v>0</v>
      </c>
    </row>
    <row r="15508" spans="1:9">
      <c r="A15508" t="s">
        <v>4</v>
      </c>
      <c r="B15508" s="4" t="s">
        <v>5</v>
      </c>
      <c r="C15508" s="4" t="s">
        <v>13</v>
      </c>
      <c r="D15508" s="4" t="s">
        <v>10</v>
      </c>
      <c r="E15508" s="4" t="s">
        <v>6</v>
      </c>
    </row>
    <row r="15509" spans="1:9">
      <c r="A15509" t="n">
        <v>109112</v>
      </c>
      <c r="B15509" s="52" t="n">
        <v>51</v>
      </c>
      <c r="C15509" s="7" t="n">
        <v>4</v>
      </c>
      <c r="D15509" s="7" t="n">
        <v>7</v>
      </c>
      <c r="E15509" s="7" t="s">
        <v>1453</v>
      </c>
    </row>
    <row r="15510" spans="1:9">
      <c r="A15510" t="s">
        <v>4</v>
      </c>
      <c r="B15510" s="4" t="s">
        <v>5</v>
      </c>
      <c r="C15510" s="4" t="s">
        <v>10</v>
      </c>
    </row>
    <row r="15511" spans="1:9">
      <c r="A15511" t="n">
        <v>109125</v>
      </c>
      <c r="B15511" s="53" t="n">
        <v>16</v>
      </c>
      <c r="C15511" s="7" t="n">
        <v>0</v>
      </c>
    </row>
    <row r="15512" spans="1:9">
      <c r="A15512" t="s">
        <v>4</v>
      </c>
      <c r="B15512" s="4" t="s">
        <v>5</v>
      </c>
      <c r="C15512" s="4" t="s">
        <v>10</v>
      </c>
      <c r="D15512" s="4" t="s">
        <v>111</v>
      </c>
      <c r="E15512" s="4" t="s">
        <v>13</v>
      </c>
      <c r="F15512" s="4" t="s">
        <v>13</v>
      </c>
    </row>
    <row r="15513" spans="1:9">
      <c r="A15513" t="n">
        <v>109128</v>
      </c>
      <c r="B15513" s="32" t="n">
        <v>26</v>
      </c>
      <c r="C15513" s="7" t="n">
        <v>7</v>
      </c>
      <c r="D15513" s="7" t="s">
        <v>1457</v>
      </c>
      <c r="E15513" s="7" t="n">
        <v>2</v>
      </c>
      <c r="F15513" s="7" t="n">
        <v>0</v>
      </c>
    </row>
    <row r="15514" spans="1:9">
      <c r="A15514" t="s">
        <v>4</v>
      </c>
      <c r="B15514" s="4" t="s">
        <v>5</v>
      </c>
    </row>
    <row r="15515" spans="1:9">
      <c r="A15515" t="n">
        <v>109143</v>
      </c>
      <c r="B15515" s="33" t="n">
        <v>28</v>
      </c>
    </row>
    <row r="15516" spans="1:9">
      <c r="A15516" t="s">
        <v>4</v>
      </c>
      <c r="B15516" s="4" t="s">
        <v>5</v>
      </c>
      <c r="C15516" s="4" t="s">
        <v>84</v>
      </c>
    </row>
    <row r="15517" spans="1:9">
      <c r="A15517" t="n">
        <v>109144</v>
      </c>
      <c r="B15517" s="29" t="n">
        <v>3</v>
      </c>
      <c r="C15517" s="16" t="n">
        <f t="normal" ca="1">A15599</f>
        <v>0</v>
      </c>
    </row>
    <row r="15518" spans="1:9">
      <c r="A15518" t="s">
        <v>4</v>
      </c>
      <c r="B15518" s="4" t="s">
        <v>5</v>
      </c>
      <c r="C15518" s="4" t="s">
        <v>13</v>
      </c>
      <c r="D15518" s="4" t="s">
        <v>13</v>
      </c>
      <c r="E15518" s="4" t="s">
        <v>13</v>
      </c>
      <c r="F15518" s="4" t="s">
        <v>9</v>
      </c>
      <c r="G15518" s="4" t="s">
        <v>13</v>
      </c>
      <c r="H15518" s="4" t="s">
        <v>13</v>
      </c>
      <c r="I15518" s="4" t="s">
        <v>84</v>
      </c>
    </row>
    <row r="15519" spans="1:9">
      <c r="A15519" t="n">
        <v>109149</v>
      </c>
      <c r="B15519" s="15" t="n">
        <v>5</v>
      </c>
      <c r="C15519" s="7" t="n">
        <v>35</v>
      </c>
      <c r="D15519" s="7" t="n">
        <v>30</v>
      </c>
      <c r="E15519" s="7" t="n">
        <v>0</v>
      </c>
      <c r="F15519" s="7" t="n">
        <v>9</v>
      </c>
      <c r="G15519" s="7" t="n">
        <v>2</v>
      </c>
      <c r="H15519" s="7" t="n">
        <v>1</v>
      </c>
      <c r="I15519" s="16" t="n">
        <f t="normal" ca="1">A15531</f>
        <v>0</v>
      </c>
    </row>
    <row r="15520" spans="1:9">
      <c r="A15520" t="s">
        <v>4</v>
      </c>
      <c r="B15520" s="4" t="s">
        <v>5</v>
      </c>
      <c r="C15520" s="4" t="s">
        <v>13</v>
      </c>
      <c r="D15520" s="4" t="s">
        <v>10</v>
      </c>
      <c r="E15520" s="4" t="s">
        <v>6</v>
      </c>
    </row>
    <row r="15521" spans="1:9">
      <c r="A15521" t="n">
        <v>109163</v>
      </c>
      <c r="B15521" s="52" t="n">
        <v>51</v>
      </c>
      <c r="C15521" s="7" t="n">
        <v>4</v>
      </c>
      <c r="D15521" s="7" t="n">
        <v>9</v>
      </c>
      <c r="E15521" s="7" t="s">
        <v>1453</v>
      </c>
    </row>
    <row r="15522" spans="1:9">
      <c r="A15522" t="s">
        <v>4</v>
      </c>
      <c r="B15522" s="4" t="s">
        <v>5</v>
      </c>
      <c r="C15522" s="4" t="s">
        <v>10</v>
      </c>
    </row>
    <row r="15523" spans="1:9">
      <c r="A15523" t="n">
        <v>109176</v>
      </c>
      <c r="B15523" s="53" t="n">
        <v>16</v>
      </c>
      <c r="C15523" s="7" t="n">
        <v>0</v>
      </c>
    </row>
    <row r="15524" spans="1:9">
      <c r="A15524" t="s">
        <v>4</v>
      </c>
      <c r="B15524" s="4" t="s">
        <v>5</v>
      </c>
      <c r="C15524" s="4" t="s">
        <v>10</v>
      </c>
      <c r="D15524" s="4" t="s">
        <v>111</v>
      </c>
      <c r="E15524" s="4" t="s">
        <v>13</v>
      </c>
      <c r="F15524" s="4" t="s">
        <v>13</v>
      </c>
    </row>
    <row r="15525" spans="1:9">
      <c r="A15525" t="n">
        <v>109179</v>
      </c>
      <c r="B15525" s="32" t="n">
        <v>26</v>
      </c>
      <c r="C15525" s="7" t="n">
        <v>9</v>
      </c>
      <c r="D15525" s="7" t="s">
        <v>1457</v>
      </c>
      <c r="E15525" s="7" t="n">
        <v>2</v>
      </c>
      <c r="F15525" s="7" t="n">
        <v>0</v>
      </c>
    </row>
    <row r="15526" spans="1:9">
      <c r="A15526" t="s">
        <v>4</v>
      </c>
      <c r="B15526" s="4" t="s">
        <v>5</v>
      </c>
    </row>
    <row r="15527" spans="1:9">
      <c r="A15527" t="n">
        <v>109194</v>
      </c>
      <c r="B15527" s="33" t="n">
        <v>28</v>
      </c>
    </row>
    <row r="15528" spans="1:9">
      <c r="A15528" t="s">
        <v>4</v>
      </c>
      <c r="B15528" s="4" t="s">
        <v>5</v>
      </c>
      <c r="C15528" s="4" t="s">
        <v>84</v>
      </c>
    </row>
    <row r="15529" spans="1:9">
      <c r="A15529" t="n">
        <v>109195</v>
      </c>
      <c r="B15529" s="29" t="n">
        <v>3</v>
      </c>
      <c r="C15529" s="16" t="n">
        <f t="normal" ca="1">A15599</f>
        <v>0</v>
      </c>
    </row>
    <row r="15530" spans="1:9">
      <c r="A15530" t="s">
        <v>4</v>
      </c>
      <c r="B15530" s="4" t="s">
        <v>5</v>
      </c>
      <c r="C15530" s="4" t="s">
        <v>13</v>
      </c>
      <c r="D15530" s="4" t="s">
        <v>13</v>
      </c>
      <c r="E15530" s="4" t="s">
        <v>13</v>
      </c>
      <c r="F15530" s="4" t="s">
        <v>9</v>
      </c>
      <c r="G15530" s="4" t="s">
        <v>13</v>
      </c>
      <c r="H15530" s="4" t="s">
        <v>13</v>
      </c>
      <c r="I15530" s="4" t="s">
        <v>84</v>
      </c>
    </row>
    <row r="15531" spans="1:9">
      <c r="A15531" t="n">
        <v>109200</v>
      </c>
      <c r="B15531" s="15" t="n">
        <v>5</v>
      </c>
      <c r="C15531" s="7" t="n">
        <v>35</v>
      </c>
      <c r="D15531" s="7" t="n">
        <v>30</v>
      </c>
      <c r="E15531" s="7" t="n">
        <v>0</v>
      </c>
      <c r="F15531" s="7" t="n">
        <v>2</v>
      </c>
      <c r="G15531" s="7" t="n">
        <v>2</v>
      </c>
      <c r="H15531" s="7" t="n">
        <v>1</v>
      </c>
      <c r="I15531" s="16" t="n">
        <f t="normal" ca="1">A15543</f>
        <v>0</v>
      </c>
    </row>
    <row r="15532" spans="1:9">
      <c r="A15532" t="s">
        <v>4</v>
      </c>
      <c r="B15532" s="4" t="s">
        <v>5</v>
      </c>
      <c r="C15532" s="4" t="s">
        <v>13</v>
      </c>
      <c r="D15532" s="4" t="s">
        <v>10</v>
      </c>
      <c r="E15532" s="4" t="s">
        <v>6</v>
      </c>
    </row>
    <row r="15533" spans="1:9">
      <c r="A15533" t="n">
        <v>109214</v>
      </c>
      <c r="B15533" s="52" t="n">
        <v>51</v>
      </c>
      <c r="C15533" s="7" t="n">
        <v>4</v>
      </c>
      <c r="D15533" s="7" t="n">
        <v>2</v>
      </c>
      <c r="E15533" s="7" t="s">
        <v>1453</v>
      </c>
    </row>
    <row r="15534" spans="1:9">
      <c r="A15534" t="s">
        <v>4</v>
      </c>
      <c r="B15534" s="4" t="s">
        <v>5</v>
      </c>
      <c r="C15534" s="4" t="s">
        <v>10</v>
      </c>
    </row>
    <row r="15535" spans="1:9">
      <c r="A15535" t="n">
        <v>109227</v>
      </c>
      <c r="B15535" s="53" t="n">
        <v>16</v>
      </c>
      <c r="C15535" s="7" t="n">
        <v>0</v>
      </c>
    </row>
    <row r="15536" spans="1:9">
      <c r="A15536" t="s">
        <v>4</v>
      </c>
      <c r="B15536" s="4" t="s">
        <v>5</v>
      </c>
      <c r="C15536" s="4" t="s">
        <v>10</v>
      </c>
      <c r="D15536" s="4" t="s">
        <v>111</v>
      </c>
      <c r="E15536" s="4" t="s">
        <v>13</v>
      </c>
      <c r="F15536" s="4" t="s">
        <v>13</v>
      </c>
    </row>
    <row r="15537" spans="1:9">
      <c r="A15537" t="n">
        <v>109230</v>
      </c>
      <c r="B15537" s="32" t="n">
        <v>26</v>
      </c>
      <c r="C15537" s="7" t="n">
        <v>2</v>
      </c>
      <c r="D15537" s="7" t="s">
        <v>1457</v>
      </c>
      <c r="E15537" s="7" t="n">
        <v>2</v>
      </c>
      <c r="F15537" s="7" t="n">
        <v>0</v>
      </c>
    </row>
    <row r="15538" spans="1:9">
      <c r="A15538" t="s">
        <v>4</v>
      </c>
      <c r="B15538" s="4" t="s">
        <v>5</v>
      </c>
    </row>
    <row r="15539" spans="1:9">
      <c r="A15539" t="n">
        <v>109245</v>
      </c>
      <c r="B15539" s="33" t="n">
        <v>28</v>
      </c>
    </row>
    <row r="15540" spans="1:9">
      <c r="A15540" t="s">
        <v>4</v>
      </c>
      <c r="B15540" s="4" t="s">
        <v>5</v>
      </c>
      <c r="C15540" s="4" t="s">
        <v>84</v>
      </c>
    </row>
    <row r="15541" spans="1:9">
      <c r="A15541" t="n">
        <v>109246</v>
      </c>
      <c r="B15541" s="29" t="n">
        <v>3</v>
      </c>
      <c r="C15541" s="16" t="n">
        <f t="normal" ca="1">A15599</f>
        <v>0</v>
      </c>
    </row>
    <row r="15542" spans="1:9">
      <c r="A15542" t="s">
        <v>4</v>
      </c>
      <c r="B15542" s="4" t="s">
        <v>5</v>
      </c>
      <c r="C15542" s="4" t="s">
        <v>13</v>
      </c>
      <c r="D15542" s="4" t="s">
        <v>13</v>
      </c>
      <c r="E15542" s="4" t="s">
        <v>13</v>
      </c>
      <c r="F15542" s="4" t="s">
        <v>9</v>
      </c>
      <c r="G15542" s="4" t="s">
        <v>13</v>
      </c>
      <c r="H15542" s="4" t="s">
        <v>13</v>
      </c>
      <c r="I15542" s="4" t="s">
        <v>84</v>
      </c>
    </row>
    <row r="15543" spans="1:9">
      <c r="A15543" t="n">
        <v>109251</v>
      </c>
      <c r="B15543" s="15" t="n">
        <v>5</v>
      </c>
      <c r="C15543" s="7" t="n">
        <v>35</v>
      </c>
      <c r="D15543" s="7" t="n">
        <v>30</v>
      </c>
      <c r="E15543" s="7" t="n">
        <v>0</v>
      </c>
      <c r="F15543" s="7" t="n">
        <v>4</v>
      </c>
      <c r="G15543" s="7" t="n">
        <v>2</v>
      </c>
      <c r="H15543" s="7" t="n">
        <v>1</v>
      </c>
      <c r="I15543" s="16" t="n">
        <f t="normal" ca="1">A15555</f>
        <v>0</v>
      </c>
    </row>
    <row r="15544" spans="1:9">
      <c r="A15544" t="s">
        <v>4</v>
      </c>
      <c r="B15544" s="4" t="s">
        <v>5</v>
      </c>
      <c r="C15544" s="4" t="s">
        <v>13</v>
      </c>
      <c r="D15544" s="4" t="s">
        <v>10</v>
      </c>
      <c r="E15544" s="4" t="s">
        <v>6</v>
      </c>
    </row>
    <row r="15545" spans="1:9">
      <c r="A15545" t="n">
        <v>109265</v>
      </c>
      <c r="B15545" s="52" t="n">
        <v>51</v>
      </c>
      <c r="C15545" s="7" t="n">
        <v>4</v>
      </c>
      <c r="D15545" s="7" t="n">
        <v>4</v>
      </c>
      <c r="E15545" s="7" t="s">
        <v>1453</v>
      </c>
    </row>
    <row r="15546" spans="1:9">
      <c r="A15546" t="s">
        <v>4</v>
      </c>
      <c r="B15546" s="4" t="s">
        <v>5</v>
      </c>
      <c r="C15546" s="4" t="s">
        <v>10</v>
      </c>
    </row>
    <row r="15547" spans="1:9">
      <c r="A15547" t="n">
        <v>109278</v>
      </c>
      <c r="B15547" s="53" t="n">
        <v>16</v>
      </c>
      <c r="C15547" s="7" t="n">
        <v>0</v>
      </c>
    </row>
    <row r="15548" spans="1:9">
      <c r="A15548" t="s">
        <v>4</v>
      </c>
      <c r="B15548" s="4" t="s">
        <v>5</v>
      </c>
      <c r="C15548" s="4" t="s">
        <v>10</v>
      </c>
      <c r="D15548" s="4" t="s">
        <v>111</v>
      </c>
      <c r="E15548" s="4" t="s">
        <v>13</v>
      </c>
      <c r="F15548" s="4" t="s">
        <v>13</v>
      </c>
    </row>
    <row r="15549" spans="1:9">
      <c r="A15549" t="n">
        <v>109281</v>
      </c>
      <c r="B15549" s="32" t="n">
        <v>26</v>
      </c>
      <c r="C15549" s="7" t="n">
        <v>4</v>
      </c>
      <c r="D15549" s="7" t="s">
        <v>1457</v>
      </c>
      <c r="E15549" s="7" t="n">
        <v>2</v>
      </c>
      <c r="F15549" s="7" t="n">
        <v>0</v>
      </c>
    </row>
    <row r="15550" spans="1:9">
      <c r="A15550" t="s">
        <v>4</v>
      </c>
      <c r="B15550" s="4" t="s">
        <v>5</v>
      </c>
    </row>
    <row r="15551" spans="1:9">
      <c r="A15551" t="n">
        <v>109296</v>
      </c>
      <c r="B15551" s="33" t="n">
        <v>28</v>
      </c>
    </row>
    <row r="15552" spans="1:9">
      <c r="A15552" t="s">
        <v>4</v>
      </c>
      <c r="B15552" s="4" t="s">
        <v>5</v>
      </c>
      <c r="C15552" s="4" t="s">
        <v>84</v>
      </c>
    </row>
    <row r="15553" spans="1:9">
      <c r="A15553" t="n">
        <v>109297</v>
      </c>
      <c r="B15553" s="29" t="n">
        <v>3</v>
      </c>
      <c r="C15553" s="16" t="n">
        <f t="normal" ca="1">A15599</f>
        <v>0</v>
      </c>
    </row>
    <row r="15554" spans="1:9">
      <c r="A15554" t="s">
        <v>4</v>
      </c>
      <c r="B15554" s="4" t="s">
        <v>5</v>
      </c>
      <c r="C15554" s="4" t="s">
        <v>13</v>
      </c>
      <c r="D15554" s="4" t="s">
        <v>13</v>
      </c>
      <c r="E15554" s="4" t="s">
        <v>13</v>
      </c>
      <c r="F15554" s="4" t="s">
        <v>9</v>
      </c>
      <c r="G15554" s="4" t="s">
        <v>13</v>
      </c>
      <c r="H15554" s="4" t="s">
        <v>13</v>
      </c>
      <c r="I15554" s="4" t="s">
        <v>84</v>
      </c>
    </row>
    <row r="15555" spans="1:9">
      <c r="A15555" t="n">
        <v>109302</v>
      </c>
      <c r="B15555" s="15" t="n">
        <v>5</v>
      </c>
      <c r="C15555" s="7" t="n">
        <v>35</v>
      </c>
      <c r="D15555" s="7" t="n">
        <v>30</v>
      </c>
      <c r="E15555" s="7" t="n">
        <v>0</v>
      </c>
      <c r="F15555" s="7" t="n">
        <v>6</v>
      </c>
      <c r="G15555" s="7" t="n">
        <v>2</v>
      </c>
      <c r="H15555" s="7" t="n">
        <v>1</v>
      </c>
      <c r="I15555" s="16" t="n">
        <f t="normal" ca="1">A15567</f>
        <v>0</v>
      </c>
    </row>
    <row r="15556" spans="1:9">
      <c r="A15556" t="s">
        <v>4</v>
      </c>
      <c r="B15556" s="4" t="s">
        <v>5</v>
      </c>
      <c r="C15556" s="4" t="s">
        <v>13</v>
      </c>
      <c r="D15556" s="4" t="s">
        <v>10</v>
      </c>
      <c r="E15556" s="4" t="s">
        <v>6</v>
      </c>
    </row>
    <row r="15557" spans="1:9">
      <c r="A15557" t="n">
        <v>109316</v>
      </c>
      <c r="B15557" s="52" t="n">
        <v>51</v>
      </c>
      <c r="C15557" s="7" t="n">
        <v>4</v>
      </c>
      <c r="D15557" s="7" t="n">
        <v>6</v>
      </c>
      <c r="E15557" s="7" t="s">
        <v>1453</v>
      </c>
    </row>
    <row r="15558" spans="1:9">
      <c r="A15558" t="s">
        <v>4</v>
      </c>
      <c r="B15558" s="4" t="s">
        <v>5</v>
      </c>
      <c r="C15558" s="4" t="s">
        <v>10</v>
      </c>
    </row>
    <row r="15559" spans="1:9">
      <c r="A15559" t="n">
        <v>109329</v>
      </c>
      <c r="B15559" s="53" t="n">
        <v>16</v>
      </c>
      <c r="C15559" s="7" t="n">
        <v>0</v>
      </c>
    </row>
    <row r="15560" spans="1:9">
      <c r="A15560" t="s">
        <v>4</v>
      </c>
      <c r="B15560" s="4" t="s">
        <v>5</v>
      </c>
      <c r="C15560" s="4" t="s">
        <v>10</v>
      </c>
      <c r="D15560" s="4" t="s">
        <v>111</v>
      </c>
      <c r="E15560" s="4" t="s">
        <v>13</v>
      </c>
      <c r="F15560" s="4" t="s">
        <v>13</v>
      </c>
    </row>
    <row r="15561" spans="1:9">
      <c r="A15561" t="n">
        <v>109332</v>
      </c>
      <c r="B15561" s="32" t="n">
        <v>26</v>
      </c>
      <c r="C15561" s="7" t="n">
        <v>6</v>
      </c>
      <c r="D15561" s="7" t="s">
        <v>1457</v>
      </c>
      <c r="E15561" s="7" t="n">
        <v>2</v>
      </c>
      <c r="F15561" s="7" t="n">
        <v>0</v>
      </c>
    </row>
    <row r="15562" spans="1:9">
      <c r="A15562" t="s">
        <v>4</v>
      </c>
      <c r="B15562" s="4" t="s">
        <v>5</v>
      </c>
    </row>
    <row r="15563" spans="1:9">
      <c r="A15563" t="n">
        <v>109347</v>
      </c>
      <c r="B15563" s="33" t="n">
        <v>28</v>
      </c>
    </row>
    <row r="15564" spans="1:9">
      <c r="A15564" t="s">
        <v>4</v>
      </c>
      <c r="B15564" s="4" t="s">
        <v>5</v>
      </c>
      <c r="C15564" s="4" t="s">
        <v>84</v>
      </c>
    </row>
    <row r="15565" spans="1:9">
      <c r="A15565" t="n">
        <v>109348</v>
      </c>
      <c r="B15565" s="29" t="n">
        <v>3</v>
      </c>
      <c r="C15565" s="16" t="n">
        <f t="normal" ca="1">A15599</f>
        <v>0</v>
      </c>
    </row>
    <row r="15566" spans="1:9">
      <c r="A15566" t="s">
        <v>4</v>
      </c>
      <c r="B15566" s="4" t="s">
        <v>5</v>
      </c>
      <c r="C15566" s="4" t="s">
        <v>13</v>
      </c>
      <c r="D15566" s="4" t="s">
        <v>13</v>
      </c>
      <c r="E15566" s="4" t="s">
        <v>13</v>
      </c>
      <c r="F15566" s="4" t="s">
        <v>9</v>
      </c>
      <c r="G15566" s="4" t="s">
        <v>13</v>
      </c>
      <c r="H15566" s="4" t="s">
        <v>13</v>
      </c>
      <c r="I15566" s="4" t="s">
        <v>84</v>
      </c>
    </row>
    <row r="15567" spans="1:9">
      <c r="A15567" t="n">
        <v>109353</v>
      </c>
      <c r="B15567" s="15" t="n">
        <v>5</v>
      </c>
      <c r="C15567" s="7" t="n">
        <v>35</v>
      </c>
      <c r="D15567" s="7" t="n">
        <v>30</v>
      </c>
      <c r="E15567" s="7" t="n">
        <v>0</v>
      </c>
      <c r="F15567" s="7" t="n">
        <v>8</v>
      </c>
      <c r="G15567" s="7" t="n">
        <v>2</v>
      </c>
      <c r="H15567" s="7" t="n">
        <v>1</v>
      </c>
      <c r="I15567" s="16" t="n">
        <f t="normal" ca="1">A15579</f>
        <v>0</v>
      </c>
    </row>
    <row r="15568" spans="1:9">
      <c r="A15568" t="s">
        <v>4</v>
      </c>
      <c r="B15568" s="4" t="s">
        <v>5</v>
      </c>
      <c r="C15568" s="4" t="s">
        <v>13</v>
      </c>
      <c r="D15568" s="4" t="s">
        <v>10</v>
      </c>
      <c r="E15568" s="4" t="s">
        <v>6</v>
      </c>
    </row>
    <row r="15569" spans="1:9">
      <c r="A15569" t="n">
        <v>109367</v>
      </c>
      <c r="B15569" s="52" t="n">
        <v>51</v>
      </c>
      <c r="C15569" s="7" t="n">
        <v>4</v>
      </c>
      <c r="D15569" s="7" t="n">
        <v>8</v>
      </c>
      <c r="E15569" s="7" t="s">
        <v>1453</v>
      </c>
    </row>
    <row r="15570" spans="1:9">
      <c r="A15570" t="s">
        <v>4</v>
      </c>
      <c r="B15570" s="4" t="s">
        <v>5</v>
      </c>
      <c r="C15570" s="4" t="s">
        <v>10</v>
      </c>
    </row>
    <row r="15571" spans="1:9">
      <c r="A15571" t="n">
        <v>109380</v>
      </c>
      <c r="B15571" s="53" t="n">
        <v>16</v>
      </c>
      <c r="C15571" s="7" t="n">
        <v>0</v>
      </c>
    </row>
    <row r="15572" spans="1:9">
      <c r="A15572" t="s">
        <v>4</v>
      </c>
      <c r="B15572" s="4" t="s">
        <v>5</v>
      </c>
      <c r="C15572" s="4" t="s">
        <v>10</v>
      </c>
      <c r="D15572" s="4" t="s">
        <v>111</v>
      </c>
      <c r="E15572" s="4" t="s">
        <v>13</v>
      </c>
      <c r="F15572" s="4" t="s">
        <v>13</v>
      </c>
    </row>
    <row r="15573" spans="1:9">
      <c r="A15573" t="n">
        <v>109383</v>
      </c>
      <c r="B15573" s="32" t="n">
        <v>26</v>
      </c>
      <c r="C15573" s="7" t="n">
        <v>8</v>
      </c>
      <c r="D15573" s="7" t="s">
        <v>1457</v>
      </c>
      <c r="E15573" s="7" t="n">
        <v>2</v>
      </c>
      <c r="F15573" s="7" t="n">
        <v>0</v>
      </c>
    </row>
    <row r="15574" spans="1:9">
      <c r="A15574" t="s">
        <v>4</v>
      </c>
      <c r="B15574" s="4" t="s">
        <v>5</v>
      </c>
    </row>
    <row r="15575" spans="1:9">
      <c r="A15575" t="n">
        <v>109398</v>
      </c>
      <c r="B15575" s="33" t="n">
        <v>28</v>
      </c>
    </row>
    <row r="15576" spans="1:9">
      <c r="A15576" t="s">
        <v>4</v>
      </c>
      <c r="B15576" s="4" t="s">
        <v>5</v>
      </c>
      <c r="C15576" s="4" t="s">
        <v>84</v>
      </c>
    </row>
    <row r="15577" spans="1:9">
      <c r="A15577" t="n">
        <v>109399</v>
      </c>
      <c r="B15577" s="29" t="n">
        <v>3</v>
      </c>
      <c r="C15577" s="16" t="n">
        <f t="normal" ca="1">A15599</f>
        <v>0</v>
      </c>
    </row>
    <row r="15578" spans="1:9">
      <c r="A15578" t="s">
        <v>4</v>
      </c>
      <c r="B15578" s="4" t="s">
        <v>5</v>
      </c>
      <c r="C15578" s="4" t="s">
        <v>13</v>
      </c>
      <c r="D15578" s="4" t="s">
        <v>13</v>
      </c>
      <c r="E15578" s="4" t="s">
        <v>13</v>
      </c>
      <c r="F15578" s="4" t="s">
        <v>9</v>
      </c>
      <c r="G15578" s="4" t="s">
        <v>13</v>
      </c>
      <c r="H15578" s="4" t="s">
        <v>13</v>
      </c>
      <c r="I15578" s="4" t="s">
        <v>84</v>
      </c>
    </row>
    <row r="15579" spans="1:9">
      <c r="A15579" t="n">
        <v>109404</v>
      </c>
      <c r="B15579" s="15" t="n">
        <v>5</v>
      </c>
      <c r="C15579" s="7" t="n">
        <v>35</v>
      </c>
      <c r="D15579" s="7" t="n">
        <v>30</v>
      </c>
      <c r="E15579" s="7" t="n">
        <v>0</v>
      </c>
      <c r="F15579" s="7" t="n">
        <v>11</v>
      </c>
      <c r="G15579" s="7" t="n">
        <v>2</v>
      </c>
      <c r="H15579" s="7" t="n">
        <v>1</v>
      </c>
      <c r="I15579" s="16" t="n">
        <f t="normal" ca="1">A15591</f>
        <v>0</v>
      </c>
    </row>
    <row r="15580" spans="1:9">
      <c r="A15580" t="s">
        <v>4</v>
      </c>
      <c r="B15580" s="4" t="s">
        <v>5</v>
      </c>
      <c r="C15580" s="4" t="s">
        <v>13</v>
      </c>
      <c r="D15580" s="4" t="s">
        <v>10</v>
      </c>
      <c r="E15580" s="4" t="s">
        <v>6</v>
      </c>
    </row>
    <row r="15581" spans="1:9">
      <c r="A15581" t="n">
        <v>109418</v>
      </c>
      <c r="B15581" s="52" t="n">
        <v>51</v>
      </c>
      <c r="C15581" s="7" t="n">
        <v>4</v>
      </c>
      <c r="D15581" s="7" t="n">
        <v>11</v>
      </c>
      <c r="E15581" s="7" t="s">
        <v>1453</v>
      </c>
    </row>
    <row r="15582" spans="1:9">
      <c r="A15582" t="s">
        <v>4</v>
      </c>
      <c r="B15582" s="4" t="s">
        <v>5</v>
      </c>
      <c r="C15582" s="4" t="s">
        <v>10</v>
      </c>
    </row>
    <row r="15583" spans="1:9">
      <c r="A15583" t="n">
        <v>109431</v>
      </c>
      <c r="B15583" s="53" t="n">
        <v>16</v>
      </c>
      <c r="C15583" s="7" t="n">
        <v>0</v>
      </c>
    </row>
    <row r="15584" spans="1:9">
      <c r="A15584" t="s">
        <v>4</v>
      </c>
      <c r="B15584" s="4" t="s">
        <v>5</v>
      </c>
      <c r="C15584" s="4" t="s">
        <v>10</v>
      </c>
      <c r="D15584" s="4" t="s">
        <v>111</v>
      </c>
      <c r="E15584" s="4" t="s">
        <v>13</v>
      </c>
      <c r="F15584" s="4" t="s">
        <v>13</v>
      </c>
    </row>
    <row r="15585" spans="1:9">
      <c r="A15585" t="n">
        <v>109434</v>
      </c>
      <c r="B15585" s="32" t="n">
        <v>26</v>
      </c>
      <c r="C15585" s="7" t="n">
        <v>11</v>
      </c>
      <c r="D15585" s="7" t="s">
        <v>1457</v>
      </c>
      <c r="E15585" s="7" t="n">
        <v>2</v>
      </c>
      <c r="F15585" s="7" t="n">
        <v>0</v>
      </c>
    </row>
    <row r="15586" spans="1:9">
      <c r="A15586" t="s">
        <v>4</v>
      </c>
      <c r="B15586" s="4" t="s">
        <v>5</v>
      </c>
    </row>
    <row r="15587" spans="1:9">
      <c r="A15587" t="n">
        <v>109449</v>
      </c>
      <c r="B15587" s="33" t="n">
        <v>28</v>
      </c>
    </row>
    <row r="15588" spans="1:9">
      <c r="A15588" t="s">
        <v>4</v>
      </c>
      <c r="B15588" s="4" t="s">
        <v>5</v>
      </c>
      <c r="C15588" s="4" t="s">
        <v>84</v>
      </c>
    </row>
    <row r="15589" spans="1:9">
      <c r="A15589" t="n">
        <v>109450</v>
      </c>
      <c r="B15589" s="29" t="n">
        <v>3</v>
      </c>
      <c r="C15589" s="16" t="n">
        <f t="normal" ca="1">A15599</f>
        <v>0</v>
      </c>
    </row>
    <row r="15590" spans="1:9">
      <c r="A15590" t="s">
        <v>4</v>
      </c>
      <c r="B15590" s="4" t="s">
        <v>5</v>
      </c>
      <c r="C15590" s="4" t="s">
        <v>13</v>
      </c>
      <c r="D15590" s="4" t="s">
        <v>10</v>
      </c>
      <c r="E15590" s="4" t="s">
        <v>6</v>
      </c>
    </row>
    <row r="15591" spans="1:9">
      <c r="A15591" t="n">
        <v>109455</v>
      </c>
      <c r="B15591" s="52" t="n">
        <v>51</v>
      </c>
      <c r="C15591" s="7" t="n">
        <v>4</v>
      </c>
      <c r="D15591" s="7" t="n">
        <v>0</v>
      </c>
      <c r="E15591" s="7" t="s">
        <v>1453</v>
      </c>
    </row>
    <row r="15592" spans="1:9">
      <c r="A15592" t="s">
        <v>4</v>
      </c>
      <c r="B15592" s="4" t="s">
        <v>5</v>
      </c>
      <c r="C15592" s="4" t="s">
        <v>10</v>
      </c>
    </row>
    <row r="15593" spans="1:9">
      <c r="A15593" t="n">
        <v>109468</v>
      </c>
      <c r="B15593" s="53" t="n">
        <v>16</v>
      </c>
      <c r="C15593" s="7" t="n">
        <v>0</v>
      </c>
    </row>
    <row r="15594" spans="1:9">
      <c r="A15594" t="s">
        <v>4</v>
      </c>
      <c r="B15594" s="4" t="s">
        <v>5</v>
      </c>
      <c r="C15594" s="4" t="s">
        <v>10</v>
      </c>
      <c r="D15594" s="4" t="s">
        <v>111</v>
      </c>
      <c r="E15594" s="4" t="s">
        <v>13</v>
      </c>
      <c r="F15594" s="4" t="s">
        <v>13</v>
      </c>
    </row>
    <row r="15595" spans="1:9">
      <c r="A15595" t="n">
        <v>109471</v>
      </c>
      <c r="B15595" s="32" t="n">
        <v>26</v>
      </c>
      <c r="C15595" s="7" t="n">
        <v>0</v>
      </c>
      <c r="D15595" s="7" t="s">
        <v>1458</v>
      </c>
      <c r="E15595" s="7" t="n">
        <v>2</v>
      </c>
      <c r="F15595" s="7" t="n">
        <v>0</v>
      </c>
    </row>
    <row r="15596" spans="1:9">
      <c r="A15596" t="s">
        <v>4</v>
      </c>
      <c r="B15596" s="4" t="s">
        <v>5</v>
      </c>
    </row>
    <row r="15597" spans="1:9">
      <c r="A15597" t="n">
        <v>109484</v>
      </c>
      <c r="B15597" s="33" t="n">
        <v>28</v>
      </c>
    </row>
    <row r="15598" spans="1:9">
      <c r="A15598" t="s">
        <v>4</v>
      </c>
      <c r="B15598" s="4" t="s">
        <v>5</v>
      </c>
      <c r="C15598" s="4" t="s">
        <v>10</v>
      </c>
    </row>
    <row r="15599" spans="1:9">
      <c r="A15599" t="n">
        <v>109485</v>
      </c>
      <c r="B15599" s="17" t="n">
        <v>13</v>
      </c>
      <c r="C15599" s="7" t="n">
        <v>10847</v>
      </c>
    </row>
    <row r="15600" spans="1:9">
      <c r="A15600" t="s">
        <v>4</v>
      </c>
      <c r="B15600" s="4" t="s">
        <v>5</v>
      </c>
      <c r="C15600" s="4" t="s">
        <v>10</v>
      </c>
    </row>
    <row r="15601" spans="1:6">
      <c r="A15601" t="n">
        <v>109488</v>
      </c>
      <c r="B15601" s="9" t="n">
        <v>12</v>
      </c>
      <c r="C15601" s="7" t="n">
        <v>10875</v>
      </c>
    </row>
    <row r="15602" spans="1:6">
      <c r="A15602" t="s">
        <v>4</v>
      </c>
      <c r="B15602" s="4" t="s">
        <v>5</v>
      </c>
      <c r="C15602" s="4" t="s">
        <v>13</v>
      </c>
      <c r="D15602" s="4" t="s">
        <v>10</v>
      </c>
      <c r="E15602" s="4" t="s">
        <v>6</v>
      </c>
    </row>
    <row r="15603" spans="1:6">
      <c r="A15603" t="n">
        <v>109491</v>
      </c>
      <c r="B15603" s="52" t="n">
        <v>51</v>
      </c>
      <c r="C15603" s="7" t="n">
        <v>4</v>
      </c>
      <c r="D15603" s="7" t="n">
        <v>0</v>
      </c>
      <c r="E15603" s="7" t="s">
        <v>1453</v>
      </c>
    </row>
    <row r="15604" spans="1:6">
      <c r="A15604" t="s">
        <v>4</v>
      </c>
      <c r="B15604" s="4" t="s">
        <v>5</v>
      </c>
      <c r="C15604" s="4" t="s">
        <v>10</v>
      </c>
    </row>
    <row r="15605" spans="1:6">
      <c r="A15605" t="n">
        <v>109504</v>
      </c>
      <c r="B15605" s="53" t="n">
        <v>16</v>
      </c>
      <c r="C15605" s="7" t="n">
        <v>0</v>
      </c>
    </row>
    <row r="15606" spans="1:6">
      <c r="A15606" t="s">
        <v>4</v>
      </c>
      <c r="B15606" s="4" t="s">
        <v>5</v>
      </c>
      <c r="C15606" s="4" t="s">
        <v>10</v>
      </c>
      <c r="D15606" s="4" t="s">
        <v>111</v>
      </c>
      <c r="E15606" s="4" t="s">
        <v>13</v>
      </c>
      <c r="F15606" s="4" t="s">
        <v>13</v>
      </c>
    </row>
    <row r="15607" spans="1:6">
      <c r="A15607" t="n">
        <v>109507</v>
      </c>
      <c r="B15607" s="32" t="n">
        <v>26</v>
      </c>
      <c r="C15607" s="7" t="n">
        <v>0</v>
      </c>
      <c r="D15607" s="7" t="s">
        <v>1460</v>
      </c>
      <c r="E15607" s="7" t="n">
        <v>2</v>
      </c>
      <c r="F15607" s="7" t="n">
        <v>0</v>
      </c>
    </row>
    <row r="15608" spans="1:6">
      <c r="A15608" t="s">
        <v>4</v>
      </c>
      <c r="B15608" s="4" t="s">
        <v>5</v>
      </c>
    </row>
    <row r="15609" spans="1:6">
      <c r="A15609" t="n">
        <v>109548</v>
      </c>
      <c r="B15609" s="33" t="n">
        <v>28</v>
      </c>
    </row>
    <row r="15610" spans="1:6">
      <c r="A15610" t="s">
        <v>4</v>
      </c>
      <c r="B15610" s="4" t="s">
        <v>5</v>
      </c>
      <c r="C15610" s="4" t="s">
        <v>13</v>
      </c>
      <c r="D15610" s="34" t="s">
        <v>114</v>
      </c>
      <c r="E15610" s="4" t="s">
        <v>5</v>
      </c>
      <c r="F15610" s="4" t="s">
        <v>13</v>
      </c>
      <c r="G15610" s="4" t="s">
        <v>10</v>
      </c>
      <c r="H15610" s="34" t="s">
        <v>115</v>
      </c>
      <c r="I15610" s="4" t="s">
        <v>13</v>
      </c>
      <c r="J15610" s="4" t="s">
        <v>10</v>
      </c>
      <c r="K15610" s="4" t="s">
        <v>13</v>
      </c>
      <c r="L15610" s="4" t="s">
        <v>13</v>
      </c>
      <c r="M15610" s="4" t="s">
        <v>84</v>
      </c>
    </row>
    <row r="15611" spans="1:6">
      <c r="A15611" t="n">
        <v>109549</v>
      </c>
      <c r="B15611" s="15" t="n">
        <v>5</v>
      </c>
      <c r="C15611" s="7" t="n">
        <v>28</v>
      </c>
      <c r="D15611" s="34" t="s">
        <v>3</v>
      </c>
      <c r="E15611" s="31" t="n">
        <v>64</v>
      </c>
      <c r="F15611" s="7" t="n">
        <v>5</v>
      </c>
      <c r="G15611" s="7" t="n">
        <v>1</v>
      </c>
      <c r="H15611" s="34" t="s">
        <v>3</v>
      </c>
      <c r="I15611" s="7" t="n">
        <v>30</v>
      </c>
      <c r="J15611" s="7" t="n">
        <v>10805</v>
      </c>
      <c r="K15611" s="7" t="n">
        <v>9</v>
      </c>
      <c r="L15611" s="7" t="n">
        <v>1</v>
      </c>
      <c r="M15611" s="16" t="n">
        <f t="normal" ca="1">A15623</f>
        <v>0</v>
      </c>
    </row>
    <row r="15612" spans="1:6">
      <c r="A15612" t="s">
        <v>4</v>
      </c>
      <c r="B15612" s="4" t="s">
        <v>5</v>
      </c>
      <c r="C15612" s="4" t="s">
        <v>13</v>
      </c>
      <c r="D15612" s="4" t="s">
        <v>10</v>
      </c>
      <c r="E15612" s="4" t="s">
        <v>6</v>
      </c>
    </row>
    <row r="15613" spans="1:6">
      <c r="A15613" t="n">
        <v>109564</v>
      </c>
      <c r="B15613" s="52" t="n">
        <v>51</v>
      </c>
      <c r="C15613" s="7" t="n">
        <v>4</v>
      </c>
      <c r="D15613" s="7" t="n">
        <v>1</v>
      </c>
      <c r="E15613" s="7" t="s">
        <v>1453</v>
      </c>
    </row>
    <row r="15614" spans="1:6">
      <c r="A15614" t="s">
        <v>4</v>
      </c>
      <c r="B15614" s="4" t="s">
        <v>5</v>
      </c>
      <c r="C15614" s="4" t="s">
        <v>10</v>
      </c>
    </row>
    <row r="15615" spans="1:6">
      <c r="A15615" t="n">
        <v>109577</v>
      </c>
      <c r="B15615" s="53" t="n">
        <v>16</v>
      </c>
      <c r="C15615" s="7" t="n">
        <v>0</v>
      </c>
    </row>
    <row r="15616" spans="1:6">
      <c r="A15616" t="s">
        <v>4</v>
      </c>
      <c r="B15616" s="4" t="s">
        <v>5</v>
      </c>
      <c r="C15616" s="4" t="s">
        <v>10</v>
      </c>
      <c r="D15616" s="4" t="s">
        <v>111</v>
      </c>
      <c r="E15616" s="4" t="s">
        <v>13</v>
      </c>
      <c r="F15616" s="4" t="s">
        <v>13</v>
      </c>
    </row>
    <row r="15617" spans="1:13">
      <c r="A15617" t="n">
        <v>109580</v>
      </c>
      <c r="B15617" s="32" t="n">
        <v>26</v>
      </c>
      <c r="C15617" s="7" t="n">
        <v>1</v>
      </c>
      <c r="D15617" s="7" t="s">
        <v>1456</v>
      </c>
      <c r="E15617" s="7" t="n">
        <v>2</v>
      </c>
      <c r="F15617" s="7" t="n">
        <v>0</v>
      </c>
    </row>
    <row r="15618" spans="1:13">
      <c r="A15618" t="s">
        <v>4</v>
      </c>
      <c r="B15618" s="4" t="s">
        <v>5</v>
      </c>
    </row>
    <row r="15619" spans="1:13">
      <c r="A15619" t="n">
        <v>109595</v>
      </c>
      <c r="B15619" s="33" t="n">
        <v>28</v>
      </c>
    </row>
    <row r="15620" spans="1:13">
      <c r="A15620" t="s">
        <v>4</v>
      </c>
      <c r="B15620" s="4" t="s">
        <v>5</v>
      </c>
      <c r="C15620" s="4" t="s">
        <v>84</v>
      </c>
    </row>
    <row r="15621" spans="1:13">
      <c r="A15621" t="n">
        <v>109596</v>
      </c>
      <c r="B15621" s="29" t="n">
        <v>3</v>
      </c>
      <c r="C15621" s="16" t="n">
        <f t="normal" ca="1">A15863</f>
        <v>0</v>
      </c>
    </row>
    <row r="15622" spans="1:13">
      <c r="A15622" t="s">
        <v>4</v>
      </c>
      <c r="B15622" s="4" t="s">
        <v>5</v>
      </c>
      <c r="C15622" s="4" t="s">
        <v>13</v>
      </c>
      <c r="D15622" s="34" t="s">
        <v>114</v>
      </c>
      <c r="E15622" s="4" t="s">
        <v>5</v>
      </c>
      <c r="F15622" s="4" t="s">
        <v>13</v>
      </c>
      <c r="G15622" s="4" t="s">
        <v>10</v>
      </c>
      <c r="H15622" s="34" t="s">
        <v>115</v>
      </c>
      <c r="I15622" s="4" t="s">
        <v>13</v>
      </c>
      <c r="J15622" s="4" t="s">
        <v>10</v>
      </c>
      <c r="K15622" s="4" t="s">
        <v>13</v>
      </c>
      <c r="L15622" s="4" t="s">
        <v>13</v>
      </c>
      <c r="M15622" s="4" t="s">
        <v>84</v>
      </c>
    </row>
    <row r="15623" spans="1:13">
      <c r="A15623" t="n">
        <v>109601</v>
      </c>
      <c r="B15623" s="15" t="n">
        <v>5</v>
      </c>
      <c r="C15623" s="7" t="n">
        <v>28</v>
      </c>
      <c r="D15623" s="34" t="s">
        <v>3</v>
      </c>
      <c r="E15623" s="31" t="n">
        <v>64</v>
      </c>
      <c r="F15623" s="7" t="n">
        <v>5</v>
      </c>
      <c r="G15623" s="7" t="n">
        <v>3</v>
      </c>
      <c r="H15623" s="34" t="s">
        <v>3</v>
      </c>
      <c r="I15623" s="7" t="n">
        <v>30</v>
      </c>
      <c r="J15623" s="7" t="n">
        <v>10817</v>
      </c>
      <c r="K15623" s="7" t="n">
        <v>9</v>
      </c>
      <c r="L15623" s="7" t="n">
        <v>1</v>
      </c>
      <c r="M15623" s="16" t="n">
        <f t="normal" ca="1">A15635</f>
        <v>0</v>
      </c>
    </row>
    <row r="15624" spans="1:13">
      <c r="A15624" t="s">
        <v>4</v>
      </c>
      <c r="B15624" s="4" t="s">
        <v>5</v>
      </c>
      <c r="C15624" s="4" t="s">
        <v>13</v>
      </c>
      <c r="D15624" s="4" t="s">
        <v>10</v>
      </c>
      <c r="E15624" s="4" t="s">
        <v>6</v>
      </c>
    </row>
    <row r="15625" spans="1:13">
      <c r="A15625" t="n">
        <v>109616</v>
      </c>
      <c r="B15625" s="52" t="n">
        <v>51</v>
      </c>
      <c r="C15625" s="7" t="n">
        <v>4</v>
      </c>
      <c r="D15625" s="7" t="n">
        <v>3</v>
      </c>
      <c r="E15625" s="7" t="s">
        <v>1453</v>
      </c>
    </row>
    <row r="15626" spans="1:13">
      <c r="A15626" t="s">
        <v>4</v>
      </c>
      <c r="B15626" s="4" t="s">
        <v>5</v>
      </c>
      <c r="C15626" s="4" t="s">
        <v>10</v>
      </c>
    </row>
    <row r="15627" spans="1:13">
      <c r="A15627" t="n">
        <v>109629</v>
      </c>
      <c r="B15627" s="53" t="n">
        <v>16</v>
      </c>
      <c r="C15627" s="7" t="n">
        <v>0</v>
      </c>
    </row>
    <row r="15628" spans="1:13">
      <c r="A15628" t="s">
        <v>4</v>
      </c>
      <c r="B15628" s="4" t="s">
        <v>5</v>
      </c>
      <c r="C15628" s="4" t="s">
        <v>10</v>
      </c>
      <c r="D15628" s="4" t="s">
        <v>111</v>
      </c>
      <c r="E15628" s="4" t="s">
        <v>13</v>
      </c>
      <c r="F15628" s="4" t="s">
        <v>13</v>
      </c>
    </row>
    <row r="15629" spans="1:13">
      <c r="A15629" t="n">
        <v>109632</v>
      </c>
      <c r="B15629" s="32" t="n">
        <v>26</v>
      </c>
      <c r="C15629" s="7" t="n">
        <v>3</v>
      </c>
      <c r="D15629" s="7" t="s">
        <v>1456</v>
      </c>
      <c r="E15629" s="7" t="n">
        <v>2</v>
      </c>
      <c r="F15629" s="7" t="n">
        <v>0</v>
      </c>
    </row>
    <row r="15630" spans="1:13">
      <c r="A15630" t="s">
        <v>4</v>
      </c>
      <c r="B15630" s="4" t="s">
        <v>5</v>
      </c>
    </row>
    <row r="15631" spans="1:13">
      <c r="A15631" t="n">
        <v>109647</v>
      </c>
      <c r="B15631" s="33" t="n">
        <v>28</v>
      </c>
    </row>
    <row r="15632" spans="1:13">
      <c r="A15632" t="s">
        <v>4</v>
      </c>
      <c r="B15632" s="4" t="s">
        <v>5</v>
      </c>
      <c r="C15632" s="4" t="s">
        <v>84</v>
      </c>
    </row>
    <row r="15633" spans="1:13">
      <c r="A15633" t="n">
        <v>109648</v>
      </c>
      <c r="B15633" s="29" t="n">
        <v>3</v>
      </c>
      <c r="C15633" s="16" t="n">
        <f t="normal" ca="1">A15863</f>
        <v>0</v>
      </c>
    </row>
    <row r="15634" spans="1:13">
      <c r="A15634" t="s">
        <v>4</v>
      </c>
      <c r="B15634" s="4" t="s">
        <v>5</v>
      </c>
      <c r="C15634" s="4" t="s">
        <v>13</v>
      </c>
      <c r="D15634" s="34" t="s">
        <v>114</v>
      </c>
      <c r="E15634" s="4" t="s">
        <v>5</v>
      </c>
      <c r="F15634" s="4" t="s">
        <v>13</v>
      </c>
      <c r="G15634" s="4" t="s">
        <v>10</v>
      </c>
      <c r="H15634" s="34" t="s">
        <v>115</v>
      </c>
      <c r="I15634" s="4" t="s">
        <v>13</v>
      </c>
      <c r="J15634" s="4" t="s">
        <v>10</v>
      </c>
      <c r="K15634" s="4" t="s">
        <v>13</v>
      </c>
      <c r="L15634" s="4" t="s">
        <v>13</v>
      </c>
      <c r="M15634" s="4" t="s">
        <v>84</v>
      </c>
    </row>
    <row r="15635" spans="1:13">
      <c r="A15635" t="n">
        <v>109653</v>
      </c>
      <c r="B15635" s="15" t="n">
        <v>5</v>
      </c>
      <c r="C15635" s="7" t="n">
        <v>28</v>
      </c>
      <c r="D15635" s="34" t="s">
        <v>3</v>
      </c>
      <c r="E15635" s="31" t="n">
        <v>64</v>
      </c>
      <c r="F15635" s="7" t="n">
        <v>5</v>
      </c>
      <c r="G15635" s="7" t="n">
        <v>5</v>
      </c>
      <c r="H15635" s="34" t="s">
        <v>3</v>
      </c>
      <c r="I15635" s="7" t="n">
        <v>30</v>
      </c>
      <c r="J15635" s="7" t="n">
        <v>10829</v>
      </c>
      <c r="K15635" s="7" t="n">
        <v>9</v>
      </c>
      <c r="L15635" s="7" t="n">
        <v>1</v>
      </c>
      <c r="M15635" s="16" t="n">
        <f t="normal" ca="1">A15647</f>
        <v>0</v>
      </c>
    </row>
    <row r="15636" spans="1:13">
      <c r="A15636" t="s">
        <v>4</v>
      </c>
      <c r="B15636" s="4" t="s">
        <v>5</v>
      </c>
      <c r="C15636" s="4" t="s">
        <v>13</v>
      </c>
      <c r="D15636" s="4" t="s">
        <v>10</v>
      </c>
      <c r="E15636" s="4" t="s">
        <v>6</v>
      </c>
    </row>
    <row r="15637" spans="1:13">
      <c r="A15637" t="n">
        <v>109668</v>
      </c>
      <c r="B15637" s="52" t="n">
        <v>51</v>
      </c>
      <c r="C15637" s="7" t="n">
        <v>4</v>
      </c>
      <c r="D15637" s="7" t="n">
        <v>5</v>
      </c>
      <c r="E15637" s="7" t="s">
        <v>1453</v>
      </c>
    </row>
    <row r="15638" spans="1:13">
      <c r="A15638" t="s">
        <v>4</v>
      </c>
      <c r="B15638" s="4" t="s">
        <v>5</v>
      </c>
      <c r="C15638" s="4" t="s">
        <v>10</v>
      </c>
    </row>
    <row r="15639" spans="1:13">
      <c r="A15639" t="n">
        <v>109681</v>
      </c>
      <c r="B15639" s="53" t="n">
        <v>16</v>
      </c>
      <c r="C15639" s="7" t="n">
        <v>0</v>
      </c>
    </row>
    <row r="15640" spans="1:13">
      <c r="A15640" t="s">
        <v>4</v>
      </c>
      <c r="B15640" s="4" t="s">
        <v>5</v>
      </c>
      <c r="C15640" s="4" t="s">
        <v>10</v>
      </c>
      <c r="D15640" s="4" t="s">
        <v>111</v>
      </c>
      <c r="E15640" s="4" t="s">
        <v>13</v>
      </c>
      <c r="F15640" s="4" t="s">
        <v>13</v>
      </c>
    </row>
    <row r="15641" spans="1:13">
      <c r="A15641" t="n">
        <v>109684</v>
      </c>
      <c r="B15641" s="32" t="n">
        <v>26</v>
      </c>
      <c r="C15641" s="7" t="n">
        <v>5</v>
      </c>
      <c r="D15641" s="7" t="s">
        <v>1456</v>
      </c>
      <c r="E15641" s="7" t="n">
        <v>2</v>
      </c>
      <c r="F15641" s="7" t="n">
        <v>0</v>
      </c>
    </row>
    <row r="15642" spans="1:13">
      <c r="A15642" t="s">
        <v>4</v>
      </c>
      <c r="B15642" s="4" t="s">
        <v>5</v>
      </c>
    </row>
    <row r="15643" spans="1:13">
      <c r="A15643" t="n">
        <v>109699</v>
      </c>
      <c r="B15643" s="33" t="n">
        <v>28</v>
      </c>
    </row>
    <row r="15644" spans="1:13">
      <c r="A15644" t="s">
        <v>4</v>
      </c>
      <c r="B15644" s="4" t="s">
        <v>5</v>
      </c>
      <c r="C15644" s="4" t="s">
        <v>84</v>
      </c>
    </row>
    <row r="15645" spans="1:13">
      <c r="A15645" t="n">
        <v>109700</v>
      </c>
      <c r="B15645" s="29" t="n">
        <v>3</v>
      </c>
      <c r="C15645" s="16" t="n">
        <f t="normal" ca="1">A15863</f>
        <v>0</v>
      </c>
    </row>
    <row r="15646" spans="1:13">
      <c r="A15646" t="s">
        <v>4</v>
      </c>
      <c r="B15646" s="4" t="s">
        <v>5</v>
      </c>
      <c r="C15646" s="4" t="s">
        <v>13</v>
      </c>
      <c r="D15646" s="34" t="s">
        <v>114</v>
      </c>
      <c r="E15646" s="4" t="s">
        <v>5</v>
      </c>
      <c r="F15646" s="4" t="s">
        <v>13</v>
      </c>
      <c r="G15646" s="4" t="s">
        <v>10</v>
      </c>
      <c r="H15646" s="34" t="s">
        <v>115</v>
      </c>
      <c r="I15646" s="4" t="s">
        <v>13</v>
      </c>
      <c r="J15646" s="4" t="s">
        <v>10</v>
      </c>
      <c r="K15646" s="4" t="s">
        <v>13</v>
      </c>
      <c r="L15646" s="4" t="s">
        <v>13</v>
      </c>
      <c r="M15646" s="4" t="s">
        <v>84</v>
      </c>
    </row>
    <row r="15647" spans="1:13">
      <c r="A15647" t="n">
        <v>109705</v>
      </c>
      <c r="B15647" s="15" t="n">
        <v>5</v>
      </c>
      <c r="C15647" s="7" t="n">
        <v>28</v>
      </c>
      <c r="D15647" s="34" t="s">
        <v>3</v>
      </c>
      <c r="E15647" s="31" t="n">
        <v>64</v>
      </c>
      <c r="F15647" s="7" t="n">
        <v>5</v>
      </c>
      <c r="G15647" s="7" t="n">
        <v>7</v>
      </c>
      <c r="H15647" s="34" t="s">
        <v>3</v>
      </c>
      <c r="I15647" s="7" t="n">
        <v>30</v>
      </c>
      <c r="J15647" s="7" t="n">
        <v>10841</v>
      </c>
      <c r="K15647" s="7" t="n">
        <v>9</v>
      </c>
      <c r="L15647" s="7" t="n">
        <v>1</v>
      </c>
      <c r="M15647" s="16" t="n">
        <f t="normal" ca="1">A15659</f>
        <v>0</v>
      </c>
    </row>
    <row r="15648" spans="1:13">
      <c r="A15648" t="s">
        <v>4</v>
      </c>
      <c r="B15648" s="4" t="s">
        <v>5</v>
      </c>
      <c r="C15648" s="4" t="s">
        <v>13</v>
      </c>
      <c r="D15648" s="4" t="s">
        <v>10</v>
      </c>
      <c r="E15648" s="4" t="s">
        <v>6</v>
      </c>
    </row>
    <row r="15649" spans="1:13">
      <c r="A15649" t="n">
        <v>109720</v>
      </c>
      <c r="B15649" s="52" t="n">
        <v>51</v>
      </c>
      <c r="C15649" s="7" t="n">
        <v>4</v>
      </c>
      <c r="D15649" s="7" t="n">
        <v>7</v>
      </c>
      <c r="E15649" s="7" t="s">
        <v>1453</v>
      </c>
    </row>
    <row r="15650" spans="1:13">
      <c r="A15650" t="s">
        <v>4</v>
      </c>
      <c r="B15650" s="4" t="s">
        <v>5</v>
      </c>
      <c r="C15650" s="4" t="s">
        <v>10</v>
      </c>
    </row>
    <row r="15651" spans="1:13">
      <c r="A15651" t="n">
        <v>109733</v>
      </c>
      <c r="B15651" s="53" t="n">
        <v>16</v>
      </c>
      <c r="C15651" s="7" t="n">
        <v>0</v>
      </c>
    </row>
    <row r="15652" spans="1:13">
      <c r="A15652" t="s">
        <v>4</v>
      </c>
      <c r="B15652" s="4" t="s">
        <v>5</v>
      </c>
      <c r="C15652" s="4" t="s">
        <v>10</v>
      </c>
      <c r="D15652" s="4" t="s">
        <v>111</v>
      </c>
      <c r="E15652" s="4" t="s">
        <v>13</v>
      </c>
      <c r="F15652" s="4" t="s">
        <v>13</v>
      </c>
    </row>
    <row r="15653" spans="1:13">
      <c r="A15653" t="n">
        <v>109736</v>
      </c>
      <c r="B15653" s="32" t="n">
        <v>26</v>
      </c>
      <c r="C15653" s="7" t="n">
        <v>7</v>
      </c>
      <c r="D15653" s="7" t="s">
        <v>1456</v>
      </c>
      <c r="E15653" s="7" t="n">
        <v>2</v>
      </c>
      <c r="F15653" s="7" t="n">
        <v>0</v>
      </c>
    </row>
    <row r="15654" spans="1:13">
      <c r="A15654" t="s">
        <v>4</v>
      </c>
      <c r="B15654" s="4" t="s">
        <v>5</v>
      </c>
    </row>
    <row r="15655" spans="1:13">
      <c r="A15655" t="n">
        <v>109751</v>
      </c>
      <c r="B15655" s="33" t="n">
        <v>28</v>
      </c>
    </row>
    <row r="15656" spans="1:13">
      <c r="A15656" t="s">
        <v>4</v>
      </c>
      <c r="B15656" s="4" t="s">
        <v>5</v>
      </c>
      <c r="C15656" s="4" t="s">
        <v>84</v>
      </c>
    </row>
    <row r="15657" spans="1:13">
      <c r="A15657" t="n">
        <v>109752</v>
      </c>
      <c r="B15657" s="29" t="n">
        <v>3</v>
      </c>
      <c r="C15657" s="16" t="n">
        <f t="normal" ca="1">A15863</f>
        <v>0</v>
      </c>
    </row>
    <row r="15658" spans="1:13">
      <c r="A15658" t="s">
        <v>4</v>
      </c>
      <c r="B15658" s="4" t="s">
        <v>5</v>
      </c>
      <c r="C15658" s="4" t="s">
        <v>13</v>
      </c>
      <c r="D15658" s="34" t="s">
        <v>114</v>
      </c>
      <c r="E15658" s="4" t="s">
        <v>5</v>
      </c>
      <c r="F15658" s="4" t="s">
        <v>13</v>
      </c>
      <c r="G15658" s="4" t="s">
        <v>10</v>
      </c>
      <c r="H15658" s="34" t="s">
        <v>115</v>
      </c>
      <c r="I15658" s="4" t="s">
        <v>13</v>
      </c>
      <c r="J15658" s="4" t="s">
        <v>10</v>
      </c>
      <c r="K15658" s="4" t="s">
        <v>13</v>
      </c>
      <c r="L15658" s="4" t="s">
        <v>13</v>
      </c>
      <c r="M15658" s="4" t="s">
        <v>84</v>
      </c>
    </row>
    <row r="15659" spans="1:13">
      <c r="A15659" t="n">
        <v>109757</v>
      </c>
      <c r="B15659" s="15" t="n">
        <v>5</v>
      </c>
      <c r="C15659" s="7" t="n">
        <v>28</v>
      </c>
      <c r="D15659" s="34" t="s">
        <v>3</v>
      </c>
      <c r="E15659" s="31" t="n">
        <v>64</v>
      </c>
      <c r="F15659" s="7" t="n">
        <v>5</v>
      </c>
      <c r="G15659" s="7" t="n">
        <v>9</v>
      </c>
      <c r="H15659" s="34" t="s">
        <v>3</v>
      </c>
      <c r="I15659" s="7" t="n">
        <v>30</v>
      </c>
      <c r="J15659" s="7" t="n">
        <v>10853</v>
      </c>
      <c r="K15659" s="7" t="n">
        <v>9</v>
      </c>
      <c r="L15659" s="7" t="n">
        <v>1</v>
      </c>
      <c r="M15659" s="16" t="n">
        <f t="normal" ca="1">A15671</f>
        <v>0</v>
      </c>
    </row>
    <row r="15660" spans="1:13">
      <c r="A15660" t="s">
        <v>4</v>
      </c>
      <c r="B15660" s="4" t="s">
        <v>5</v>
      </c>
      <c r="C15660" s="4" t="s">
        <v>13</v>
      </c>
      <c r="D15660" s="4" t="s">
        <v>10</v>
      </c>
      <c r="E15660" s="4" t="s">
        <v>6</v>
      </c>
    </row>
    <row r="15661" spans="1:13">
      <c r="A15661" t="n">
        <v>109772</v>
      </c>
      <c r="B15661" s="52" t="n">
        <v>51</v>
      </c>
      <c r="C15661" s="7" t="n">
        <v>4</v>
      </c>
      <c r="D15661" s="7" t="n">
        <v>9</v>
      </c>
      <c r="E15661" s="7" t="s">
        <v>1453</v>
      </c>
    </row>
    <row r="15662" spans="1:13">
      <c r="A15662" t="s">
        <v>4</v>
      </c>
      <c r="B15662" s="4" t="s">
        <v>5</v>
      </c>
      <c r="C15662" s="4" t="s">
        <v>10</v>
      </c>
    </row>
    <row r="15663" spans="1:13">
      <c r="A15663" t="n">
        <v>109785</v>
      </c>
      <c r="B15663" s="53" t="n">
        <v>16</v>
      </c>
      <c r="C15663" s="7" t="n">
        <v>0</v>
      </c>
    </row>
    <row r="15664" spans="1:13">
      <c r="A15664" t="s">
        <v>4</v>
      </c>
      <c r="B15664" s="4" t="s">
        <v>5</v>
      </c>
      <c r="C15664" s="4" t="s">
        <v>10</v>
      </c>
      <c r="D15664" s="4" t="s">
        <v>111</v>
      </c>
      <c r="E15664" s="4" t="s">
        <v>13</v>
      </c>
      <c r="F15664" s="4" t="s">
        <v>13</v>
      </c>
    </row>
    <row r="15665" spans="1:13">
      <c r="A15665" t="n">
        <v>109788</v>
      </c>
      <c r="B15665" s="32" t="n">
        <v>26</v>
      </c>
      <c r="C15665" s="7" t="n">
        <v>9</v>
      </c>
      <c r="D15665" s="7" t="s">
        <v>1456</v>
      </c>
      <c r="E15665" s="7" t="n">
        <v>2</v>
      </c>
      <c r="F15665" s="7" t="n">
        <v>0</v>
      </c>
    </row>
    <row r="15666" spans="1:13">
      <c r="A15666" t="s">
        <v>4</v>
      </c>
      <c r="B15666" s="4" t="s">
        <v>5</v>
      </c>
    </row>
    <row r="15667" spans="1:13">
      <c r="A15667" t="n">
        <v>109803</v>
      </c>
      <c r="B15667" s="33" t="n">
        <v>28</v>
      </c>
    </row>
    <row r="15668" spans="1:13">
      <c r="A15668" t="s">
        <v>4</v>
      </c>
      <c r="B15668" s="4" t="s">
        <v>5</v>
      </c>
      <c r="C15668" s="4" t="s">
        <v>84</v>
      </c>
    </row>
    <row r="15669" spans="1:13">
      <c r="A15669" t="n">
        <v>109804</v>
      </c>
      <c r="B15669" s="29" t="n">
        <v>3</v>
      </c>
      <c r="C15669" s="16" t="n">
        <f t="normal" ca="1">A15863</f>
        <v>0</v>
      </c>
    </row>
    <row r="15670" spans="1:13">
      <c r="A15670" t="s">
        <v>4</v>
      </c>
      <c r="B15670" s="4" t="s">
        <v>5</v>
      </c>
      <c r="C15670" s="4" t="s">
        <v>13</v>
      </c>
      <c r="D15670" s="34" t="s">
        <v>114</v>
      </c>
      <c r="E15670" s="4" t="s">
        <v>5</v>
      </c>
      <c r="F15670" s="4" t="s">
        <v>13</v>
      </c>
      <c r="G15670" s="4" t="s">
        <v>10</v>
      </c>
      <c r="H15670" s="34" t="s">
        <v>115</v>
      </c>
      <c r="I15670" s="4" t="s">
        <v>13</v>
      </c>
      <c r="J15670" s="4" t="s">
        <v>10</v>
      </c>
      <c r="K15670" s="4" t="s">
        <v>13</v>
      </c>
      <c r="L15670" s="4" t="s">
        <v>13</v>
      </c>
      <c r="M15670" s="4" t="s">
        <v>84</v>
      </c>
    </row>
    <row r="15671" spans="1:13">
      <c r="A15671" t="n">
        <v>109809</v>
      </c>
      <c r="B15671" s="15" t="n">
        <v>5</v>
      </c>
      <c r="C15671" s="7" t="n">
        <v>28</v>
      </c>
      <c r="D15671" s="34" t="s">
        <v>3</v>
      </c>
      <c r="E15671" s="31" t="n">
        <v>64</v>
      </c>
      <c r="F15671" s="7" t="n">
        <v>5</v>
      </c>
      <c r="G15671" s="7" t="n">
        <v>2</v>
      </c>
      <c r="H15671" s="34" t="s">
        <v>3</v>
      </c>
      <c r="I15671" s="7" t="n">
        <v>30</v>
      </c>
      <c r="J15671" s="7" t="n">
        <v>10811</v>
      </c>
      <c r="K15671" s="7" t="n">
        <v>9</v>
      </c>
      <c r="L15671" s="7" t="n">
        <v>1</v>
      </c>
      <c r="M15671" s="16" t="n">
        <f t="normal" ca="1">A15683</f>
        <v>0</v>
      </c>
    </row>
    <row r="15672" spans="1:13">
      <c r="A15672" t="s">
        <v>4</v>
      </c>
      <c r="B15672" s="4" t="s">
        <v>5</v>
      </c>
      <c r="C15672" s="4" t="s">
        <v>13</v>
      </c>
      <c r="D15672" s="4" t="s">
        <v>10</v>
      </c>
      <c r="E15672" s="4" t="s">
        <v>6</v>
      </c>
    </row>
    <row r="15673" spans="1:13">
      <c r="A15673" t="n">
        <v>109824</v>
      </c>
      <c r="B15673" s="52" t="n">
        <v>51</v>
      </c>
      <c r="C15673" s="7" t="n">
        <v>4</v>
      </c>
      <c r="D15673" s="7" t="n">
        <v>2</v>
      </c>
      <c r="E15673" s="7" t="s">
        <v>1453</v>
      </c>
    </row>
    <row r="15674" spans="1:13">
      <c r="A15674" t="s">
        <v>4</v>
      </c>
      <c r="B15674" s="4" t="s">
        <v>5</v>
      </c>
      <c r="C15674" s="4" t="s">
        <v>10</v>
      </c>
    </row>
    <row r="15675" spans="1:13">
      <c r="A15675" t="n">
        <v>109837</v>
      </c>
      <c r="B15675" s="53" t="n">
        <v>16</v>
      </c>
      <c r="C15675" s="7" t="n">
        <v>0</v>
      </c>
    </row>
    <row r="15676" spans="1:13">
      <c r="A15676" t="s">
        <v>4</v>
      </c>
      <c r="B15676" s="4" t="s">
        <v>5</v>
      </c>
      <c r="C15676" s="4" t="s">
        <v>10</v>
      </c>
      <c r="D15676" s="4" t="s">
        <v>111</v>
      </c>
      <c r="E15676" s="4" t="s">
        <v>13</v>
      </c>
      <c r="F15676" s="4" t="s">
        <v>13</v>
      </c>
    </row>
    <row r="15677" spans="1:13">
      <c r="A15677" t="n">
        <v>109840</v>
      </c>
      <c r="B15677" s="32" t="n">
        <v>26</v>
      </c>
      <c r="C15677" s="7" t="n">
        <v>2</v>
      </c>
      <c r="D15677" s="7" t="s">
        <v>1456</v>
      </c>
      <c r="E15677" s="7" t="n">
        <v>2</v>
      </c>
      <c r="F15677" s="7" t="n">
        <v>0</v>
      </c>
    </row>
    <row r="15678" spans="1:13">
      <c r="A15678" t="s">
        <v>4</v>
      </c>
      <c r="B15678" s="4" t="s">
        <v>5</v>
      </c>
    </row>
    <row r="15679" spans="1:13">
      <c r="A15679" t="n">
        <v>109855</v>
      </c>
      <c r="B15679" s="33" t="n">
        <v>28</v>
      </c>
    </row>
    <row r="15680" spans="1:13">
      <c r="A15680" t="s">
        <v>4</v>
      </c>
      <c r="B15680" s="4" t="s">
        <v>5</v>
      </c>
      <c r="C15680" s="4" t="s">
        <v>84</v>
      </c>
    </row>
    <row r="15681" spans="1:13">
      <c r="A15681" t="n">
        <v>109856</v>
      </c>
      <c r="B15681" s="29" t="n">
        <v>3</v>
      </c>
      <c r="C15681" s="16" t="n">
        <f t="normal" ca="1">A15863</f>
        <v>0</v>
      </c>
    </row>
    <row r="15682" spans="1:13">
      <c r="A15682" t="s">
        <v>4</v>
      </c>
      <c r="B15682" s="4" t="s">
        <v>5</v>
      </c>
      <c r="C15682" s="4" t="s">
        <v>13</v>
      </c>
      <c r="D15682" s="34" t="s">
        <v>114</v>
      </c>
      <c r="E15682" s="4" t="s">
        <v>5</v>
      </c>
      <c r="F15682" s="4" t="s">
        <v>13</v>
      </c>
      <c r="G15682" s="4" t="s">
        <v>10</v>
      </c>
      <c r="H15682" s="34" t="s">
        <v>115</v>
      </c>
      <c r="I15682" s="4" t="s">
        <v>13</v>
      </c>
      <c r="J15682" s="4" t="s">
        <v>10</v>
      </c>
      <c r="K15682" s="4" t="s">
        <v>13</v>
      </c>
      <c r="L15682" s="4" t="s">
        <v>13</v>
      </c>
      <c r="M15682" s="4" t="s">
        <v>84</v>
      </c>
    </row>
    <row r="15683" spans="1:13">
      <c r="A15683" t="n">
        <v>109861</v>
      </c>
      <c r="B15683" s="15" t="n">
        <v>5</v>
      </c>
      <c r="C15683" s="7" t="n">
        <v>28</v>
      </c>
      <c r="D15683" s="34" t="s">
        <v>3</v>
      </c>
      <c r="E15683" s="31" t="n">
        <v>64</v>
      </c>
      <c r="F15683" s="7" t="n">
        <v>5</v>
      </c>
      <c r="G15683" s="7" t="n">
        <v>4</v>
      </c>
      <c r="H15683" s="34" t="s">
        <v>3</v>
      </c>
      <c r="I15683" s="7" t="n">
        <v>30</v>
      </c>
      <c r="J15683" s="7" t="n">
        <v>10823</v>
      </c>
      <c r="K15683" s="7" t="n">
        <v>9</v>
      </c>
      <c r="L15683" s="7" t="n">
        <v>1</v>
      </c>
      <c r="M15683" s="16" t="n">
        <f t="normal" ca="1">A15695</f>
        <v>0</v>
      </c>
    </row>
    <row r="15684" spans="1:13">
      <c r="A15684" t="s">
        <v>4</v>
      </c>
      <c r="B15684" s="4" t="s">
        <v>5</v>
      </c>
      <c r="C15684" s="4" t="s">
        <v>13</v>
      </c>
      <c r="D15684" s="4" t="s">
        <v>10</v>
      </c>
      <c r="E15684" s="4" t="s">
        <v>6</v>
      </c>
    </row>
    <row r="15685" spans="1:13">
      <c r="A15685" t="n">
        <v>109876</v>
      </c>
      <c r="B15685" s="52" t="n">
        <v>51</v>
      </c>
      <c r="C15685" s="7" t="n">
        <v>4</v>
      </c>
      <c r="D15685" s="7" t="n">
        <v>4</v>
      </c>
      <c r="E15685" s="7" t="s">
        <v>1453</v>
      </c>
    </row>
    <row r="15686" spans="1:13">
      <c r="A15686" t="s">
        <v>4</v>
      </c>
      <c r="B15686" s="4" t="s">
        <v>5</v>
      </c>
      <c r="C15686" s="4" t="s">
        <v>10</v>
      </c>
    </row>
    <row r="15687" spans="1:13">
      <c r="A15687" t="n">
        <v>109889</v>
      </c>
      <c r="B15687" s="53" t="n">
        <v>16</v>
      </c>
      <c r="C15687" s="7" t="n">
        <v>0</v>
      </c>
    </row>
    <row r="15688" spans="1:13">
      <c r="A15688" t="s">
        <v>4</v>
      </c>
      <c r="B15688" s="4" t="s">
        <v>5</v>
      </c>
      <c r="C15688" s="4" t="s">
        <v>10</v>
      </c>
      <c r="D15688" s="4" t="s">
        <v>111</v>
      </c>
      <c r="E15688" s="4" t="s">
        <v>13</v>
      </c>
      <c r="F15688" s="4" t="s">
        <v>13</v>
      </c>
    </row>
    <row r="15689" spans="1:13">
      <c r="A15689" t="n">
        <v>109892</v>
      </c>
      <c r="B15689" s="32" t="n">
        <v>26</v>
      </c>
      <c r="C15689" s="7" t="n">
        <v>4</v>
      </c>
      <c r="D15689" s="7" t="s">
        <v>1456</v>
      </c>
      <c r="E15689" s="7" t="n">
        <v>2</v>
      </c>
      <c r="F15689" s="7" t="n">
        <v>0</v>
      </c>
    </row>
    <row r="15690" spans="1:13">
      <c r="A15690" t="s">
        <v>4</v>
      </c>
      <c r="B15690" s="4" t="s">
        <v>5</v>
      </c>
    </row>
    <row r="15691" spans="1:13">
      <c r="A15691" t="n">
        <v>109907</v>
      </c>
      <c r="B15691" s="33" t="n">
        <v>28</v>
      </c>
    </row>
    <row r="15692" spans="1:13">
      <c r="A15692" t="s">
        <v>4</v>
      </c>
      <c r="B15692" s="4" t="s">
        <v>5</v>
      </c>
      <c r="C15692" s="4" t="s">
        <v>84</v>
      </c>
    </row>
    <row r="15693" spans="1:13">
      <c r="A15693" t="n">
        <v>109908</v>
      </c>
      <c r="B15693" s="29" t="n">
        <v>3</v>
      </c>
      <c r="C15693" s="16" t="n">
        <f t="normal" ca="1">A15863</f>
        <v>0</v>
      </c>
    </row>
    <row r="15694" spans="1:13">
      <c r="A15694" t="s">
        <v>4</v>
      </c>
      <c r="B15694" s="4" t="s">
        <v>5</v>
      </c>
      <c r="C15694" s="4" t="s">
        <v>13</v>
      </c>
      <c r="D15694" s="34" t="s">
        <v>114</v>
      </c>
      <c r="E15694" s="4" t="s">
        <v>5</v>
      </c>
      <c r="F15694" s="4" t="s">
        <v>13</v>
      </c>
      <c r="G15694" s="4" t="s">
        <v>10</v>
      </c>
      <c r="H15694" s="34" t="s">
        <v>115</v>
      </c>
      <c r="I15694" s="4" t="s">
        <v>13</v>
      </c>
      <c r="J15694" s="4" t="s">
        <v>10</v>
      </c>
      <c r="K15694" s="4" t="s">
        <v>13</v>
      </c>
      <c r="L15694" s="4" t="s">
        <v>13</v>
      </c>
      <c r="M15694" s="4" t="s">
        <v>84</v>
      </c>
    </row>
    <row r="15695" spans="1:13">
      <c r="A15695" t="n">
        <v>109913</v>
      </c>
      <c r="B15695" s="15" t="n">
        <v>5</v>
      </c>
      <c r="C15695" s="7" t="n">
        <v>28</v>
      </c>
      <c r="D15695" s="34" t="s">
        <v>3</v>
      </c>
      <c r="E15695" s="31" t="n">
        <v>64</v>
      </c>
      <c r="F15695" s="7" t="n">
        <v>5</v>
      </c>
      <c r="G15695" s="7" t="n">
        <v>6</v>
      </c>
      <c r="H15695" s="34" t="s">
        <v>3</v>
      </c>
      <c r="I15695" s="7" t="n">
        <v>30</v>
      </c>
      <c r="J15695" s="7" t="n">
        <v>10835</v>
      </c>
      <c r="K15695" s="7" t="n">
        <v>9</v>
      </c>
      <c r="L15695" s="7" t="n">
        <v>1</v>
      </c>
      <c r="M15695" s="16" t="n">
        <f t="normal" ca="1">A15707</f>
        <v>0</v>
      </c>
    </row>
    <row r="15696" spans="1:13">
      <c r="A15696" t="s">
        <v>4</v>
      </c>
      <c r="B15696" s="4" t="s">
        <v>5</v>
      </c>
      <c r="C15696" s="4" t="s">
        <v>13</v>
      </c>
      <c r="D15696" s="4" t="s">
        <v>10</v>
      </c>
      <c r="E15696" s="4" t="s">
        <v>6</v>
      </c>
    </row>
    <row r="15697" spans="1:13">
      <c r="A15697" t="n">
        <v>109928</v>
      </c>
      <c r="B15697" s="52" t="n">
        <v>51</v>
      </c>
      <c r="C15697" s="7" t="n">
        <v>4</v>
      </c>
      <c r="D15697" s="7" t="n">
        <v>6</v>
      </c>
      <c r="E15697" s="7" t="s">
        <v>1453</v>
      </c>
    </row>
    <row r="15698" spans="1:13">
      <c r="A15698" t="s">
        <v>4</v>
      </c>
      <c r="B15698" s="4" t="s">
        <v>5</v>
      </c>
      <c r="C15698" s="4" t="s">
        <v>10</v>
      </c>
    </row>
    <row r="15699" spans="1:13">
      <c r="A15699" t="n">
        <v>109941</v>
      </c>
      <c r="B15699" s="53" t="n">
        <v>16</v>
      </c>
      <c r="C15699" s="7" t="n">
        <v>0</v>
      </c>
    </row>
    <row r="15700" spans="1:13">
      <c r="A15700" t="s">
        <v>4</v>
      </c>
      <c r="B15700" s="4" t="s">
        <v>5</v>
      </c>
      <c r="C15700" s="4" t="s">
        <v>10</v>
      </c>
      <c r="D15700" s="4" t="s">
        <v>111</v>
      </c>
      <c r="E15700" s="4" t="s">
        <v>13</v>
      </c>
      <c r="F15700" s="4" t="s">
        <v>13</v>
      </c>
    </row>
    <row r="15701" spans="1:13">
      <c r="A15701" t="n">
        <v>109944</v>
      </c>
      <c r="B15701" s="32" t="n">
        <v>26</v>
      </c>
      <c r="C15701" s="7" t="n">
        <v>6</v>
      </c>
      <c r="D15701" s="7" t="s">
        <v>1456</v>
      </c>
      <c r="E15701" s="7" t="n">
        <v>2</v>
      </c>
      <c r="F15701" s="7" t="n">
        <v>0</v>
      </c>
    </row>
    <row r="15702" spans="1:13">
      <c r="A15702" t="s">
        <v>4</v>
      </c>
      <c r="B15702" s="4" t="s">
        <v>5</v>
      </c>
    </row>
    <row r="15703" spans="1:13">
      <c r="A15703" t="n">
        <v>109959</v>
      </c>
      <c r="B15703" s="33" t="n">
        <v>28</v>
      </c>
    </row>
    <row r="15704" spans="1:13">
      <c r="A15704" t="s">
        <v>4</v>
      </c>
      <c r="B15704" s="4" t="s">
        <v>5</v>
      </c>
      <c r="C15704" s="4" t="s">
        <v>84</v>
      </c>
    </row>
    <row r="15705" spans="1:13">
      <c r="A15705" t="n">
        <v>109960</v>
      </c>
      <c r="B15705" s="29" t="n">
        <v>3</v>
      </c>
      <c r="C15705" s="16" t="n">
        <f t="normal" ca="1">A15863</f>
        <v>0</v>
      </c>
    </row>
    <row r="15706" spans="1:13">
      <c r="A15706" t="s">
        <v>4</v>
      </c>
      <c r="B15706" s="4" t="s">
        <v>5</v>
      </c>
      <c r="C15706" s="4" t="s">
        <v>13</v>
      </c>
      <c r="D15706" s="34" t="s">
        <v>114</v>
      </c>
      <c r="E15706" s="4" t="s">
        <v>5</v>
      </c>
      <c r="F15706" s="4" t="s">
        <v>13</v>
      </c>
      <c r="G15706" s="4" t="s">
        <v>10</v>
      </c>
      <c r="H15706" s="34" t="s">
        <v>115</v>
      </c>
      <c r="I15706" s="4" t="s">
        <v>13</v>
      </c>
      <c r="J15706" s="4" t="s">
        <v>10</v>
      </c>
      <c r="K15706" s="4" t="s">
        <v>13</v>
      </c>
      <c r="L15706" s="4" t="s">
        <v>13</v>
      </c>
      <c r="M15706" s="4" t="s">
        <v>84</v>
      </c>
    </row>
    <row r="15707" spans="1:13">
      <c r="A15707" t="n">
        <v>109965</v>
      </c>
      <c r="B15707" s="15" t="n">
        <v>5</v>
      </c>
      <c r="C15707" s="7" t="n">
        <v>28</v>
      </c>
      <c r="D15707" s="34" t="s">
        <v>3</v>
      </c>
      <c r="E15707" s="31" t="n">
        <v>64</v>
      </c>
      <c r="F15707" s="7" t="n">
        <v>5</v>
      </c>
      <c r="G15707" s="7" t="n">
        <v>8</v>
      </c>
      <c r="H15707" s="34" t="s">
        <v>3</v>
      </c>
      <c r="I15707" s="7" t="n">
        <v>30</v>
      </c>
      <c r="J15707" s="7" t="n">
        <v>10847</v>
      </c>
      <c r="K15707" s="7" t="n">
        <v>9</v>
      </c>
      <c r="L15707" s="7" t="n">
        <v>1</v>
      </c>
      <c r="M15707" s="16" t="n">
        <f t="normal" ca="1">A15719</f>
        <v>0</v>
      </c>
    </row>
    <row r="15708" spans="1:13">
      <c r="A15708" t="s">
        <v>4</v>
      </c>
      <c r="B15708" s="4" t="s">
        <v>5</v>
      </c>
      <c r="C15708" s="4" t="s">
        <v>13</v>
      </c>
      <c r="D15708" s="4" t="s">
        <v>10</v>
      </c>
      <c r="E15708" s="4" t="s">
        <v>6</v>
      </c>
    </row>
    <row r="15709" spans="1:13">
      <c r="A15709" t="n">
        <v>109980</v>
      </c>
      <c r="B15709" s="52" t="n">
        <v>51</v>
      </c>
      <c r="C15709" s="7" t="n">
        <v>4</v>
      </c>
      <c r="D15709" s="7" t="n">
        <v>8</v>
      </c>
      <c r="E15709" s="7" t="s">
        <v>1453</v>
      </c>
    </row>
    <row r="15710" spans="1:13">
      <c r="A15710" t="s">
        <v>4</v>
      </c>
      <c r="B15710" s="4" t="s">
        <v>5</v>
      </c>
      <c r="C15710" s="4" t="s">
        <v>10</v>
      </c>
    </row>
    <row r="15711" spans="1:13">
      <c r="A15711" t="n">
        <v>109993</v>
      </c>
      <c r="B15711" s="53" t="n">
        <v>16</v>
      </c>
      <c r="C15711" s="7" t="n">
        <v>0</v>
      </c>
    </row>
    <row r="15712" spans="1:13">
      <c r="A15712" t="s">
        <v>4</v>
      </c>
      <c r="B15712" s="4" t="s">
        <v>5</v>
      </c>
      <c r="C15712" s="4" t="s">
        <v>10</v>
      </c>
      <c r="D15712" s="4" t="s">
        <v>111</v>
      </c>
      <c r="E15712" s="4" t="s">
        <v>13</v>
      </c>
      <c r="F15712" s="4" t="s">
        <v>13</v>
      </c>
    </row>
    <row r="15713" spans="1:13">
      <c r="A15713" t="n">
        <v>109996</v>
      </c>
      <c r="B15713" s="32" t="n">
        <v>26</v>
      </c>
      <c r="C15713" s="7" t="n">
        <v>8</v>
      </c>
      <c r="D15713" s="7" t="s">
        <v>1456</v>
      </c>
      <c r="E15713" s="7" t="n">
        <v>2</v>
      </c>
      <c r="F15713" s="7" t="n">
        <v>0</v>
      </c>
    </row>
    <row r="15714" spans="1:13">
      <c r="A15714" t="s">
        <v>4</v>
      </c>
      <c r="B15714" s="4" t="s">
        <v>5</v>
      </c>
    </row>
    <row r="15715" spans="1:13">
      <c r="A15715" t="n">
        <v>110011</v>
      </c>
      <c r="B15715" s="33" t="n">
        <v>28</v>
      </c>
    </row>
    <row r="15716" spans="1:13">
      <c r="A15716" t="s">
        <v>4</v>
      </c>
      <c r="B15716" s="4" t="s">
        <v>5</v>
      </c>
      <c r="C15716" s="4" t="s">
        <v>84</v>
      </c>
    </row>
    <row r="15717" spans="1:13">
      <c r="A15717" t="n">
        <v>110012</v>
      </c>
      <c r="B15717" s="29" t="n">
        <v>3</v>
      </c>
      <c r="C15717" s="16" t="n">
        <f t="normal" ca="1">A15863</f>
        <v>0</v>
      </c>
    </row>
    <row r="15718" spans="1:13">
      <c r="A15718" t="s">
        <v>4</v>
      </c>
      <c r="B15718" s="4" t="s">
        <v>5</v>
      </c>
      <c r="C15718" s="4" t="s">
        <v>13</v>
      </c>
      <c r="D15718" s="34" t="s">
        <v>114</v>
      </c>
      <c r="E15718" s="4" t="s">
        <v>5</v>
      </c>
      <c r="F15718" s="4" t="s">
        <v>13</v>
      </c>
      <c r="G15718" s="4" t="s">
        <v>10</v>
      </c>
      <c r="H15718" s="34" t="s">
        <v>115</v>
      </c>
      <c r="I15718" s="4" t="s">
        <v>13</v>
      </c>
      <c r="J15718" s="4" t="s">
        <v>10</v>
      </c>
      <c r="K15718" s="4" t="s">
        <v>13</v>
      </c>
      <c r="L15718" s="4" t="s">
        <v>13</v>
      </c>
      <c r="M15718" s="4" t="s">
        <v>84</v>
      </c>
    </row>
    <row r="15719" spans="1:13">
      <c r="A15719" t="n">
        <v>110017</v>
      </c>
      <c r="B15719" s="15" t="n">
        <v>5</v>
      </c>
      <c r="C15719" s="7" t="n">
        <v>28</v>
      </c>
      <c r="D15719" s="34" t="s">
        <v>3</v>
      </c>
      <c r="E15719" s="31" t="n">
        <v>64</v>
      </c>
      <c r="F15719" s="7" t="n">
        <v>5</v>
      </c>
      <c r="G15719" s="7" t="n">
        <v>11</v>
      </c>
      <c r="H15719" s="34" t="s">
        <v>3</v>
      </c>
      <c r="I15719" s="7" t="n">
        <v>30</v>
      </c>
      <c r="J15719" s="7" t="n">
        <v>10859</v>
      </c>
      <c r="K15719" s="7" t="n">
        <v>9</v>
      </c>
      <c r="L15719" s="7" t="n">
        <v>1</v>
      </c>
      <c r="M15719" s="16" t="n">
        <f t="normal" ca="1">A15731</f>
        <v>0</v>
      </c>
    </row>
    <row r="15720" spans="1:13">
      <c r="A15720" t="s">
        <v>4</v>
      </c>
      <c r="B15720" s="4" t="s">
        <v>5</v>
      </c>
      <c r="C15720" s="4" t="s">
        <v>13</v>
      </c>
      <c r="D15720" s="4" t="s">
        <v>10</v>
      </c>
      <c r="E15720" s="4" t="s">
        <v>6</v>
      </c>
    </row>
    <row r="15721" spans="1:13">
      <c r="A15721" t="n">
        <v>110032</v>
      </c>
      <c r="B15721" s="52" t="n">
        <v>51</v>
      </c>
      <c r="C15721" s="7" t="n">
        <v>4</v>
      </c>
      <c r="D15721" s="7" t="n">
        <v>11</v>
      </c>
      <c r="E15721" s="7" t="s">
        <v>1453</v>
      </c>
    </row>
    <row r="15722" spans="1:13">
      <c r="A15722" t="s">
        <v>4</v>
      </c>
      <c r="B15722" s="4" t="s">
        <v>5</v>
      </c>
      <c r="C15722" s="4" t="s">
        <v>10</v>
      </c>
    </row>
    <row r="15723" spans="1:13">
      <c r="A15723" t="n">
        <v>110045</v>
      </c>
      <c r="B15723" s="53" t="n">
        <v>16</v>
      </c>
      <c r="C15723" s="7" t="n">
        <v>0</v>
      </c>
    </row>
    <row r="15724" spans="1:13">
      <c r="A15724" t="s">
        <v>4</v>
      </c>
      <c r="B15724" s="4" t="s">
        <v>5</v>
      </c>
      <c r="C15724" s="4" t="s">
        <v>10</v>
      </c>
      <c r="D15724" s="4" t="s">
        <v>111</v>
      </c>
      <c r="E15724" s="4" t="s">
        <v>13</v>
      </c>
      <c r="F15724" s="4" t="s">
        <v>13</v>
      </c>
    </row>
    <row r="15725" spans="1:13">
      <c r="A15725" t="n">
        <v>110048</v>
      </c>
      <c r="B15725" s="32" t="n">
        <v>26</v>
      </c>
      <c r="C15725" s="7" t="n">
        <v>11</v>
      </c>
      <c r="D15725" s="7" t="s">
        <v>1456</v>
      </c>
      <c r="E15725" s="7" t="n">
        <v>2</v>
      </c>
      <c r="F15725" s="7" t="n">
        <v>0</v>
      </c>
    </row>
    <row r="15726" spans="1:13">
      <c r="A15726" t="s">
        <v>4</v>
      </c>
      <c r="B15726" s="4" t="s">
        <v>5</v>
      </c>
    </row>
    <row r="15727" spans="1:13">
      <c r="A15727" t="n">
        <v>110063</v>
      </c>
      <c r="B15727" s="33" t="n">
        <v>28</v>
      </c>
    </row>
    <row r="15728" spans="1:13">
      <c r="A15728" t="s">
        <v>4</v>
      </c>
      <c r="B15728" s="4" t="s">
        <v>5</v>
      </c>
      <c r="C15728" s="4" t="s">
        <v>84</v>
      </c>
    </row>
    <row r="15729" spans="1:13">
      <c r="A15729" t="n">
        <v>110064</v>
      </c>
      <c r="B15729" s="29" t="n">
        <v>3</v>
      </c>
      <c r="C15729" s="16" t="n">
        <f t="normal" ca="1">A15863</f>
        <v>0</v>
      </c>
    </row>
    <row r="15730" spans="1:13">
      <c r="A15730" t="s">
        <v>4</v>
      </c>
      <c r="B15730" s="4" t="s">
        <v>5</v>
      </c>
      <c r="C15730" s="4" t="s">
        <v>13</v>
      </c>
      <c r="D15730" s="4" t="s">
        <v>13</v>
      </c>
      <c r="E15730" s="4" t="s">
        <v>9</v>
      </c>
      <c r="F15730" s="4" t="s">
        <v>13</v>
      </c>
      <c r="G15730" s="4" t="s">
        <v>13</v>
      </c>
    </row>
    <row r="15731" spans="1:13">
      <c r="A15731" t="n">
        <v>110069</v>
      </c>
      <c r="B15731" s="25" t="n">
        <v>18</v>
      </c>
      <c r="C15731" s="7" t="n">
        <v>30</v>
      </c>
      <c r="D15731" s="7" t="n">
        <v>0</v>
      </c>
      <c r="E15731" s="7" t="n">
        <v>65533</v>
      </c>
      <c r="F15731" s="7" t="n">
        <v>19</v>
      </c>
      <c r="G15731" s="7" t="n">
        <v>1</v>
      </c>
    </row>
    <row r="15732" spans="1:13">
      <c r="A15732" t="s">
        <v>4</v>
      </c>
      <c r="B15732" s="4" t="s">
        <v>5</v>
      </c>
      <c r="C15732" s="4" t="s">
        <v>13</v>
      </c>
      <c r="D15732" s="4" t="s">
        <v>13</v>
      </c>
      <c r="E15732" s="4" t="s">
        <v>10</v>
      </c>
      <c r="F15732" s="4" t="s">
        <v>10</v>
      </c>
      <c r="G15732" s="4" t="s">
        <v>10</v>
      </c>
      <c r="H15732" s="4" t="s">
        <v>10</v>
      </c>
      <c r="I15732" s="4" t="s">
        <v>10</v>
      </c>
      <c r="J15732" s="4" t="s">
        <v>10</v>
      </c>
      <c r="K15732" s="4" t="s">
        <v>10</v>
      </c>
      <c r="L15732" s="4" t="s">
        <v>10</v>
      </c>
      <c r="M15732" s="4" t="s">
        <v>10</v>
      </c>
      <c r="N15732" s="4" t="s">
        <v>10</v>
      </c>
      <c r="O15732" s="4" t="s">
        <v>10</v>
      </c>
      <c r="P15732" s="4" t="s">
        <v>10</v>
      </c>
      <c r="Q15732" s="4" t="s">
        <v>10</v>
      </c>
      <c r="R15732" s="4" t="s">
        <v>10</v>
      </c>
      <c r="S15732" s="4" t="s">
        <v>10</v>
      </c>
      <c r="T15732" s="4" t="s">
        <v>10</v>
      </c>
    </row>
    <row r="15733" spans="1:13">
      <c r="A15733" t="n">
        <v>110078</v>
      </c>
      <c r="B15733" s="54" t="n">
        <v>154</v>
      </c>
      <c r="C15733" s="7" t="n">
        <v>0</v>
      </c>
      <c r="D15733" s="7" t="n">
        <v>1</v>
      </c>
      <c r="E15733" s="7" t="n">
        <v>1</v>
      </c>
      <c r="F15733" s="7" t="n">
        <v>3</v>
      </c>
      <c r="G15733" s="7" t="n">
        <v>5</v>
      </c>
      <c r="H15733" s="7" t="n">
        <v>7</v>
      </c>
      <c r="I15733" s="7" t="n">
        <v>9</v>
      </c>
      <c r="J15733" s="7" t="n">
        <v>2</v>
      </c>
      <c r="K15733" s="7" t="n">
        <v>4</v>
      </c>
      <c r="L15733" s="7" t="n">
        <v>6</v>
      </c>
      <c r="M15733" s="7" t="n">
        <v>8</v>
      </c>
      <c r="N15733" s="7" t="n">
        <v>11</v>
      </c>
      <c r="O15733" s="7" t="n">
        <v>65533</v>
      </c>
      <c r="P15733" s="7" t="n">
        <v>65533</v>
      </c>
      <c r="Q15733" s="7" t="n">
        <v>65533</v>
      </c>
      <c r="R15733" s="7" t="n">
        <v>65533</v>
      </c>
      <c r="S15733" s="7" t="n">
        <v>65533</v>
      </c>
      <c r="T15733" s="7" t="n">
        <v>65533</v>
      </c>
    </row>
    <row r="15734" spans="1:13">
      <c r="A15734" t="s">
        <v>4</v>
      </c>
      <c r="B15734" s="4" t="s">
        <v>5</v>
      </c>
      <c r="C15734" s="4" t="s">
        <v>13</v>
      </c>
      <c r="D15734" s="4" t="s">
        <v>13</v>
      </c>
      <c r="E15734" s="4" t="s">
        <v>13</v>
      </c>
      <c r="F15734" s="4" t="s">
        <v>9</v>
      </c>
      <c r="G15734" s="4" t="s">
        <v>13</v>
      </c>
      <c r="H15734" s="4" t="s">
        <v>13</v>
      </c>
      <c r="I15734" s="4" t="s">
        <v>84</v>
      </c>
    </row>
    <row r="15735" spans="1:13">
      <c r="A15735" t="n">
        <v>110113</v>
      </c>
      <c r="B15735" s="15" t="n">
        <v>5</v>
      </c>
      <c r="C15735" s="7" t="n">
        <v>35</v>
      </c>
      <c r="D15735" s="7" t="n">
        <v>30</v>
      </c>
      <c r="E15735" s="7" t="n">
        <v>0</v>
      </c>
      <c r="F15735" s="7" t="n">
        <v>1</v>
      </c>
      <c r="G15735" s="7" t="n">
        <v>2</v>
      </c>
      <c r="H15735" s="7" t="n">
        <v>1</v>
      </c>
      <c r="I15735" s="16" t="n">
        <f t="normal" ca="1">A15747</f>
        <v>0</v>
      </c>
    </row>
    <row r="15736" spans="1:13">
      <c r="A15736" t="s">
        <v>4</v>
      </c>
      <c r="B15736" s="4" t="s">
        <v>5</v>
      </c>
      <c r="C15736" s="4" t="s">
        <v>13</v>
      </c>
      <c r="D15736" s="4" t="s">
        <v>10</v>
      </c>
      <c r="E15736" s="4" t="s">
        <v>6</v>
      </c>
    </row>
    <row r="15737" spans="1:13">
      <c r="A15737" t="n">
        <v>110127</v>
      </c>
      <c r="B15737" s="52" t="n">
        <v>51</v>
      </c>
      <c r="C15737" s="7" t="n">
        <v>4</v>
      </c>
      <c r="D15737" s="7" t="n">
        <v>1</v>
      </c>
      <c r="E15737" s="7" t="s">
        <v>1453</v>
      </c>
    </row>
    <row r="15738" spans="1:13">
      <c r="A15738" t="s">
        <v>4</v>
      </c>
      <c r="B15738" s="4" t="s">
        <v>5</v>
      </c>
      <c r="C15738" s="4" t="s">
        <v>10</v>
      </c>
    </row>
    <row r="15739" spans="1:13">
      <c r="A15739" t="n">
        <v>110140</v>
      </c>
      <c r="B15739" s="53" t="n">
        <v>16</v>
      </c>
      <c r="C15739" s="7" t="n">
        <v>0</v>
      </c>
    </row>
    <row r="15740" spans="1:13">
      <c r="A15740" t="s">
        <v>4</v>
      </c>
      <c r="B15740" s="4" t="s">
        <v>5</v>
      </c>
      <c r="C15740" s="4" t="s">
        <v>10</v>
      </c>
      <c r="D15740" s="4" t="s">
        <v>111</v>
      </c>
      <c r="E15740" s="4" t="s">
        <v>13</v>
      </c>
      <c r="F15740" s="4" t="s">
        <v>13</v>
      </c>
    </row>
    <row r="15741" spans="1:13">
      <c r="A15741" t="n">
        <v>110143</v>
      </c>
      <c r="B15741" s="32" t="n">
        <v>26</v>
      </c>
      <c r="C15741" s="7" t="n">
        <v>1</v>
      </c>
      <c r="D15741" s="7" t="s">
        <v>1457</v>
      </c>
      <c r="E15741" s="7" t="n">
        <v>2</v>
      </c>
      <c r="F15741" s="7" t="n">
        <v>0</v>
      </c>
    </row>
    <row r="15742" spans="1:13">
      <c r="A15742" t="s">
        <v>4</v>
      </c>
      <c r="B15742" s="4" t="s">
        <v>5</v>
      </c>
    </row>
    <row r="15743" spans="1:13">
      <c r="A15743" t="n">
        <v>110158</v>
      </c>
      <c r="B15743" s="33" t="n">
        <v>28</v>
      </c>
    </row>
    <row r="15744" spans="1:13">
      <c r="A15744" t="s">
        <v>4</v>
      </c>
      <c r="B15744" s="4" t="s">
        <v>5</v>
      </c>
      <c r="C15744" s="4" t="s">
        <v>84</v>
      </c>
    </row>
    <row r="15745" spans="1:20">
      <c r="A15745" t="n">
        <v>110159</v>
      </c>
      <c r="B15745" s="29" t="n">
        <v>3</v>
      </c>
      <c r="C15745" s="16" t="n">
        <f t="normal" ca="1">A15863</f>
        <v>0</v>
      </c>
    </row>
    <row r="15746" spans="1:20">
      <c r="A15746" t="s">
        <v>4</v>
      </c>
      <c r="B15746" s="4" t="s">
        <v>5</v>
      </c>
      <c r="C15746" s="4" t="s">
        <v>13</v>
      </c>
      <c r="D15746" s="4" t="s">
        <v>13</v>
      </c>
      <c r="E15746" s="4" t="s">
        <v>13</v>
      </c>
      <c r="F15746" s="4" t="s">
        <v>9</v>
      </c>
      <c r="G15746" s="4" t="s">
        <v>13</v>
      </c>
      <c r="H15746" s="4" t="s">
        <v>13</v>
      </c>
      <c r="I15746" s="4" t="s">
        <v>84</v>
      </c>
    </row>
    <row r="15747" spans="1:20">
      <c r="A15747" t="n">
        <v>110164</v>
      </c>
      <c r="B15747" s="15" t="n">
        <v>5</v>
      </c>
      <c r="C15747" s="7" t="n">
        <v>35</v>
      </c>
      <c r="D15747" s="7" t="n">
        <v>30</v>
      </c>
      <c r="E15747" s="7" t="n">
        <v>0</v>
      </c>
      <c r="F15747" s="7" t="n">
        <v>3</v>
      </c>
      <c r="G15747" s="7" t="n">
        <v>2</v>
      </c>
      <c r="H15747" s="7" t="n">
        <v>1</v>
      </c>
      <c r="I15747" s="16" t="n">
        <f t="normal" ca="1">A15759</f>
        <v>0</v>
      </c>
    </row>
    <row r="15748" spans="1:20">
      <c r="A15748" t="s">
        <v>4</v>
      </c>
      <c r="B15748" s="4" t="s">
        <v>5</v>
      </c>
      <c r="C15748" s="4" t="s">
        <v>13</v>
      </c>
      <c r="D15748" s="4" t="s">
        <v>10</v>
      </c>
      <c r="E15748" s="4" t="s">
        <v>6</v>
      </c>
    </row>
    <row r="15749" spans="1:20">
      <c r="A15749" t="n">
        <v>110178</v>
      </c>
      <c r="B15749" s="52" t="n">
        <v>51</v>
      </c>
      <c r="C15749" s="7" t="n">
        <v>4</v>
      </c>
      <c r="D15749" s="7" t="n">
        <v>3</v>
      </c>
      <c r="E15749" s="7" t="s">
        <v>1453</v>
      </c>
    </row>
    <row r="15750" spans="1:20">
      <c r="A15750" t="s">
        <v>4</v>
      </c>
      <c r="B15750" s="4" t="s">
        <v>5</v>
      </c>
      <c r="C15750" s="4" t="s">
        <v>10</v>
      </c>
    </row>
    <row r="15751" spans="1:20">
      <c r="A15751" t="n">
        <v>110191</v>
      </c>
      <c r="B15751" s="53" t="n">
        <v>16</v>
      </c>
      <c r="C15751" s="7" t="n">
        <v>0</v>
      </c>
    </row>
    <row r="15752" spans="1:20">
      <c r="A15752" t="s">
        <v>4</v>
      </c>
      <c r="B15752" s="4" t="s">
        <v>5</v>
      </c>
      <c r="C15752" s="4" t="s">
        <v>10</v>
      </c>
      <c r="D15752" s="4" t="s">
        <v>111</v>
      </c>
      <c r="E15752" s="4" t="s">
        <v>13</v>
      </c>
      <c r="F15752" s="4" t="s">
        <v>13</v>
      </c>
    </row>
    <row r="15753" spans="1:20">
      <c r="A15753" t="n">
        <v>110194</v>
      </c>
      <c r="B15753" s="32" t="n">
        <v>26</v>
      </c>
      <c r="C15753" s="7" t="n">
        <v>3</v>
      </c>
      <c r="D15753" s="7" t="s">
        <v>1457</v>
      </c>
      <c r="E15753" s="7" t="n">
        <v>2</v>
      </c>
      <c r="F15753" s="7" t="n">
        <v>0</v>
      </c>
    </row>
    <row r="15754" spans="1:20">
      <c r="A15754" t="s">
        <v>4</v>
      </c>
      <c r="B15754" s="4" t="s">
        <v>5</v>
      </c>
    </row>
    <row r="15755" spans="1:20">
      <c r="A15755" t="n">
        <v>110209</v>
      </c>
      <c r="B15755" s="33" t="n">
        <v>28</v>
      </c>
    </row>
    <row r="15756" spans="1:20">
      <c r="A15756" t="s">
        <v>4</v>
      </c>
      <c r="B15756" s="4" t="s">
        <v>5</v>
      </c>
      <c r="C15756" s="4" t="s">
        <v>84</v>
      </c>
    </row>
    <row r="15757" spans="1:20">
      <c r="A15757" t="n">
        <v>110210</v>
      </c>
      <c r="B15757" s="29" t="n">
        <v>3</v>
      </c>
      <c r="C15757" s="16" t="n">
        <f t="normal" ca="1">A15863</f>
        <v>0</v>
      </c>
    </row>
    <row r="15758" spans="1:20">
      <c r="A15758" t="s">
        <v>4</v>
      </c>
      <c r="B15758" s="4" t="s">
        <v>5</v>
      </c>
      <c r="C15758" s="4" t="s">
        <v>13</v>
      </c>
      <c r="D15758" s="4" t="s">
        <v>13</v>
      </c>
      <c r="E15758" s="4" t="s">
        <v>13</v>
      </c>
      <c r="F15758" s="4" t="s">
        <v>9</v>
      </c>
      <c r="G15758" s="4" t="s">
        <v>13</v>
      </c>
      <c r="H15758" s="4" t="s">
        <v>13</v>
      </c>
      <c r="I15758" s="4" t="s">
        <v>84</v>
      </c>
    </row>
    <row r="15759" spans="1:20">
      <c r="A15759" t="n">
        <v>110215</v>
      </c>
      <c r="B15759" s="15" t="n">
        <v>5</v>
      </c>
      <c r="C15759" s="7" t="n">
        <v>35</v>
      </c>
      <c r="D15759" s="7" t="n">
        <v>30</v>
      </c>
      <c r="E15759" s="7" t="n">
        <v>0</v>
      </c>
      <c r="F15759" s="7" t="n">
        <v>5</v>
      </c>
      <c r="G15759" s="7" t="n">
        <v>2</v>
      </c>
      <c r="H15759" s="7" t="n">
        <v>1</v>
      </c>
      <c r="I15759" s="16" t="n">
        <f t="normal" ca="1">A15771</f>
        <v>0</v>
      </c>
    </row>
    <row r="15760" spans="1:20">
      <c r="A15760" t="s">
        <v>4</v>
      </c>
      <c r="B15760" s="4" t="s">
        <v>5</v>
      </c>
      <c r="C15760" s="4" t="s">
        <v>13</v>
      </c>
      <c r="D15760" s="4" t="s">
        <v>10</v>
      </c>
      <c r="E15760" s="4" t="s">
        <v>6</v>
      </c>
    </row>
    <row r="15761" spans="1:9">
      <c r="A15761" t="n">
        <v>110229</v>
      </c>
      <c r="B15761" s="52" t="n">
        <v>51</v>
      </c>
      <c r="C15761" s="7" t="n">
        <v>4</v>
      </c>
      <c r="D15761" s="7" t="n">
        <v>5</v>
      </c>
      <c r="E15761" s="7" t="s">
        <v>1453</v>
      </c>
    </row>
    <row r="15762" spans="1:9">
      <c r="A15762" t="s">
        <v>4</v>
      </c>
      <c r="B15762" s="4" t="s">
        <v>5</v>
      </c>
      <c r="C15762" s="4" t="s">
        <v>10</v>
      </c>
    </row>
    <row r="15763" spans="1:9">
      <c r="A15763" t="n">
        <v>110242</v>
      </c>
      <c r="B15763" s="53" t="n">
        <v>16</v>
      </c>
      <c r="C15763" s="7" t="n">
        <v>0</v>
      </c>
    </row>
    <row r="15764" spans="1:9">
      <c r="A15764" t="s">
        <v>4</v>
      </c>
      <c r="B15764" s="4" t="s">
        <v>5</v>
      </c>
      <c r="C15764" s="4" t="s">
        <v>10</v>
      </c>
      <c r="D15764" s="4" t="s">
        <v>111</v>
      </c>
      <c r="E15764" s="4" t="s">
        <v>13</v>
      </c>
      <c r="F15764" s="4" t="s">
        <v>13</v>
      </c>
    </row>
    <row r="15765" spans="1:9">
      <c r="A15765" t="n">
        <v>110245</v>
      </c>
      <c r="B15765" s="32" t="n">
        <v>26</v>
      </c>
      <c r="C15765" s="7" t="n">
        <v>5</v>
      </c>
      <c r="D15765" s="7" t="s">
        <v>1457</v>
      </c>
      <c r="E15765" s="7" t="n">
        <v>2</v>
      </c>
      <c r="F15765" s="7" t="n">
        <v>0</v>
      </c>
    </row>
    <row r="15766" spans="1:9">
      <c r="A15766" t="s">
        <v>4</v>
      </c>
      <c r="B15766" s="4" t="s">
        <v>5</v>
      </c>
    </row>
    <row r="15767" spans="1:9">
      <c r="A15767" t="n">
        <v>110260</v>
      </c>
      <c r="B15767" s="33" t="n">
        <v>28</v>
      </c>
    </row>
    <row r="15768" spans="1:9">
      <c r="A15768" t="s">
        <v>4</v>
      </c>
      <c r="B15768" s="4" t="s">
        <v>5</v>
      </c>
      <c r="C15768" s="4" t="s">
        <v>84</v>
      </c>
    </row>
    <row r="15769" spans="1:9">
      <c r="A15769" t="n">
        <v>110261</v>
      </c>
      <c r="B15769" s="29" t="n">
        <v>3</v>
      </c>
      <c r="C15769" s="16" t="n">
        <f t="normal" ca="1">A15863</f>
        <v>0</v>
      </c>
    </row>
    <row r="15770" spans="1:9">
      <c r="A15770" t="s">
        <v>4</v>
      </c>
      <c r="B15770" s="4" t="s">
        <v>5</v>
      </c>
      <c r="C15770" s="4" t="s">
        <v>13</v>
      </c>
      <c r="D15770" s="4" t="s">
        <v>13</v>
      </c>
      <c r="E15770" s="4" t="s">
        <v>13</v>
      </c>
      <c r="F15770" s="4" t="s">
        <v>9</v>
      </c>
      <c r="G15770" s="4" t="s">
        <v>13</v>
      </c>
      <c r="H15770" s="4" t="s">
        <v>13</v>
      </c>
      <c r="I15770" s="4" t="s">
        <v>84</v>
      </c>
    </row>
    <row r="15771" spans="1:9">
      <c r="A15771" t="n">
        <v>110266</v>
      </c>
      <c r="B15771" s="15" t="n">
        <v>5</v>
      </c>
      <c r="C15771" s="7" t="n">
        <v>35</v>
      </c>
      <c r="D15771" s="7" t="n">
        <v>30</v>
      </c>
      <c r="E15771" s="7" t="n">
        <v>0</v>
      </c>
      <c r="F15771" s="7" t="n">
        <v>7</v>
      </c>
      <c r="G15771" s="7" t="n">
        <v>2</v>
      </c>
      <c r="H15771" s="7" t="n">
        <v>1</v>
      </c>
      <c r="I15771" s="16" t="n">
        <f t="normal" ca="1">A15783</f>
        <v>0</v>
      </c>
    </row>
    <row r="15772" spans="1:9">
      <c r="A15772" t="s">
        <v>4</v>
      </c>
      <c r="B15772" s="4" t="s">
        <v>5</v>
      </c>
      <c r="C15772" s="4" t="s">
        <v>13</v>
      </c>
      <c r="D15772" s="4" t="s">
        <v>10</v>
      </c>
      <c r="E15772" s="4" t="s">
        <v>6</v>
      </c>
    </row>
    <row r="15773" spans="1:9">
      <c r="A15773" t="n">
        <v>110280</v>
      </c>
      <c r="B15773" s="52" t="n">
        <v>51</v>
      </c>
      <c r="C15773" s="7" t="n">
        <v>4</v>
      </c>
      <c r="D15773" s="7" t="n">
        <v>7</v>
      </c>
      <c r="E15773" s="7" t="s">
        <v>1453</v>
      </c>
    </row>
    <row r="15774" spans="1:9">
      <c r="A15774" t="s">
        <v>4</v>
      </c>
      <c r="B15774" s="4" t="s">
        <v>5</v>
      </c>
      <c r="C15774" s="4" t="s">
        <v>10</v>
      </c>
    </row>
    <row r="15775" spans="1:9">
      <c r="A15775" t="n">
        <v>110293</v>
      </c>
      <c r="B15775" s="53" t="n">
        <v>16</v>
      </c>
      <c r="C15775" s="7" t="n">
        <v>0</v>
      </c>
    </row>
    <row r="15776" spans="1:9">
      <c r="A15776" t="s">
        <v>4</v>
      </c>
      <c r="B15776" s="4" t="s">
        <v>5</v>
      </c>
      <c r="C15776" s="4" t="s">
        <v>10</v>
      </c>
      <c r="D15776" s="4" t="s">
        <v>111</v>
      </c>
      <c r="E15776" s="4" t="s">
        <v>13</v>
      </c>
      <c r="F15776" s="4" t="s">
        <v>13</v>
      </c>
    </row>
    <row r="15777" spans="1:9">
      <c r="A15777" t="n">
        <v>110296</v>
      </c>
      <c r="B15777" s="32" t="n">
        <v>26</v>
      </c>
      <c r="C15777" s="7" t="n">
        <v>7</v>
      </c>
      <c r="D15777" s="7" t="s">
        <v>1457</v>
      </c>
      <c r="E15777" s="7" t="n">
        <v>2</v>
      </c>
      <c r="F15777" s="7" t="n">
        <v>0</v>
      </c>
    </row>
    <row r="15778" spans="1:9">
      <c r="A15778" t="s">
        <v>4</v>
      </c>
      <c r="B15778" s="4" t="s">
        <v>5</v>
      </c>
    </row>
    <row r="15779" spans="1:9">
      <c r="A15779" t="n">
        <v>110311</v>
      </c>
      <c r="B15779" s="33" t="n">
        <v>28</v>
      </c>
    </row>
    <row r="15780" spans="1:9">
      <c r="A15780" t="s">
        <v>4</v>
      </c>
      <c r="B15780" s="4" t="s">
        <v>5</v>
      </c>
      <c r="C15780" s="4" t="s">
        <v>84</v>
      </c>
    </row>
    <row r="15781" spans="1:9">
      <c r="A15781" t="n">
        <v>110312</v>
      </c>
      <c r="B15781" s="29" t="n">
        <v>3</v>
      </c>
      <c r="C15781" s="16" t="n">
        <f t="normal" ca="1">A15863</f>
        <v>0</v>
      </c>
    </row>
    <row r="15782" spans="1:9">
      <c r="A15782" t="s">
        <v>4</v>
      </c>
      <c r="B15782" s="4" t="s">
        <v>5</v>
      </c>
      <c r="C15782" s="4" t="s">
        <v>13</v>
      </c>
      <c r="D15782" s="4" t="s">
        <v>13</v>
      </c>
      <c r="E15782" s="4" t="s">
        <v>13</v>
      </c>
      <c r="F15782" s="4" t="s">
        <v>9</v>
      </c>
      <c r="G15782" s="4" t="s">
        <v>13</v>
      </c>
      <c r="H15782" s="4" t="s">
        <v>13</v>
      </c>
      <c r="I15782" s="4" t="s">
        <v>84</v>
      </c>
    </row>
    <row r="15783" spans="1:9">
      <c r="A15783" t="n">
        <v>110317</v>
      </c>
      <c r="B15783" s="15" t="n">
        <v>5</v>
      </c>
      <c r="C15783" s="7" t="n">
        <v>35</v>
      </c>
      <c r="D15783" s="7" t="n">
        <v>30</v>
      </c>
      <c r="E15783" s="7" t="n">
        <v>0</v>
      </c>
      <c r="F15783" s="7" t="n">
        <v>9</v>
      </c>
      <c r="G15783" s="7" t="n">
        <v>2</v>
      </c>
      <c r="H15783" s="7" t="n">
        <v>1</v>
      </c>
      <c r="I15783" s="16" t="n">
        <f t="normal" ca="1">A15795</f>
        <v>0</v>
      </c>
    </row>
    <row r="15784" spans="1:9">
      <c r="A15784" t="s">
        <v>4</v>
      </c>
      <c r="B15784" s="4" t="s">
        <v>5</v>
      </c>
      <c r="C15784" s="4" t="s">
        <v>13</v>
      </c>
      <c r="D15784" s="4" t="s">
        <v>10</v>
      </c>
      <c r="E15784" s="4" t="s">
        <v>6</v>
      </c>
    </row>
    <row r="15785" spans="1:9">
      <c r="A15785" t="n">
        <v>110331</v>
      </c>
      <c r="B15785" s="52" t="n">
        <v>51</v>
      </c>
      <c r="C15785" s="7" t="n">
        <v>4</v>
      </c>
      <c r="D15785" s="7" t="n">
        <v>9</v>
      </c>
      <c r="E15785" s="7" t="s">
        <v>1453</v>
      </c>
    </row>
    <row r="15786" spans="1:9">
      <c r="A15786" t="s">
        <v>4</v>
      </c>
      <c r="B15786" s="4" t="s">
        <v>5</v>
      </c>
      <c r="C15786" s="4" t="s">
        <v>10</v>
      </c>
    </row>
    <row r="15787" spans="1:9">
      <c r="A15787" t="n">
        <v>110344</v>
      </c>
      <c r="B15787" s="53" t="n">
        <v>16</v>
      </c>
      <c r="C15787" s="7" t="n">
        <v>0</v>
      </c>
    </row>
    <row r="15788" spans="1:9">
      <c r="A15788" t="s">
        <v>4</v>
      </c>
      <c r="B15788" s="4" t="s">
        <v>5</v>
      </c>
      <c r="C15788" s="4" t="s">
        <v>10</v>
      </c>
      <c r="D15788" s="4" t="s">
        <v>111</v>
      </c>
      <c r="E15788" s="4" t="s">
        <v>13</v>
      </c>
      <c r="F15788" s="4" t="s">
        <v>13</v>
      </c>
    </row>
    <row r="15789" spans="1:9">
      <c r="A15789" t="n">
        <v>110347</v>
      </c>
      <c r="B15789" s="32" t="n">
        <v>26</v>
      </c>
      <c r="C15789" s="7" t="n">
        <v>9</v>
      </c>
      <c r="D15789" s="7" t="s">
        <v>1457</v>
      </c>
      <c r="E15789" s="7" t="n">
        <v>2</v>
      </c>
      <c r="F15789" s="7" t="n">
        <v>0</v>
      </c>
    </row>
    <row r="15790" spans="1:9">
      <c r="A15790" t="s">
        <v>4</v>
      </c>
      <c r="B15790" s="4" t="s">
        <v>5</v>
      </c>
    </row>
    <row r="15791" spans="1:9">
      <c r="A15791" t="n">
        <v>110362</v>
      </c>
      <c r="B15791" s="33" t="n">
        <v>28</v>
      </c>
    </row>
    <row r="15792" spans="1:9">
      <c r="A15792" t="s">
        <v>4</v>
      </c>
      <c r="B15792" s="4" t="s">
        <v>5</v>
      </c>
      <c r="C15792" s="4" t="s">
        <v>84</v>
      </c>
    </row>
    <row r="15793" spans="1:9">
      <c r="A15793" t="n">
        <v>110363</v>
      </c>
      <c r="B15793" s="29" t="n">
        <v>3</v>
      </c>
      <c r="C15793" s="16" t="n">
        <f t="normal" ca="1">A15863</f>
        <v>0</v>
      </c>
    </row>
    <row r="15794" spans="1:9">
      <c r="A15794" t="s">
        <v>4</v>
      </c>
      <c r="B15794" s="4" t="s">
        <v>5</v>
      </c>
      <c r="C15794" s="4" t="s">
        <v>13</v>
      </c>
      <c r="D15794" s="4" t="s">
        <v>13</v>
      </c>
      <c r="E15794" s="4" t="s">
        <v>13</v>
      </c>
      <c r="F15794" s="4" t="s">
        <v>9</v>
      </c>
      <c r="G15794" s="4" t="s">
        <v>13</v>
      </c>
      <c r="H15794" s="4" t="s">
        <v>13</v>
      </c>
      <c r="I15794" s="4" t="s">
        <v>84</v>
      </c>
    </row>
    <row r="15795" spans="1:9">
      <c r="A15795" t="n">
        <v>110368</v>
      </c>
      <c r="B15795" s="15" t="n">
        <v>5</v>
      </c>
      <c r="C15795" s="7" t="n">
        <v>35</v>
      </c>
      <c r="D15795" s="7" t="n">
        <v>30</v>
      </c>
      <c r="E15795" s="7" t="n">
        <v>0</v>
      </c>
      <c r="F15795" s="7" t="n">
        <v>2</v>
      </c>
      <c r="G15795" s="7" t="n">
        <v>2</v>
      </c>
      <c r="H15795" s="7" t="n">
        <v>1</v>
      </c>
      <c r="I15795" s="16" t="n">
        <f t="normal" ca="1">A15807</f>
        <v>0</v>
      </c>
    </row>
    <row r="15796" spans="1:9">
      <c r="A15796" t="s">
        <v>4</v>
      </c>
      <c r="B15796" s="4" t="s">
        <v>5</v>
      </c>
      <c r="C15796" s="4" t="s">
        <v>13</v>
      </c>
      <c r="D15796" s="4" t="s">
        <v>10</v>
      </c>
      <c r="E15796" s="4" t="s">
        <v>6</v>
      </c>
    </row>
    <row r="15797" spans="1:9">
      <c r="A15797" t="n">
        <v>110382</v>
      </c>
      <c r="B15797" s="52" t="n">
        <v>51</v>
      </c>
      <c r="C15797" s="7" t="n">
        <v>4</v>
      </c>
      <c r="D15797" s="7" t="n">
        <v>2</v>
      </c>
      <c r="E15797" s="7" t="s">
        <v>1453</v>
      </c>
    </row>
    <row r="15798" spans="1:9">
      <c r="A15798" t="s">
        <v>4</v>
      </c>
      <c r="B15798" s="4" t="s">
        <v>5</v>
      </c>
      <c r="C15798" s="4" t="s">
        <v>10</v>
      </c>
    </row>
    <row r="15799" spans="1:9">
      <c r="A15799" t="n">
        <v>110395</v>
      </c>
      <c r="B15799" s="53" t="n">
        <v>16</v>
      </c>
      <c r="C15799" s="7" t="n">
        <v>0</v>
      </c>
    </row>
    <row r="15800" spans="1:9">
      <c r="A15800" t="s">
        <v>4</v>
      </c>
      <c r="B15800" s="4" t="s">
        <v>5</v>
      </c>
      <c r="C15800" s="4" t="s">
        <v>10</v>
      </c>
      <c r="D15800" s="4" t="s">
        <v>111</v>
      </c>
      <c r="E15800" s="4" t="s">
        <v>13</v>
      </c>
      <c r="F15800" s="4" t="s">
        <v>13</v>
      </c>
    </row>
    <row r="15801" spans="1:9">
      <c r="A15801" t="n">
        <v>110398</v>
      </c>
      <c r="B15801" s="32" t="n">
        <v>26</v>
      </c>
      <c r="C15801" s="7" t="n">
        <v>2</v>
      </c>
      <c r="D15801" s="7" t="s">
        <v>1457</v>
      </c>
      <c r="E15801" s="7" t="n">
        <v>2</v>
      </c>
      <c r="F15801" s="7" t="n">
        <v>0</v>
      </c>
    </row>
    <row r="15802" spans="1:9">
      <c r="A15802" t="s">
        <v>4</v>
      </c>
      <c r="B15802" s="4" t="s">
        <v>5</v>
      </c>
    </row>
    <row r="15803" spans="1:9">
      <c r="A15803" t="n">
        <v>110413</v>
      </c>
      <c r="B15803" s="33" t="n">
        <v>28</v>
      </c>
    </row>
    <row r="15804" spans="1:9">
      <c r="A15804" t="s">
        <v>4</v>
      </c>
      <c r="B15804" s="4" t="s">
        <v>5</v>
      </c>
      <c r="C15804" s="4" t="s">
        <v>84</v>
      </c>
    </row>
    <row r="15805" spans="1:9">
      <c r="A15805" t="n">
        <v>110414</v>
      </c>
      <c r="B15805" s="29" t="n">
        <v>3</v>
      </c>
      <c r="C15805" s="16" t="n">
        <f t="normal" ca="1">A15863</f>
        <v>0</v>
      </c>
    </row>
    <row r="15806" spans="1:9">
      <c r="A15806" t="s">
        <v>4</v>
      </c>
      <c r="B15806" s="4" t="s">
        <v>5</v>
      </c>
      <c r="C15806" s="4" t="s">
        <v>13</v>
      </c>
      <c r="D15806" s="4" t="s">
        <v>13</v>
      </c>
      <c r="E15806" s="4" t="s">
        <v>13</v>
      </c>
      <c r="F15806" s="4" t="s">
        <v>9</v>
      </c>
      <c r="G15806" s="4" t="s">
        <v>13</v>
      </c>
      <c r="H15806" s="4" t="s">
        <v>13</v>
      </c>
      <c r="I15806" s="4" t="s">
        <v>84</v>
      </c>
    </row>
    <row r="15807" spans="1:9">
      <c r="A15807" t="n">
        <v>110419</v>
      </c>
      <c r="B15807" s="15" t="n">
        <v>5</v>
      </c>
      <c r="C15807" s="7" t="n">
        <v>35</v>
      </c>
      <c r="D15807" s="7" t="n">
        <v>30</v>
      </c>
      <c r="E15807" s="7" t="n">
        <v>0</v>
      </c>
      <c r="F15807" s="7" t="n">
        <v>4</v>
      </c>
      <c r="G15807" s="7" t="n">
        <v>2</v>
      </c>
      <c r="H15807" s="7" t="n">
        <v>1</v>
      </c>
      <c r="I15807" s="16" t="n">
        <f t="normal" ca="1">A15819</f>
        <v>0</v>
      </c>
    </row>
    <row r="15808" spans="1:9">
      <c r="A15808" t="s">
        <v>4</v>
      </c>
      <c r="B15808" s="4" t="s">
        <v>5</v>
      </c>
      <c r="C15808" s="4" t="s">
        <v>13</v>
      </c>
      <c r="D15808" s="4" t="s">
        <v>10</v>
      </c>
      <c r="E15808" s="4" t="s">
        <v>6</v>
      </c>
    </row>
    <row r="15809" spans="1:9">
      <c r="A15809" t="n">
        <v>110433</v>
      </c>
      <c r="B15809" s="52" t="n">
        <v>51</v>
      </c>
      <c r="C15809" s="7" t="n">
        <v>4</v>
      </c>
      <c r="D15809" s="7" t="n">
        <v>4</v>
      </c>
      <c r="E15809" s="7" t="s">
        <v>1453</v>
      </c>
    </row>
    <row r="15810" spans="1:9">
      <c r="A15810" t="s">
        <v>4</v>
      </c>
      <c r="B15810" s="4" t="s">
        <v>5</v>
      </c>
      <c r="C15810" s="4" t="s">
        <v>10</v>
      </c>
    </row>
    <row r="15811" spans="1:9">
      <c r="A15811" t="n">
        <v>110446</v>
      </c>
      <c r="B15811" s="53" t="n">
        <v>16</v>
      </c>
      <c r="C15811" s="7" t="n">
        <v>0</v>
      </c>
    </row>
    <row r="15812" spans="1:9">
      <c r="A15812" t="s">
        <v>4</v>
      </c>
      <c r="B15812" s="4" t="s">
        <v>5</v>
      </c>
      <c r="C15812" s="4" t="s">
        <v>10</v>
      </c>
      <c r="D15812" s="4" t="s">
        <v>111</v>
      </c>
      <c r="E15812" s="4" t="s">
        <v>13</v>
      </c>
      <c r="F15812" s="4" t="s">
        <v>13</v>
      </c>
    </row>
    <row r="15813" spans="1:9">
      <c r="A15813" t="n">
        <v>110449</v>
      </c>
      <c r="B15813" s="32" t="n">
        <v>26</v>
      </c>
      <c r="C15813" s="7" t="n">
        <v>4</v>
      </c>
      <c r="D15813" s="7" t="s">
        <v>1457</v>
      </c>
      <c r="E15813" s="7" t="n">
        <v>2</v>
      </c>
      <c r="F15813" s="7" t="n">
        <v>0</v>
      </c>
    </row>
    <row r="15814" spans="1:9">
      <c r="A15814" t="s">
        <v>4</v>
      </c>
      <c r="B15814" s="4" t="s">
        <v>5</v>
      </c>
    </row>
    <row r="15815" spans="1:9">
      <c r="A15815" t="n">
        <v>110464</v>
      </c>
      <c r="B15815" s="33" t="n">
        <v>28</v>
      </c>
    </row>
    <row r="15816" spans="1:9">
      <c r="A15816" t="s">
        <v>4</v>
      </c>
      <c r="B15816" s="4" t="s">
        <v>5</v>
      </c>
      <c r="C15816" s="4" t="s">
        <v>84</v>
      </c>
    </row>
    <row r="15817" spans="1:9">
      <c r="A15817" t="n">
        <v>110465</v>
      </c>
      <c r="B15817" s="29" t="n">
        <v>3</v>
      </c>
      <c r="C15817" s="16" t="n">
        <f t="normal" ca="1">A15863</f>
        <v>0</v>
      </c>
    </row>
    <row r="15818" spans="1:9">
      <c r="A15818" t="s">
        <v>4</v>
      </c>
      <c r="B15818" s="4" t="s">
        <v>5</v>
      </c>
      <c r="C15818" s="4" t="s">
        <v>13</v>
      </c>
      <c r="D15818" s="4" t="s">
        <v>13</v>
      </c>
      <c r="E15818" s="4" t="s">
        <v>13</v>
      </c>
      <c r="F15818" s="4" t="s">
        <v>9</v>
      </c>
      <c r="G15818" s="4" t="s">
        <v>13</v>
      </c>
      <c r="H15818" s="4" t="s">
        <v>13</v>
      </c>
      <c r="I15818" s="4" t="s">
        <v>84</v>
      </c>
    </row>
    <row r="15819" spans="1:9">
      <c r="A15819" t="n">
        <v>110470</v>
      </c>
      <c r="B15819" s="15" t="n">
        <v>5</v>
      </c>
      <c r="C15819" s="7" t="n">
        <v>35</v>
      </c>
      <c r="D15819" s="7" t="n">
        <v>30</v>
      </c>
      <c r="E15819" s="7" t="n">
        <v>0</v>
      </c>
      <c r="F15819" s="7" t="n">
        <v>6</v>
      </c>
      <c r="G15819" s="7" t="n">
        <v>2</v>
      </c>
      <c r="H15819" s="7" t="n">
        <v>1</v>
      </c>
      <c r="I15819" s="16" t="n">
        <f t="normal" ca="1">A15831</f>
        <v>0</v>
      </c>
    </row>
    <row r="15820" spans="1:9">
      <c r="A15820" t="s">
        <v>4</v>
      </c>
      <c r="B15820" s="4" t="s">
        <v>5</v>
      </c>
      <c r="C15820" s="4" t="s">
        <v>13</v>
      </c>
      <c r="D15820" s="4" t="s">
        <v>10</v>
      </c>
      <c r="E15820" s="4" t="s">
        <v>6</v>
      </c>
    </row>
    <row r="15821" spans="1:9">
      <c r="A15821" t="n">
        <v>110484</v>
      </c>
      <c r="B15821" s="52" t="n">
        <v>51</v>
      </c>
      <c r="C15821" s="7" t="n">
        <v>4</v>
      </c>
      <c r="D15821" s="7" t="n">
        <v>6</v>
      </c>
      <c r="E15821" s="7" t="s">
        <v>1453</v>
      </c>
    </row>
    <row r="15822" spans="1:9">
      <c r="A15822" t="s">
        <v>4</v>
      </c>
      <c r="B15822" s="4" t="s">
        <v>5</v>
      </c>
      <c r="C15822" s="4" t="s">
        <v>10</v>
      </c>
    </row>
    <row r="15823" spans="1:9">
      <c r="A15823" t="n">
        <v>110497</v>
      </c>
      <c r="B15823" s="53" t="n">
        <v>16</v>
      </c>
      <c r="C15823" s="7" t="n">
        <v>0</v>
      </c>
    </row>
    <row r="15824" spans="1:9">
      <c r="A15824" t="s">
        <v>4</v>
      </c>
      <c r="B15824" s="4" t="s">
        <v>5</v>
      </c>
      <c r="C15824" s="4" t="s">
        <v>10</v>
      </c>
      <c r="D15824" s="4" t="s">
        <v>111</v>
      </c>
      <c r="E15824" s="4" t="s">
        <v>13</v>
      </c>
      <c r="F15824" s="4" t="s">
        <v>13</v>
      </c>
    </row>
    <row r="15825" spans="1:9">
      <c r="A15825" t="n">
        <v>110500</v>
      </c>
      <c r="B15825" s="32" t="n">
        <v>26</v>
      </c>
      <c r="C15825" s="7" t="n">
        <v>6</v>
      </c>
      <c r="D15825" s="7" t="s">
        <v>1457</v>
      </c>
      <c r="E15825" s="7" t="n">
        <v>2</v>
      </c>
      <c r="F15825" s="7" t="n">
        <v>0</v>
      </c>
    </row>
    <row r="15826" spans="1:9">
      <c r="A15826" t="s">
        <v>4</v>
      </c>
      <c r="B15826" s="4" t="s">
        <v>5</v>
      </c>
    </row>
    <row r="15827" spans="1:9">
      <c r="A15827" t="n">
        <v>110515</v>
      </c>
      <c r="B15827" s="33" t="n">
        <v>28</v>
      </c>
    </row>
    <row r="15828" spans="1:9">
      <c r="A15828" t="s">
        <v>4</v>
      </c>
      <c r="B15828" s="4" t="s">
        <v>5</v>
      </c>
      <c r="C15828" s="4" t="s">
        <v>84</v>
      </c>
    </row>
    <row r="15829" spans="1:9">
      <c r="A15829" t="n">
        <v>110516</v>
      </c>
      <c r="B15829" s="29" t="n">
        <v>3</v>
      </c>
      <c r="C15829" s="16" t="n">
        <f t="normal" ca="1">A15863</f>
        <v>0</v>
      </c>
    </row>
    <row r="15830" spans="1:9">
      <c r="A15830" t="s">
        <v>4</v>
      </c>
      <c r="B15830" s="4" t="s">
        <v>5</v>
      </c>
      <c r="C15830" s="4" t="s">
        <v>13</v>
      </c>
      <c r="D15830" s="4" t="s">
        <v>13</v>
      </c>
      <c r="E15830" s="4" t="s">
        <v>13</v>
      </c>
      <c r="F15830" s="4" t="s">
        <v>9</v>
      </c>
      <c r="G15830" s="4" t="s">
        <v>13</v>
      </c>
      <c r="H15830" s="4" t="s">
        <v>13</v>
      </c>
      <c r="I15830" s="4" t="s">
        <v>84</v>
      </c>
    </row>
    <row r="15831" spans="1:9">
      <c r="A15831" t="n">
        <v>110521</v>
      </c>
      <c r="B15831" s="15" t="n">
        <v>5</v>
      </c>
      <c r="C15831" s="7" t="n">
        <v>35</v>
      </c>
      <c r="D15831" s="7" t="n">
        <v>30</v>
      </c>
      <c r="E15831" s="7" t="n">
        <v>0</v>
      </c>
      <c r="F15831" s="7" t="n">
        <v>8</v>
      </c>
      <c r="G15831" s="7" t="n">
        <v>2</v>
      </c>
      <c r="H15831" s="7" t="n">
        <v>1</v>
      </c>
      <c r="I15831" s="16" t="n">
        <f t="normal" ca="1">A15843</f>
        <v>0</v>
      </c>
    </row>
    <row r="15832" spans="1:9">
      <c r="A15832" t="s">
        <v>4</v>
      </c>
      <c r="B15832" s="4" t="s">
        <v>5</v>
      </c>
      <c r="C15832" s="4" t="s">
        <v>13</v>
      </c>
      <c r="D15832" s="4" t="s">
        <v>10</v>
      </c>
      <c r="E15832" s="4" t="s">
        <v>6</v>
      </c>
    </row>
    <row r="15833" spans="1:9">
      <c r="A15833" t="n">
        <v>110535</v>
      </c>
      <c r="B15833" s="52" t="n">
        <v>51</v>
      </c>
      <c r="C15833" s="7" t="n">
        <v>4</v>
      </c>
      <c r="D15833" s="7" t="n">
        <v>8</v>
      </c>
      <c r="E15833" s="7" t="s">
        <v>1453</v>
      </c>
    </row>
    <row r="15834" spans="1:9">
      <c r="A15834" t="s">
        <v>4</v>
      </c>
      <c r="B15834" s="4" t="s">
        <v>5</v>
      </c>
      <c r="C15834" s="4" t="s">
        <v>10</v>
      </c>
    </row>
    <row r="15835" spans="1:9">
      <c r="A15835" t="n">
        <v>110548</v>
      </c>
      <c r="B15835" s="53" t="n">
        <v>16</v>
      </c>
      <c r="C15835" s="7" t="n">
        <v>0</v>
      </c>
    </row>
    <row r="15836" spans="1:9">
      <c r="A15836" t="s">
        <v>4</v>
      </c>
      <c r="B15836" s="4" t="s">
        <v>5</v>
      </c>
      <c r="C15836" s="4" t="s">
        <v>10</v>
      </c>
      <c r="D15836" s="4" t="s">
        <v>111</v>
      </c>
      <c r="E15836" s="4" t="s">
        <v>13</v>
      </c>
      <c r="F15836" s="4" t="s">
        <v>13</v>
      </c>
    </row>
    <row r="15837" spans="1:9">
      <c r="A15837" t="n">
        <v>110551</v>
      </c>
      <c r="B15837" s="32" t="n">
        <v>26</v>
      </c>
      <c r="C15837" s="7" t="n">
        <v>8</v>
      </c>
      <c r="D15837" s="7" t="s">
        <v>1457</v>
      </c>
      <c r="E15837" s="7" t="n">
        <v>2</v>
      </c>
      <c r="F15837" s="7" t="n">
        <v>0</v>
      </c>
    </row>
    <row r="15838" spans="1:9">
      <c r="A15838" t="s">
        <v>4</v>
      </c>
      <c r="B15838" s="4" t="s">
        <v>5</v>
      </c>
    </row>
    <row r="15839" spans="1:9">
      <c r="A15839" t="n">
        <v>110566</v>
      </c>
      <c r="B15839" s="33" t="n">
        <v>28</v>
      </c>
    </row>
    <row r="15840" spans="1:9">
      <c r="A15840" t="s">
        <v>4</v>
      </c>
      <c r="B15840" s="4" t="s">
        <v>5</v>
      </c>
      <c r="C15840" s="4" t="s">
        <v>84</v>
      </c>
    </row>
    <row r="15841" spans="1:9">
      <c r="A15841" t="n">
        <v>110567</v>
      </c>
      <c r="B15841" s="29" t="n">
        <v>3</v>
      </c>
      <c r="C15841" s="16" t="n">
        <f t="normal" ca="1">A15863</f>
        <v>0</v>
      </c>
    </row>
    <row r="15842" spans="1:9">
      <c r="A15842" t="s">
        <v>4</v>
      </c>
      <c r="B15842" s="4" t="s">
        <v>5</v>
      </c>
      <c r="C15842" s="4" t="s">
        <v>13</v>
      </c>
      <c r="D15842" s="4" t="s">
        <v>13</v>
      </c>
      <c r="E15842" s="4" t="s">
        <v>13</v>
      </c>
      <c r="F15842" s="4" t="s">
        <v>9</v>
      </c>
      <c r="G15842" s="4" t="s">
        <v>13</v>
      </c>
      <c r="H15842" s="4" t="s">
        <v>13</v>
      </c>
      <c r="I15842" s="4" t="s">
        <v>84</v>
      </c>
    </row>
    <row r="15843" spans="1:9">
      <c r="A15843" t="n">
        <v>110572</v>
      </c>
      <c r="B15843" s="15" t="n">
        <v>5</v>
      </c>
      <c r="C15843" s="7" t="n">
        <v>35</v>
      </c>
      <c r="D15843" s="7" t="n">
        <v>30</v>
      </c>
      <c r="E15843" s="7" t="n">
        <v>0</v>
      </c>
      <c r="F15843" s="7" t="n">
        <v>11</v>
      </c>
      <c r="G15843" s="7" t="n">
        <v>2</v>
      </c>
      <c r="H15843" s="7" t="n">
        <v>1</v>
      </c>
      <c r="I15843" s="16" t="n">
        <f t="normal" ca="1">A15855</f>
        <v>0</v>
      </c>
    </row>
    <row r="15844" spans="1:9">
      <c r="A15844" t="s">
        <v>4</v>
      </c>
      <c r="B15844" s="4" t="s">
        <v>5</v>
      </c>
      <c r="C15844" s="4" t="s">
        <v>13</v>
      </c>
      <c r="D15844" s="4" t="s">
        <v>10</v>
      </c>
      <c r="E15844" s="4" t="s">
        <v>6</v>
      </c>
    </row>
    <row r="15845" spans="1:9">
      <c r="A15845" t="n">
        <v>110586</v>
      </c>
      <c r="B15845" s="52" t="n">
        <v>51</v>
      </c>
      <c r="C15845" s="7" t="n">
        <v>4</v>
      </c>
      <c r="D15845" s="7" t="n">
        <v>11</v>
      </c>
      <c r="E15845" s="7" t="s">
        <v>1453</v>
      </c>
    </row>
    <row r="15846" spans="1:9">
      <c r="A15846" t="s">
        <v>4</v>
      </c>
      <c r="B15846" s="4" t="s">
        <v>5</v>
      </c>
      <c r="C15846" s="4" t="s">
        <v>10</v>
      </c>
    </row>
    <row r="15847" spans="1:9">
      <c r="A15847" t="n">
        <v>110599</v>
      </c>
      <c r="B15847" s="53" t="n">
        <v>16</v>
      </c>
      <c r="C15847" s="7" t="n">
        <v>0</v>
      </c>
    </row>
    <row r="15848" spans="1:9">
      <c r="A15848" t="s">
        <v>4</v>
      </c>
      <c r="B15848" s="4" t="s">
        <v>5</v>
      </c>
      <c r="C15848" s="4" t="s">
        <v>10</v>
      </c>
      <c r="D15848" s="4" t="s">
        <v>111</v>
      </c>
      <c r="E15848" s="4" t="s">
        <v>13</v>
      </c>
      <c r="F15848" s="4" t="s">
        <v>13</v>
      </c>
    </row>
    <row r="15849" spans="1:9">
      <c r="A15849" t="n">
        <v>110602</v>
      </c>
      <c r="B15849" s="32" t="n">
        <v>26</v>
      </c>
      <c r="C15849" s="7" t="n">
        <v>11</v>
      </c>
      <c r="D15849" s="7" t="s">
        <v>1457</v>
      </c>
      <c r="E15849" s="7" t="n">
        <v>2</v>
      </c>
      <c r="F15849" s="7" t="n">
        <v>0</v>
      </c>
    </row>
    <row r="15850" spans="1:9">
      <c r="A15850" t="s">
        <v>4</v>
      </c>
      <c r="B15850" s="4" t="s">
        <v>5</v>
      </c>
    </row>
    <row r="15851" spans="1:9">
      <c r="A15851" t="n">
        <v>110617</v>
      </c>
      <c r="B15851" s="33" t="n">
        <v>28</v>
      </c>
    </row>
    <row r="15852" spans="1:9">
      <c r="A15852" t="s">
        <v>4</v>
      </c>
      <c r="B15852" s="4" t="s">
        <v>5</v>
      </c>
      <c r="C15852" s="4" t="s">
        <v>84</v>
      </c>
    </row>
    <row r="15853" spans="1:9">
      <c r="A15853" t="n">
        <v>110618</v>
      </c>
      <c r="B15853" s="29" t="n">
        <v>3</v>
      </c>
      <c r="C15853" s="16" t="n">
        <f t="normal" ca="1">A15863</f>
        <v>0</v>
      </c>
    </row>
    <row r="15854" spans="1:9">
      <c r="A15854" t="s">
        <v>4</v>
      </c>
      <c r="B15854" s="4" t="s">
        <v>5</v>
      </c>
      <c r="C15854" s="4" t="s">
        <v>13</v>
      </c>
      <c r="D15854" s="4" t="s">
        <v>10</v>
      </c>
      <c r="E15854" s="4" t="s">
        <v>6</v>
      </c>
    </row>
    <row r="15855" spans="1:9">
      <c r="A15855" t="n">
        <v>110623</v>
      </c>
      <c r="B15855" s="52" t="n">
        <v>51</v>
      </c>
      <c r="C15855" s="7" t="n">
        <v>4</v>
      </c>
      <c r="D15855" s="7" t="n">
        <v>0</v>
      </c>
      <c r="E15855" s="7" t="s">
        <v>1453</v>
      </c>
    </row>
    <row r="15856" spans="1:9">
      <c r="A15856" t="s">
        <v>4</v>
      </c>
      <c r="B15856" s="4" t="s">
        <v>5</v>
      </c>
      <c r="C15856" s="4" t="s">
        <v>10</v>
      </c>
    </row>
    <row r="15857" spans="1:9">
      <c r="A15857" t="n">
        <v>110636</v>
      </c>
      <c r="B15857" s="53" t="n">
        <v>16</v>
      </c>
      <c r="C15857" s="7" t="n">
        <v>0</v>
      </c>
    </row>
    <row r="15858" spans="1:9">
      <c r="A15858" t="s">
        <v>4</v>
      </c>
      <c r="B15858" s="4" t="s">
        <v>5</v>
      </c>
      <c r="C15858" s="4" t="s">
        <v>10</v>
      </c>
      <c r="D15858" s="4" t="s">
        <v>111</v>
      </c>
      <c r="E15858" s="4" t="s">
        <v>13</v>
      </c>
      <c r="F15858" s="4" t="s">
        <v>13</v>
      </c>
    </row>
    <row r="15859" spans="1:9">
      <c r="A15859" t="n">
        <v>110639</v>
      </c>
      <c r="B15859" s="32" t="n">
        <v>26</v>
      </c>
      <c r="C15859" s="7" t="n">
        <v>0</v>
      </c>
      <c r="D15859" s="7" t="s">
        <v>1458</v>
      </c>
      <c r="E15859" s="7" t="n">
        <v>2</v>
      </c>
      <c r="F15859" s="7" t="n">
        <v>0</v>
      </c>
    </row>
    <row r="15860" spans="1:9">
      <c r="A15860" t="s">
        <v>4</v>
      </c>
      <c r="B15860" s="4" t="s">
        <v>5</v>
      </c>
    </row>
    <row r="15861" spans="1:9">
      <c r="A15861" t="n">
        <v>110652</v>
      </c>
      <c r="B15861" s="33" t="n">
        <v>28</v>
      </c>
    </row>
    <row r="15862" spans="1:9">
      <c r="A15862" t="s">
        <v>4</v>
      </c>
      <c r="B15862" s="4" t="s">
        <v>5</v>
      </c>
      <c r="C15862" s="4" t="s">
        <v>84</v>
      </c>
    </row>
    <row r="15863" spans="1:9">
      <c r="A15863" t="n">
        <v>110653</v>
      </c>
      <c r="B15863" s="29" t="n">
        <v>3</v>
      </c>
      <c r="C15863" s="16" t="n">
        <f t="normal" ca="1">A15869</f>
        <v>0</v>
      </c>
    </row>
    <row r="15864" spans="1:9">
      <c r="A15864" t="s">
        <v>4</v>
      </c>
      <c r="B15864" s="4" t="s">
        <v>5</v>
      </c>
      <c r="C15864" s="4" t="s">
        <v>13</v>
      </c>
      <c r="D15864" s="4" t="s">
        <v>13</v>
      </c>
      <c r="E15864" s="4" t="s">
        <v>9</v>
      </c>
      <c r="F15864" s="4" t="s">
        <v>13</v>
      </c>
      <c r="G15864" s="4" t="s">
        <v>13</v>
      </c>
    </row>
    <row r="15865" spans="1:9">
      <c r="A15865" t="n">
        <v>110658</v>
      </c>
      <c r="B15865" s="25" t="n">
        <v>18</v>
      </c>
      <c r="C15865" s="7" t="n">
        <v>1</v>
      </c>
      <c r="D15865" s="7" t="n">
        <v>0</v>
      </c>
      <c r="E15865" s="7" t="n">
        <v>-1</v>
      </c>
      <c r="F15865" s="7" t="n">
        <v>19</v>
      </c>
      <c r="G15865" s="7" t="n">
        <v>1</v>
      </c>
    </row>
    <row r="15866" spans="1:9">
      <c r="A15866" t="s">
        <v>4</v>
      </c>
      <c r="B15866" s="4" t="s">
        <v>5</v>
      </c>
      <c r="C15866" s="4" t="s">
        <v>84</v>
      </c>
    </row>
    <row r="15867" spans="1:9">
      <c r="A15867" t="n">
        <v>110667</v>
      </c>
      <c r="B15867" s="29" t="n">
        <v>3</v>
      </c>
      <c r="C15867" s="16" t="n">
        <f t="normal" ca="1">A15869</f>
        <v>0</v>
      </c>
    </row>
    <row r="15868" spans="1:9">
      <c r="A15868" t="s">
        <v>4</v>
      </c>
      <c r="B15868" s="4" t="s">
        <v>5</v>
      </c>
      <c r="C15868" s="4" t="s">
        <v>84</v>
      </c>
    </row>
    <row r="15869" spans="1:9">
      <c r="A15869" t="n">
        <v>110672</v>
      </c>
      <c r="B15869" s="29" t="n">
        <v>3</v>
      </c>
      <c r="C15869" s="16" t="n">
        <f t="normal" ca="1">A14671</f>
        <v>0</v>
      </c>
    </row>
    <row r="15870" spans="1:9">
      <c r="A15870" t="s">
        <v>4</v>
      </c>
      <c r="B15870" s="4" t="s">
        <v>5</v>
      </c>
      <c r="C15870" s="4" t="s">
        <v>9</v>
      </c>
    </row>
    <row r="15871" spans="1:9">
      <c r="A15871" t="n">
        <v>110677</v>
      </c>
      <c r="B15871" s="35" t="n">
        <v>15</v>
      </c>
      <c r="C15871" s="7" t="n">
        <v>2</v>
      </c>
    </row>
    <row r="15872" spans="1:9">
      <c r="A15872" t="s">
        <v>4</v>
      </c>
      <c r="B15872" s="4" t="s">
        <v>5</v>
      </c>
      <c r="C15872" s="4" t="s">
        <v>13</v>
      </c>
    </row>
    <row r="15873" spans="1:7">
      <c r="A15873" t="n">
        <v>110682</v>
      </c>
      <c r="B15873" s="36" t="n">
        <v>23</v>
      </c>
      <c r="C15873" s="7" t="n">
        <v>10</v>
      </c>
    </row>
    <row r="15874" spans="1:7">
      <c r="A15874" t="s">
        <v>4</v>
      </c>
      <c r="B15874" s="4" t="s">
        <v>5</v>
      </c>
    </row>
    <row r="15875" spans="1:7">
      <c r="A15875" t="n">
        <v>110684</v>
      </c>
      <c r="B15875" s="5" t="n">
        <v>1</v>
      </c>
    </row>
    <row r="15876" spans="1:7" s="3" customFormat="1" customHeight="0">
      <c r="A15876" s="3" t="s">
        <v>2</v>
      </c>
      <c r="B15876" s="3" t="s">
        <v>1461</v>
      </c>
    </row>
    <row r="15877" spans="1:7">
      <c r="A15877" t="s">
        <v>4</v>
      </c>
      <c r="B15877" s="4" t="s">
        <v>5</v>
      </c>
      <c r="C15877" s="4" t="s">
        <v>13</v>
      </c>
      <c r="D15877" s="4" t="s">
        <v>10</v>
      </c>
      <c r="E15877" s="4" t="s">
        <v>9</v>
      </c>
    </row>
    <row r="15878" spans="1:7">
      <c r="A15878" t="n">
        <v>110688</v>
      </c>
      <c r="B15878" s="21" t="n">
        <v>101</v>
      </c>
      <c r="C15878" s="7" t="n">
        <v>0</v>
      </c>
      <c r="D15878" s="7" t="n">
        <v>253</v>
      </c>
      <c r="E15878" s="7" t="n">
        <v>1</v>
      </c>
    </row>
    <row r="15879" spans="1:7">
      <c r="A15879" t="s">
        <v>4</v>
      </c>
      <c r="B15879" s="4" t="s">
        <v>5</v>
      </c>
      <c r="C15879" s="4" t="s">
        <v>13</v>
      </c>
      <c r="D15879" s="4" t="s">
        <v>10</v>
      </c>
      <c r="E15879" s="4" t="s">
        <v>10</v>
      </c>
    </row>
    <row r="15880" spans="1:7">
      <c r="A15880" t="n">
        <v>110696</v>
      </c>
      <c r="B15880" s="55" t="n">
        <v>135</v>
      </c>
      <c r="C15880" s="7" t="n">
        <v>0</v>
      </c>
      <c r="D15880" s="7" t="n">
        <v>0</v>
      </c>
      <c r="E15880" s="7" t="n">
        <v>1</v>
      </c>
    </row>
    <row r="15881" spans="1:7">
      <c r="A15881" t="s">
        <v>4</v>
      </c>
      <c r="B15881" s="4" t="s">
        <v>5</v>
      </c>
      <c r="C15881" s="4" t="s">
        <v>13</v>
      </c>
      <c r="D15881" s="4" t="s">
        <v>10</v>
      </c>
      <c r="E15881" s="4" t="s">
        <v>10</v>
      </c>
    </row>
    <row r="15882" spans="1:7">
      <c r="A15882" t="n">
        <v>110702</v>
      </c>
      <c r="B15882" s="55" t="n">
        <v>135</v>
      </c>
      <c r="C15882" s="7" t="n">
        <v>0</v>
      </c>
      <c r="D15882" s="7" t="n">
        <v>1</v>
      </c>
      <c r="E15882" s="7" t="n">
        <v>1</v>
      </c>
    </row>
    <row r="15883" spans="1:7">
      <c r="A15883" t="s">
        <v>4</v>
      </c>
      <c r="B15883" s="4" t="s">
        <v>5</v>
      </c>
      <c r="C15883" s="4" t="s">
        <v>13</v>
      </c>
      <c r="D15883" s="4" t="s">
        <v>10</v>
      </c>
      <c r="E15883" s="4" t="s">
        <v>10</v>
      </c>
    </row>
    <row r="15884" spans="1:7">
      <c r="A15884" t="n">
        <v>110708</v>
      </c>
      <c r="B15884" s="55" t="n">
        <v>135</v>
      </c>
      <c r="C15884" s="7" t="n">
        <v>0</v>
      </c>
      <c r="D15884" s="7" t="n">
        <v>2</v>
      </c>
      <c r="E15884" s="7" t="n">
        <v>1</v>
      </c>
    </row>
    <row r="15885" spans="1:7">
      <c r="A15885" t="s">
        <v>4</v>
      </c>
      <c r="B15885" s="4" t="s">
        <v>5</v>
      </c>
      <c r="C15885" s="4" t="s">
        <v>13</v>
      </c>
      <c r="D15885" s="4" t="s">
        <v>10</v>
      </c>
      <c r="E15885" s="4" t="s">
        <v>10</v>
      </c>
    </row>
    <row r="15886" spans="1:7">
      <c r="A15886" t="n">
        <v>110714</v>
      </c>
      <c r="B15886" s="55" t="n">
        <v>135</v>
      </c>
      <c r="C15886" s="7" t="n">
        <v>0</v>
      </c>
      <c r="D15886" s="7" t="n">
        <v>3</v>
      </c>
      <c r="E15886" s="7" t="n">
        <v>1</v>
      </c>
    </row>
    <row r="15887" spans="1:7">
      <c r="A15887" t="s">
        <v>4</v>
      </c>
      <c r="B15887" s="4" t="s">
        <v>5</v>
      </c>
      <c r="C15887" s="4" t="s">
        <v>13</v>
      </c>
      <c r="D15887" s="4" t="s">
        <v>10</v>
      </c>
      <c r="E15887" s="4" t="s">
        <v>10</v>
      </c>
    </row>
    <row r="15888" spans="1:7">
      <c r="A15888" t="n">
        <v>110720</v>
      </c>
      <c r="B15888" s="55" t="n">
        <v>135</v>
      </c>
      <c r="C15888" s="7" t="n">
        <v>0</v>
      </c>
      <c r="D15888" s="7" t="n">
        <v>4</v>
      </c>
      <c r="E15888" s="7" t="n">
        <v>1</v>
      </c>
    </row>
    <row r="15889" spans="1:5">
      <c r="A15889" t="s">
        <v>4</v>
      </c>
      <c r="B15889" s="4" t="s">
        <v>5</v>
      </c>
      <c r="C15889" s="4" t="s">
        <v>13</v>
      </c>
      <c r="D15889" s="4" t="s">
        <v>10</v>
      </c>
      <c r="E15889" s="4" t="s">
        <v>10</v>
      </c>
    </row>
    <row r="15890" spans="1:5">
      <c r="A15890" t="n">
        <v>110726</v>
      </c>
      <c r="B15890" s="55" t="n">
        <v>135</v>
      </c>
      <c r="C15890" s="7" t="n">
        <v>0</v>
      </c>
      <c r="D15890" s="7" t="n">
        <v>5</v>
      </c>
      <c r="E15890" s="7" t="n">
        <v>1</v>
      </c>
    </row>
    <row r="15891" spans="1:5">
      <c r="A15891" t="s">
        <v>4</v>
      </c>
      <c r="B15891" s="4" t="s">
        <v>5</v>
      </c>
      <c r="C15891" s="4" t="s">
        <v>13</v>
      </c>
      <c r="D15891" s="4" t="s">
        <v>10</v>
      </c>
      <c r="E15891" s="4" t="s">
        <v>10</v>
      </c>
    </row>
    <row r="15892" spans="1:5">
      <c r="A15892" t="n">
        <v>110732</v>
      </c>
      <c r="B15892" s="55" t="n">
        <v>135</v>
      </c>
      <c r="C15892" s="7" t="n">
        <v>0</v>
      </c>
      <c r="D15892" s="7" t="n">
        <v>6</v>
      </c>
      <c r="E15892" s="7" t="n">
        <v>1</v>
      </c>
    </row>
    <row r="15893" spans="1:5">
      <c r="A15893" t="s">
        <v>4</v>
      </c>
      <c r="B15893" s="4" t="s">
        <v>5</v>
      </c>
      <c r="C15893" s="4" t="s">
        <v>13</v>
      </c>
      <c r="D15893" s="4" t="s">
        <v>10</v>
      </c>
      <c r="E15893" s="4" t="s">
        <v>10</v>
      </c>
    </row>
    <row r="15894" spans="1:5">
      <c r="A15894" t="n">
        <v>110738</v>
      </c>
      <c r="B15894" s="55" t="n">
        <v>135</v>
      </c>
      <c r="C15894" s="7" t="n">
        <v>0</v>
      </c>
      <c r="D15894" s="7" t="n">
        <v>7</v>
      </c>
      <c r="E15894" s="7" t="n">
        <v>1</v>
      </c>
    </row>
    <row r="15895" spans="1:5">
      <c r="A15895" t="s">
        <v>4</v>
      </c>
      <c r="B15895" s="4" t="s">
        <v>5</v>
      </c>
      <c r="C15895" s="4" t="s">
        <v>13</v>
      </c>
      <c r="D15895" s="4" t="s">
        <v>10</v>
      </c>
      <c r="E15895" s="4" t="s">
        <v>10</v>
      </c>
    </row>
    <row r="15896" spans="1:5">
      <c r="A15896" t="n">
        <v>110744</v>
      </c>
      <c r="B15896" s="55" t="n">
        <v>135</v>
      </c>
      <c r="C15896" s="7" t="n">
        <v>0</v>
      </c>
      <c r="D15896" s="7" t="n">
        <v>8</v>
      </c>
      <c r="E15896" s="7" t="n">
        <v>1</v>
      </c>
    </row>
    <row r="15897" spans="1:5">
      <c r="A15897" t="s">
        <v>4</v>
      </c>
      <c r="B15897" s="4" t="s">
        <v>5</v>
      </c>
      <c r="C15897" s="4" t="s">
        <v>13</v>
      </c>
      <c r="D15897" s="4" t="s">
        <v>10</v>
      </c>
      <c r="E15897" s="4" t="s">
        <v>10</v>
      </c>
    </row>
    <row r="15898" spans="1:5">
      <c r="A15898" t="n">
        <v>110750</v>
      </c>
      <c r="B15898" s="55" t="n">
        <v>135</v>
      </c>
      <c r="C15898" s="7" t="n">
        <v>0</v>
      </c>
      <c r="D15898" s="7" t="n">
        <v>9</v>
      </c>
      <c r="E15898" s="7" t="n">
        <v>1</v>
      </c>
    </row>
    <row r="15899" spans="1:5">
      <c r="A15899" t="s">
        <v>4</v>
      </c>
      <c r="B15899" s="4" t="s">
        <v>5</v>
      </c>
      <c r="C15899" s="4" t="s">
        <v>13</v>
      </c>
      <c r="D15899" s="4" t="s">
        <v>10</v>
      </c>
      <c r="E15899" s="4" t="s">
        <v>10</v>
      </c>
    </row>
    <row r="15900" spans="1:5">
      <c r="A15900" t="n">
        <v>110756</v>
      </c>
      <c r="B15900" s="55" t="n">
        <v>135</v>
      </c>
      <c r="C15900" s="7" t="n">
        <v>0</v>
      </c>
      <c r="D15900" s="7" t="n">
        <v>23</v>
      </c>
      <c r="E15900" s="7" t="n">
        <v>1</v>
      </c>
    </row>
    <row r="15901" spans="1:5">
      <c r="A15901" t="s">
        <v>4</v>
      </c>
      <c r="B15901" s="4" t="s">
        <v>5</v>
      </c>
      <c r="C15901" s="4" t="s">
        <v>13</v>
      </c>
      <c r="D15901" s="4" t="s">
        <v>10</v>
      </c>
      <c r="E15901" s="4" t="s">
        <v>10</v>
      </c>
    </row>
    <row r="15902" spans="1:5">
      <c r="A15902" t="n">
        <v>110762</v>
      </c>
      <c r="B15902" s="55" t="n">
        <v>135</v>
      </c>
      <c r="C15902" s="7" t="n">
        <v>0</v>
      </c>
      <c r="D15902" s="7" t="n">
        <v>30</v>
      </c>
      <c r="E15902" s="7" t="n">
        <v>1</v>
      </c>
    </row>
    <row r="15903" spans="1:5">
      <c r="A15903" t="s">
        <v>4</v>
      </c>
      <c r="B15903" s="4" t="s">
        <v>5</v>
      </c>
      <c r="C15903" s="4" t="s">
        <v>13</v>
      </c>
      <c r="D15903" s="4" t="s">
        <v>10</v>
      </c>
      <c r="E15903" s="4" t="s">
        <v>10</v>
      </c>
    </row>
    <row r="15904" spans="1:5">
      <c r="A15904" t="n">
        <v>110768</v>
      </c>
      <c r="B15904" s="55" t="n">
        <v>135</v>
      </c>
      <c r="C15904" s="7" t="n">
        <v>0</v>
      </c>
      <c r="D15904" s="7" t="n">
        <v>116</v>
      </c>
      <c r="E15904" s="7" t="n">
        <v>1</v>
      </c>
    </row>
    <row r="15905" spans="1:5">
      <c r="A15905" t="s">
        <v>4</v>
      </c>
      <c r="B15905" s="4" t="s">
        <v>5</v>
      </c>
      <c r="C15905" s="4" t="s">
        <v>13</v>
      </c>
      <c r="D15905" s="4" t="s">
        <v>10</v>
      </c>
      <c r="E15905" s="4" t="s">
        <v>10</v>
      </c>
    </row>
    <row r="15906" spans="1:5">
      <c r="A15906" t="n">
        <v>110774</v>
      </c>
      <c r="B15906" s="55" t="n">
        <v>135</v>
      </c>
      <c r="C15906" s="7" t="n">
        <v>0</v>
      </c>
      <c r="D15906" s="7" t="n">
        <v>103</v>
      </c>
      <c r="E15906" s="7" t="n">
        <v>1</v>
      </c>
    </row>
    <row r="15907" spans="1:5">
      <c r="A15907" t="s">
        <v>4</v>
      </c>
      <c r="B15907" s="4" t="s">
        <v>5</v>
      </c>
      <c r="C15907" s="4" t="s">
        <v>13</v>
      </c>
      <c r="D15907" s="4" t="s">
        <v>10</v>
      </c>
      <c r="E15907" s="4" t="s">
        <v>10</v>
      </c>
    </row>
    <row r="15908" spans="1:5">
      <c r="A15908" t="n">
        <v>110780</v>
      </c>
      <c r="B15908" s="55" t="n">
        <v>135</v>
      </c>
      <c r="C15908" s="7" t="n">
        <v>0</v>
      </c>
      <c r="D15908" s="7" t="n">
        <v>117</v>
      </c>
      <c r="E15908" s="7" t="n">
        <v>1</v>
      </c>
    </row>
    <row r="15909" spans="1:5">
      <c r="A15909" t="s">
        <v>4</v>
      </c>
      <c r="B15909" s="4" t="s">
        <v>5</v>
      </c>
      <c r="C15909" s="4" t="s">
        <v>13</v>
      </c>
      <c r="D15909" s="4" t="s">
        <v>10</v>
      </c>
      <c r="E15909" s="4" t="s">
        <v>10</v>
      </c>
    </row>
    <row r="15910" spans="1:5">
      <c r="A15910" t="n">
        <v>110786</v>
      </c>
      <c r="B15910" s="55" t="n">
        <v>135</v>
      </c>
      <c r="C15910" s="7" t="n">
        <v>0</v>
      </c>
      <c r="D15910" s="7" t="n">
        <v>121</v>
      </c>
      <c r="E15910" s="7" t="n">
        <v>1</v>
      </c>
    </row>
    <row r="15911" spans="1:5">
      <c r="A15911" t="s">
        <v>4</v>
      </c>
      <c r="B15911" s="4" t="s">
        <v>5</v>
      </c>
      <c r="C15911" s="4" t="s">
        <v>13</v>
      </c>
      <c r="D15911" s="4" t="s">
        <v>10</v>
      </c>
      <c r="E15911" s="4" t="s">
        <v>10</v>
      </c>
    </row>
    <row r="15912" spans="1:5">
      <c r="A15912" t="n">
        <v>110792</v>
      </c>
      <c r="B15912" s="55" t="n">
        <v>135</v>
      </c>
      <c r="C15912" s="7" t="n">
        <v>0</v>
      </c>
      <c r="D15912" s="7" t="n">
        <v>91</v>
      </c>
      <c r="E15912" s="7" t="n">
        <v>1</v>
      </c>
    </row>
    <row r="15913" spans="1:5">
      <c r="A15913" t="s">
        <v>4</v>
      </c>
      <c r="B15913" s="4" t="s">
        <v>5</v>
      </c>
      <c r="C15913" s="4" t="s">
        <v>13</v>
      </c>
      <c r="D15913" s="4" t="s">
        <v>10</v>
      </c>
      <c r="E15913" s="4" t="s">
        <v>10</v>
      </c>
    </row>
    <row r="15914" spans="1:5">
      <c r="A15914" t="n">
        <v>110798</v>
      </c>
      <c r="B15914" s="55" t="n">
        <v>135</v>
      </c>
      <c r="C15914" s="7" t="n">
        <v>0</v>
      </c>
      <c r="D15914" s="7" t="n">
        <v>105</v>
      </c>
      <c r="E15914" s="7" t="n">
        <v>1</v>
      </c>
    </row>
    <row r="15915" spans="1:5">
      <c r="A15915" t="s">
        <v>4</v>
      </c>
      <c r="B15915" s="4" t="s">
        <v>5</v>
      </c>
      <c r="C15915" s="4" t="s">
        <v>13</v>
      </c>
      <c r="D15915" s="4" t="s">
        <v>10</v>
      </c>
      <c r="E15915" s="4" t="s">
        <v>10</v>
      </c>
    </row>
    <row r="15916" spans="1:5">
      <c r="A15916" t="n">
        <v>110804</v>
      </c>
      <c r="B15916" s="55" t="n">
        <v>135</v>
      </c>
      <c r="C15916" s="7" t="n">
        <v>0</v>
      </c>
      <c r="D15916" s="7" t="n">
        <v>106</v>
      </c>
      <c r="E15916" s="7" t="n">
        <v>1</v>
      </c>
    </row>
    <row r="15917" spans="1:5">
      <c r="A15917" t="s">
        <v>4</v>
      </c>
      <c r="B15917" s="4" t="s">
        <v>5</v>
      </c>
      <c r="C15917" s="4" t="s">
        <v>13</v>
      </c>
      <c r="D15917" s="4" t="s">
        <v>10</v>
      </c>
      <c r="E15917" s="4" t="s">
        <v>10</v>
      </c>
    </row>
    <row r="15918" spans="1:5">
      <c r="A15918" t="n">
        <v>110810</v>
      </c>
      <c r="B15918" s="55" t="n">
        <v>135</v>
      </c>
      <c r="C15918" s="7" t="n">
        <v>0</v>
      </c>
      <c r="D15918" s="7" t="n">
        <v>114</v>
      </c>
      <c r="E15918" s="7" t="n">
        <v>1</v>
      </c>
    </row>
    <row r="15919" spans="1:5">
      <c r="A15919" t="s">
        <v>4</v>
      </c>
      <c r="B15919" s="4" t="s">
        <v>5</v>
      </c>
      <c r="C15919" s="4" t="s">
        <v>13</v>
      </c>
      <c r="D15919" s="4" t="s">
        <v>10</v>
      </c>
      <c r="E15919" s="4" t="s">
        <v>10</v>
      </c>
    </row>
    <row r="15920" spans="1:5">
      <c r="A15920" t="n">
        <v>110816</v>
      </c>
      <c r="B15920" s="55" t="n">
        <v>135</v>
      </c>
      <c r="C15920" s="7" t="n">
        <v>0</v>
      </c>
      <c r="D15920" s="7" t="n">
        <v>93</v>
      </c>
      <c r="E15920" s="7" t="n">
        <v>1</v>
      </c>
    </row>
    <row r="15921" spans="1:5">
      <c r="A15921" t="s">
        <v>4</v>
      </c>
      <c r="B15921" s="4" t="s">
        <v>5</v>
      </c>
      <c r="C15921" s="4" t="s">
        <v>13</v>
      </c>
      <c r="D15921" s="4" t="s">
        <v>10</v>
      </c>
      <c r="E15921" s="4" t="s">
        <v>10</v>
      </c>
    </row>
    <row r="15922" spans="1:5">
      <c r="A15922" t="n">
        <v>110822</v>
      </c>
      <c r="B15922" s="55" t="n">
        <v>135</v>
      </c>
      <c r="C15922" s="7" t="n">
        <v>0</v>
      </c>
      <c r="D15922" s="7" t="n">
        <v>90</v>
      </c>
      <c r="E15922" s="7" t="n">
        <v>1</v>
      </c>
    </row>
    <row r="15923" spans="1:5">
      <c r="A15923" t="s">
        <v>4</v>
      </c>
      <c r="B15923" s="4" t="s">
        <v>5</v>
      </c>
      <c r="C15923" s="4" t="s">
        <v>13</v>
      </c>
      <c r="D15923" s="4" t="s">
        <v>10</v>
      </c>
      <c r="E15923" s="4" t="s">
        <v>10</v>
      </c>
    </row>
    <row r="15924" spans="1:5">
      <c r="A15924" t="n">
        <v>110828</v>
      </c>
      <c r="B15924" s="55" t="n">
        <v>135</v>
      </c>
      <c r="C15924" s="7" t="n">
        <v>0</v>
      </c>
      <c r="D15924" s="7" t="n">
        <v>107</v>
      </c>
      <c r="E15924" s="7" t="n">
        <v>1</v>
      </c>
    </row>
    <row r="15925" spans="1:5">
      <c r="A15925" t="s">
        <v>4</v>
      </c>
      <c r="B15925" s="4" t="s">
        <v>5</v>
      </c>
      <c r="C15925" s="4" t="s">
        <v>13</v>
      </c>
      <c r="D15925" s="4" t="s">
        <v>10</v>
      </c>
      <c r="E15925" s="4" t="s">
        <v>10</v>
      </c>
    </row>
    <row r="15926" spans="1:5">
      <c r="A15926" t="n">
        <v>110834</v>
      </c>
      <c r="B15926" s="55" t="n">
        <v>135</v>
      </c>
      <c r="C15926" s="7" t="n">
        <v>0</v>
      </c>
      <c r="D15926" s="7" t="n">
        <v>108</v>
      </c>
      <c r="E15926" s="7" t="n">
        <v>1</v>
      </c>
    </row>
    <row r="15927" spans="1:5">
      <c r="A15927" t="s">
        <v>4</v>
      </c>
      <c r="B15927" s="4" t="s">
        <v>5</v>
      </c>
      <c r="C15927" s="4" t="s">
        <v>13</v>
      </c>
      <c r="D15927" s="4" t="s">
        <v>10</v>
      </c>
      <c r="E15927" s="4" t="s">
        <v>10</v>
      </c>
    </row>
    <row r="15928" spans="1:5">
      <c r="A15928" t="n">
        <v>110840</v>
      </c>
      <c r="B15928" s="55" t="n">
        <v>135</v>
      </c>
      <c r="C15928" s="7" t="n">
        <v>0</v>
      </c>
      <c r="D15928" s="7" t="n">
        <v>104</v>
      </c>
      <c r="E15928" s="7" t="n">
        <v>1</v>
      </c>
    </row>
    <row r="15929" spans="1:5">
      <c r="A15929" t="s">
        <v>4</v>
      </c>
      <c r="B15929" s="4" t="s">
        <v>5</v>
      </c>
      <c r="C15929" s="4" t="s">
        <v>13</v>
      </c>
      <c r="D15929" s="4" t="s">
        <v>10</v>
      </c>
      <c r="E15929" s="4" t="s">
        <v>10</v>
      </c>
    </row>
    <row r="15930" spans="1:5">
      <c r="A15930" t="n">
        <v>110846</v>
      </c>
      <c r="B15930" s="55" t="n">
        <v>135</v>
      </c>
      <c r="C15930" s="7" t="n">
        <v>0</v>
      </c>
      <c r="D15930" s="7" t="n">
        <v>96</v>
      </c>
      <c r="E15930" s="7" t="n">
        <v>1</v>
      </c>
    </row>
    <row r="15931" spans="1:5">
      <c r="A15931" t="s">
        <v>4</v>
      </c>
      <c r="B15931" s="4" t="s">
        <v>5</v>
      </c>
      <c r="C15931" s="4" t="s">
        <v>13</v>
      </c>
      <c r="D15931" s="4" t="s">
        <v>10</v>
      </c>
      <c r="E15931" s="4" t="s">
        <v>10</v>
      </c>
    </row>
    <row r="15932" spans="1:5">
      <c r="A15932" t="n">
        <v>110852</v>
      </c>
      <c r="B15932" s="55" t="n">
        <v>135</v>
      </c>
      <c r="C15932" s="7" t="n">
        <v>0</v>
      </c>
      <c r="D15932" s="7" t="n">
        <v>97</v>
      </c>
      <c r="E15932" s="7" t="n">
        <v>1</v>
      </c>
    </row>
    <row r="15933" spans="1:5">
      <c r="A15933" t="s">
        <v>4</v>
      </c>
      <c r="B15933" s="4" t="s">
        <v>5</v>
      </c>
      <c r="C15933" s="4" t="s">
        <v>13</v>
      </c>
      <c r="D15933" s="4" t="s">
        <v>10</v>
      </c>
      <c r="E15933" s="4" t="s">
        <v>10</v>
      </c>
    </row>
    <row r="15934" spans="1:5">
      <c r="A15934" t="n">
        <v>110858</v>
      </c>
      <c r="B15934" s="55" t="n">
        <v>135</v>
      </c>
      <c r="C15934" s="7" t="n">
        <v>0</v>
      </c>
      <c r="D15934" s="7" t="n">
        <v>112</v>
      </c>
      <c r="E15934" s="7" t="n">
        <v>1</v>
      </c>
    </row>
    <row r="15935" spans="1:5">
      <c r="A15935" t="s">
        <v>4</v>
      </c>
      <c r="B15935" s="4" t="s">
        <v>5</v>
      </c>
      <c r="C15935" s="4" t="s">
        <v>13</v>
      </c>
      <c r="D15935" s="4" t="s">
        <v>10</v>
      </c>
      <c r="E15935" s="4" t="s">
        <v>10</v>
      </c>
    </row>
    <row r="15936" spans="1:5">
      <c r="A15936" t="n">
        <v>110864</v>
      </c>
      <c r="B15936" s="55" t="n">
        <v>135</v>
      </c>
      <c r="C15936" s="7" t="n">
        <v>0</v>
      </c>
      <c r="D15936" s="7" t="n">
        <v>111</v>
      </c>
      <c r="E15936" s="7" t="n">
        <v>1</v>
      </c>
    </row>
    <row r="15937" spans="1:5">
      <c r="A15937" t="s">
        <v>4</v>
      </c>
      <c r="B15937" s="4" t="s">
        <v>5</v>
      </c>
      <c r="C15937" s="4" t="s">
        <v>13</v>
      </c>
      <c r="D15937" s="4" t="s">
        <v>10</v>
      </c>
      <c r="E15937" s="4" t="s">
        <v>10</v>
      </c>
    </row>
    <row r="15938" spans="1:5">
      <c r="A15938" t="n">
        <v>110870</v>
      </c>
      <c r="B15938" s="55" t="n">
        <v>135</v>
      </c>
      <c r="C15938" s="7" t="n">
        <v>0</v>
      </c>
      <c r="D15938" s="7" t="n">
        <v>109</v>
      </c>
      <c r="E15938" s="7" t="n">
        <v>1</v>
      </c>
    </row>
    <row r="15939" spans="1:5">
      <c r="A15939" t="s">
        <v>4</v>
      </c>
      <c r="B15939" s="4" t="s">
        <v>5</v>
      </c>
      <c r="C15939" s="4" t="s">
        <v>13</v>
      </c>
      <c r="D15939" s="4" t="s">
        <v>10</v>
      </c>
      <c r="E15939" s="4" t="s">
        <v>10</v>
      </c>
    </row>
    <row r="15940" spans="1:5">
      <c r="A15940" t="n">
        <v>110876</v>
      </c>
      <c r="B15940" s="55" t="n">
        <v>135</v>
      </c>
      <c r="C15940" s="7" t="n">
        <v>0</v>
      </c>
      <c r="D15940" s="7" t="n">
        <v>12</v>
      </c>
      <c r="E15940" s="7" t="n">
        <v>1</v>
      </c>
    </row>
    <row r="15941" spans="1:5">
      <c r="A15941" t="s">
        <v>4</v>
      </c>
      <c r="B15941" s="4" t="s">
        <v>5</v>
      </c>
      <c r="C15941" s="4" t="s">
        <v>13</v>
      </c>
      <c r="D15941" s="4" t="s">
        <v>10</v>
      </c>
      <c r="E15941" s="4" t="s">
        <v>10</v>
      </c>
    </row>
    <row r="15942" spans="1:5">
      <c r="A15942" t="n">
        <v>110882</v>
      </c>
      <c r="B15942" s="55" t="n">
        <v>135</v>
      </c>
      <c r="C15942" s="7" t="n">
        <v>0</v>
      </c>
      <c r="D15942" s="7" t="n">
        <v>100</v>
      </c>
      <c r="E15942" s="7" t="n">
        <v>1</v>
      </c>
    </row>
    <row r="15943" spans="1:5">
      <c r="A15943" t="s">
        <v>4</v>
      </c>
      <c r="B15943" s="4" t="s">
        <v>5</v>
      </c>
      <c r="C15943" s="4" t="s">
        <v>13</v>
      </c>
      <c r="D15943" s="4" t="s">
        <v>10</v>
      </c>
      <c r="E15943" s="4" t="s">
        <v>10</v>
      </c>
    </row>
    <row r="15944" spans="1:5">
      <c r="A15944" t="n">
        <v>110888</v>
      </c>
      <c r="B15944" s="55" t="n">
        <v>135</v>
      </c>
      <c r="C15944" s="7" t="n">
        <v>0</v>
      </c>
      <c r="D15944" s="7" t="n">
        <v>118</v>
      </c>
      <c r="E15944" s="7" t="n">
        <v>1</v>
      </c>
    </row>
    <row r="15945" spans="1:5">
      <c r="A15945" t="s">
        <v>4</v>
      </c>
      <c r="B15945" s="4" t="s">
        <v>5</v>
      </c>
      <c r="C15945" s="4" t="s">
        <v>13</v>
      </c>
      <c r="D15945" s="4" t="s">
        <v>10</v>
      </c>
      <c r="E15945" s="4" t="s">
        <v>10</v>
      </c>
    </row>
    <row r="15946" spans="1:5">
      <c r="A15946" t="n">
        <v>110894</v>
      </c>
      <c r="B15946" s="55" t="n">
        <v>135</v>
      </c>
      <c r="C15946" s="7" t="n">
        <v>0</v>
      </c>
      <c r="D15946" s="7" t="n">
        <v>101</v>
      </c>
      <c r="E15946" s="7" t="n">
        <v>1</v>
      </c>
    </row>
    <row r="15947" spans="1:5">
      <c r="A15947" t="s">
        <v>4</v>
      </c>
      <c r="B15947" s="4" t="s">
        <v>5</v>
      </c>
      <c r="C15947" s="4" t="s">
        <v>13</v>
      </c>
      <c r="D15947" s="4" t="s">
        <v>10</v>
      </c>
      <c r="E15947" s="4" t="s">
        <v>10</v>
      </c>
    </row>
    <row r="15948" spans="1:5">
      <c r="A15948" t="n">
        <v>110900</v>
      </c>
      <c r="B15948" s="55" t="n">
        <v>135</v>
      </c>
      <c r="C15948" s="7" t="n">
        <v>0</v>
      </c>
      <c r="D15948" s="7" t="n">
        <v>102</v>
      </c>
      <c r="E15948" s="7" t="n">
        <v>1</v>
      </c>
    </row>
    <row r="15949" spans="1:5">
      <c r="A15949" t="s">
        <v>4</v>
      </c>
      <c r="B15949" s="4" t="s">
        <v>5</v>
      </c>
      <c r="C15949" s="4" t="s">
        <v>13</v>
      </c>
      <c r="D15949" s="4" t="s">
        <v>10</v>
      </c>
      <c r="E15949" s="4" t="s">
        <v>10</v>
      </c>
    </row>
    <row r="15950" spans="1:5">
      <c r="A15950" t="n">
        <v>110906</v>
      </c>
      <c r="B15950" s="55" t="n">
        <v>135</v>
      </c>
      <c r="C15950" s="7" t="n">
        <v>0</v>
      </c>
      <c r="D15950" s="7" t="n">
        <v>119</v>
      </c>
      <c r="E15950" s="7" t="n">
        <v>1</v>
      </c>
    </row>
    <row r="15951" spans="1:5">
      <c r="A15951" t="s">
        <v>4</v>
      </c>
      <c r="B15951" s="4" t="s">
        <v>5</v>
      </c>
      <c r="C15951" s="4" t="s">
        <v>13</v>
      </c>
      <c r="D15951" s="4" t="s">
        <v>10</v>
      </c>
      <c r="E15951" s="4" t="s">
        <v>10</v>
      </c>
    </row>
    <row r="15952" spans="1:5">
      <c r="A15952" t="n">
        <v>110912</v>
      </c>
      <c r="B15952" s="55" t="n">
        <v>135</v>
      </c>
      <c r="C15952" s="7" t="n">
        <v>0</v>
      </c>
      <c r="D15952" s="7" t="n">
        <v>120</v>
      </c>
      <c r="E15952" s="7" t="n">
        <v>1</v>
      </c>
    </row>
    <row r="15953" spans="1:5">
      <c r="A15953" t="s">
        <v>4</v>
      </c>
      <c r="B15953" s="4" t="s">
        <v>5</v>
      </c>
      <c r="C15953" s="4" t="s">
        <v>13</v>
      </c>
      <c r="D15953" s="4" t="s">
        <v>10</v>
      </c>
      <c r="E15953" s="4" t="s">
        <v>10</v>
      </c>
    </row>
    <row r="15954" spans="1:5">
      <c r="A15954" t="n">
        <v>110918</v>
      </c>
      <c r="B15954" s="55" t="n">
        <v>135</v>
      </c>
      <c r="C15954" s="7" t="n">
        <v>0</v>
      </c>
      <c r="D15954" s="7" t="n">
        <v>80</v>
      </c>
      <c r="E15954" s="7" t="n">
        <v>1</v>
      </c>
    </row>
    <row r="15955" spans="1:5">
      <c r="A15955" t="s">
        <v>4</v>
      </c>
      <c r="B15955" s="4" t="s">
        <v>5</v>
      </c>
      <c r="C15955" s="4" t="s">
        <v>13</v>
      </c>
      <c r="D15955" s="4" t="s">
        <v>10</v>
      </c>
      <c r="E15955" s="4" t="s">
        <v>10</v>
      </c>
    </row>
    <row r="15956" spans="1:5">
      <c r="A15956" t="n">
        <v>110924</v>
      </c>
      <c r="B15956" s="55" t="n">
        <v>135</v>
      </c>
      <c r="C15956" s="7" t="n">
        <v>0</v>
      </c>
      <c r="D15956" s="7" t="n">
        <v>13</v>
      </c>
      <c r="E15956" s="7" t="n">
        <v>1</v>
      </c>
    </row>
    <row r="15957" spans="1:5">
      <c r="A15957" t="s">
        <v>4</v>
      </c>
      <c r="B15957" s="4" t="s">
        <v>5</v>
      </c>
      <c r="C15957" s="4" t="s">
        <v>13</v>
      </c>
      <c r="D15957" s="4" t="s">
        <v>10</v>
      </c>
      <c r="E15957" s="4" t="s">
        <v>10</v>
      </c>
    </row>
    <row r="15958" spans="1:5">
      <c r="A15958" t="n">
        <v>110930</v>
      </c>
      <c r="B15958" s="55" t="n">
        <v>135</v>
      </c>
      <c r="C15958" s="7" t="n">
        <v>0</v>
      </c>
      <c r="D15958" s="7" t="n">
        <v>23</v>
      </c>
      <c r="E15958" s="7" t="n">
        <v>1</v>
      </c>
    </row>
    <row r="15959" spans="1:5">
      <c r="A15959" t="s">
        <v>4</v>
      </c>
      <c r="B15959" s="4" t="s">
        <v>5</v>
      </c>
      <c r="C15959" s="4" t="s">
        <v>13</v>
      </c>
      <c r="D15959" s="4" t="s">
        <v>10</v>
      </c>
      <c r="E15959" s="4" t="s">
        <v>10</v>
      </c>
    </row>
    <row r="15960" spans="1:5">
      <c r="A15960" t="n">
        <v>110936</v>
      </c>
      <c r="B15960" s="55" t="n">
        <v>135</v>
      </c>
      <c r="C15960" s="7" t="n">
        <v>0</v>
      </c>
      <c r="D15960" s="7" t="n">
        <v>99</v>
      </c>
      <c r="E15960" s="7" t="n">
        <v>1</v>
      </c>
    </row>
    <row r="15961" spans="1:5">
      <c r="A15961" t="s">
        <v>4</v>
      </c>
      <c r="B15961" s="4" t="s">
        <v>5</v>
      </c>
      <c r="C15961" s="4" t="s">
        <v>13</v>
      </c>
      <c r="D15961" s="4" t="s">
        <v>10</v>
      </c>
      <c r="E15961" s="4" t="s">
        <v>10</v>
      </c>
    </row>
    <row r="15962" spans="1:5">
      <c r="A15962" t="n">
        <v>110942</v>
      </c>
      <c r="B15962" s="55" t="n">
        <v>135</v>
      </c>
      <c r="C15962" s="7" t="n">
        <v>0</v>
      </c>
      <c r="D15962" s="7" t="n">
        <v>115</v>
      </c>
      <c r="E15962" s="7" t="n">
        <v>1</v>
      </c>
    </row>
    <row r="15963" spans="1:5">
      <c r="A15963" t="s">
        <v>4</v>
      </c>
      <c r="B15963" s="4" t="s">
        <v>5</v>
      </c>
      <c r="C15963" s="4" t="s">
        <v>13</v>
      </c>
      <c r="D15963" s="4" t="s">
        <v>10</v>
      </c>
      <c r="E15963" s="4" t="s">
        <v>10</v>
      </c>
    </row>
    <row r="15964" spans="1:5">
      <c r="A15964" t="n">
        <v>110948</v>
      </c>
      <c r="B15964" s="55" t="n">
        <v>135</v>
      </c>
      <c r="C15964" s="7" t="n">
        <v>0</v>
      </c>
      <c r="D15964" s="7" t="n">
        <v>92</v>
      </c>
      <c r="E15964" s="7" t="n">
        <v>1</v>
      </c>
    </row>
    <row r="15965" spans="1:5">
      <c r="A15965" t="s">
        <v>4</v>
      </c>
      <c r="B15965" s="4" t="s">
        <v>5</v>
      </c>
      <c r="C15965" s="4" t="s">
        <v>13</v>
      </c>
      <c r="D15965" s="4" t="s">
        <v>10</v>
      </c>
      <c r="E15965" s="4" t="s">
        <v>10</v>
      </c>
    </row>
    <row r="15966" spans="1:5">
      <c r="A15966" t="n">
        <v>110954</v>
      </c>
      <c r="B15966" s="55" t="n">
        <v>135</v>
      </c>
      <c r="C15966" s="7" t="n">
        <v>0</v>
      </c>
      <c r="D15966" s="7" t="n">
        <v>95</v>
      </c>
      <c r="E15966" s="7" t="n">
        <v>1</v>
      </c>
    </row>
    <row r="15967" spans="1:5">
      <c r="A15967" t="s">
        <v>4</v>
      </c>
      <c r="B15967" s="4" t="s">
        <v>5</v>
      </c>
      <c r="C15967" s="4" t="s">
        <v>13</v>
      </c>
      <c r="D15967" s="4" t="s">
        <v>10</v>
      </c>
      <c r="E15967" s="4" t="s">
        <v>10</v>
      </c>
    </row>
    <row r="15968" spans="1:5">
      <c r="A15968" t="n">
        <v>110960</v>
      </c>
      <c r="B15968" s="55" t="n">
        <v>135</v>
      </c>
      <c r="C15968" s="7" t="n">
        <v>0</v>
      </c>
      <c r="D15968" s="7" t="n">
        <v>110</v>
      </c>
      <c r="E15968" s="7" t="n">
        <v>1</v>
      </c>
    </row>
    <row r="15969" spans="1:5">
      <c r="A15969" t="s">
        <v>4</v>
      </c>
      <c r="B15969" s="4" t="s">
        <v>5</v>
      </c>
      <c r="C15969" s="4" t="s">
        <v>13</v>
      </c>
      <c r="D15969" s="4" t="s">
        <v>10</v>
      </c>
      <c r="E15969" s="4" t="s">
        <v>10</v>
      </c>
    </row>
    <row r="15970" spans="1:5">
      <c r="A15970" t="n">
        <v>110966</v>
      </c>
      <c r="B15970" s="55" t="n">
        <v>135</v>
      </c>
      <c r="C15970" s="7" t="n">
        <v>0</v>
      </c>
      <c r="D15970" s="7" t="n">
        <v>94</v>
      </c>
      <c r="E15970" s="7" t="n">
        <v>1</v>
      </c>
    </row>
    <row r="15971" spans="1:5">
      <c r="A15971" t="s">
        <v>4</v>
      </c>
      <c r="B15971" s="4" t="s">
        <v>5</v>
      </c>
      <c r="C15971" s="4" t="s">
        <v>13</v>
      </c>
      <c r="D15971" s="4" t="s">
        <v>10</v>
      </c>
      <c r="E15971" s="4" t="s">
        <v>10</v>
      </c>
    </row>
    <row r="15972" spans="1:5">
      <c r="A15972" t="n">
        <v>110972</v>
      </c>
      <c r="B15972" s="55" t="n">
        <v>135</v>
      </c>
      <c r="C15972" s="7" t="n">
        <v>0</v>
      </c>
      <c r="D15972" s="7" t="n">
        <v>98</v>
      </c>
      <c r="E15972" s="7" t="n">
        <v>1</v>
      </c>
    </row>
    <row r="15973" spans="1:5">
      <c r="A15973" t="s">
        <v>4</v>
      </c>
      <c r="B15973" s="4" t="s">
        <v>5</v>
      </c>
      <c r="C15973" s="4" t="s">
        <v>13</v>
      </c>
      <c r="D15973" s="4" t="s">
        <v>10</v>
      </c>
      <c r="E15973" s="4" t="s">
        <v>10</v>
      </c>
    </row>
    <row r="15974" spans="1:5">
      <c r="A15974" t="n">
        <v>110978</v>
      </c>
      <c r="B15974" s="55" t="n">
        <v>135</v>
      </c>
      <c r="C15974" s="7" t="n">
        <v>0</v>
      </c>
      <c r="D15974" s="7" t="n">
        <v>113</v>
      </c>
      <c r="E15974" s="7" t="n">
        <v>1</v>
      </c>
    </row>
    <row r="15975" spans="1:5">
      <c r="A15975" t="s">
        <v>4</v>
      </c>
      <c r="B15975" s="4" t="s">
        <v>5</v>
      </c>
      <c r="C15975" s="4" t="s">
        <v>13</v>
      </c>
      <c r="D15975" s="4" t="s">
        <v>10</v>
      </c>
      <c r="E15975" s="4" t="s">
        <v>10</v>
      </c>
    </row>
    <row r="15976" spans="1:5">
      <c r="A15976" t="n">
        <v>110984</v>
      </c>
      <c r="B15976" s="55" t="n">
        <v>135</v>
      </c>
      <c r="C15976" s="7" t="n">
        <v>0</v>
      </c>
      <c r="D15976" s="7" t="n">
        <v>11</v>
      </c>
      <c r="E15976" s="7" t="n">
        <v>1</v>
      </c>
    </row>
    <row r="15977" spans="1:5">
      <c r="A15977" t="s">
        <v>4</v>
      </c>
      <c r="B15977" s="4" t="s">
        <v>5</v>
      </c>
      <c r="C15977" s="4" t="s">
        <v>13</v>
      </c>
      <c r="D15977" s="4" t="s">
        <v>10</v>
      </c>
      <c r="E15977" s="4" t="s">
        <v>10</v>
      </c>
    </row>
    <row r="15978" spans="1:5">
      <c r="A15978" t="n">
        <v>110990</v>
      </c>
      <c r="B15978" s="55" t="n">
        <v>135</v>
      </c>
      <c r="C15978" s="7" t="n">
        <v>0</v>
      </c>
      <c r="D15978" s="7" t="n">
        <v>81</v>
      </c>
      <c r="E15978" s="7" t="n">
        <v>1</v>
      </c>
    </row>
    <row r="15979" spans="1:5">
      <c r="A15979" t="s">
        <v>4</v>
      </c>
      <c r="B15979" s="4" t="s">
        <v>5</v>
      </c>
      <c r="C15979" s="4" t="s">
        <v>13</v>
      </c>
      <c r="D15979" s="4" t="s">
        <v>10</v>
      </c>
      <c r="E15979" s="4" t="s">
        <v>10</v>
      </c>
    </row>
    <row r="15980" spans="1:5">
      <c r="A15980" t="n">
        <v>110996</v>
      </c>
      <c r="B15980" s="55" t="n">
        <v>135</v>
      </c>
      <c r="C15980" s="7" t="n">
        <v>0</v>
      </c>
      <c r="D15980" s="7" t="n">
        <v>82</v>
      </c>
      <c r="E15980" s="7" t="n">
        <v>1</v>
      </c>
    </row>
    <row r="15981" spans="1:5">
      <c r="A15981" t="s">
        <v>4</v>
      </c>
      <c r="B15981" s="4" t="s">
        <v>5</v>
      </c>
      <c r="C15981" s="4" t="s">
        <v>13</v>
      </c>
      <c r="D15981" s="4" t="s">
        <v>10</v>
      </c>
      <c r="E15981" s="4" t="s">
        <v>10</v>
      </c>
    </row>
    <row r="15982" spans="1:5">
      <c r="A15982" t="n">
        <v>111002</v>
      </c>
      <c r="B15982" s="55" t="n">
        <v>135</v>
      </c>
      <c r="C15982" s="7" t="n">
        <v>0</v>
      </c>
      <c r="D15982" s="7" t="n">
        <v>87</v>
      </c>
      <c r="E15982" s="7" t="n">
        <v>1</v>
      </c>
    </row>
    <row r="15983" spans="1:5">
      <c r="A15983" t="s">
        <v>4</v>
      </c>
      <c r="B15983" s="4" t="s">
        <v>5</v>
      </c>
      <c r="C15983" s="4" t="s">
        <v>13</v>
      </c>
      <c r="D15983" s="4" t="s">
        <v>10</v>
      </c>
      <c r="E15983" s="4" t="s">
        <v>10</v>
      </c>
    </row>
    <row r="15984" spans="1:5">
      <c r="A15984" t="n">
        <v>111008</v>
      </c>
      <c r="B15984" s="55" t="n">
        <v>135</v>
      </c>
      <c r="C15984" s="7" t="n">
        <v>0</v>
      </c>
      <c r="D15984" s="7" t="n">
        <v>83</v>
      </c>
      <c r="E15984" s="7" t="n">
        <v>1</v>
      </c>
    </row>
    <row r="15985" spans="1:5">
      <c r="A15985" t="s">
        <v>4</v>
      </c>
      <c r="B15985" s="4" t="s">
        <v>5</v>
      </c>
      <c r="C15985" s="4" t="s">
        <v>13</v>
      </c>
      <c r="D15985" s="4" t="s">
        <v>10</v>
      </c>
      <c r="E15985" s="4" t="s">
        <v>10</v>
      </c>
    </row>
    <row r="15986" spans="1:5">
      <c r="A15986" t="n">
        <v>111014</v>
      </c>
      <c r="B15986" s="55" t="n">
        <v>135</v>
      </c>
      <c r="C15986" s="7" t="n">
        <v>0</v>
      </c>
      <c r="D15986" s="7" t="n">
        <v>86</v>
      </c>
      <c r="E15986" s="7" t="n">
        <v>1</v>
      </c>
    </row>
    <row r="15987" spans="1:5">
      <c r="A15987" t="s">
        <v>4</v>
      </c>
      <c r="B15987" s="4" t="s">
        <v>5</v>
      </c>
      <c r="C15987" s="4" t="s">
        <v>13</v>
      </c>
      <c r="D15987" s="4" t="s">
        <v>10</v>
      </c>
      <c r="E15987" s="4" t="s">
        <v>10</v>
      </c>
    </row>
    <row r="15988" spans="1:5">
      <c r="A15988" t="n">
        <v>111020</v>
      </c>
      <c r="B15988" s="55" t="n">
        <v>135</v>
      </c>
      <c r="C15988" s="7" t="n">
        <v>0</v>
      </c>
      <c r="D15988" s="7" t="n">
        <v>84</v>
      </c>
      <c r="E15988" s="7" t="n">
        <v>1</v>
      </c>
    </row>
    <row r="15989" spans="1:5">
      <c r="A15989" t="s">
        <v>4</v>
      </c>
      <c r="B15989" s="4" t="s">
        <v>5</v>
      </c>
      <c r="C15989" s="4" t="s">
        <v>13</v>
      </c>
      <c r="D15989" s="4" t="s">
        <v>10</v>
      </c>
      <c r="E15989" s="4" t="s">
        <v>10</v>
      </c>
    </row>
    <row r="15990" spans="1:5">
      <c r="A15990" t="n">
        <v>111026</v>
      </c>
      <c r="B15990" s="55" t="n">
        <v>135</v>
      </c>
      <c r="C15990" s="7" t="n">
        <v>0</v>
      </c>
      <c r="D15990" s="7" t="n">
        <v>85</v>
      </c>
      <c r="E15990" s="7" t="n">
        <v>1</v>
      </c>
    </row>
    <row r="15991" spans="1:5">
      <c r="A15991" t="s">
        <v>4</v>
      </c>
      <c r="B15991" s="4" t="s">
        <v>5</v>
      </c>
      <c r="C15991" s="4" t="s">
        <v>13</v>
      </c>
      <c r="D15991" s="4" t="s">
        <v>10</v>
      </c>
      <c r="E15991" s="4" t="s">
        <v>10</v>
      </c>
    </row>
    <row r="15992" spans="1:5">
      <c r="A15992" t="n">
        <v>111032</v>
      </c>
      <c r="B15992" s="55" t="n">
        <v>135</v>
      </c>
      <c r="C15992" s="7" t="n">
        <v>0</v>
      </c>
      <c r="D15992" s="7" t="n">
        <v>89</v>
      </c>
      <c r="E15992" s="7" t="n">
        <v>1</v>
      </c>
    </row>
    <row r="15993" spans="1:5">
      <c r="A15993" t="s">
        <v>4</v>
      </c>
      <c r="B15993" s="4" t="s">
        <v>5</v>
      </c>
      <c r="C15993" s="4" t="s">
        <v>13</v>
      </c>
      <c r="D15993" s="4" t="s">
        <v>10</v>
      </c>
      <c r="E15993" s="4" t="s">
        <v>10</v>
      </c>
    </row>
    <row r="15994" spans="1:5">
      <c r="A15994" t="n">
        <v>111038</v>
      </c>
      <c r="B15994" s="55" t="n">
        <v>135</v>
      </c>
      <c r="C15994" s="7" t="n">
        <v>0</v>
      </c>
      <c r="D15994" s="7" t="n">
        <v>88</v>
      </c>
      <c r="E15994" s="7" t="n">
        <v>1</v>
      </c>
    </row>
    <row r="15995" spans="1:5">
      <c r="A15995" t="s">
        <v>4</v>
      </c>
      <c r="B15995" s="4" t="s">
        <v>5</v>
      </c>
      <c r="C15995" s="4" t="s">
        <v>13</v>
      </c>
      <c r="D15995" s="4" t="s">
        <v>10</v>
      </c>
      <c r="E15995" s="4" t="s">
        <v>10</v>
      </c>
    </row>
    <row r="15996" spans="1:5">
      <c r="A15996" t="n">
        <v>111044</v>
      </c>
      <c r="B15996" s="55" t="n">
        <v>135</v>
      </c>
      <c r="C15996" s="7" t="n">
        <v>0</v>
      </c>
      <c r="D15996" s="7" t="n">
        <v>125</v>
      </c>
      <c r="E15996" s="7" t="n">
        <v>1</v>
      </c>
    </row>
    <row r="15997" spans="1:5">
      <c r="A15997" t="s">
        <v>4</v>
      </c>
      <c r="B15997" s="4" t="s">
        <v>5</v>
      </c>
      <c r="C15997" s="4" t="s">
        <v>13</v>
      </c>
      <c r="D15997" s="4" t="s">
        <v>10</v>
      </c>
      <c r="E15997" s="4" t="s">
        <v>10</v>
      </c>
    </row>
    <row r="15998" spans="1:5">
      <c r="A15998" t="n">
        <v>111050</v>
      </c>
      <c r="B15998" s="55" t="n">
        <v>135</v>
      </c>
      <c r="C15998" s="7" t="n">
        <v>0</v>
      </c>
      <c r="D15998" s="7" t="n">
        <v>14</v>
      </c>
      <c r="E15998" s="7" t="n">
        <v>1</v>
      </c>
    </row>
    <row r="15999" spans="1:5">
      <c r="A15999" t="s">
        <v>4</v>
      </c>
      <c r="B15999" s="4" t="s">
        <v>5</v>
      </c>
      <c r="C15999" s="4" t="s">
        <v>13</v>
      </c>
      <c r="D15999" s="4" t="s">
        <v>10</v>
      </c>
      <c r="E15999" s="4" t="s">
        <v>10</v>
      </c>
    </row>
    <row r="16000" spans="1:5">
      <c r="A16000" t="n">
        <v>111056</v>
      </c>
      <c r="B16000" s="55" t="n">
        <v>135</v>
      </c>
      <c r="C16000" s="7" t="n">
        <v>0</v>
      </c>
      <c r="D16000" s="7" t="n">
        <v>17</v>
      </c>
      <c r="E16000" s="7" t="n">
        <v>1</v>
      </c>
    </row>
    <row r="16001" spans="1:5">
      <c r="A16001" t="s">
        <v>4</v>
      </c>
      <c r="B16001" s="4" t="s">
        <v>5</v>
      </c>
      <c r="C16001" s="4" t="s">
        <v>13</v>
      </c>
      <c r="D16001" s="4" t="s">
        <v>10</v>
      </c>
      <c r="E16001" s="4" t="s">
        <v>10</v>
      </c>
    </row>
    <row r="16002" spans="1:5">
      <c r="A16002" t="n">
        <v>111062</v>
      </c>
      <c r="B16002" s="55" t="n">
        <v>135</v>
      </c>
      <c r="C16002" s="7" t="n">
        <v>0</v>
      </c>
      <c r="D16002" s="7" t="n">
        <v>18</v>
      </c>
      <c r="E16002" s="7" t="n">
        <v>1</v>
      </c>
    </row>
    <row r="16003" spans="1:5">
      <c r="A16003" t="s">
        <v>4</v>
      </c>
      <c r="B16003" s="4" t="s">
        <v>5</v>
      </c>
      <c r="C16003" s="4" t="s">
        <v>13</v>
      </c>
      <c r="D16003" s="4" t="s">
        <v>10</v>
      </c>
      <c r="E16003" s="4" t="s">
        <v>10</v>
      </c>
    </row>
    <row r="16004" spans="1:5">
      <c r="A16004" t="n">
        <v>111068</v>
      </c>
      <c r="B16004" s="55" t="n">
        <v>135</v>
      </c>
      <c r="C16004" s="7" t="n">
        <v>0</v>
      </c>
      <c r="D16004" s="7" t="n">
        <v>16</v>
      </c>
      <c r="E16004" s="7" t="n">
        <v>1</v>
      </c>
    </row>
    <row r="16005" spans="1:5">
      <c r="A16005" t="s">
        <v>4</v>
      </c>
      <c r="B16005" s="4" t="s">
        <v>5</v>
      </c>
      <c r="C16005" s="4" t="s">
        <v>13</v>
      </c>
      <c r="D16005" s="4" t="s">
        <v>10</v>
      </c>
      <c r="E16005" s="4" t="s">
        <v>10</v>
      </c>
    </row>
    <row r="16006" spans="1:5">
      <c r="A16006" t="n">
        <v>111074</v>
      </c>
      <c r="B16006" s="55" t="n">
        <v>135</v>
      </c>
      <c r="C16006" s="7" t="n">
        <v>0</v>
      </c>
      <c r="D16006" s="7" t="n">
        <v>15</v>
      </c>
      <c r="E16006" s="7" t="n">
        <v>1</v>
      </c>
    </row>
    <row r="16007" spans="1:5">
      <c r="A16007" t="s">
        <v>4</v>
      </c>
      <c r="B16007" s="4" t="s">
        <v>5</v>
      </c>
      <c r="C16007" s="4" t="s">
        <v>13</v>
      </c>
      <c r="D16007" s="4" t="s">
        <v>10</v>
      </c>
      <c r="E16007" s="4" t="s">
        <v>10</v>
      </c>
    </row>
    <row r="16008" spans="1:5">
      <c r="A16008" t="n">
        <v>111080</v>
      </c>
      <c r="B16008" s="55" t="n">
        <v>135</v>
      </c>
      <c r="C16008" s="7" t="n">
        <v>0</v>
      </c>
      <c r="D16008" s="7" t="n">
        <v>122</v>
      </c>
      <c r="E16008" s="7" t="n">
        <v>1</v>
      </c>
    </row>
    <row r="16009" spans="1:5">
      <c r="A16009" t="s">
        <v>4</v>
      </c>
      <c r="B16009" s="4" t="s">
        <v>5</v>
      </c>
      <c r="C16009" s="4" t="s">
        <v>13</v>
      </c>
      <c r="D16009" s="4" t="s">
        <v>10</v>
      </c>
      <c r="E16009" s="4" t="s">
        <v>10</v>
      </c>
    </row>
    <row r="16010" spans="1:5">
      <c r="A16010" t="n">
        <v>111086</v>
      </c>
      <c r="B16010" s="55" t="n">
        <v>135</v>
      </c>
      <c r="C16010" s="7" t="n">
        <v>0</v>
      </c>
      <c r="D16010" s="7" t="n">
        <v>0</v>
      </c>
      <c r="E16010" s="7" t="n">
        <v>16</v>
      </c>
    </row>
    <row r="16011" spans="1:5">
      <c r="A16011" t="s">
        <v>4</v>
      </c>
      <c r="B16011" s="4" t="s">
        <v>5</v>
      </c>
      <c r="C16011" s="4" t="s">
        <v>13</v>
      </c>
      <c r="D16011" s="4" t="s">
        <v>10</v>
      </c>
      <c r="E16011" s="4" t="s">
        <v>10</v>
      </c>
    </row>
    <row r="16012" spans="1:5">
      <c r="A16012" t="n">
        <v>111092</v>
      </c>
      <c r="B16012" s="55" t="n">
        <v>135</v>
      </c>
      <c r="C16012" s="7" t="n">
        <v>0</v>
      </c>
      <c r="D16012" s="7" t="n">
        <v>1</v>
      </c>
      <c r="E16012" s="7" t="n">
        <v>16</v>
      </c>
    </row>
    <row r="16013" spans="1:5">
      <c r="A16013" t="s">
        <v>4</v>
      </c>
      <c r="B16013" s="4" t="s">
        <v>5</v>
      </c>
      <c r="C16013" s="4" t="s">
        <v>13</v>
      </c>
      <c r="D16013" s="4" t="s">
        <v>10</v>
      </c>
      <c r="E16013" s="4" t="s">
        <v>10</v>
      </c>
    </row>
    <row r="16014" spans="1:5">
      <c r="A16014" t="n">
        <v>111098</v>
      </c>
      <c r="B16014" s="55" t="n">
        <v>135</v>
      </c>
      <c r="C16014" s="7" t="n">
        <v>0</v>
      </c>
      <c r="D16014" s="7" t="n">
        <v>2</v>
      </c>
      <c r="E16014" s="7" t="n">
        <v>16</v>
      </c>
    </row>
    <row r="16015" spans="1:5">
      <c r="A16015" t="s">
        <v>4</v>
      </c>
      <c r="B16015" s="4" t="s">
        <v>5</v>
      </c>
      <c r="C16015" s="4" t="s">
        <v>13</v>
      </c>
      <c r="D16015" s="4" t="s">
        <v>10</v>
      </c>
      <c r="E16015" s="4" t="s">
        <v>10</v>
      </c>
    </row>
    <row r="16016" spans="1:5">
      <c r="A16016" t="n">
        <v>111104</v>
      </c>
      <c r="B16016" s="55" t="n">
        <v>135</v>
      </c>
      <c r="C16016" s="7" t="n">
        <v>0</v>
      </c>
      <c r="D16016" s="7" t="n">
        <v>3</v>
      </c>
      <c r="E16016" s="7" t="n">
        <v>16</v>
      </c>
    </row>
    <row r="16017" spans="1:5">
      <c r="A16017" t="s">
        <v>4</v>
      </c>
      <c r="B16017" s="4" t="s">
        <v>5</v>
      </c>
      <c r="C16017" s="4" t="s">
        <v>13</v>
      </c>
      <c r="D16017" s="4" t="s">
        <v>10</v>
      </c>
      <c r="E16017" s="4" t="s">
        <v>10</v>
      </c>
    </row>
    <row r="16018" spans="1:5">
      <c r="A16018" t="n">
        <v>111110</v>
      </c>
      <c r="B16018" s="55" t="n">
        <v>135</v>
      </c>
      <c r="C16018" s="7" t="n">
        <v>0</v>
      </c>
      <c r="D16018" s="7" t="n">
        <v>4</v>
      </c>
      <c r="E16018" s="7" t="n">
        <v>16</v>
      </c>
    </row>
    <row r="16019" spans="1:5">
      <c r="A16019" t="s">
        <v>4</v>
      </c>
      <c r="B16019" s="4" t="s">
        <v>5</v>
      </c>
      <c r="C16019" s="4" t="s">
        <v>13</v>
      </c>
      <c r="D16019" s="4" t="s">
        <v>10</v>
      </c>
      <c r="E16019" s="4" t="s">
        <v>10</v>
      </c>
    </row>
    <row r="16020" spans="1:5">
      <c r="A16020" t="n">
        <v>111116</v>
      </c>
      <c r="B16020" s="55" t="n">
        <v>135</v>
      </c>
      <c r="C16020" s="7" t="n">
        <v>0</v>
      </c>
      <c r="D16020" s="7" t="n">
        <v>5</v>
      </c>
      <c r="E16020" s="7" t="n">
        <v>16</v>
      </c>
    </row>
    <row r="16021" spans="1:5">
      <c r="A16021" t="s">
        <v>4</v>
      </c>
      <c r="B16021" s="4" t="s">
        <v>5</v>
      </c>
      <c r="C16021" s="4" t="s">
        <v>13</v>
      </c>
      <c r="D16021" s="4" t="s">
        <v>10</v>
      </c>
      <c r="E16021" s="4" t="s">
        <v>10</v>
      </c>
    </row>
    <row r="16022" spans="1:5">
      <c r="A16022" t="n">
        <v>111122</v>
      </c>
      <c r="B16022" s="55" t="n">
        <v>135</v>
      </c>
      <c r="C16022" s="7" t="n">
        <v>0</v>
      </c>
      <c r="D16022" s="7" t="n">
        <v>6</v>
      </c>
      <c r="E16022" s="7" t="n">
        <v>16</v>
      </c>
    </row>
    <row r="16023" spans="1:5">
      <c r="A16023" t="s">
        <v>4</v>
      </c>
      <c r="B16023" s="4" t="s">
        <v>5</v>
      </c>
      <c r="C16023" s="4" t="s">
        <v>13</v>
      </c>
      <c r="D16023" s="4" t="s">
        <v>10</v>
      </c>
      <c r="E16023" s="4" t="s">
        <v>10</v>
      </c>
    </row>
    <row r="16024" spans="1:5">
      <c r="A16024" t="n">
        <v>111128</v>
      </c>
      <c r="B16024" s="55" t="n">
        <v>135</v>
      </c>
      <c r="C16024" s="7" t="n">
        <v>0</v>
      </c>
      <c r="D16024" s="7" t="n">
        <v>7</v>
      </c>
      <c r="E16024" s="7" t="n">
        <v>16</v>
      </c>
    </row>
    <row r="16025" spans="1:5">
      <c r="A16025" t="s">
        <v>4</v>
      </c>
      <c r="B16025" s="4" t="s">
        <v>5</v>
      </c>
      <c r="C16025" s="4" t="s">
        <v>13</v>
      </c>
      <c r="D16025" s="4" t="s">
        <v>10</v>
      </c>
      <c r="E16025" s="4" t="s">
        <v>10</v>
      </c>
    </row>
    <row r="16026" spans="1:5">
      <c r="A16026" t="n">
        <v>111134</v>
      </c>
      <c r="B16026" s="55" t="n">
        <v>135</v>
      </c>
      <c r="C16026" s="7" t="n">
        <v>0</v>
      </c>
      <c r="D16026" s="7" t="n">
        <v>8</v>
      </c>
      <c r="E16026" s="7" t="n">
        <v>16</v>
      </c>
    </row>
    <row r="16027" spans="1:5">
      <c r="A16027" t="s">
        <v>4</v>
      </c>
      <c r="B16027" s="4" t="s">
        <v>5</v>
      </c>
      <c r="C16027" s="4" t="s">
        <v>13</v>
      </c>
      <c r="D16027" s="4" t="s">
        <v>10</v>
      </c>
      <c r="E16027" s="4" t="s">
        <v>10</v>
      </c>
    </row>
    <row r="16028" spans="1:5">
      <c r="A16028" t="n">
        <v>111140</v>
      </c>
      <c r="B16028" s="55" t="n">
        <v>135</v>
      </c>
      <c r="C16028" s="7" t="n">
        <v>0</v>
      </c>
      <c r="D16028" s="7" t="n">
        <v>9</v>
      </c>
      <c r="E16028" s="7" t="n">
        <v>16</v>
      </c>
    </row>
    <row r="16029" spans="1:5">
      <c r="A16029" t="s">
        <v>4</v>
      </c>
      <c r="B16029" s="4" t="s">
        <v>5</v>
      </c>
      <c r="C16029" s="4" t="s">
        <v>13</v>
      </c>
      <c r="D16029" s="4" t="s">
        <v>10</v>
      </c>
      <c r="E16029" s="4" t="s">
        <v>10</v>
      </c>
    </row>
    <row r="16030" spans="1:5">
      <c r="A16030" t="n">
        <v>111146</v>
      </c>
      <c r="B16030" s="55" t="n">
        <v>135</v>
      </c>
      <c r="C16030" s="7" t="n">
        <v>0</v>
      </c>
      <c r="D16030" s="7" t="n">
        <v>23</v>
      </c>
      <c r="E16030" s="7" t="n">
        <v>16</v>
      </c>
    </row>
    <row r="16031" spans="1:5">
      <c r="A16031" t="s">
        <v>4</v>
      </c>
      <c r="B16031" s="4" t="s">
        <v>5</v>
      </c>
      <c r="C16031" s="4" t="s">
        <v>13</v>
      </c>
      <c r="D16031" s="4" t="s">
        <v>10</v>
      </c>
      <c r="E16031" s="4" t="s">
        <v>10</v>
      </c>
    </row>
    <row r="16032" spans="1:5">
      <c r="A16032" t="n">
        <v>111152</v>
      </c>
      <c r="B16032" s="55" t="n">
        <v>135</v>
      </c>
      <c r="C16032" s="7" t="n">
        <v>0</v>
      </c>
      <c r="D16032" s="7" t="n">
        <v>30</v>
      </c>
      <c r="E16032" s="7" t="n">
        <v>16</v>
      </c>
    </row>
    <row r="16033" spans="1:5">
      <c r="A16033" t="s">
        <v>4</v>
      </c>
      <c r="B16033" s="4" t="s">
        <v>5</v>
      </c>
      <c r="C16033" s="4" t="s">
        <v>13</v>
      </c>
      <c r="D16033" s="4" t="s">
        <v>10</v>
      </c>
      <c r="E16033" s="4" t="s">
        <v>10</v>
      </c>
    </row>
    <row r="16034" spans="1:5">
      <c r="A16034" t="n">
        <v>111158</v>
      </c>
      <c r="B16034" s="55" t="n">
        <v>135</v>
      </c>
      <c r="C16034" s="7" t="n">
        <v>0</v>
      </c>
      <c r="D16034" s="7" t="n">
        <v>116</v>
      </c>
      <c r="E16034" s="7" t="n">
        <v>16</v>
      </c>
    </row>
    <row r="16035" spans="1:5">
      <c r="A16035" t="s">
        <v>4</v>
      </c>
      <c r="B16035" s="4" t="s">
        <v>5</v>
      </c>
      <c r="C16035" s="4" t="s">
        <v>13</v>
      </c>
      <c r="D16035" s="4" t="s">
        <v>10</v>
      </c>
      <c r="E16035" s="4" t="s">
        <v>10</v>
      </c>
    </row>
    <row r="16036" spans="1:5">
      <c r="A16036" t="n">
        <v>111164</v>
      </c>
      <c r="B16036" s="55" t="n">
        <v>135</v>
      </c>
      <c r="C16036" s="7" t="n">
        <v>0</v>
      </c>
      <c r="D16036" s="7" t="n">
        <v>103</v>
      </c>
      <c r="E16036" s="7" t="n">
        <v>16</v>
      </c>
    </row>
    <row r="16037" spans="1:5">
      <c r="A16037" t="s">
        <v>4</v>
      </c>
      <c r="B16037" s="4" t="s">
        <v>5</v>
      </c>
      <c r="C16037" s="4" t="s">
        <v>13</v>
      </c>
      <c r="D16037" s="4" t="s">
        <v>10</v>
      </c>
      <c r="E16037" s="4" t="s">
        <v>10</v>
      </c>
    </row>
    <row r="16038" spans="1:5">
      <c r="A16038" t="n">
        <v>111170</v>
      </c>
      <c r="B16038" s="55" t="n">
        <v>135</v>
      </c>
      <c r="C16038" s="7" t="n">
        <v>0</v>
      </c>
      <c r="D16038" s="7" t="n">
        <v>117</v>
      </c>
      <c r="E16038" s="7" t="n">
        <v>16</v>
      </c>
    </row>
    <row r="16039" spans="1:5">
      <c r="A16039" t="s">
        <v>4</v>
      </c>
      <c r="B16039" s="4" t="s">
        <v>5</v>
      </c>
      <c r="C16039" s="4" t="s">
        <v>13</v>
      </c>
      <c r="D16039" s="4" t="s">
        <v>10</v>
      </c>
      <c r="E16039" s="4" t="s">
        <v>10</v>
      </c>
    </row>
    <row r="16040" spans="1:5">
      <c r="A16040" t="n">
        <v>111176</v>
      </c>
      <c r="B16040" s="55" t="n">
        <v>135</v>
      </c>
      <c r="C16040" s="7" t="n">
        <v>0</v>
      </c>
      <c r="D16040" s="7" t="n">
        <v>121</v>
      </c>
      <c r="E16040" s="7" t="n">
        <v>16</v>
      </c>
    </row>
    <row r="16041" spans="1:5">
      <c r="A16041" t="s">
        <v>4</v>
      </c>
      <c r="B16041" s="4" t="s">
        <v>5</v>
      </c>
      <c r="C16041" s="4" t="s">
        <v>13</v>
      </c>
      <c r="D16041" s="4" t="s">
        <v>10</v>
      </c>
      <c r="E16041" s="4" t="s">
        <v>10</v>
      </c>
    </row>
    <row r="16042" spans="1:5">
      <c r="A16042" t="n">
        <v>111182</v>
      </c>
      <c r="B16042" s="55" t="n">
        <v>135</v>
      </c>
      <c r="C16042" s="7" t="n">
        <v>0</v>
      </c>
      <c r="D16042" s="7" t="n">
        <v>91</v>
      </c>
      <c r="E16042" s="7" t="n">
        <v>16</v>
      </c>
    </row>
    <row r="16043" spans="1:5">
      <c r="A16043" t="s">
        <v>4</v>
      </c>
      <c r="B16043" s="4" t="s">
        <v>5</v>
      </c>
      <c r="C16043" s="4" t="s">
        <v>13</v>
      </c>
      <c r="D16043" s="4" t="s">
        <v>10</v>
      </c>
      <c r="E16043" s="4" t="s">
        <v>10</v>
      </c>
    </row>
    <row r="16044" spans="1:5">
      <c r="A16044" t="n">
        <v>111188</v>
      </c>
      <c r="B16044" s="55" t="n">
        <v>135</v>
      </c>
      <c r="C16044" s="7" t="n">
        <v>0</v>
      </c>
      <c r="D16044" s="7" t="n">
        <v>105</v>
      </c>
      <c r="E16044" s="7" t="n">
        <v>16</v>
      </c>
    </row>
    <row r="16045" spans="1:5">
      <c r="A16045" t="s">
        <v>4</v>
      </c>
      <c r="B16045" s="4" t="s">
        <v>5</v>
      </c>
      <c r="C16045" s="4" t="s">
        <v>13</v>
      </c>
      <c r="D16045" s="4" t="s">
        <v>10</v>
      </c>
      <c r="E16045" s="4" t="s">
        <v>10</v>
      </c>
    </row>
    <row r="16046" spans="1:5">
      <c r="A16046" t="n">
        <v>111194</v>
      </c>
      <c r="B16046" s="55" t="n">
        <v>135</v>
      </c>
      <c r="C16046" s="7" t="n">
        <v>0</v>
      </c>
      <c r="D16046" s="7" t="n">
        <v>106</v>
      </c>
      <c r="E16046" s="7" t="n">
        <v>16</v>
      </c>
    </row>
    <row r="16047" spans="1:5">
      <c r="A16047" t="s">
        <v>4</v>
      </c>
      <c r="B16047" s="4" t="s">
        <v>5</v>
      </c>
      <c r="C16047" s="4" t="s">
        <v>13</v>
      </c>
      <c r="D16047" s="4" t="s">
        <v>10</v>
      </c>
      <c r="E16047" s="4" t="s">
        <v>10</v>
      </c>
    </row>
    <row r="16048" spans="1:5">
      <c r="A16048" t="n">
        <v>111200</v>
      </c>
      <c r="B16048" s="55" t="n">
        <v>135</v>
      </c>
      <c r="C16048" s="7" t="n">
        <v>0</v>
      </c>
      <c r="D16048" s="7" t="n">
        <v>114</v>
      </c>
      <c r="E16048" s="7" t="n">
        <v>16</v>
      </c>
    </row>
    <row r="16049" spans="1:5">
      <c r="A16049" t="s">
        <v>4</v>
      </c>
      <c r="B16049" s="4" t="s">
        <v>5</v>
      </c>
      <c r="C16049" s="4" t="s">
        <v>13</v>
      </c>
      <c r="D16049" s="4" t="s">
        <v>10</v>
      </c>
      <c r="E16049" s="4" t="s">
        <v>10</v>
      </c>
    </row>
    <row r="16050" spans="1:5">
      <c r="A16050" t="n">
        <v>111206</v>
      </c>
      <c r="B16050" s="55" t="n">
        <v>135</v>
      </c>
      <c r="C16050" s="7" t="n">
        <v>0</v>
      </c>
      <c r="D16050" s="7" t="n">
        <v>93</v>
      </c>
      <c r="E16050" s="7" t="n">
        <v>16</v>
      </c>
    </row>
    <row r="16051" spans="1:5">
      <c r="A16051" t="s">
        <v>4</v>
      </c>
      <c r="B16051" s="4" t="s">
        <v>5</v>
      </c>
      <c r="C16051" s="4" t="s">
        <v>13</v>
      </c>
      <c r="D16051" s="4" t="s">
        <v>10</v>
      </c>
      <c r="E16051" s="4" t="s">
        <v>10</v>
      </c>
    </row>
    <row r="16052" spans="1:5">
      <c r="A16052" t="n">
        <v>111212</v>
      </c>
      <c r="B16052" s="55" t="n">
        <v>135</v>
      </c>
      <c r="C16052" s="7" t="n">
        <v>0</v>
      </c>
      <c r="D16052" s="7" t="n">
        <v>90</v>
      </c>
      <c r="E16052" s="7" t="n">
        <v>16</v>
      </c>
    </row>
    <row r="16053" spans="1:5">
      <c r="A16053" t="s">
        <v>4</v>
      </c>
      <c r="B16053" s="4" t="s">
        <v>5</v>
      </c>
      <c r="C16053" s="4" t="s">
        <v>13</v>
      </c>
      <c r="D16053" s="4" t="s">
        <v>10</v>
      </c>
      <c r="E16053" s="4" t="s">
        <v>10</v>
      </c>
    </row>
    <row r="16054" spans="1:5">
      <c r="A16054" t="n">
        <v>111218</v>
      </c>
      <c r="B16054" s="55" t="n">
        <v>135</v>
      </c>
      <c r="C16054" s="7" t="n">
        <v>0</v>
      </c>
      <c r="D16054" s="7" t="n">
        <v>107</v>
      </c>
      <c r="E16054" s="7" t="n">
        <v>16</v>
      </c>
    </row>
    <row r="16055" spans="1:5">
      <c r="A16055" t="s">
        <v>4</v>
      </c>
      <c r="B16055" s="4" t="s">
        <v>5</v>
      </c>
      <c r="C16055" s="4" t="s">
        <v>13</v>
      </c>
      <c r="D16055" s="4" t="s">
        <v>10</v>
      </c>
      <c r="E16055" s="4" t="s">
        <v>10</v>
      </c>
    </row>
    <row r="16056" spans="1:5">
      <c r="A16056" t="n">
        <v>111224</v>
      </c>
      <c r="B16056" s="55" t="n">
        <v>135</v>
      </c>
      <c r="C16056" s="7" t="n">
        <v>0</v>
      </c>
      <c r="D16056" s="7" t="n">
        <v>108</v>
      </c>
      <c r="E16056" s="7" t="n">
        <v>16</v>
      </c>
    </row>
    <row r="16057" spans="1:5">
      <c r="A16057" t="s">
        <v>4</v>
      </c>
      <c r="B16057" s="4" t="s">
        <v>5</v>
      </c>
      <c r="C16057" s="4" t="s">
        <v>13</v>
      </c>
      <c r="D16057" s="4" t="s">
        <v>10</v>
      </c>
      <c r="E16057" s="4" t="s">
        <v>10</v>
      </c>
    </row>
    <row r="16058" spans="1:5">
      <c r="A16058" t="n">
        <v>111230</v>
      </c>
      <c r="B16058" s="55" t="n">
        <v>135</v>
      </c>
      <c r="C16058" s="7" t="n">
        <v>0</v>
      </c>
      <c r="D16058" s="7" t="n">
        <v>104</v>
      </c>
      <c r="E16058" s="7" t="n">
        <v>16</v>
      </c>
    </row>
    <row r="16059" spans="1:5">
      <c r="A16059" t="s">
        <v>4</v>
      </c>
      <c r="B16059" s="4" t="s">
        <v>5</v>
      </c>
      <c r="C16059" s="4" t="s">
        <v>13</v>
      </c>
      <c r="D16059" s="4" t="s">
        <v>10</v>
      </c>
      <c r="E16059" s="4" t="s">
        <v>10</v>
      </c>
    </row>
    <row r="16060" spans="1:5">
      <c r="A16060" t="n">
        <v>111236</v>
      </c>
      <c r="B16060" s="55" t="n">
        <v>135</v>
      </c>
      <c r="C16060" s="7" t="n">
        <v>0</v>
      </c>
      <c r="D16060" s="7" t="n">
        <v>96</v>
      </c>
      <c r="E16060" s="7" t="n">
        <v>16</v>
      </c>
    </row>
    <row r="16061" spans="1:5">
      <c r="A16061" t="s">
        <v>4</v>
      </c>
      <c r="B16061" s="4" t="s">
        <v>5</v>
      </c>
      <c r="C16061" s="4" t="s">
        <v>13</v>
      </c>
      <c r="D16061" s="4" t="s">
        <v>10</v>
      </c>
      <c r="E16061" s="4" t="s">
        <v>10</v>
      </c>
    </row>
    <row r="16062" spans="1:5">
      <c r="A16062" t="n">
        <v>111242</v>
      </c>
      <c r="B16062" s="55" t="n">
        <v>135</v>
      </c>
      <c r="C16062" s="7" t="n">
        <v>0</v>
      </c>
      <c r="D16062" s="7" t="n">
        <v>97</v>
      </c>
      <c r="E16062" s="7" t="n">
        <v>16</v>
      </c>
    </row>
    <row r="16063" spans="1:5">
      <c r="A16063" t="s">
        <v>4</v>
      </c>
      <c r="B16063" s="4" t="s">
        <v>5</v>
      </c>
      <c r="C16063" s="4" t="s">
        <v>13</v>
      </c>
      <c r="D16063" s="4" t="s">
        <v>10</v>
      </c>
      <c r="E16063" s="4" t="s">
        <v>10</v>
      </c>
    </row>
    <row r="16064" spans="1:5">
      <c r="A16064" t="n">
        <v>111248</v>
      </c>
      <c r="B16064" s="55" t="n">
        <v>135</v>
      </c>
      <c r="C16064" s="7" t="n">
        <v>0</v>
      </c>
      <c r="D16064" s="7" t="n">
        <v>112</v>
      </c>
      <c r="E16064" s="7" t="n">
        <v>16</v>
      </c>
    </row>
    <row r="16065" spans="1:5">
      <c r="A16065" t="s">
        <v>4</v>
      </c>
      <c r="B16065" s="4" t="s">
        <v>5</v>
      </c>
      <c r="C16065" s="4" t="s">
        <v>13</v>
      </c>
      <c r="D16065" s="4" t="s">
        <v>10</v>
      </c>
      <c r="E16065" s="4" t="s">
        <v>10</v>
      </c>
    </row>
    <row r="16066" spans="1:5">
      <c r="A16066" t="n">
        <v>111254</v>
      </c>
      <c r="B16066" s="55" t="n">
        <v>135</v>
      </c>
      <c r="C16066" s="7" t="n">
        <v>0</v>
      </c>
      <c r="D16066" s="7" t="n">
        <v>111</v>
      </c>
      <c r="E16066" s="7" t="n">
        <v>16</v>
      </c>
    </row>
    <row r="16067" spans="1:5">
      <c r="A16067" t="s">
        <v>4</v>
      </c>
      <c r="B16067" s="4" t="s">
        <v>5</v>
      </c>
      <c r="C16067" s="4" t="s">
        <v>13</v>
      </c>
      <c r="D16067" s="4" t="s">
        <v>10</v>
      </c>
      <c r="E16067" s="4" t="s">
        <v>10</v>
      </c>
    </row>
    <row r="16068" spans="1:5">
      <c r="A16068" t="n">
        <v>111260</v>
      </c>
      <c r="B16068" s="55" t="n">
        <v>135</v>
      </c>
      <c r="C16068" s="7" t="n">
        <v>0</v>
      </c>
      <c r="D16068" s="7" t="n">
        <v>109</v>
      </c>
      <c r="E16068" s="7" t="n">
        <v>16</v>
      </c>
    </row>
    <row r="16069" spans="1:5">
      <c r="A16069" t="s">
        <v>4</v>
      </c>
      <c r="B16069" s="4" t="s">
        <v>5</v>
      </c>
      <c r="C16069" s="4" t="s">
        <v>13</v>
      </c>
      <c r="D16069" s="4" t="s">
        <v>10</v>
      </c>
      <c r="E16069" s="4" t="s">
        <v>10</v>
      </c>
    </row>
    <row r="16070" spans="1:5">
      <c r="A16070" t="n">
        <v>111266</v>
      </c>
      <c r="B16070" s="55" t="n">
        <v>135</v>
      </c>
      <c r="C16070" s="7" t="n">
        <v>0</v>
      </c>
      <c r="D16070" s="7" t="n">
        <v>12</v>
      </c>
      <c r="E16070" s="7" t="n">
        <v>16</v>
      </c>
    </row>
    <row r="16071" spans="1:5">
      <c r="A16071" t="s">
        <v>4</v>
      </c>
      <c r="B16071" s="4" t="s">
        <v>5</v>
      </c>
      <c r="C16071" s="4" t="s">
        <v>13</v>
      </c>
      <c r="D16071" s="4" t="s">
        <v>10</v>
      </c>
      <c r="E16071" s="4" t="s">
        <v>10</v>
      </c>
    </row>
    <row r="16072" spans="1:5">
      <c r="A16072" t="n">
        <v>111272</v>
      </c>
      <c r="B16072" s="55" t="n">
        <v>135</v>
      </c>
      <c r="C16072" s="7" t="n">
        <v>0</v>
      </c>
      <c r="D16072" s="7" t="n">
        <v>100</v>
      </c>
      <c r="E16072" s="7" t="n">
        <v>16</v>
      </c>
    </row>
    <row r="16073" spans="1:5">
      <c r="A16073" t="s">
        <v>4</v>
      </c>
      <c r="B16073" s="4" t="s">
        <v>5</v>
      </c>
      <c r="C16073" s="4" t="s">
        <v>13</v>
      </c>
      <c r="D16073" s="4" t="s">
        <v>10</v>
      </c>
      <c r="E16073" s="4" t="s">
        <v>10</v>
      </c>
    </row>
    <row r="16074" spans="1:5">
      <c r="A16074" t="n">
        <v>111278</v>
      </c>
      <c r="B16074" s="55" t="n">
        <v>135</v>
      </c>
      <c r="C16074" s="7" t="n">
        <v>0</v>
      </c>
      <c r="D16074" s="7" t="n">
        <v>118</v>
      </c>
      <c r="E16074" s="7" t="n">
        <v>16</v>
      </c>
    </row>
    <row r="16075" spans="1:5">
      <c r="A16075" t="s">
        <v>4</v>
      </c>
      <c r="B16075" s="4" t="s">
        <v>5</v>
      </c>
      <c r="C16075" s="4" t="s">
        <v>13</v>
      </c>
      <c r="D16075" s="4" t="s">
        <v>10</v>
      </c>
      <c r="E16075" s="4" t="s">
        <v>10</v>
      </c>
    </row>
    <row r="16076" spans="1:5">
      <c r="A16076" t="n">
        <v>111284</v>
      </c>
      <c r="B16076" s="55" t="n">
        <v>135</v>
      </c>
      <c r="C16076" s="7" t="n">
        <v>0</v>
      </c>
      <c r="D16076" s="7" t="n">
        <v>101</v>
      </c>
      <c r="E16076" s="7" t="n">
        <v>16</v>
      </c>
    </row>
    <row r="16077" spans="1:5">
      <c r="A16077" t="s">
        <v>4</v>
      </c>
      <c r="B16077" s="4" t="s">
        <v>5</v>
      </c>
      <c r="C16077" s="4" t="s">
        <v>13</v>
      </c>
      <c r="D16077" s="4" t="s">
        <v>10</v>
      </c>
      <c r="E16077" s="4" t="s">
        <v>10</v>
      </c>
    </row>
    <row r="16078" spans="1:5">
      <c r="A16078" t="n">
        <v>111290</v>
      </c>
      <c r="B16078" s="55" t="n">
        <v>135</v>
      </c>
      <c r="C16078" s="7" t="n">
        <v>0</v>
      </c>
      <c r="D16078" s="7" t="n">
        <v>102</v>
      </c>
      <c r="E16078" s="7" t="n">
        <v>16</v>
      </c>
    </row>
    <row r="16079" spans="1:5">
      <c r="A16079" t="s">
        <v>4</v>
      </c>
      <c r="B16079" s="4" t="s">
        <v>5</v>
      </c>
      <c r="C16079" s="4" t="s">
        <v>13</v>
      </c>
      <c r="D16079" s="4" t="s">
        <v>10</v>
      </c>
      <c r="E16079" s="4" t="s">
        <v>10</v>
      </c>
    </row>
    <row r="16080" spans="1:5">
      <c r="A16080" t="n">
        <v>111296</v>
      </c>
      <c r="B16080" s="55" t="n">
        <v>135</v>
      </c>
      <c r="C16080" s="7" t="n">
        <v>0</v>
      </c>
      <c r="D16080" s="7" t="n">
        <v>119</v>
      </c>
      <c r="E16080" s="7" t="n">
        <v>16</v>
      </c>
    </row>
    <row r="16081" spans="1:5">
      <c r="A16081" t="s">
        <v>4</v>
      </c>
      <c r="B16081" s="4" t="s">
        <v>5</v>
      </c>
      <c r="C16081" s="4" t="s">
        <v>13</v>
      </c>
      <c r="D16081" s="4" t="s">
        <v>10</v>
      </c>
      <c r="E16081" s="4" t="s">
        <v>10</v>
      </c>
    </row>
    <row r="16082" spans="1:5">
      <c r="A16082" t="n">
        <v>111302</v>
      </c>
      <c r="B16082" s="55" t="n">
        <v>135</v>
      </c>
      <c r="C16082" s="7" t="n">
        <v>0</v>
      </c>
      <c r="D16082" s="7" t="n">
        <v>120</v>
      </c>
      <c r="E16082" s="7" t="n">
        <v>16</v>
      </c>
    </row>
    <row r="16083" spans="1:5">
      <c r="A16083" t="s">
        <v>4</v>
      </c>
      <c r="B16083" s="4" t="s">
        <v>5</v>
      </c>
      <c r="C16083" s="4" t="s">
        <v>13</v>
      </c>
      <c r="D16083" s="4" t="s">
        <v>10</v>
      </c>
      <c r="E16083" s="4" t="s">
        <v>10</v>
      </c>
    </row>
    <row r="16084" spans="1:5">
      <c r="A16084" t="n">
        <v>111308</v>
      </c>
      <c r="B16084" s="55" t="n">
        <v>135</v>
      </c>
      <c r="C16084" s="7" t="n">
        <v>0</v>
      </c>
      <c r="D16084" s="7" t="n">
        <v>80</v>
      </c>
      <c r="E16084" s="7" t="n">
        <v>16</v>
      </c>
    </row>
    <row r="16085" spans="1:5">
      <c r="A16085" t="s">
        <v>4</v>
      </c>
      <c r="B16085" s="4" t="s">
        <v>5</v>
      </c>
      <c r="C16085" s="4" t="s">
        <v>13</v>
      </c>
      <c r="D16085" s="4" t="s">
        <v>10</v>
      </c>
      <c r="E16085" s="4" t="s">
        <v>10</v>
      </c>
    </row>
    <row r="16086" spans="1:5">
      <c r="A16086" t="n">
        <v>111314</v>
      </c>
      <c r="B16086" s="55" t="n">
        <v>135</v>
      </c>
      <c r="C16086" s="7" t="n">
        <v>0</v>
      </c>
      <c r="D16086" s="7" t="n">
        <v>13</v>
      </c>
      <c r="E16086" s="7" t="n">
        <v>16</v>
      </c>
    </row>
    <row r="16087" spans="1:5">
      <c r="A16087" t="s">
        <v>4</v>
      </c>
      <c r="B16087" s="4" t="s">
        <v>5</v>
      </c>
      <c r="C16087" s="4" t="s">
        <v>13</v>
      </c>
      <c r="D16087" s="4" t="s">
        <v>10</v>
      </c>
      <c r="E16087" s="4" t="s">
        <v>10</v>
      </c>
    </row>
    <row r="16088" spans="1:5">
      <c r="A16088" t="n">
        <v>111320</v>
      </c>
      <c r="B16088" s="55" t="n">
        <v>135</v>
      </c>
      <c r="C16088" s="7" t="n">
        <v>0</v>
      </c>
      <c r="D16088" s="7" t="n">
        <v>23</v>
      </c>
      <c r="E16088" s="7" t="n">
        <v>16</v>
      </c>
    </row>
    <row r="16089" spans="1:5">
      <c r="A16089" t="s">
        <v>4</v>
      </c>
      <c r="B16089" s="4" t="s">
        <v>5</v>
      </c>
      <c r="C16089" s="4" t="s">
        <v>13</v>
      </c>
      <c r="D16089" s="4" t="s">
        <v>10</v>
      </c>
      <c r="E16089" s="4" t="s">
        <v>10</v>
      </c>
    </row>
    <row r="16090" spans="1:5">
      <c r="A16090" t="n">
        <v>111326</v>
      </c>
      <c r="B16090" s="55" t="n">
        <v>135</v>
      </c>
      <c r="C16090" s="7" t="n">
        <v>0</v>
      </c>
      <c r="D16090" s="7" t="n">
        <v>99</v>
      </c>
      <c r="E16090" s="7" t="n">
        <v>16</v>
      </c>
    </row>
    <row r="16091" spans="1:5">
      <c r="A16091" t="s">
        <v>4</v>
      </c>
      <c r="B16091" s="4" t="s">
        <v>5</v>
      </c>
      <c r="C16091" s="4" t="s">
        <v>13</v>
      </c>
      <c r="D16091" s="4" t="s">
        <v>10</v>
      </c>
      <c r="E16091" s="4" t="s">
        <v>10</v>
      </c>
    </row>
    <row r="16092" spans="1:5">
      <c r="A16092" t="n">
        <v>111332</v>
      </c>
      <c r="B16092" s="55" t="n">
        <v>135</v>
      </c>
      <c r="C16092" s="7" t="n">
        <v>0</v>
      </c>
      <c r="D16092" s="7" t="n">
        <v>115</v>
      </c>
      <c r="E16092" s="7" t="n">
        <v>16</v>
      </c>
    </row>
    <row r="16093" spans="1:5">
      <c r="A16093" t="s">
        <v>4</v>
      </c>
      <c r="B16093" s="4" t="s">
        <v>5</v>
      </c>
      <c r="C16093" s="4" t="s">
        <v>13</v>
      </c>
      <c r="D16093" s="4" t="s">
        <v>10</v>
      </c>
      <c r="E16093" s="4" t="s">
        <v>10</v>
      </c>
    </row>
    <row r="16094" spans="1:5">
      <c r="A16094" t="n">
        <v>111338</v>
      </c>
      <c r="B16094" s="55" t="n">
        <v>135</v>
      </c>
      <c r="C16094" s="7" t="n">
        <v>0</v>
      </c>
      <c r="D16094" s="7" t="n">
        <v>92</v>
      </c>
      <c r="E16094" s="7" t="n">
        <v>16</v>
      </c>
    </row>
    <row r="16095" spans="1:5">
      <c r="A16095" t="s">
        <v>4</v>
      </c>
      <c r="B16095" s="4" t="s">
        <v>5</v>
      </c>
      <c r="C16095" s="4" t="s">
        <v>13</v>
      </c>
      <c r="D16095" s="4" t="s">
        <v>10</v>
      </c>
      <c r="E16095" s="4" t="s">
        <v>10</v>
      </c>
    </row>
    <row r="16096" spans="1:5">
      <c r="A16096" t="n">
        <v>111344</v>
      </c>
      <c r="B16096" s="55" t="n">
        <v>135</v>
      </c>
      <c r="C16096" s="7" t="n">
        <v>0</v>
      </c>
      <c r="D16096" s="7" t="n">
        <v>95</v>
      </c>
      <c r="E16096" s="7" t="n">
        <v>16</v>
      </c>
    </row>
    <row r="16097" spans="1:5">
      <c r="A16097" t="s">
        <v>4</v>
      </c>
      <c r="B16097" s="4" t="s">
        <v>5</v>
      </c>
      <c r="C16097" s="4" t="s">
        <v>13</v>
      </c>
      <c r="D16097" s="4" t="s">
        <v>10</v>
      </c>
      <c r="E16097" s="4" t="s">
        <v>10</v>
      </c>
    </row>
    <row r="16098" spans="1:5">
      <c r="A16098" t="n">
        <v>111350</v>
      </c>
      <c r="B16098" s="55" t="n">
        <v>135</v>
      </c>
      <c r="C16098" s="7" t="n">
        <v>0</v>
      </c>
      <c r="D16098" s="7" t="n">
        <v>110</v>
      </c>
      <c r="E16098" s="7" t="n">
        <v>16</v>
      </c>
    </row>
    <row r="16099" spans="1:5">
      <c r="A16099" t="s">
        <v>4</v>
      </c>
      <c r="B16099" s="4" t="s">
        <v>5</v>
      </c>
      <c r="C16099" s="4" t="s">
        <v>13</v>
      </c>
      <c r="D16099" s="4" t="s">
        <v>10</v>
      </c>
      <c r="E16099" s="4" t="s">
        <v>10</v>
      </c>
    </row>
    <row r="16100" spans="1:5">
      <c r="A16100" t="n">
        <v>111356</v>
      </c>
      <c r="B16100" s="55" t="n">
        <v>135</v>
      </c>
      <c r="C16100" s="7" t="n">
        <v>0</v>
      </c>
      <c r="D16100" s="7" t="n">
        <v>94</v>
      </c>
      <c r="E16100" s="7" t="n">
        <v>16</v>
      </c>
    </row>
    <row r="16101" spans="1:5">
      <c r="A16101" t="s">
        <v>4</v>
      </c>
      <c r="B16101" s="4" t="s">
        <v>5</v>
      </c>
      <c r="C16101" s="4" t="s">
        <v>13</v>
      </c>
      <c r="D16101" s="4" t="s">
        <v>10</v>
      </c>
      <c r="E16101" s="4" t="s">
        <v>10</v>
      </c>
    </row>
    <row r="16102" spans="1:5">
      <c r="A16102" t="n">
        <v>111362</v>
      </c>
      <c r="B16102" s="55" t="n">
        <v>135</v>
      </c>
      <c r="C16102" s="7" t="n">
        <v>0</v>
      </c>
      <c r="D16102" s="7" t="n">
        <v>98</v>
      </c>
      <c r="E16102" s="7" t="n">
        <v>16</v>
      </c>
    </row>
    <row r="16103" spans="1:5">
      <c r="A16103" t="s">
        <v>4</v>
      </c>
      <c r="B16103" s="4" t="s">
        <v>5</v>
      </c>
      <c r="C16103" s="4" t="s">
        <v>13</v>
      </c>
      <c r="D16103" s="4" t="s">
        <v>10</v>
      </c>
      <c r="E16103" s="4" t="s">
        <v>10</v>
      </c>
    </row>
    <row r="16104" spans="1:5">
      <c r="A16104" t="n">
        <v>111368</v>
      </c>
      <c r="B16104" s="55" t="n">
        <v>135</v>
      </c>
      <c r="C16104" s="7" t="n">
        <v>0</v>
      </c>
      <c r="D16104" s="7" t="n">
        <v>113</v>
      </c>
      <c r="E16104" s="7" t="n">
        <v>16</v>
      </c>
    </row>
    <row r="16105" spans="1:5">
      <c r="A16105" t="s">
        <v>4</v>
      </c>
      <c r="B16105" s="4" t="s">
        <v>5</v>
      </c>
      <c r="C16105" s="4" t="s">
        <v>13</v>
      </c>
      <c r="D16105" s="4" t="s">
        <v>10</v>
      </c>
      <c r="E16105" s="4" t="s">
        <v>10</v>
      </c>
    </row>
    <row r="16106" spans="1:5">
      <c r="A16106" t="n">
        <v>111374</v>
      </c>
      <c r="B16106" s="55" t="n">
        <v>135</v>
      </c>
      <c r="C16106" s="7" t="n">
        <v>0</v>
      </c>
      <c r="D16106" s="7" t="n">
        <v>11</v>
      </c>
      <c r="E16106" s="7" t="n">
        <v>16</v>
      </c>
    </row>
    <row r="16107" spans="1:5">
      <c r="A16107" t="s">
        <v>4</v>
      </c>
      <c r="B16107" s="4" t="s">
        <v>5</v>
      </c>
      <c r="C16107" s="4" t="s">
        <v>13</v>
      </c>
      <c r="D16107" s="4" t="s">
        <v>10</v>
      </c>
      <c r="E16107" s="4" t="s">
        <v>10</v>
      </c>
    </row>
    <row r="16108" spans="1:5">
      <c r="A16108" t="n">
        <v>111380</v>
      </c>
      <c r="B16108" s="55" t="n">
        <v>135</v>
      </c>
      <c r="C16108" s="7" t="n">
        <v>0</v>
      </c>
      <c r="D16108" s="7" t="n">
        <v>81</v>
      </c>
      <c r="E16108" s="7" t="n">
        <v>16</v>
      </c>
    </row>
    <row r="16109" spans="1:5">
      <c r="A16109" t="s">
        <v>4</v>
      </c>
      <c r="B16109" s="4" t="s">
        <v>5</v>
      </c>
      <c r="C16109" s="4" t="s">
        <v>13</v>
      </c>
      <c r="D16109" s="4" t="s">
        <v>10</v>
      </c>
      <c r="E16109" s="4" t="s">
        <v>10</v>
      </c>
    </row>
    <row r="16110" spans="1:5">
      <c r="A16110" t="n">
        <v>111386</v>
      </c>
      <c r="B16110" s="55" t="n">
        <v>135</v>
      </c>
      <c r="C16110" s="7" t="n">
        <v>0</v>
      </c>
      <c r="D16110" s="7" t="n">
        <v>82</v>
      </c>
      <c r="E16110" s="7" t="n">
        <v>16</v>
      </c>
    </row>
    <row r="16111" spans="1:5">
      <c r="A16111" t="s">
        <v>4</v>
      </c>
      <c r="B16111" s="4" t="s">
        <v>5</v>
      </c>
      <c r="C16111" s="4" t="s">
        <v>13</v>
      </c>
      <c r="D16111" s="4" t="s">
        <v>10</v>
      </c>
      <c r="E16111" s="4" t="s">
        <v>10</v>
      </c>
    </row>
    <row r="16112" spans="1:5">
      <c r="A16112" t="n">
        <v>111392</v>
      </c>
      <c r="B16112" s="55" t="n">
        <v>135</v>
      </c>
      <c r="C16112" s="7" t="n">
        <v>0</v>
      </c>
      <c r="D16112" s="7" t="n">
        <v>87</v>
      </c>
      <c r="E16112" s="7" t="n">
        <v>16</v>
      </c>
    </row>
    <row r="16113" spans="1:5">
      <c r="A16113" t="s">
        <v>4</v>
      </c>
      <c r="B16113" s="4" t="s">
        <v>5</v>
      </c>
      <c r="C16113" s="4" t="s">
        <v>13</v>
      </c>
      <c r="D16113" s="4" t="s">
        <v>10</v>
      </c>
      <c r="E16113" s="4" t="s">
        <v>10</v>
      </c>
    </row>
    <row r="16114" spans="1:5">
      <c r="A16114" t="n">
        <v>111398</v>
      </c>
      <c r="B16114" s="55" t="n">
        <v>135</v>
      </c>
      <c r="C16114" s="7" t="n">
        <v>0</v>
      </c>
      <c r="D16114" s="7" t="n">
        <v>83</v>
      </c>
      <c r="E16114" s="7" t="n">
        <v>16</v>
      </c>
    </row>
    <row r="16115" spans="1:5">
      <c r="A16115" t="s">
        <v>4</v>
      </c>
      <c r="B16115" s="4" t="s">
        <v>5</v>
      </c>
      <c r="C16115" s="4" t="s">
        <v>13</v>
      </c>
      <c r="D16115" s="4" t="s">
        <v>10</v>
      </c>
      <c r="E16115" s="4" t="s">
        <v>10</v>
      </c>
    </row>
    <row r="16116" spans="1:5">
      <c r="A16116" t="n">
        <v>111404</v>
      </c>
      <c r="B16116" s="55" t="n">
        <v>135</v>
      </c>
      <c r="C16116" s="7" t="n">
        <v>0</v>
      </c>
      <c r="D16116" s="7" t="n">
        <v>86</v>
      </c>
      <c r="E16116" s="7" t="n">
        <v>16</v>
      </c>
    </row>
    <row r="16117" spans="1:5">
      <c r="A16117" t="s">
        <v>4</v>
      </c>
      <c r="B16117" s="4" t="s">
        <v>5</v>
      </c>
      <c r="C16117" s="4" t="s">
        <v>13</v>
      </c>
      <c r="D16117" s="4" t="s">
        <v>10</v>
      </c>
      <c r="E16117" s="4" t="s">
        <v>10</v>
      </c>
    </row>
    <row r="16118" spans="1:5">
      <c r="A16118" t="n">
        <v>111410</v>
      </c>
      <c r="B16118" s="55" t="n">
        <v>135</v>
      </c>
      <c r="C16118" s="7" t="n">
        <v>0</v>
      </c>
      <c r="D16118" s="7" t="n">
        <v>84</v>
      </c>
      <c r="E16118" s="7" t="n">
        <v>16</v>
      </c>
    </row>
    <row r="16119" spans="1:5">
      <c r="A16119" t="s">
        <v>4</v>
      </c>
      <c r="B16119" s="4" t="s">
        <v>5</v>
      </c>
      <c r="C16119" s="4" t="s">
        <v>13</v>
      </c>
      <c r="D16119" s="4" t="s">
        <v>10</v>
      </c>
      <c r="E16119" s="4" t="s">
        <v>10</v>
      </c>
    </row>
    <row r="16120" spans="1:5">
      <c r="A16120" t="n">
        <v>111416</v>
      </c>
      <c r="B16120" s="55" t="n">
        <v>135</v>
      </c>
      <c r="C16120" s="7" t="n">
        <v>0</v>
      </c>
      <c r="D16120" s="7" t="n">
        <v>85</v>
      </c>
      <c r="E16120" s="7" t="n">
        <v>16</v>
      </c>
    </row>
    <row r="16121" spans="1:5">
      <c r="A16121" t="s">
        <v>4</v>
      </c>
      <c r="B16121" s="4" t="s">
        <v>5</v>
      </c>
      <c r="C16121" s="4" t="s">
        <v>13</v>
      </c>
      <c r="D16121" s="4" t="s">
        <v>10</v>
      </c>
      <c r="E16121" s="4" t="s">
        <v>10</v>
      </c>
    </row>
    <row r="16122" spans="1:5">
      <c r="A16122" t="n">
        <v>111422</v>
      </c>
      <c r="B16122" s="55" t="n">
        <v>135</v>
      </c>
      <c r="C16122" s="7" t="n">
        <v>0</v>
      </c>
      <c r="D16122" s="7" t="n">
        <v>89</v>
      </c>
      <c r="E16122" s="7" t="n">
        <v>16</v>
      </c>
    </row>
    <row r="16123" spans="1:5">
      <c r="A16123" t="s">
        <v>4</v>
      </c>
      <c r="B16123" s="4" t="s">
        <v>5</v>
      </c>
      <c r="C16123" s="4" t="s">
        <v>13</v>
      </c>
      <c r="D16123" s="4" t="s">
        <v>10</v>
      </c>
      <c r="E16123" s="4" t="s">
        <v>10</v>
      </c>
    </row>
    <row r="16124" spans="1:5">
      <c r="A16124" t="n">
        <v>111428</v>
      </c>
      <c r="B16124" s="55" t="n">
        <v>135</v>
      </c>
      <c r="C16124" s="7" t="n">
        <v>0</v>
      </c>
      <c r="D16124" s="7" t="n">
        <v>88</v>
      </c>
      <c r="E16124" s="7" t="n">
        <v>16</v>
      </c>
    </row>
    <row r="16125" spans="1:5">
      <c r="A16125" t="s">
        <v>4</v>
      </c>
      <c r="B16125" s="4" t="s">
        <v>5</v>
      </c>
      <c r="C16125" s="4" t="s">
        <v>13</v>
      </c>
      <c r="D16125" s="4" t="s">
        <v>10</v>
      </c>
      <c r="E16125" s="4" t="s">
        <v>10</v>
      </c>
    </row>
    <row r="16126" spans="1:5">
      <c r="A16126" t="n">
        <v>111434</v>
      </c>
      <c r="B16126" s="55" t="n">
        <v>135</v>
      </c>
      <c r="C16126" s="7" t="n">
        <v>0</v>
      </c>
      <c r="D16126" s="7" t="n">
        <v>125</v>
      </c>
      <c r="E16126" s="7" t="n">
        <v>16</v>
      </c>
    </row>
    <row r="16127" spans="1:5">
      <c r="A16127" t="s">
        <v>4</v>
      </c>
      <c r="B16127" s="4" t="s">
        <v>5</v>
      </c>
      <c r="C16127" s="4" t="s">
        <v>13</v>
      </c>
      <c r="D16127" s="4" t="s">
        <v>10</v>
      </c>
      <c r="E16127" s="4" t="s">
        <v>10</v>
      </c>
    </row>
    <row r="16128" spans="1:5">
      <c r="A16128" t="n">
        <v>111440</v>
      </c>
      <c r="B16128" s="55" t="n">
        <v>135</v>
      </c>
      <c r="C16128" s="7" t="n">
        <v>0</v>
      </c>
      <c r="D16128" s="7" t="n">
        <v>14</v>
      </c>
      <c r="E16128" s="7" t="n">
        <v>16</v>
      </c>
    </row>
    <row r="16129" spans="1:5">
      <c r="A16129" t="s">
        <v>4</v>
      </c>
      <c r="B16129" s="4" t="s">
        <v>5</v>
      </c>
      <c r="C16129" s="4" t="s">
        <v>13</v>
      </c>
      <c r="D16129" s="4" t="s">
        <v>10</v>
      </c>
      <c r="E16129" s="4" t="s">
        <v>10</v>
      </c>
    </row>
    <row r="16130" spans="1:5">
      <c r="A16130" t="n">
        <v>111446</v>
      </c>
      <c r="B16130" s="55" t="n">
        <v>135</v>
      </c>
      <c r="C16130" s="7" t="n">
        <v>0</v>
      </c>
      <c r="D16130" s="7" t="n">
        <v>17</v>
      </c>
      <c r="E16130" s="7" t="n">
        <v>16</v>
      </c>
    </row>
    <row r="16131" spans="1:5">
      <c r="A16131" t="s">
        <v>4</v>
      </c>
      <c r="B16131" s="4" t="s">
        <v>5</v>
      </c>
      <c r="C16131" s="4" t="s">
        <v>13</v>
      </c>
      <c r="D16131" s="4" t="s">
        <v>10</v>
      </c>
      <c r="E16131" s="4" t="s">
        <v>10</v>
      </c>
    </row>
    <row r="16132" spans="1:5">
      <c r="A16132" t="n">
        <v>111452</v>
      </c>
      <c r="B16132" s="55" t="n">
        <v>135</v>
      </c>
      <c r="C16132" s="7" t="n">
        <v>0</v>
      </c>
      <c r="D16132" s="7" t="n">
        <v>18</v>
      </c>
      <c r="E16132" s="7" t="n">
        <v>16</v>
      </c>
    </row>
    <row r="16133" spans="1:5">
      <c r="A16133" t="s">
        <v>4</v>
      </c>
      <c r="B16133" s="4" t="s">
        <v>5</v>
      </c>
      <c r="C16133" s="4" t="s">
        <v>13</v>
      </c>
      <c r="D16133" s="4" t="s">
        <v>10</v>
      </c>
      <c r="E16133" s="4" t="s">
        <v>10</v>
      </c>
    </row>
    <row r="16134" spans="1:5">
      <c r="A16134" t="n">
        <v>111458</v>
      </c>
      <c r="B16134" s="55" t="n">
        <v>135</v>
      </c>
      <c r="C16134" s="7" t="n">
        <v>0</v>
      </c>
      <c r="D16134" s="7" t="n">
        <v>16</v>
      </c>
      <c r="E16134" s="7" t="n">
        <v>16</v>
      </c>
    </row>
    <row r="16135" spans="1:5">
      <c r="A16135" t="s">
        <v>4</v>
      </c>
      <c r="B16135" s="4" t="s">
        <v>5</v>
      </c>
      <c r="C16135" s="4" t="s">
        <v>13</v>
      </c>
      <c r="D16135" s="4" t="s">
        <v>10</v>
      </c>
      <c r="E16135" s="4" t="s">
        <v>10</v>
      </c>
    </row>
    <row r="16136" spans="1:5">
      <c r="A16136" t="n">
        <v>111464</v>
      </c>
      <c r="B16136" s="55" t="n">
        <v>135</v>
      </c>
      <c r="C16136" s="7" t="n">
        <v>0</v>
      </c>
      <c r="D16136" s="7" t="n">
        <v>15</v>
      </c>
      <c r="E16136" s="7" t="n">
        <v>16</v>
      </c>
    </row>
    <row r="16137" spans="1:5">
      <c r="A16137" t="s">
        <v>4</v>
      </c>
      <c r="B16137" s="4" t="s">
        <v>5</v>
      </c>
      <c r="C16137" s="4" t="s">
        <v>13</v>
      </c>
      <c r="D16137" s="4" t="s">
        <v>10</v>
      </c>
      <c r="E16137" s="4" t="s">
        <v>10</v>
      </c>
    </row>
    <row r="16138" spans="1:5">
      <c r="A16138" t="n">
        <v>111470</v>
      </c>
      <c r="B16138" s="55" t="n">
        <v>135</v>
      </c>
      <c r="C16138" s="7" t="n">
        <v>0</v>
      </c>
      <c r="D16138" s="7" t="n">
        <v>122</v>
      </c>
      <c r="E16138" s="7" t="n">
        <v>16</v>
      </c>
    </row>
    <row r="16139" spans="1:5">
      <c r="A16139" t="s">
        <v>4</v>
      </c>
      <c r="B16139" s="4" t="s">
        <v>5</v>
      </c>
      <c r="C16139" s="4" t="s">
        <v>13</v>
      </c>
      <c r="D16139" s="4" t="s">
        <v>10</v>
      </c>
      <c r="E16139" s="4" t="s">
        <v>10</v>
      </c>
    </row>
    <row r="16140" spans="1:5">
      <c r="A16140" t="n">
        <v>111476</v>
      </c>
      <c r="B16140" s="55" t="n">
        <v>135</v>
      </c>
      <c r="C16140" s="7" t="n">
        <v>0</v>
      </c>
      <c r="D16140" s="7" t="n">
        <v>0</v>
      </c>
      <c r="E16140" s="7" t="n">
        <v>32</v>
      </c>
    </row>
    <row r="16141" spans="1:5">
      <c r="A16141" t="s">
        <v>4</v>
      </c>
      <c r="B16141" s="4" t="s">
        <v>5</v>
      </c>
      <c r="C16141" s="4" t="s">
        <v>13</v>
      </c>
      <c r="D16141" s="4" t="s">
        <v>10</v>
      </c>
      <c r="E16141" s="4" t="s">
        <v>10</v>
      </c>
    </row>
    <row r="16142" spans="1:5">
      <c r="A16142" t="n">
        <v>111482</v>
      </c>
      <c r="B16142" s="55" t="n">
        <v>135</v>
      </c>
      <c r="C16142" s="7" t="n">
        <v>0</v>
      </c>
      <c r="D16142" s="7" t="n">
        <v>1</v>
      </c>
      <c r="E16142" s="7" t="n">
        <v>32</v>
      </c>
    </row>
    <row r="16143" spans="1:5">
      <c r="A16143" t="s">
        <v>4</v>
      </c>
      <c r="B16143" s="4" t="s">
        <v>5</v>
      </c>
      <c r="C16143" s="4" t="s">
        <v>13</v>
      </c>
      <c r="D16143" s="4" t="s">
        <v>10</v>
      </c>
      <c r="E16143" s="4" t="s">
        <v>10</v>
      </c>
    </row>
    <row r="16144" spans="1:5">
      <c r="A16144" t="n">
        <v>111488</v>
      </c>
      <c r="B16144" s="55" t="n">
        <v>135</v>
      </c>
      <c r="C16144" s="7" t="n">
        <v>0</v>
      </c>
      <c r="D16144" s="7" t="n">
        <v>2</v>
      </c>
      <c r="E16144" s="7" t="n">
        <v>32</v>
      </c>
    </row>
    <row r="16145" spans="1:5">
      <c r="A16145" t="s">
        <v>4</v>
      </c>
      <c r="B16145" s="4" t="s">
        <v>5</v>
      </c>
      <c r="C16145" s="4" t="s">
        <v>13</v>
      </c>
      <c r="D16145" s="4" t="s">
        <v>10</v>
      </c>
      <c r="E16145" s="4" t="s">
        <v>10</v>
      </c>
    </row>
    <row r="16146" spans="1:5">
      <c r="A16146" t="n">
        <v>111494</v>
      </c>
      <c r="B16146" s="55" t="n">
        <v>135</v>
      </c>
      <c r="C16146" s="7" t="n">
        <v>0</v>
      </c>
      <c r="D16146" s="7" t="n">
        <v>3</v>
      </c>
      <c r="E16146" s="7" t="n">
        <v>32</v>
      </c>
    </row>
    <row r="16147" spans="1:5">
      <c r="A16147" t="s">
        <v>4</v>
      </c>
      <c r="B16147" s="4" t="s">
        <v>5</v>
      </c>
      <c r="C16147" s="4" t="s">
        <v>13</v>
      </c>
      <c r="D16147" s="4" t="s">
        <v>10</v>
      </c>
      <c r="E16147" s="4" t="s">
        <v>10</v>
      </c>
    </row>
    <row r="16148" spans="1:5">
      <c r="A16148" t="n">
        <v>111500</v>
      </c>
      <c r="B16148" s="55" t="n">
        <v>135</v>
      </c>
      <c r="C16148" s="7" t="n">
        <v>0</v>
      </c>
      <c r="D16148" s="7" t="n">
        <v>4</v>
      </c>
      <c r="E16148" s="7" t="n">
        <v>32</v>
      </c>
    </row>
    <row r="16149" spans="1:5">
      <c r="A16149" t="s">
        <v>4</v>
      </c>
      <c r="B16149" s="4" t="s">
        <v>5</v>
      </c>
      <c r="C16149" s="4" t="s">
        <v>13</v>
      </c>
      <c r="D16149" s="4" t="s">
        <v>10</v>
      </c>
      <c r="E16149" s="4" t="s">
        <v>10</v>
      </c>
    </row>
    <row r="16150" spans="1:5">
      <c r="A16150" t="n">
        <v>111506</v>
      </c>
      <c r="B16150" s="55" t="n">
        <v>135</v>
      </c>
      <c r="C16150" s="7" t="n">
        <v>0</v>
      </c>
      <c r="D16150" s="7" t="n">
        <v>5</v>
      </c>
      <c r="E16150" s="7" t="n">
        <v>32</v>
      </c>
    </row>
    <row r="16151" spans="1:5">
      <c r="A16151" t="s">
        <v>4</v>
      </c>
      <c r="B16151" s="4" t="s">
        <v>5</v>
      </c>
      <c r="C16151" s="4" t="s">
        <v>13</v>
      </c>
      <c r="D16151" s="4" t="s">
        <v>10</v>
      </c>
      <c r="E16151" s="4" t="s">
        <v>10</v>
      </c>
    </row>
    <row r="16152" spans="1:5">
      <c r="A16152" t="n">
        <v>111512</v>
      </c>
      <c r="B16152" s="55" t="n">
        <v>135</v>
      </c>
      <c r="C16152" s="7" t="n">
        <v>0</v>
      </c>
      <c r="D16152" s="7" t="n">
        <v>6</v>
      </c>
      <c r="E16152" s="7" t="n">
        <v>32</v>
      </c>
    </row>
    <row r="16153" spans="1:5">
      <c r="A16153" t="s">
        <v>4</v>
      </c>
      <c r="B16153" s="4" t="s">
        <v>5</v>
      </c>
      <c r="C16153" s="4" t="s">
        <v>13</v>
      </c>
      <c r="D16153" s="4" t="s">
        <v>10</v>
      </c>
      <c r="E16153" s="4" t="s">
        <v>10</v>
      </c>
    </row>
    <row r="16154" spans="1:5">
      <c r="A16154" t="n">
        <v>111518</v>
      </c>
      <c r="B16154" s="55" t="n">
        <v>135</v>
      </c>
      <c r="C16154" s="7" t="n">
        <v>0</v>
      </c>
      <c r="D16154" s="7" t="n">
        <v>7</v>
      </c>
      <c r="E16154" s="7" t="n">
        <v>32</v>
      </c>
    </row>
    <row r="16155" spans="1:5">
      <c r="A16155" t="s">
        <v>4</v>
      </c>
      <c r="B16155" s="4" t="s">
        <v>5</v>
      </c>
      <c r="C16155" s="4" t="s">
        <v>13</v>
      </c>
      <c r="D16155" s="4" t="s">
        <v>10</v>
      </c>
      <c r="E16155" s="4" t="s">
        <v>10</v>
      </c>
    </row>
    <row r="16156" spans="1:5">
      <c r="A16156" t="n">
        <v>111524</v>
      </c>
      <c r="B16156" s="55" t="n">
        <v>135</v>
      </c>
      <c r="C16156" s="7" t="n">
        <v>0</v>
      </c>
      <c r="D16156" s="7" t="n">
        <v>8</v>
      </c>
      <c r="E16156" s="7" t="n">
        <v>32</v>
      </c>
    </row>
    <row r="16157" spans="1:5">
      <c r="A16157" t="s">
        <v>4</v>
      </c>
      <c r="B16157" s="4" t="s">
        <v>5</v>
      </c>
      <c r="C16157" s="4" t="s">
        <v>13</v>
      </c>
      <c r="D16157" s="4" t="s">
        <v>10</v>
      </c>
      <c r="E16157" s="4" t="s">
        <v>10</v>
      </c>
    </row>
    <row r="16158" spans="1:5">
      <c r="A16158" t="n">
        <v>111530</v>
      </c>
      <c r="B16158" s="55" t="n">
        <v>135</v>
      </c>
      <c r="C16158" s="7" t="n">
        <v>0</v>
      </c>
      <c r="D16158" s="7" t="n">
        <v>9</v>
      </c>
      <c r="E16158" s="7" t="n">
        <v>32</v>
      </c>
    </row>
    <row r="16159" spans="1:5">
      <c r="A16159" t="s">
        <v>4</v>
      </c>
      <c r="B16159" s="4" t="s">
        <v>5</v>
      </c>
      <c r="C16159" s="4" t="s">
        <v>13</v>
      </c>
      <c r="D16159" s="4" t="s">
        <v>10</v>
      </c>
      <c r="E16159" s="4" t="s">
        <v>10</v>
      </c>
    </row>
    <row r="16160" spans="1:5">
      <c r="A16160" t="n">
        <v>111536</v>
      </c>
      <c r="B16160" s="55" t="n">
        <v>135</v>
      </c>
      <c r="C16160" s="7" t="n">
        <v>0</v>
      </c>
      <c r="D16160" s="7" t="n">
        <v>23</v>
      </c>
      <c r="E16160" s="7" t="n">
        <v>32</v>
      </c>
    </row>
    <row r="16161" spans="1:5">
      <c r="A16161" t="s">
        <v>4</v>
      </c>
      <c r="B16161" s="4" t="s">
        <v>5</v>
      </c>
      <c r="C16161" s="4" t="s">
        <v>13</v>
      </c>
      <c r="D16161" s="4" t="s">
        <v>10</v>
      </c>
      <c r="E16161" s="4" t="s">
        <v>10</v>
      </c>
    </row>
    <row r="16162" spans="1:5">
      <c r="A16162" t="n">
        <v>111542</v>
      </c>
      <c r="B16162" s="55" t="n">
        <v>135</v>
      </c>
      <c r="C16162" s="7" t="n">
        <v>0</v>
      </c>
      <c r="D16162" s="7" t="n">
        <v>30</v>
      </c>
      <c r="E16162" s="7" t="n">
        <v>32</v>
      </c>
    </row>
    <row r="16163" spans="1:5">
      <c r="A16163" t="s">
        <v>4</v>
      </c>
      <c r="B16163" s="4" t="s">
        <v>5</v>
      </c>
      <c r="C16163" s="4" t="s">
        <v>13</v>
      </c>
      <c r="D16163" s="4" t="s">
        <v>10</v>
      </c>
      <c r="E16163" s="4" t="s">
        <v>10</v>
      </c>
    </row>
    <row r="16164" spans="1:5">
      <c r="A16164" t="n">
        <v>111548</v>
      </c>
      <c r="B16164" s="55" t="n">
        <v>135</v>
      </c>
      <c r="C16164" s="7" t="n">
        <v>0</v>
      </c>
      <c r="D16164" s="7" t="n">
        <v>116</v>
      </c>
      <c r="E16164" s="7" t="n">
        <v>32</v>
      </c>
    </row>
    <row r="16165" spans="1:5">
      <c r="A16165" t="s">
        <v>4</v>
      </c>
      <c r="B16165" s="4" t="s">
        <v>5</v>
      </c>
      <c r="C16165" s="4" t="s">
        <v>13</v>
      </c>
      <c r="D16165" s="4" t="s">
        <v>10</v>
      </c>
      <c r="E16165" s="4" t="s">
        <v>10</v>
      </c>
    </row>
    <row r="16166" spans="1:5">
      <c r="A16166" t="n">
        <v>111554</v>
      </c>
      <c r="B16166" s="55" t="n">
        <v>135</v>
      </c>
      <c r="C16166" s="7" t="n">
        <v>0</v>
      </c>
      <c r="D16166" s="7" t="n">
        <v>103</v>
      </c>
      <c r="E16166" s="7" t="n">
        <v>32</v>
      </c>
    </row>
    <row r="16167" spans="1:5">
      <c r="A16167" t="s">
        <v>4</v>
      </c>
      <c r="B16167" s="4" t="s">
        <v>5</v>
      </c>
      <c r="C16167" s="4" t="s">
        <v>13</v>
      </c>
      <c r="D16167" s="4" t="s">
        <v>10</v>
      </c>
      <c r="E16167" s="4" t="s">
        <v>10</v>
      </c>
    </row>
    <row r="16168" spans="1:5">
      <c r="A16168" t="n">
        <v>111560</v>
      </c>
      <c r="B16168" s="55" t="n">
        <v>135</v>
      </c>
      <c r="C16168" s="7" t="n">
        <v>0</v>
      </c>
      <c r="D16168" s="7" t="n">
        <v>117</v>
      </c>
      <c r="E16168" s="7" t="n">
        <v>32</v>
      </c>
    </row>
    <row r="16169" spans="1:5">
      <c r="A16169" t="s">
        <v>4</v>
      </c>
      <c r="B16169" s="4" t="s">
        <v>5</v>
      </c>
      <c r="C16169" s="4" t="s">
        <v>13</v>
      </c>
      <c r="D16169" s="4" t="s">
        <v>10</v>
      </c>
      <c r="E16169" s="4" t="s">
        <v>10</v>
      </c>
    </row>
    <row r="16170" spans="1:5">
      <c r="A16170" t="n">
        <v>111566</v>
      </c>
      <c r="B16170" s="55" t="n">
        <v>135</v>
      </c>
      <c r="C16170" s="7" t="n">
        <v>0</v>
      </c>
      <c r="D16170" s="7" t="n">
        <v>121</v>
      </c>
      <c r="E16170" s="7" t="n">
        <v>32</v>
      </c>
    </row>
    <row r="16171" spans="1:5">
      <c r="A16171" t="s">
        <v>4</v>
      </c>
      <c r="B16171" s="4" t="s">
        <v>5</v>
      </c>
      <c r="C16171" s="4" t="s">
        <v>13</v>
      </c>
      <c r="D16171" s="4" t="s">
        <v>10</v>
      </c>
      <c r="E16171" s="4" t="s">
        <v>10</v>
      </c>
    </row>
    <row r="16172" spans="1:5">
      <c r="A16172" t="n">
        <v>111572</v>
      </c>
      <c r="B16172" s="55" t="n">
        <v>135</v>
      </c>
      <c r="C16172" s="7" t="n">
        <v>0</v>
      </c>
      <c r="D16172" s="7" t="n">
        <v>91</v>
      </c>
      <c r="E16172" s="7" t="n">
        <v>32</v>
      </c>
    </row>
    <row r="16173" spans="1:5">
      <c r="A16173" t="s">
        <v>4</v>
      </c>
      <c r="B16173" s="4" t="s">
        <v>5</v>
      </c>
      <c r="C16173" s="4" t="s">
        <v>13</v>
      </c>
      <c r="D16173" s="4" t="s">
        <v>10</v>
      </c>
      <c r="E16173" s="4" t="s">
        <v>10</v>
      </c>
    </row>
    <row r="16174" spans="1:5">
      <c r="A16174" t="n">
        <v>111578</v>
      </c>
      <c r="B16174" s="55" t="n">
        <v>135</v>
      </c>
      <c r="C16174" s="7" t="n">
        <v>0</v>
      </c>
      <c r="D16174" s="7" t="n">
        <v>105</v>
      </c>
      <c r="E16174" s="7" t="n">
        <v>32</v>
      </c>
    </row>
    <row r="16175" spans="1:5">
      <c r="A16175" t="s">
        <v>4</v>
      </c>
      <c r="B16175" s="4" t="s">
        <v>5</v>
      </c>
      <c r="C16175" s="4" t="s">
        <v>13</v>
      </c>
      <c r="D16175" s="4" t="s">
        <v>10</v>
      </c>
      <c r="E16175" s="4" t="s">
        <v>10</v>
      </c>
    </row>
    <row r="16176" spans="1:5">
      <c r="A16176" t="n">
        <v>111584</v>
      </c>
      <c r="B16176" s="55" t="n">
        <v>135</v>
      </c>
      <c r="C16176" s="7" t="n">
        <v>0</v>
      </c>
      <c r="D16176" s="7" t="n">
        <v>106</v>
      </c>
      <c r="E16176" s="7" t="n">
        <v>32</v>
      </c>
    </row>
    <row r="16177" spans="1:5">
      <c r="A16177" t="s">
        <v>4</v>
      </c>
      <c r="B16177" s="4" t="s">
        <v>5</v>
      </c>
      <c r="C16177" s="4" t="s">
        <v>13</v>
      </c>
      <c r="D16177" s="4" t="s">
        <v>10</v>
      </c>
      <c r="E16177" s="4" t="s">
        <v>10</v>
      </c>
    </row>
    <row r="16178" spans="1:5">
      <c r="A16178" t="n">
        <v>111590</v>
      </c>
      <c r="B16178" s="55" t="n">
        <v>135</v>
      </c>
      <c r="C16178" s="7" t="n">
        <v>0</v>
      </c>
      <c r="D16178" s="7" t="n">
        <v>114</v>
      </c>
      <c r="E16178" s="7" t="n">
        <v>32</v>
      </c>
    </row>
    <row r="16179" spans="1:5">
      <c r="A16179" t="s">
        <v>4</v>
      </c>
      <c r="B16179" s="4" t="s">
        <v>5</v>
      </c>
      <c r="C16179" s="4" t="s">
        <v>13</v>
      </c>
      <c r="D16179" s="4" t="s">
        <v>10</v>
      </c>
      <c r="E16179" s="4" t="s">
        <v>10</v>
      </c>
    </row>
    <row r="16180" spans="1:5">
      <c r="A16180" t="n">
        <v>111596</v>
      </c>
      <c r="B16180" s="55" t="n">
        <v>135</v>
      </c>
      <c r="C16180" s="7" t="n">
        <v>0</v>
      </c>
      <c r="D16180" s="7" t="n">
        <v>93</v>
      </c>
      <c r="E16180" s="7" t="n">
        <v>32</v>
      </c>
    </row>
    <row r="16181" spans="1:5">
      <c r="A16181" t="s">
        <v>4</v>
      </c>
      <c r="B16181" s="4" t="s">
        <v>5</v>
      </c>
      <c r="C16181" s="4" t="s">
        <v>13</v>
      </c>
      <c r="D16181" s="4" t="s">
        <v>10</v>
      </c>
      <c r="E16181" s="4" t="s">
        <v>10</v>
      </c>
    </row>
    <row r="16182" spans="1:5">
      <c r="A16182" t="n">
        <v>111602</v>
      </c>
      <c r="B16182" s="55" t="n">
        <v>135</v>
      </c>
      <c r="C16182" s="7" t="n">
        <v>0</v>
      </c>
      <c r="D16182" s="7" t="n">
        <v>90</v>
      </c>
      <c r="E16182" s="7" t="n">
        <v>32</v>
      </c>
    </row>
    <row r="16183" spans="1:5">
      <c r="A16183" t="s">
        <v>4</v>
      </c>
      <c r="B16183" s="4" t="s">
        <v>5</v>
      </c>
      <c r="C16183" s="4" t="s">
        <v>13</v>
      </c>
      <c r="D16183" s="4" t="s">
        <v>10</v>
      </c>
      <c r="E16183" s="4" t="s">
        <v>10</v>
      </c>
    </row>
    <row r="16184" spans="1:5">
      <c r="A16184" t="n">
        <v>111608</v>
      </c>
      <c r="B16184" s="55" t="n">
        <v>135</v>
      </c>
      <c r="C16184" s="7" t="n">
        <v>0</v>
      </c>
      <c r="D16184" s="7" t="n">
        <v>107</v>
      </c>
      <c r="E16184" s="7" t="n">
        <v>32</v>
      </c>
    </row>
    <row r="16185" spans="1:5">
      <c r="A16185" t="s">
        <v>4</v>
      </c>
      <c r="B16185" s="4" t="s">
        <v>5</v>
      </c>
      <c r="C16185" s="4" t="s">
        <v>13</v>
      </c>
      <c r="D16185" s="4" t="s">
        <v>10</v>
      </c>
      <c r="E16185" s="4" t="s">
        <v>10</v>
      </c>
    </row>
    <row r="16186" spans="1:5">
      <c r="A16186" t="n">
        <v>111614</v>
      </c>
      <c r="B16186" s="55" t="n">
        <v>135</v>
      </c>
      <c r="C16186" s="7" t="n">
        <v>0</v>
      </c>
      <c r="D16186" s="7" t="n">
        <v>108</v>
      </c>
      <c r="E16186" s="7" t="n">
        <v>32</v>
      </c>
    </row>
    <row r="16187" spans="1:5">
      <c r="A16187" t="s">
        <v>4</v>
      </c>
      <c r="B16187" s="4" t="s">
        <v>5</v>
      </c>
      <c r="C16187" s="4" t="s">
        <v>13</v>
      </c>
      <c r="D16187" s="4" t="s">
        <v>10</v>
      </c>
      <c r="E16187" s="4" t="s">
        <v>10</v>
      </c>
    </row>
    <row r="16188" spans="1:5">
      <c r="A16188" t="n">
        <v>111620</v>
      </c>
      <c r="B16188" s="55" t="n">
        <v>135</v>
      </c>
      <c r="C16188" s="7" t="n">
        <v>0</v>
      </c>
      <c r="D16188" s="7" t="n">
        <v>104</v>
      </c>
      <c r="E16188" s="7" t="n">
        <v>32</v>
      </c>
    </row>
    <row r="16189" spans="1:5">
      <c r="A16189" t="s">
        <v>4</v>
      </c>
      <c r="B16189" s="4" t="s">
        <v>5</v>
      </c>
      <c r="C16189" s="4" t="s">
        <v>13</v>
      </c>
      <c r="D16189" s="4" t="s">
        <v>10</v>
      </c>
      <c r="E16189" s="4" t="s">
        <v>10</v>
      </c>
    </row>
    <row r="16190" spans="1:5">
      <c r="A16190" t="n">
        <v>111626</v>
      </c>
      <c r="B16190" s="55" t="n">
        <v>135</v>
      </c>
      <c r="C16190" s="7" t="n">
        <v>0</v>
      </c>
      <c r="D16190" s="7" t="n">
        <v>96</v>
      </c>
      <c r="E16190" s="7" t="n">
        <v>32</v>
      </c>
    </row>
    <row r="16191" spans="1:5">
      <c r="A16191" t="s">
        <v>4</v>
      </c>
      <c r="B16191" s="4" t="s">
        <v>5</v>
      </c>
      <c r="C16191" s="4" t="s">
        <v>13</v>
      </c>
      <c r="D16191" s="4" t="s">
        <v>10</v>
      </c>
      <c r="E16191" s="4" t="s">
        <v>10</v>
      </c>
    </row>
    <row r="16192" spans="1:5">
      <c r="A16192" t="n">
        <v>111632</v>
      </c>
      <c r="B16192" s="55" t="n">
        <v>135</v>
      </c>
      <c r="C16192" s="7" t="n">
        <v>0</v>
      </c>
      <c r="D16192" s="7" t="n">
        <v>97</v>
      </c>
      <c r="E16192" s="7" t="n">
        <v>32</v>
      </c>
    </row>
    <row r="16193" spans="1:5">
      <c r="A16193" t="s">
        <v>4</v>
      </c>
      <c r="B16193" s="4" t="s">
        <v>5</v>
      </c>
      <c r="C16193" s="4" t="s">
        <v>13</v>
      </c>
      <c r="D16193" s="4" t="s">
        <v>10</v>
      </c>
      <c r="E16193" s="4" t="s">
        <v>10</v>
      </c>
    </row>
    <row r="16194" spans="1:5">
      <c r="A16194" t="n">
        <v>111638</v>
      </c>
      <c r="B16194" s="55" t="n">
        <v>135</v>
      </c>
      <c r="C16194" s="7" t="n">
        <v>0</v>
      </c>
      <c r="D16194" s="7" t="n">
        <v>112</v>
      </c>
      <c r="E16194" s="7" t="n">
        <v>32</v>
      </c>
    </row>
    <row r="16195" spans="1:5">
      <c r="A16195" t="s">
        <v>4</v>
      </c>
      <c r="B16195" s="4" t="s">
        <v>5</v>
      </c>
      <c r="C16195" s="4" t="s">
        <v>13</v>
      </c>
      <c r="D16195" s="4" t="s">
        <v>10</v>
      </c>
      <c r="E16195" s="4" t="s">
        <v>10</v>
      </c>
    </row>
    <row r="16196" spans="1:5">
      <c r="A16196" t="n">
        <v>111644</v>
      </c>
      <c r="B16196" s="55" t="n">
        <v>135</v>
      </c>
      <c r="C16196" s="7" t="n">
        <v>0</v>
      </c>
      <c r="D16196" s="7" t="n">
        <v>111</v>
      </c>
      <c r="E16196" s="7" t="n">
        <v>32</v>
      </c>
    </row>
    <row r="16197" spans="1:5">
      <c r="A16197" t="s">
        <v>4</v>
      </c>
      <c r="B16197" s="4" t="s">
        <v>5</v>
      </c>
      <c r="C16197" s="4" t="s">
        <v>13</v>
      </c>
      <c r="D16197" s="4" t="s">
        <v>10</v>
      </c>
      <c r="E16197" s="4" t="s">
        <v>10</v>
      </c>
    </row>
    <row r="16198" spans="1:5">
      <c r="A16198" t="n">
        <v>111650</v>
      </c>
      <c r="B16198" s="55" t="n">
        <v>135</v>
      </c>
      <c r="C16198" s="7" t="n">
        <v>0</v>
      </c>
      <c r="D16198" s="7" t="n">
        <v>109</v>
      </c>
      <c r="E16198" s="7" t="n">
        <v>32</v>
      </c>
    </row>
    <row r="16199" spans="1:5">
      <c r="A16199" t="s">
        <v>4</v>
      </c>
      <c r="B16199" s="4" t="s">
        <v>5</v>
      </c>
      <c r="C16199" s="4" t="s">
        <v>13</v>
      </c>
      <c r="D16199" s="4" t="s">
        <v>10</v>
      </c>
      <c r="E16199" s="4" t="s">
        <v>10</v>
      </c>
    </row>
    <row r="16200" spans="1:5">
      <c r="A16200" t="n">
        <v>111656</v>
      </c>
      <c r="B16200" s="55" t="n">
        <v>135</v>
      </c>
      <c r="C16200" s="7" t="n">
        <v>0</v>
      </c>
      <c r="D16200" s="7" t="n">
        <v>12</v>
      </c>
      <c r="E16200" s="7" t="n">
        <v>32</v>
      </c>
    </row>
    <row r="16201" spans="1:5">
      <c r="A16201" t="s">
        <v>4</v>
      </c>
      <c r="B16201" s="4" t="s">
        <v>5</v>
      </c>
      <c r="C16201" s="4" t="s">
        <v>13</v>
      </c>
      <c r="D16201" s="4" t="s">
        <v>10</v>
      </c>
      <c r="E16201" s="4" t="s">
        <v>10</v>
      </c>
    </row>
    <row r="16202" spans="1:5">
      <c r="A16202" t="n">
        <v>111662</v>
      </c>
      <c r="B16202" s="55" t="n">
        <v>135</v>
      </c>
      <c r="C16202" s="7" t="n">
        <v>0</v>
      </c>
      <c r="D16202" s="7" t="n">
        <v>100</v>
      </c>
      <c r="E16202" s="7" t="n">
        <v>32</v>
      </c>
    </row>
    <row r="16203" spans="1:5">
      <c r="A16203" t="s">
        <v>4</v>
      </c>
      <c r="B16203" s="4" t="s">
        <v>5</v>
      </c>
      <c r="C16203" s="4" t="s">
        <v>13</v>
      </c>
      <c r="D16203" s="4" t="s">
        <v>10</v>
      </c>
      <c r="E16203" s="4" t="s">
        <v>10</v>
      </c>
    </row>
    <row r="16204" spans="1:5">
      <c r="A16204" t="n">
        <v>111668</v>
      </c>
      <c r="B16204" s="55" t="n">
        <v>135</v>
      </c>
      <c r="C16204" s="7" t="n">
        <v>0</v>
      </c>
      <c r="D16204" s="7" t="n">
        <v>118</v>
      </c>
      <c r="E16204" s="7" t="n">
        <v>32</v>
      </c>
    </row>
    <row r="16205" spans="1:5">
      <c r="A16205" t="s">
        <v>4</v>
      </c>
      <c r="B16205" s="4" t="s">
        <v>5</v>
      </c>
      <c r="C16205" s="4" t="s">
        <v>13</v>
      </c>
      <c r="D16205" s="4" t="s">
        <v>10</v>
      </c>
      <c r="E16205" s="4" t="s">
        <v>10</v>
      </c>
    </row>
    <row r="16206" spans="1:5">
      <c r="A16206" t="n">
        <v>111674</v>
      </c>
      <c r="B16206" s="55" t="n">
        <v>135</v>
      </c>
      <c r="C16206" s="7" t="n">
        <v>0</v>
      </c>
      <c r="D16206" s="7" t="n">
        <v>101</v>
      </c>
      <c r="E16206" s="7" t="n">
        <v>32</v>
      </c>
    </row>
    <row r="16207" spans="1:5">
      <c r="A16207" t="s">
        <v>4</v>
      </c>
      <c r="B16207" s="4" t="s">
        <v>5</v>
      </c>
      <c r="C16207" s="4" t="s">
        <v>13</v>
      </c>
      <c r="D16207" s="4" t="s">
        <v>10</v>
      </c>
      <c r="E16207" s="4" t="s">
        <v>10</v>
      </c>
    </row>
    <row r="16208" spans="1:5">
      <c r="A16208" t="n">
        <v>111680</v>
      </c>
      <c r="B16208" s="55" t="n">
        <v>135</v>
      </c>
      <c r="C16208" s="7" t="n">
        <v>0</v>
      </c>
      <c r="D16208" s="7" t="n">
        <v>102</v>
      </c>
      <c r="E16208" s="7" t="n">
        <v>32</v>
      </c>
    </row>
    <row r="16209" spans="1:5">
      <c r="A16209" t="s">
        <v>4</v>
      </c>
      <c r="B16209" s="4" t="s">
        <v>5</v>
      </c>
      <c r="C16209" s="4" t="s">
        <v>13</v>
      </c>
      <c r="D16209" s="4" t="s">
        <v>10</v>
      </c>
      <c r="E16209" s="4" t="s">
        <v>10</v>
      </c>
    </row>
    <row r="16210" spans="1:5">
      <c r="A16210" t="n">
        <v>111686</v>
      </c>
      <c r="B16210" s="55" t="n">
        <v>135</v>
      </c>
      <c r="C16210" s="7" t="n">
        <v>0</v>
      </c>
      <c r="D16210" s="7" t="n">
        <v>119</v>
      </c>
      <c r="E16210" s="7" t="n">
        <v>32</v>
      </c>
    </row>
    <row r="16211" spans="1:5">
      <c r="A16211" t="s">
        <v>4</v>
      </c>
      <c r="B16211" s="4" t="s">
        <v>5</v>
      </c>
      <c r="C16211" s="4" t="s">
        <v>13</v>
      </c>
      <c r="D16211" s="4" t="s">
        <v>10</v>
      </c>
      <c r="E16211" s="4" t="s">
        <v>10</v>
      </c>
    </row>
    <row r="16212" spans="1:5">
      <c r="A16212" t="n">
        <v>111692</v>
      </c>
      <c r="B16212" s="55" t="n">
        <v>135</v>
      </c>
      <c r="C16212" s="7" t="n">
        <v>0</v>
      </c>
      <c r="D16212" s="7" t="n">
        <v>120</v>
      </c>
      <c r="E16212" s="7" t="n">
        <v>32</v>
      </c>
    </row>
    <row r="16213" spans="1:5">
      <c r="A16213" t="s">
        <v>4</v>
      </c>
      <c r="B16213" s="4" t="s">
        <v>5</v>
      </c>
      <c r="C16213" s="4" t="s">
        <v>13</v>
      </c>
      <c r="D16213" s="4" t="s">
        <v>10</v>
      </c>
      <c r="E16213" s="4" t="s">
        <v>10</v>
      </c>
    </row>
    <row r="16214" spans="1:5">
      <c r="A16214" t="n">
        <v>111698</v>
      </c>
      <c r="B16214" s="55" t="n">
        <v>135</v>
      </c>
      <c r="C16214" s="7" t="n">
        <v>0</v>
      </c>
      <c r="D16214" s="7" t="n">
        <v>80</v>
      </c>
      <c r="E16214" s="7" t="n">
        <v>32</v>
      </c>
    </row>
    <row r="16215" spans="1:5">
      <c r="A16215" t="s">
        <v>4</v>
      </c>
      <c r="B16215" s="4" t="s">
        <v>5</v>
      </c>
      <c r="C16215" s="4" t="s">
        <v>13</v>
      </c>
      <c r="D16215" s="4" t="s">
        <v>10</v>
      </c>
      <c r="E16215" s="4" t="s">
        <v>10</v>
      </c>
    </row>
    <row r="16216" spans="1:5">
      <c r="A16216" t="n">
        <v>111704</v>
      </c>
      <c r="B16216" s="55" t="n">
        <v>135</v>
      </c>
      <c r="C16216" s="7" t="n">
        <v>0</v>
      </c>
      <c r="D16216" s="7" t="n">
        <v>13</v>
      </c>
      <c r="E16216" s="7" t="n">
        <v>32</v>
      </c>
    </row>
    <row r="16217" spans="1:5">
      <c r="A16217" t="s">
        <v>4</v>
      </c>
      <c r="B16217" s="4" t="s">
        <v>5</v>
      </c>
      <c r="C16217" s="4" t="s">
        <v>13</v>
      </c>
      <c r="D16217" s="4" t="s">
        <v>10</v>
      </c>
      <c r="E16217" s="4" t="s">
        <v>10</v>
      </c>
    </row>
    <row r="16218" spans="1:5">
      <c r="A16218" t="n">
        <v>111710</v>
      </c>
      <c r="B16218" s="55" t="n">
        <v>135</v>
      </c>
      <c r="C16218" s="7" t="n">
        <v>0</v>
      </c>
      <c r="D16218" s="7" t="n">
        <v>23</v>
      </c>
      <c r="E16218" s="7" t="n">
        <v>32</v>
      </c>
    </row>
    <row r="16219" spans="1:5">
      <c r="A16219" t="s">
        <v>4</v>
      </c>
      <c r="B16219" s="4" t="s">
        <v>5</v>
      </c>
      <c r="C16219" s="4" t="s">
        <v>13</v>
      </c>
      <c r="D16219" s="4" t="s">
        <v>10</v>
      </c>
      <c r="E16219" s="4" t="s">
        <v>10</v>
      </c>
    </row>
    <row r="16220" spans="1:5">
      <c r="A16220" t="n">
        <v>111716</v>
      </c>
      <c r="B16220" s="55" t="n">
        <v>135</v>
      </c>
      <c r="C16220" s="7" t="n">
        <v>0</v>
      </c>
      <c r="D16220" s="7" t="n">
        <v>99</v>
      </c>
      <c r="E16220" s="7" t="n">
        <v>32</v>
      </c>
    </row>
    <row r="16221" spans="1:5">
      <c r="A16221" t="s">
        <v>4</v>
      </c>
      <c r="B16221" s="4" t="s">
        <v>5</v>
      </c>
      <c r="C16221" s="4" t="s">
        <v>13</v>
      </c>
      <c r="D16221" s="4" t="s">
        <v>10</v>
      </c>
      <c r="E16221" s="4" t="s">
        <v>10</v>
      </c>
    </row>
    <row r="16222" spans="1:5">
      <c r="A16222" t="n">
        <v>111722</v>
      </c>
      <c r="B16222" s="55" t="n">
        <v>135</v>
      </c>
      <c r="C16222" s="7" t="n">
        <v>0</v>
      </c>
      <c r="D16222" s="7" t="n">
        <v>115</v>
      </c>
      <c r="E16222" s="7" t="n">
        <v>32</v>
      </c>
    </row>
    <row r="16223" spans="1:5">
      <c r="A16223" t="s">
        <v>4</v>
      </c>
      <c r="B16223" s="4" t="s">
        <v>5</v>
      </c>
      <c r="C16223" s="4" t="s">
        <v>13</v>
      </c>
      <c r="D16223" s="4" t="s">
        <v>10</v>
      </c>
      <c r="E16223" s="4" t="s">
        <v>10</v>
      </c>
    </row>
    <row r="16224" spans="1:5">
      <c r="A16224" t="n">
        <v>111728</v>
      </c>
      <c r="B16224" s="55" t="n">
        <v>135</v>
      </c>
      <c r="C16224" s="7" t="n">
        <v>0</v>
      </c>
      <c r="D16224" s="7" t="n">
        <v>92</v>
      </c>
      <c r="E16224" s="7" t="n">
        <v>32</v>
      </c>
    </row>
    <row r="16225" spans="1:5">
      <c r="A16225" t="s">
        <v>4</v>
      </c>
      <c r="B16225" s="4" t="s">
        <v>5</v>
      </c>
      <c r="C16225" s="4" t="s">
        <v>13</v>
      </c>
      <c r="D16225" s="4" t="s">
        <v>10</v>
      </c>
      <c r="E16225" s="4" t="s">
        <v>10</v>
      </c>
    </row>
    <row r="16226" spans="1:5">
      <c r="A16226" t="n">
        <v>111734</v>
      </c>
      <c r="B16226" s="55" t="n">
        <v>135</v>
      </c>
      <c r="C16226" s="7" t="n">
        <v>0</v>
      </c>
      <c r="D16226" s="7" t="n">
        <v>95</v>
      </c>
      <c r="E16226" s="7" t="n">
        <v>32</v>
      </c>
    </row>
    <row r="16227" spans="1:5">
      <c r="A16227" t="s">
        <v>4</v>
      </c>
      <c r="B16227" s="4" t="s">
        <v>5</v>
      </c>
      <c r="C16227" s="4" t="s">
        <v>13</v>
      </c>
      <c r="D16227" s="4" t="s">
        <v>10</v>
      </c>
      <c r="E16227" s="4" t="s">
        <v>10</v>
      </c>
    </row>
    <row r="16228" spans="1:5">
      <c r="A16228" t="n">
        <v>111740</v>
      </c>
      <c r="B16228" s="55" t="n">
        <v>135</v>
      </c>
      <c r="C16228" s="7" t="n">
        <v>0</v>
      </c>
      <c r="D16228" s="7" t="n">
        <v>110</v>
      </c>
      <c r="E16228" s="7" t="n">
        <v>32</v>
      </c>
    </row>
    <row r="16229" spans="1:5">
      <c r="A16229" t="s">
        <v>4</v>
      </c>
      <c r="B16229" s="4" t="s">
        <v>5</v>
      </c>
      <c r="C16229" s="4" t="s">
        <v>13</v>
      </c>
      <c r="D16229" s="4" t="s">
        <v>10</v>
      </c>
      <c r="E16229" s="4" t="s">
        <v>10</v>
      </c>
    </row>
    <row r="16230" spans="1:5">
      <c r="A16230" t="n">
        <v>111746</v>
      </c>
      <c r="B16230" s="55" t="n">
        <v>135</v>
      </c>
      <c r="C16230" s="7" t="n">
        <v>0</v>
      </c>
      <c r="D16230" s="7" t="n">
        <v>94</v>
      </c>
      <c r="E16230" s="7" t="n">
        <v>32</v>
      </c>
    </row>
    <row r="16231" spans="1:5">
      <c r="A16231" t="s">
        <v>4</v>
      </c>
      <c r="B16231" s="4" t="s">
        <v>5</v>
      </c>
      <c r="C16231" s="4" t="s">
        <v>13</v>
      </c>
      <c r="D16231" s="4" t="s">
        <v>10</v>
      </c>
      <c r="E16231" s="4" t="s">
        <v>10</v>
      </c>
    </row>
    <row r="16232" spans="1:5">
      <c r="A16232" t="n">
        <v>111752</v>
      </c>
      <c r="B16232" s="55" t="n">
        <v>135</v>
      </c>
      <c r="C16232" s="7" t="n">
        <v>0</v>
      </c>
      <c r="D16232" s="7" t="n">
        <v>98</v>
      </c>
      <c r="E16232" s="7" t="n">
        <v>32</v>
      </c>
    </row>
    <row r="16233" spans="1:5">
      <c r="A16233" t="s">
        <v>4</v>
      </c>
      <c r="B16233" s="4" t="s">
        <v>5</v>
      </c>
      <c r="C16233" s="4" t="s">
        <v>13</v>
      </c>
      <c r="D16233" s="4" t="s">
        <v>10</v>
      </c>
      <c r="E16233" s="4" t="s">
        <v>10</v>
      </c>
    </row>
    <row r="16234" spans="1:5">
      <c r="A16234" t="n">
        <v>111758</v>
      </c>
      <c r="B16234" s="55" t="n">
        <v>135</v>
      </c>
      <c r="C16234" s="7" t="n">
        <v>0</v>
      </c>
      <c r="D16234" s="7" t="n">
        <v>113</v>
      </c>
      <c r="E16234" s="7" t="n">
        <v>32</v>
      </c>
    </row>
    <row r="16235" spans="1:5">
      <c r="A16235" t="s">
        <v>4</v>
      </c>
      <c r="B16235" s="4" t="s">
        <v>5</v>
      </c>
      <c r="C16235" s="4" t="s">
        <v>13</v>
      </c>
      <c r="D16235" s="4" t="s">
        <v>10</v>
      </c>
      <c r="E16235" s="4" t="s">
        <v>10</v>
      </c>
    </row>
    <row r="16236" spans="1:5">
      <c r="A16236" t="n">
        <v>111764</v>
      </c>
      <c r="B16236" s="55" t="n">
        <v>135</v>
      </c>
      <c r="C16236" s="7" t="n">
        <v>0</v>
      </c>
      <c r="D16236" s="7" t="n">
        <v>11</v>
      </c>
      <c r="E16236" s="7" t="n">
        <v>32</v>
      </c>
    </row>
    <row r="16237" spans="1:5">
      <c r="A16237" t="s">
        <v>4</v>
      </c>
      <c r="B16237" s="4" t="s">
        <v>5</v>
      </c>
      <c r="C16237" s="4" t="s">
        <v>13</v>
      </c>
      <c r="D16237" s="4" t="s">
        <v>10</v>
      </c>
      <c r="E16237" s="4" t="s">
        <v>10</v>
      </c>
    </row>
    <row r="16238" spans="1:5">
      <c r="A16238" t="n">
        <v>111770</v>
      </c>
      <c r="B16238" s="55" t="n">
        <v>135</v>
      </c>
      <c r="C16238" s="7" t="n">
        <v>0</v>
      </c>
      <c r="D16238" s="7" t="n">
        <v>81</v>
      </c>
      <c r="E16238" s="7" t="n">
        <v>32</v>
      </c>
    </row>
    <row r="16239" spans="1:5">
      <c r="A16239" t="s">
        <v>4</v>
      </c>
      <c r="B16239" s="4" t="s">
        <v>5</v>
      </c>
      <c r="C16239" s="4" t="s">
        <v>13</v>
      </c>
      <c r="D16239" s="4" t="s">
        <v>10</v>
      </c>
      <c r="E16239" s="4" t="s">
        <v>10</v>
      </c>
    </row>
    <row r="16240" spans="1:5">
      <c r="A16240" t="n">
        <v>111776</v>
      </c>
      <c r="B16240" s="55" t="n">
        <v>135</v>
      </c>
      <c r="C16240" s="7" t="n">
        <v>0</v>
      </c>
      <c r="D16240" s="7" t="n">
        <v>82</v>
      </c>
      <c r="E16240" s="7" t="n">
        <v>32</v>
      </c>
    </row>
    <row r="16241" spans="1:5">
      <c r="A16241" t="s">
        <v>4</v>
      </c>
      <c r="B16241" s="4" t="s">
        <v>5</v>
      </c>
      <c r="C16241" s="4" t="s">
        <v>13</v>
      </c>
      <c r="D16241" s="4" t="s">
        <v>10</v>
      </c>
      <c r="E16241" s="4" t="s">
        <v>10</v>
      </c>
    </row>
    <row r="16242" spans="1:5">
      <c r="A16242" t="n">
        <v>111782</v>
      </c>
      <c r="B16242" s="55" t="n">
        <v>135</v>
      </c>
      <c r="C16242" s="7" t="n">
        <v>0</v>
      </c>
      <c r="D16242" s="7" t="n">
        <v>87</v>
      </c>
      <c r="E16242" s="7" t="n">
        <v>32</v>
      </c>
    </row>
    <row r="16243" spans="1:5">
      <c r="A16243" t="s">
        <v>4</v>
      </c>
      <c r="B16243" s="4" t="s">
        <v>5</v>
      </c>
      <c r="C16243" s="4" t="s">
        <v>13</v>
      </c>
      <c r="D16243" s="4" t="s">
        <v>10</v>
      </c>
      <c r="E16243" s="4" t="s">
        <v>10</v>
      </c>
    </row>
    <row r="16244" spans="1:5">
      <c r="A16244" t="n">
        <v>111788</v>
      </c>
      <c r="B16244" s="55" t="n">
        <v>135</v>
      </c>
      <c r="C16244" s="7" t="n">
        <v>0</v>
      </c>
      <c r="D16244" s="7" t="n">
        <v>83</v>
      </c>
      <c r="E16244" s="7" t="n">
        <v>32</v>
      </c>
    </row>
    <row r="16245" spans="1:5">
      <c r="A16245" t="s">
        <v>4</v>
      </c>
      <c r="B16245" s="4" t="s">
        <v>5</v>
      </c>
      <c r="C16245" s="4" t="s">
        <v>13</v>
      </c>
      <c r="D16245" s="4" t="s">
        <v>10</v>
      </c>
      <c r="E16245" s="4" t="s">
        <v>10</v>
      </c>
    </row>
    <row r="16246" spans="1:5">
      <c r="A16246" t="n">
        <v>111794</v>
      </c>
      <c r="B16246" s="55" t="n">
        <v>135</v>
      </c>
      <c r="C16246" s="7" t="n">
        <v>0</v>
      </c>
      <c r="D16246" s="7" t="n">
        <v>86</v>
      </c>
      <c r="E16246" s="7" t="n">
        <v>32</v>
      </c>
    </row>
    <row r="16247" spans="1:5">
      <c r="A16247" t="s">
        <v>4</v>
      </c>
      <c r="B16247" s="4" t="s">
        <v>5</v>
      </c>
      <c r="C16247" s="4" t="s">
        <v>13</v>
      </c>
      <c r="D16247" s="4" t="s">
        <v>10</v>
      </c>
      <c r="E16247" s="4" t="s">
        <v>10</v>
      </c>
    </row>
    <row r="16248" spans="1:5">
      <c r="A16248" t="n">
        <v>111800</v>
      </c>
      <c r="B16248" s="55" t="n">
        <v>135</v>
      </c>
      <c r="C16248" s="7" t="n">
        <v>0</v>
      </c>
      <c r="D16248" s="7" t="n">
        <v>84</v>
      </c>
      <c r="E16248" s="7" t="n">
        <v>32</v>
      </c>
    </row>
    <row r="16249" spans="1:5">
      <c r="A16249" t="s">
        <v>4</v>
      </c>
      <c r="B16249" s="4" t="s">
        <v>5</v>
      </c>
      <c r="C16249" s="4" t="s">
        <v>13</v>
      </c>
      <c r="D16249" s="4" t="s">
        <v>10</v>
      </c>
      <c r="E16249" s="4" t="s">
        <v>10</v>
      </c>
    </row>
    <row r="16250" spans="1:5">
      <c r="A16250" t="n">
        <v>111806</v>
      </c>
      <c r="B16250" s="55" t="n">
        <v>135</v>
      </c>
      <c r="C16250" s="7" t="n">
        <v>0</v>
      </c>
      <c r="D16250" s="7" t="n">
        <v>85</v>
      </c>
      <c r="E16250" s="7" t="n">
        <v>32</v>
      </c>
    </row>
    <row r="16251" spans="1:5">
      <c r="A16251" t="s">
        <v>4</v>
      </c>
      <c r="B16251" s="4" t="s">
        <v>5</v>
      </c>
      <c r="C16251" s="4" t="s">
        <v>13</v>
      </c>
      <c r="D16251" s="4" t="s">
        <v>10</v>
      </c>
      <c r="E16251" s="4" t="s">
        <v>10</v>
      </c>
    </row>
    <row r="16252" spans="1:5">
      <c r="A16252" t="n">
        <v>111812</v>
      </c>
      <c r="B16252" s="55" t="n">
        <v>135</v>
      </c>
      <c r="C16252" s="7" t="n">
        <v>0</v>
      </c>
      <c r="D16252" s="7" t="n">
        <v>89</v>
      </c>
      <c r="E16252" s="7" t="n">
        <v>32</v>
      </c>
    </row>
    <row r="16253" spans="1:5">
      <c r="A16253" t="s">
        <v>4</v>
      </c>
      <c r="B16253" s="4" t="s">
        <v>5</v>
      </c>
      <c r="C16253" s="4" t="s">
        <v>13</v>
      </c>
      <c r="D16253" s="4" t="s">
        <v>10</v>
      </c>
      <c r="E16253" s="4" t="s">
        <v>10</v>
      </c>
    </row>
    <row r="16254" spans="1:5">
      <c r="A16254" t="n">
        <v>111818</v>
      </c>
      <c r="B16254" s="55" t="n">
        <v>135</v>
      </c>
      <c r="C16254" s="7" t="n">
        <v>0</v>
      </c>
      <c r="D16254" s="7" t="n">
        <v>88</v>
      </c>
      <c r="E16254" s="7" t="n">
        <v>32</v>
      </c>
    </row>
    <row r="16255" spans="1:5">
      <c r="A16255" t="s">
        <v>4</v>
      </c>
      <c r="B16255" s="4" t="s">
        <v>5</v>
      </c>
      <c r="C16255" s="4" t="s">
        <v>13</v>
      </c>
      <c r="D16255" s="4" t="s">
        <v>10</v>
      </c>
      <c r="E16255" s="4" t="s">
        <v>10</v>
      </c>
    </row>
    <row r="16256" spans="1:5">
      <c r="A16256" t="n">
        <v>111824</v>
      </c>
      <c r="B16256" s="55" t="n">
        <v>135</v>
      </c>
      <c r="C16256" s="7" t="n">
        <v>0</v>
      </c>
      <c r="D16256" s="7" t="n">
        <v>125</v>
      </c>
      <c r="E16256" s="7" t="n">
        <v>32</v>
      </c>
    </row>
    <row r="16257" spans="1:5">
      <c r="A16257" t="s">
        <v>4</v>
      </c>
      <c r="B16257" s="4" t="s">
        <v>5</v>
      </c>
      <c r="C16257" s="4" t="s">
        <v>13</v>
      </c>
      <c r="D16257" s="4" t="s">
        <v>10</v>
      </c>
      <c r="E16257" s="4" t="s">
        <v>10</v>
      </c>
    </row>
    <row r="16258" spans="1:5">
      <c r="A16258" t="n">
        <v>111830</v>
      </c>
      <c r="B16258" s="55" t="n">
        <v>135</v>
      </c>
      <c r="C16258" s="7" t="n">
        <v>0</v>
      </c>
      <c r="D16258" s="7" t="n">
        <v>14</v>
      </c>
      <c r="E16258" s="7" t="n">
        <v>32</v>
      </c>
    </row>
    <row r="16259" spans="1:5">
      <c r="A16259" t="s">
        <v>4</v>
      </c>
      <c r="B16259" s="4" t="s">
        <v>5</v>
      </c>
      <c r="C16259" s="4" t="s">
        <v>13</v>
      </c>
      <c r="D16259" s="4" t="s">
        <v>10</v>
      </c>
      <c r="E16259" s="4" t="s">
        <v>10</v>
      </c>
    </row>
    <row r="16260" spans="1:5">
      <c r="A16260" t="n">
        <v>111836</v>
      </c>
      <c r="B16260" s="55" t="n">
        <v>135</v>
      </c>
      <c r="C16260" s="7" t="n">
        <v>0</v>
      </c>
      <c r="D16260" s="7" t="n">
        <v>17</v>
      </c>
      <c r="E16260" s="7" t="n">
        <v>32</v>
      </c>
    </row>
    <row r="16261" spans="1:5">
      <c r="A16261" t="s">
        <v>4</v>
      </c>
      <c r="B16261" s="4" t="s">
        <v>5</v>
      </c>
      <c r="C16261" s="4" t="s">
        <v>13</v>
      </c>
      <c r="D16261" s="4" t="s">
        <v>10</v>
      </c>
      <c r="E16261" s="4" t="s">
        <v>10</v>
      </c>
    </row>
    <row r="16262" spans="1:5">
      <c r="A16262" t="n">
        <v>111842</v>
      </c>
      <c r="B16262" s="55" t="n">
        <v>135</v>
      </c>
      <c r="C16262" s="7" t="n">
        <v>0</v>
      </c>
      <c r="D16262" s="7" t="n">
        <v>18</v>
      </c>
      <c r="E16262" s="7" t="n">
        <v>32</v>
      </c>
    </row>
    <row r="16263" spans="1:5">
      <c r="A16263" t="s">
        <v>4</v>
      </c>
      <c r="B16263" s="4" t="s">
        <v>5</v>
      </c>
      <c r="C16263" s="4" t="s">
        <v>13</v>
      </c>
      <c r="D16263" s="4" t="s">
        <v>10</v>
      </c>
      <c r="E16263" s="4" t="s">
        <v>10</v>
      </c>
    </row>
    <row r="16264" spans="1:5">
      <c r="A16264" t="n">
        <v>111848</v>
      </c>
      <c r="B16264" s="55" t="n">
        <v>135</v>
      </c>
      <c r="C16264" s="7" t="n">
        <v>0</v>
      </c>
      <c r="D16264" s="7" t="n">
        <v>16</v>
      </c>
      <c r="E16264" s="7" t="n">
        <v>32</v>
      </c>
    </row>
    <row r="16265" spans="1:5">
      <c r="A16265" t="s">
        <v>4</v>
      </c>
      <c r="B16265" s="4" t="s">
        <v>5</v>
      </c>
      <c r="C16265" s="4" t="s">
        <v>13</v>
      </c>
      <c r="D16265" s="4" t="s">
        <v>10</v>
      </c>
      <c r="E16265" s="4" t="s">
        <v>10</v>
      </c>
    </row>
    <row r="16266" spans="1:5">
      <c r="A16266" t="n">
        <v>111854</v>
      </c>
      <c r="B16266" s="55" t="n">
        <v>135</v>
      </c>
      <c r="C16266" s="7" t="n">
        <v>0</v>
      </c>
      <c r="D16266" s="7" t="n">
        <v>15</v>
      </c>
      <c r="E16266" s="7" t="n">
        <v>32</v>
      </c>
    </row>
    <row r="16267" spans="1:5">
      <c r="A16267" t="s">
        <v>4</v>
      </c>
      <c r="B16267" s="4" t="s">
        <v>5</v>
      </c>
      <c r="C16267" s="4" t="s">
        <v>13</v>
      </c>
      <c r="D16267" s="4" t="s">
        <v>10</v>
      </c>
      <c r="E16267" s="4" t="s">
        <v>10</v>
      </c>
    </row>
    <row r="16268" spans="1:5">
      <c r="A16268" t="n">
        <v>111860</v>
      </c>
      <c r="B16268" s="55" t="n">
        <v>135</v>
      </c>
      <c r="C16268" s="7" t="n">
        <v>0</v>
      </c>
      <c r="D16268" s="7" t="n">
        <v>122</v>
      </c>
      <c r="E16268" s="7" t="n">
        <v>32</v>
      </c>
    </row>
    <row r="16269" spans="1:5">
      <c r="A16269" t="s">
        <v>4</v>
      </c>
      <c r="B16269" s="4" t="s">
        <v>5</v>
      </c>
      <c r="C16269" s="4" t="s">
        <v>13</v>
      </c>
      <c r="D16269" s="4" t="s">
        <v>10</v>
      </c>
      <c r="E16269" s="4" t="s">
        <v>10</v>
      </c>
    </row>
    <row r="16270" spans="1:5">
      <c r="A16270" t="n">
        <v>111866</v>
      </c>
      <c r="B16270" s="55" t="n">
        <v>135</v>
      </c>
      <c r="C16270" s="7" t="n">
        <v>0</v>
      </c>
      <c r="D16270" s="7" t="n">
        <v>0</v>
      </c>
      <c r="E16270" s="7" t="n">
        <v>64</v>
      </c>
    </row>
    <row r="16271" spans="1:5">
      <c r="A16271" t="s">
        <v>4</v>
      </c>
      <c r="B16271" s="4" t="s">
        <v>5</v>
      </c>
      <c r="C16271" s="4" t="s">
        <v>13</v>
      </c>
      <c r="D16271" s="4" t="s">
        <v>10</v>
      </c>
      <c r="E16271" s="4" t="s">
        <v>10</v>
      </c>
    </row>
    <row r="16272" spans="1:5">
      <c r="A16272" t="n">
        <v>111872</v>
      </c>
      <c r="B16272" s="55" t="n">
        <v>135</v>
      </c>
      <c r="C16272" s="7" t="n">
        <v>0</v>
      </c>
      <c r="D16272" s="7" t="n">
        <v>1</v>
      </c>
      <c r="E16272" s="7" t="n">
        <v>64</v>
      </c>
    </row>
    <row r="16273" spans="1:5">
      <c r="A16273" t="s">
        <v>4</v>
      </c>
      <c r="B16273" s="4" t="s">
        <v>5</v>
      </c>
      <c r="C16273" s="4" t="s">
        <v>13</v>
      </c>
      <c r="D16273" s="4" t="s">
        <v>10</v>
      </c>
      <c r="E16273" s="4" t="s">
        <v>10</v>
      </c>
    </row>
    <row r="16274" spans="1:5">
      <c r="A16274" t="n">
        <v>111878</v>
      </c>
      <c r="B16274" s="55" t="n">
        <v>135</v>
      </c>
      <c r="C16274" s="7" t="n">
        <v>0</v>
      </c>
      <c r="D16274" s="7" t="n">
        <v>2</v>
      </c>
      <c r="E16274" s="7" t="n">
        <v>64</v>
      </c>
    </row>
    <row r="16275" spans="1:5">
      <c r="A16275" t="s">
        <v>4</v>
      </c>
      <c r="B16275" s="4" t="s">
        <v>5</v>
      </c>
      <c r="C16275" s="4" t="s">
        <v>13</v>
      </c>
      <c r="D16275" s="4" t="s">
        <v>10</v>
      </c>
      <c r="E16275" s="4" t="s">
        <v>10</v>
      </c>
    </row>
    <row r="16276" spans="1:5">
      <c r="A16276" t="n">
        <v>111884</v>
      </c>
      <c r="B16276" s="55" t="n">
        <v>135</v>
      </c>
      <c r="C16276" s="7" t="n">
        <v>0</v>
      </c>
      <c r="D16276" s="7" t="n">
        <v>3</v>
      </c>
      <c r="E16276" s="7" t="n">
        <v>64</v>
      </c>
    </row>
    <row r="16277" spans="1:5">
      <c r="A16277" t="s">
        <v>4</v>
      </c>
      <c r="B16277" s="4" t="s">
        <v>5</v>
      </c>
      <c r="C16277" s="4" t="s">
        <v>13</v>
      </c>
      <c r="D16277" s="4" t="s">
        <v>10</v>
      </c>
      <c r="E16277" s="4" t="s">
        <v>10</v>
      </c>
    </row>
    <row r="16278" spans="1:5">
      <c r="A16278" t="n">
        <v>111890</v>
      </c>
      <c r="B16278" s="55" t="n">
        <v>135</v>
      </c>
      <c r="C16278" s="7" t="n">
        <v>0</v>
      </c>
      <c r="D16278" s="7" t="n">
        <v>4</v>
      </c>
      <c r="E16278" s="7" t="n">
        <v>64</v>
      </c>
    </row>
    <row r="16279" spans="1:5">
      <c r="A16279" t="s">
        <v>4</v>
      </c>
      <c r="B16279" s="4" t="s">
        <v>5</v>
      </c>
      <c r="C16279" s="4" t="s">
        <v>13</v>
      </c>
      <c r="D16279" s="4" t="s">
        <v>10</v>
      </c>
      <c r="E16279" s="4" t="s">
        <v>10</v>
      </c>
    </row>
    <row r="16280" spans="1:5">
      <c r="A16280" t="n">
        <v>111896</v>
      </c>
      <c r="B16280" s="55" t="n">
        <v>135</v>
      </c>
      <c r="C16280" s="7" t="n">
        <v>0</v>
      </c>
      <c r="D16280" s="7" t="n">
        <v>5</v>
      </c>
      <c r="E16280" s="7" t="n">
        <v>64</v>
      </c>
    </row>
    <row r="16281" spans="1:5">
      <c r="A16281" t="s">
        <v>4</v>
      </c>
      <c r="B16281" s="4" t="s">
        <v>5</v>
      </c>
      <c r="C16281" s="4" t="s">
        <v>13</v>
      </c>
      <c r="D16281" s="4" t="s">
        <v>10</v>
      </c>
      <c r="E16281" s="4" t="s">
        <v>10</v>
      </c>
    </row>
    <row r="16282" spans="1:5">
      <c r="A16282" t="n">
        <v>111902</v>
      </c>
      <c r="B16282" s="55" t="n">
        <v>135</v>
      </c>
      <c r="C16282" s="7" t="n">
        <v>0</v>
      </c>
      <c r="D16282" s="7" t="n">
        <v>6</v>
      </c>
      <c r="E16282" s="7" t="n">
        <v>64</v>
      </c>
    </row>
    <row r="16283" spans="1:5">
      <c r="A16283" t="s">
        <v>4</v>
      </c>
      <c r="B16283" s="4" t="s">
        <v>5</v>
      </c>
      <c r="C16283" s="4" t="s">
        <v>13</v>
      </c>
      <c r="D16283" s="4" t="s">
        <v>10</v>
      </c>
      <c r="E16283" s="4" t="s">
        <v>10</v>
      </c>
    </row>
    <row r="16284" spans="1:5">
      <c r="A16284" t="n">
        <v>111908</v>
      </c>
      <c r="B16284" s="55" t="n">
        <v>135</v>
      </c>
      <c r="C16284" s="7" t="n">
        <v>0</v>
      </c>
      <c r="D16284" s="7" t="n">
        <v>7</v>
      </c>
      <c r="E16284" s="7" t="n">
        <v>64</v>
      </c>
    </row>
    <row r="16285" spans="1:5">
      <c r="A16285" t="s">
        <v>4</v>
      </c>
      <c r="B16285" s="4" t="s">
        <v>5</v>
      </c>
      <c r="C16285" s="4" t="s">
        <v>13</v>
      </c>
      <c r="D16285" s="4" t="s">
        <v>10</v>
      </c>
      <c r="E16285" s="4" t="s">
        <v>10</v>
      </c>
    </row>
    <row r="16286" spans="1:5">
      <c r="A16286" t="n">
        <v>111914</v>
      </c>
      <c r="B16286" s="55" t="n">
        <v>135</v>
      </c>
      <c r="C16286" s="7" t="n">
        <v>0</v>
      </c>
      <c r="D16286" s="7" t="n">
        <v>8</v>
      </c>
      <c r="E16286" s="7" t="n">
        <v>64</v>
      </c>
    </row>
    <row r="16287" spans="1:5">
      <c r="A16287" t="s">
        <v>4</v>
      </c>
      <c r="B16287" s="4" t="s">
        <v>5</v>
      </c>
      <c r="C16287" s="4" t="s">
        <v>13</v>
      </c>
      <c r="D16287" s="4" t="s">
        <v>10</v>
      </c>
      <c r="E16287" s="4" t="s">
        <v>10</v>
      </c>
    </row>
    <row r="16288" spans="1:5">
      <c r="A16288" t="n">
        <v>111920</v>
      </c>
      <c r="B16288" s="55" t="n">
        <v>135</v>
      </c>
      <c r="C16288" s="7" t="n">
        <v>0</v>
      </c>
      <c r="D16288" s="7" t="n">
        <v>9</v>
      </c>
      <c r="E16288" s="7" t="n">
        <v>64</v>
      </c>
    </row>
    <row r="16289" spans="1:5">
      <c r="A16289" t="s">
        <v>4</v>
      </c>
      <c r="B16289" s="4" t="s">
        <v>5</v>
      </c>
      <c r="C16289" s="4" t="s">
        <v>13</v>
      </c>
      <c r="D16289" s="4" t="s">
        <v>10</v>
      </c>
      <c r="E16289" s="4" t="s">
        <v>10</v>
      </c>
    </row>
    <row r="16290" spans="1:5">
      <c r="A16290" t="n">
        <v>111926</v>
      </c>
      <c r="B16290" s="55" t="n">
        <v>135</v>
      </c>
      <c r="C16290" s="7" t="n">
        <v>0</v>
      </c>
      <c r="D16290" s="7" t="n">
        <v>23</v>
      </c>
      <c r="E16290" s="7" t="n">
        <v>64</v>
      </c>
    </row>
    <row r="16291" spans="1:5">
      <c r="A16291" t="s">
        <v>4</v>
      </c>
      <c r="B16291" s="4" t="s">
        <v>5</v>
      </c>
      <c r="C16291" s="4" t="s">
        <v>13</v>
      </c>
      <c r="D16291" s="4" t="s">
        <v>10</v>
      </c>
      <c r="E16291" s="4" t="s">
        <v>10</v>
      </c>
    </row>
    <row r="16292" spans="1:5">
      <c r="A16292" t="n">
        <v>111932</v>
      </c>
      <c r="B16292" s="55" t="n">
        <v>135</v>
      </c>
      <c r="C16292" s="7" t="n">
        <v>0</v>
      </c>
      <c r="D16292" s="7" t="n">
        <v>30</v>
      </c>
      <c r="E16292" s="7" t="n">
        <v>64</v>
      </c>
    </row>
    <row r="16293" spans="1:5">
      <c r="A16293" t="s">
        <v>4</v>
      </c>
      <c r="B16293" s="4" t="s">
        <v>5</v>
      </c>
      <c r="C16293" s="4" t="s">
        <v>13</v>
      </c>
      <c r="D16293" s="4" t="s">
        <v>10</v>
      </c>
      <c r="E16293" s="4" t="s">
        <v>10</v>
      </c>
    </row>
    <row r="16294" spans="1:5">
      <c r="A16294" t="n">
        <v>111938</v>
      </c>
      <c r="B16294" s="55" t="n">
        <v>135</v>
      </c>
      <c r="C16294" s="7" t="n">
        <v>0</v>
      </c>
      <c r="D16294" s="7" t="n">
        <v>116</v>
      </c>
      <c r="E16294" s="7" t="n">
        <v>64</v>
      </c>
    </row>
    <row r="16295" spans="1:5">
      <c r="A16295" t="s">
        <v>4</v>
      </c>
      <c r="B16295" s="4" t="s">
        <v>5</v>
      </c>
      <c r="C16295" s="4" t="s">
        <v>13</v>
      </c>
      <c r="D16295" s="4" t="s">
        <v>10</v>
      </c>
      <c r="E16295" s="4" t="s">
        <v>10</v>
      </c>
    </row>
    <row r="16296" spans="1:5">
      <c r="A16296" t="n">
        <v>111944</v>
      </c>
      <c r="B16296" s="55" t="n">
        <v>135</v>
      </c>
      <c r="C16296" s="7" t="n">
        <v>0</v>
      </c>
      <c r="D16296" s="7" t="n">
        <v>103</v>
      </c>
      <c r="E16296" s="7" t="n">
        <v>64</v>
      </c>
    </row>
    <row r="16297" spans="1:5">
      <c r="A16297" t="s">
        <v>4</v>
      </c>
      <c r="B16297" s="4" t="s">
        <v>5</v>
      </c>
      <c r="C16297" s="4" t="s">
        <v>13</v>
      </c>
      <c r="D16297" s="4" t="s">
        <v>10</v>
      </c>
      <c r="E16297" s="4" t="s">
        <v>10</v>
      </c>
    </row>
    <row r="16298" spans="1:5">
      <c r="A16298" t="n">
        <v>111950</v>
      </c>
      <c r="B16298" s="55" t="n">
        <v>135</v>
      </c>
      <c r="C16298" s="7" t="n">
        <v>0</v>
      </c>
      <c r="D16298" s="7" t="n">
        <v>117</v>
      </c>
      <c r="E16298" s="7" t="n">
        <v>64</v>
      </c>
    </row>
    <row r="16299" spans="1:5">
      <c r="A16299" t="s">
        <v>4</v>
      </c>
      <c r="B16299" s="4" t="s">
        <v>5</v>
      </c>
      <c r="C16299" s="4" t="s">
        <v>13</v>
      </c>
      <c r="D16299" s="4" t="s">
        <v>10</v>
      </c>
      <c r="E16299" s="4" t="s">
        <v>10</v>
      </c>
    </row>
    <row r="16300" spans="1:5">
      <c r="A16300" t="n">
        <v>111956</v>
      </c>
      <c r="B16300" s="55" t="n">
        <v>135</v>
      </c>
      <c r="C16300" s="7" t="n">
        <v>0</v>
      </c>
      <c r="D16300" s="7" t="n">
        <v>121</v>
      </c>
      <c r="E16300" s="7" t="n">
        <v>64</v>
      </c>
    </row>
    <row r="16301" spans="1:5">
      <c r="A16301" t="s">
        <v>4</v>
      </c>
      <c r="B16301" s="4" t="s">
        <v>5</v>
      </c>
      <c r="C16301" s="4" t="s">
        <v>13</v>
      </c>
      <c r="D16301" s="4" t="s">
        <v>10</v>
      </c>
      <c r="E16301" s="4" t="s">
        <v>10</v>
      </c>
    </row>
    <row r="16302" spans="1:5">
      <c r="A16302" t="n">
        <v>111962</v>
      </c>
      <c r="B16302" s="55" t="n">
        <v>135</v>
      </c>
      <c r="C16302" s="7" t="n">
        <v>0</v>
      </c>
      <c r="D16302" s="7" t="n">
        <v>91</v>
      </c>
      <c r="E16302" s="7" t="n">
        <v>64</v>
      </c>
    </row>
    <row r="16303" spans="1:5">
      <c r="A16303" t="s">
        <v>4</v>
      </c>
      <c r="B16303" s="4" t="s">
        <v>5</v>
      </c>
      <c r="C16303" s="4" t="s">
        <v>13</v>
      </c>
      <c r="D16303" s="4" t="s">
        <v>10</v>
      </c>
      <c r="E16303" s="4" t="s">
        <v>10</v>
      </c>
    </row>
    <row r="16304" spans="1:5">
      <c r="A16304" t="n">
        <v>111968</v>
      </c>
      <c r="B16304" s="55" t="n">
        <v>135</v>
      </c>
      <c r="C16304" s="7" t="n">
        <v>0</v>
      </c>
      <c r="D16304" s="7" t="n">
        <v>105</v>
      </c>
      <c r="E16304" s="7" t="n">
        <v>64</v>
      </c>
    </row>
    <row r="16305" spans="1:5">
      <c r="A16305" t="s">
        <v>4</v>
      </c>
      <c r="B16305" s="4" t="s">
        <v>5</v>
      </c>
      <c r="C16305" s="4" t="s">
        <v>13</v>
      </c>
      <c r="D16305" s="4" t="s">
        <v>10</v>
      </c>
      <c r="E16305" s="4" t="s">
        <v>10</v>
      </c>
    </row>
    <row r="16306" spans="1:5">
      <c r="A16306" t="n">
        <v>111974</v>
      </c>
      <c r="B16306" s="55" t="n">
        <v>135</v>
      </c>
      <c r="C16306" s="7" t="n">
        <v>0</v>
      </c>
      <c r="D16306" s="7" t="n">
        <v>106</v>
      </c>
      <c r="E16306" s="7" t="n">
        <v>64</v>
      </c>
    </row>
    <row r="16307" spans="1:5">
      <c r="A16307" t="s">
        <v>4</v>
      </c>
      <c r="B16307" s="4" t="s">
        <v>5</v>
      </c>
      <c r="C16307" s="4" t="s">
        <v>13</v>
      </c>
      <c r="D16307" s="4" t="s">
        <v>10</v>
      </c>
      <c r="E16307" s="4" t="s">
        <v>10</v>
      </c>
    </row>
    <row r="16308" spans="1:5">
      <c r="A16308" t="n">
        <v>111980</v>
      </c>
      <c r="B16308" s="55" t="n">
        <v>135</v>
      </c>
      <c r="C16308" s="7" t="n">
        <v>0</v>
      </c>
      <c r="D16308" s="7" t="n">
        <v>114</v>
      </c>
      <c r="E16308" s="7" t="n">
        <v>64</v>
      </c>
    </row>
    <row r="16309" spans="1:5">
      <c r="A16309" t="s">
        <v>4</v>
      </c>
      <c r="B16309" s="4" t="s">
        <v>5</v>
      </c>
      <c r="C16309" s="4" t="s">
        <v>13</v>
      </c>
      <c r="D16309" s="4" t="s">
        <v>10</v>
      </c>
      <c r="E16309" s="4" t="s">
        <v>10</v>
      </c>
    </row>
    <row r="16310" spans="1:5">
      <c r="A16310" t="n">
        <v>111986</v>
      </c>
      <c r="B16310" s="55" t="n">
        <v>135</v>
      </c>
      <c r="C16310" s="7" t="n">
        <v>0</v>
      </c>
      <c r="D16310" s="7" t="n">
        <v>93</v>
      </c>
      <c r="E16310" s="7" t="n">
        <v>64</v>
      </c>
    </row>
    <row r="16311" spans="1:5">
      <c r="A16311" t="s">
        <v>4</v>
      </c>
      <c r="B16311" s="4" t="s">
        <v>5</v>
      </c>
      <c r="C16311" s="4" t="s">
        <v>13</v>
      </c>
      <c r="D16311" s="4" t="s">
        <v>10</v>
      </c>
      <c r="E16311" s="4" t="s">
        <v>10</v>
      </c>
    </row>
    <row r="16312" spans="1:5">
      <c r="A16312" t="n">
        <v>111992</v>
      </c>
      <c r="B16312" s="55" t="n">
        <v>135</v>
      </c>
      <c r="C16312" s="7" t="n">
        <v>0</v>
      </c>
      <c r="D16312" s="7" t="n">
        <v>90</v>
      </c>
      <c r="E16312" s="7" t="n">
        <v>64</v>
      </c>
    </row>
    <row r="16313" spans="1:5">
      <c r="A16313" t="s">
        <v>4</v>
      </c>
      <c r="B16313" s="4" t="s">
        <v>5</v>
      </c>
      <c r="C16313" s="4" t="s">
        <v>13</v>
      </c>
      <c r="D16313" s="4" t="s">
        <v>10</v>
      </c>
      <c r="E16313" s="4" t="s">
        <v>10</v>
      </c>
    </row>
    <row r="16314" spans="1:5">
      <c r="A16314" t="n">
        <v>111998</v>
      </c>
      <c r="B16314" s="55" t="n">
        <v>135</v>
      </c>
      <c r="C16314" s="7" t="n">
        <v>0</v>
      </c>
      <c r="D16314" s="7" t="n">
        <v>107</v>
      </c>
      <c r="E16314" s="7" t="n">
        <v>64</v>
      </c>
    </row>
    <row r="16315" spans="1:5">
      <c r="A16315" t="s">
        <v>4</v>
      </c>
      <c r="B16315" s="4" t="s">
        <v>5</v>
      </c>
      <c r="C16315" s="4" t="s">
        <v>13</v>
      </c>
      <c r="D16315" s="4" t="s">
        <v>10</v>
      </c>
      <c r="E16315" s="4" t="s">
        <v>10</v>
      </c>
    </row>
    <row r="16316" spans="1:5">
      <c r="A16316" t="n">
        <v>112004</v>
      </c>
      <c r="B16316" s="55" t="n">
        <v>135</v>
      </c>
      <c r="C16316" s="7" t="n">
        <v>0</v>
      </c>
      <c r="D16316" s="7" t="n">
        <v>108</v>
      </c>
      <c r="E16316" s="7" t="n">
        <v>64</v>
      </c>
    </row>
    <row r="16317" spans="1:5">
      <c r="A16317" t="s">
        <v>4</v>
      </c>
      <c r="B16317" s="4" t="s">
        <v>5</v>
      </c>
      <c r="C16317" s="4" t="s">
        <v>13</v>
      </c>
      <c r="D16317" s="4" t="s">
        <v>10</v>
      </c>
      <c r="E16317" s="4" t="s">
        <v>10</v>
      </c>
    </row>
    <row r="16318" spans="1:5">
      <c r="A16318" t="n">
        <v>112010</v>
      </c>
      <c r="B16318" s="55" t="n">
        <v>135</v>
      </c>
      <c r="C16318" s="7" t="n">
        <v>0</v>
      </c>
      <c r="D16318" s="7" t="n">
        <v>104</v>
      </c>
      <c r="E16318" s="7" t="n">
        <v>64</v>
      </c>
    </row>
    <row r="16319" spans="1:5">
      <c r="A16319" t="s">
        <v>4</v>
      </c>
      <c r="B16319" s="4" t="s">
        <v>5</v>
      </c>
      <c r="C16319" s="4" t="s">
        <v>13</v>
      </c>
      <c r="D16319" s="4" t="s">
        <v>10</v>
      </c>
      <c r="E16319" s="4" t="s">
        <v>10</v>
      </c>
    </row>
    <row r="16320" spans="1:5">
      <c r="A16320" t="n">
        <v>112016</v>
      </c>
      <c r="B16320" s="55" t="n">
        <v>135</v>
      </c>
      <c r="C16320" s="7" t="n">
        <v>0</v>
      </c>
      <c r="D16320" s="7" t="n">
        <v>96</v>
      </c>
      <c r="E16320" s="7" t="n">
        <v>64</v>
      </c>
    </row>
    <row r="16321" spans="1:5">
      <c r="A16321" t="s">
        <v>4</v>
      </c>
      <c r="B16321" s="4" t="s">
        <v>5</v>
      </c>
      <c r="C16321" s="4" t="s">
        <v>13</v>
      </c>
      <c r="D16321" s="4" t="s">
        <v>10</v>
      </c>
      <c r="E16321" s="4" t="s">
        <v>10</v>
      </c>
    </row>
    <row r="16322" spans="1:5">
      <c r="A16322" t="n">
        <v>112022</v>
      </c>
      <c r="B16322" s="55" t="n">
        <v>135</v>
      </c>
      <c r="C16322" s="7" t="n">
        <v>0</v>
      </c>
      <c r="D16322" s="7" t="n">
        <v>97</v>
      </c>
      <c r="E16322" s="7" t="n">
        <v>64</v>
      </c>
    </row>
    <row r="16323" spans="1:5">
      <c r="A16323" t="s">
        <v>4</v>
      </c>
      <c r="B16323" s="4" t="s">
        <v>5</v>
      </c>
      <c r="C16323" s="4" t="s">
        <v>13</v>
      </c>
      <c r="D16323" s="4" t="s">
        <v>10</v>
      </c>
      <c r="E16323" s="4" t="s">
        <v>10</v>
      </c>
    </row>
    <row r="16324" spans="1:5">
      <c r="A16324" t="n">
        <v>112028</v>
      </c>
      <c r="B16324" s="55" t="n">
        <v>135</v>
      </c>
      <c r="C16324" s="7" t="n">
        <v>0</v>
      </c>
      <c r="D16324" s="7" t="n">
        <v>112</v>
      </c>
      <c r="E16324" s="7" t="n">
        <v>64</v>
      </c>
    </row>
    <row r="16325" spans="1:5">
      <c r="A16325" t="s">
        <v>4</v>
      </c>
      <c r="B16325" s="4" t="s">
        <v>5</v>
      </c>
      <c r="C16325" s="4" t="s">
        <v>13</v>
      </c>
      <c r="D16325" s="4" t="s">
        <v>10</v>
      </c>
      <c r="E16325" s="4" t="s">
        <v>10</v>
      </c>
    </row>
    <row r="16326" spans="1:5">
      <c r="A16326" t="n">
        <v>112034</v>
      </c>
      <c r="B16326" s="55" t="n">
        <v>135</v>
      </c>
      <c r="C16326" s="7" t="n">
        <v>0</v>
      </c>
      <c r="D16326" s="7" t="n">
        <v>111</v>
      </c>
      <c r="E16326" s="7" t="n">
        <v>64</v>
      </c>
    </row>
    <row r="16327" spans="1:5">
      <c r="A16327" t="s">
        <v>4</v>
      </c>
      <c r="B16327" s="4" t="s">
        <v>5</v>
      </c>
      <c r="C16327" s="4" t="s">
        <v>13</v>
      </c>
      <c r="D16327" s="4" t="s">
        <v>10</v>
      </c>
      <c r="E16327" s="4" t="s">
        <v>10</v>
      </c>
    </row>
    <row r="16328" spans="1:5">
      <c r="A16328" t="n">
        <v>112040</v>
      </c>
      <c r="B16328" s="55" t="n">
        <v>135</v>
      </c>
      <c r="C16328" s="7" t="n">
        <v>0</v>
      </c>
      <c r="D16328" s="7" t="n">
        <v>109</v>
      </c>
      <c r="E16328" s="7" t="n">
        <v>64</v>
      </c>
    </row>
    <row r="16329" spans="1:5">
      <c r="A16329" t="s">
        <v>4</v>
      </c>
      <c r="B16329" s="4" t="s">
        <v>5</v>
      </c>
      <c r="C16329" s="4" t="s">
        <v>13</v>
      </c>
      <c r="D16329" s="4" t="s">
        <v>10</v>
      </c>
      <c r="E16329" s="4" t="s">
        <v>10</v>
      </c>
    </row>
    <row r="16330" spans="1:5">
      <c r="A16330" t="n">
        <v>112046</v>
      </c>
      <c r="B16330" s="55" t="n">
        <v>135</v>
      </c>
      <c r="C16330" s="7" t="n">
        <v>0</v>
      </c>
      <c r="D16330" s="7" t="n">
        <v>12</v>
      </c>
      <c r="E16330" s="7" t="n">
        <v>64</v>
      </c>
    </row>
    <row r="16331" spans="1:5">
      <c r="A16331" t="s">
        <v>4</v>
      </c>
      <c r="B16331" s="4" t="s">
        <v>5</v>
      </c>
      <c r="C16331" s="4" t="s">
        <v>13</v>
      </c>
      <c r="D16331" s="4" t="s">
        <v>10</v>
      </c>
      <c r="E16331" s="4" t="s">
        <v>10</v>
      </c>
    </row>
    <row r="16332" spans="1:5">
      <c r="A16332" t="n">
        <v>112052</v>
      </c>
      <c r="B16332" s="55" t="n">
        <v>135</v>
      </c>
      <c r="C16332" s="7" t="n">
        <v>0</v>
      </c>
      <c r="D16332" s="7" t="n">
        <v>100</v>
      </c>
      <c r="E16332" s="7" t="n">
        <v>64</v>
      </c>
    </row>
    <row r="16333" spans="1:5">
      <c r="A16333" t="s">
        <v>4</v>
      </c>
      <c r="B16333" s="4" t="s">
        <v>5</v>
      </c>
      <c r="C16333" s="4" t="s">
        <v>13</v>
      </c>
      <c r="D16333" s="4" t="s">
        <v>10</v>
      </c>
      <c r="E16333" s="4" t="s">
        <v>10</v>
      </c>
    </row>
    <row r="16334" spans="1:5">
      <c r="A16334" t="n">
        <v>112058</v>
      </c>
      <c r="B16334" s="55" t="n">
        <v>135</v>
      </c>
      <c r="C16334" s="7" t="n">
        <v>0</v>
      </c>
      <c r="D16334" s="7" t="n">
        <v>118</v>
      </c>
      <c r="E16334" s="7" t="n">
        <v>64</v>
      </c>
    </row>
    <row r="16335" spans="1:5">
      <c r="A16335" t="s">
        <v>4</v>
      </c>
      <c r="B16335" s="4" t="s">
        <v>5</v>
      </c>
      <c r="C16335" s="4" t="s">
        <v>13</v>
      </c>
      <c r="D16335" s="4" t="s">
        <v>10</v>
      </c>
      <c r="E16335" s="4" t="s">
        <v>10</v>
      </c>
    </row>
    <row r="16336" spans="1:5">
      <c r="A16336" t="n">
        <v>112064</v>
      </c>
      <c r="B16336" s="55" t="n">
        <v>135</v>
      </c>
      <c r="C16336" s="7" t="n">
        <v>0</v>
      </c>
      <c r="D16336" s="7" t="n">
        <v>101</v>
      </c>
      <c r="E16336" s="7" t="n">
        <v>64</v>
      </c>
    </row>
    <row r="16337" spans="1:5">
      <c r="A16337" t="s">
        <v>4</v>
      </c>
      <c r="B16337" s="4" t="s">
        <v>5</v>
      </c>
      <c r="C16337" s="4" t="s">
        <v>13</v>
      </c>
      <c r="D16337" s="4" t="s">
        <v>10</v>
      </c>
      <c r="E16337" s="4" t="s">
        <v>10</v>
      </c>
    </row>
    <row r="16338" spans="1:5">
      <c r="A16338" t="n">
        <v>112070</v>
      </c>
      <c r="B16338" s="55" t="n">
        <v>135</v>
      </c>
      <c r="C16338" s="7" t="n">
        <v>0</v>
      </c>
      <c r="D16338" s="7" t="n">
        <v>102</v>
      </c>
      <c r="E16338" s="7" t="n">
        <v>64</v>
      </c>
    </row>
    <row r="16339" spans="1:5">
      <c r="A16339" t="s">
        <v>4</v>
      </c>
      <c r="B16339" s="4" t="s">
        <v>5</v>
      </c>
      <c r="C16339" s="4" t="s">
        <v>13</v>
      </c>
      <c r="D16339" s="4" t="s">
        <v>10</v>
      </c>
      <c r="E16339" s="4" t="s">
        <v>10</v>
      </c>
    </row>
    <row r="16340" spans="1:5">
      <c r="A16340" t="n">
        <v>112076</v>
      </c>
      <c r="B16340" s="55" t="n">
        <v>135</v>
      </c>
      <c r="C16340" s="7" t="n">
        <v>0</v>
      </c>
      <c r="D16340" s="7" t="n">
        <v>119</v>
      </c>
      <c r="E16340" s="7" t="n">
        <v>64</v>
      </c>
    </row>
    <row r="16341" spans="1:5">
      <c r="A16341" t="s">
        <v>4</v>
      </c>
      <c r="B16341" s="4" t="s">
        <v>5</v>
      </c>
      <c r="C16341" s="4" t="s">
        <v>13</v>
      </c>
      <c r="D16341" s="4" t="s">
        <v>10</v>
      </c>
      <c r="E16341" s="4" t="s">
        <v>10</v>
      </c>
    </row>
    <row r="16342" spans="1:5">
      <c r="A16342" t="n">
        <v>112082</v>
      </c>
      <c r="B16342" s="55" t="n">
        <v>135</v>
      </c>
      <c r="C16342" s="7" t="n">
        <v>0</v>
      </c>
      <c r="D16342" s="7" t="n">
        <v>120</v>
      </c>
      <c r="E16342" s="7" t="n">
        <v>64</v>
      </c>
    </row>
    <row r="16343" spans="1:5">
      <c r="A16343" t="s">
        <v>4</v>
      </c>
      <c r="B16343" s="4" t="s">
        <v>5</v>
      </c>
      <c r="C16343" s="4" t="s">
        <v>13</v>
      </c>
      <c r="D16343" s="4" t="s">
        <v>10</v>
      </c>
      <c r="E16343" s="4" t="s">
        <v>10</v>
      </c>
    </row>
    <row r="16344" spans="1:5">
      <c r="A16344" t="n">
        <v>112088</v>
      </c>
      <c r="B16344" s="55" t="n">
        <v>135</v>
      </c>
      <c r="C16344" s="7" t="n">
        <v>0</v>
      </c>
      <c r="D16344" s="7" t="n">
        <v>80</v>
      </c>
      <c r="E16344" s="7" t="n">
        <v>64</v>
      </c>
    </row>
    <row r="16345" spans="1:5">
      <c r="A16345" t="s">
        <v>4</v>
      </c>
      <c r="B16345" s="4" t="s">
        <v>5</v>
      </c>
      <c r="C16345" s="4" t="s">
        <v>13</v>
      </c>
      <c r="D16345" s="4" t="s">
        <v>10</v>
      </c>
      <c r="E16345" s="4" t="s">
        <v>10</v>
      </c>
    </row>
    <row r="16346" spans="1:5">
      <c r="A16346" t="n">
        <v>112094</v>
      </c>
      <c r="B16346" s="55" t="n">
        <v>135</v>
      </c>
      <c r="C16346" s="7" t="n">
        <v>0</v>
      </c>
      <c r="D16346" s="7" t="n">
        <v>13</v>
      </c>
      <c r="E16346" s="7" t="n">
        <v>64</v>
      </c>
    </row>
    <row r="16347" spans="1:5">
      <c r="A16347" t="s">
        <v>4</v>
      </c>
      <c r="B16347" s="4" t="s">
        <v>5</v>
      </c>
      <c r="C16347" s="4" t="s">
        <v>13</v>
      </c>
      <c r="D16347" s="4" t="s">
        <v>10</v>
      </c>
      <c r="E16347" s="4" t="s">
        <v>10</v>
      </c>
    </row>
    <row r="16348" spans="1:5">
      <c r="A16348" t="n">
        <v>112100</v>
      </c>
      <c r="B16348" s="55" t="n">
        <v>135</v>
      </c>
      <c r="C16348" s="7" t="n">
        <v>0</v>
      </c>
      <c r="D16348" s="7" t="n">
        <v>23</v>
      </c>
      <c r="E16348" s="7" t="n">
        <v>64</v>
      </c>
    </row>
    <row r="16349" spans="1:5">
      <c r="A16349" t="s">
        <v>4</v>
      </c>
      <c r="B16349" s="4" t="s">
        <v>5</v>
      </c>
      <c r="C16349" s="4" t="s">
        <v>13</v>
      </c>
      <c r="D16349" s="4" t="s">
        <v>10</v>
      </c>
      <c r="E16349" s="4" t="s">
        <v>10</v>
      </c>
    </row>
    <row r="16350" spans="1:5">
      <c r="A16350" t="n">
        <v>112106</v>
      </c>
      <c r="B16350" s="55" t="n">
        <v>135</v>
      </c>
      <c r="C16350" s="7" t="n">
        <v>0</v>
      </c>
      <c r="D16350" s="7" t="n">
        <v>99</v>
      </c>
      <c r="E16350" s="7" t="n">
        <v>64</v>
      </c>
    </row>
    <row r="16351" spans="1:5">
      <c r="A16351" t="s">
        <v>4</v>
      </c>
      <c r="B16351" s="4" t="s">
        <v>5</v>
      </c>
      <c r="C16351" s="4" t="s">
        <v>13</v>
      </c>
      <c r="D16351" s="4" t="s">
        <v>10</v>
      </c>
      <c r="E16351" s="4" t="s">
        <v>10</v>
      </c>
    </row>
    <row r="16352" spans="1:5">
      <c r="A16352" t="n">
        <v>112112</v>
      </c>
      <c r="B16352" s="55" t="n">
        <v>135</v>
      </c>
      <c r="C16352" s="7" t="n">
        <v>0</v>
      </c>
      <c r="D16352" s="7" t="n">
        <v>115</v>
      </c>
      <c r="E16352" s="7" t="n">
        <v>64</v>
      </c>
    </row>
    <row r="16353" spans="1:5">
      <c r="A16353" t="s">
        <v>4</v>
      </c>
      <c r="B16353" s="4" t="s">
        <v>5</v>
      </c>
      <c r="C16353" s="4" t="s">
        <v>13</v>
      </c>
      <c r="D16353" s="4" t="s">
        <v>10</v>
      </c>
      <c r="E16353" s="4" t="s">
        <v>10</v>
      </c>
    </row>
    <row r="16354" spans="1:5">
      <c r="A16354" t="n">
        <v>112118</v>
      </c>
      <c r="B16354" s="55" t="n">
        <v>135</v>
      </c>
      <c r="C16354" s="7" t="n">
        <v>0</v>
      </c>
      <c r="D16354" s="7" t="n">
        <v>92</v>
      </c>
      <c r="E16354" s="7" t="n">
        <v>64</v>
      </c>
    </row>
    <row r="16355" spans="1:5">
      <c r="A16355" t="s">
        <v>4</v>
      </c>
      <c r="B16355" s="4" t="s">
        <v>5</v>
      </c>
      <c r="C16355" s="4" t="s">
        <v>13</v>
      </c>
      <c r="D16355" s="4" t="s">
        <v>10</v>
      </c>
      <c r="E16355" s="4" t="s">
        <v>10</v>
      </c>
    </row>
    <row r="16356" spans="1:5">
      <c r="A16356" t="n">
        <v>112124</v>
      </c>
      <c r="B16356" s="55" t="n">
        <v>135</v>
      </c>
      <c r="C16356" s="7" t="n">
        <v>0</v>
      </c>
      <c r="D16356" s="7" t="n">
        <v>95</v>
      </c>
      <c r="E16356" s="7" t="n">
        <v>64</v>
      </c>
    </row>
    <row r="16357" spans="1:5">
      <c r="A16357" t="s">
        <v>4</v>
      </c>
      <c r="B16357" s="4" t="s">
        <v>5</v>
      </c>
      <c r="C16357" s="4" t="s">
        <v>13</v>
      </c>
      <c r="D16357" s="4" t="s">
        <v>10</v>
      </c>
      <c r="E16357" s="4" t="s">
        <v>10</v>
      </c>
    </row>
    <row r="16358" spans="1:5">
      <c r="A16358" t="n">
        <v>112130</v>
      </c>
      <c r="B16358" s="55" t="n">
        <v>135</v>
      </c>
      <c r="C16358" s="7" t="n">
        <v>0</v>
      </c>
      <c r="D16358" s="7" t="n">
        <v>110</v>
      </c>
      <c r="E16358" s="7" t="n">
        <v>64</v>
      </c>
    </row>
    <row r="16359" spans="1:5">
      <c r="A16359" t="s">
        <v>4</v>
      </c>
      <c r="B16359" s="4" t="s">
        <v>5</v>
      </c>
      <c r="C16359" s="4" t="s">
        <v>13</v>
      </c>
      <c r="D16359" s="4" t="s">
        <v>10</v>
      </c>
      <c r="E16359" s="4" t="s">
        <v>10</v>
      </c>
    </row>
    <row r="16360" spans="1:5">
      <c r="A16360" t="n">
        <v>112136</v>
      </c>
      <c r="B16360" s="55" t="n">
        <v>135</v>
      </c>
      <c r="C16360" s="7" t="n">
        <v>0</v>
      </c>
      <c r="D16360" s="7" t="n">
        <v>94</v>
      </c>
      <c r="E16360" s="7" t="n">
        <v>64</v>
      </c>
    </row>
    <row r="16361" spans="1:5">
      <c r="A16361" t="s">
        <v>4</v>
      </c>
      <c r="B16361" s="4" t="s">
        <v>5</v>
      </c>
      <c r="C16361" s="4" t="s">
        <v>13</v>
      </c>
      <c r="D16361" s="4" t="s">
        <v>10</v>
      </c>
      <c r="E16361" s="4" t="s">
        <v>10</v>
      </c>
    </row>
    <row r="16362" spans="1:5">
      <c r="A16362" t="n">
        <v>112142</v>
      </c>
      <c r="B16362" s="55" t="n">
        <v>135</v>
      </c>
      <c r="C16362" s="7" t="n">
        <v>0</v>
      </c>
      <c r="D16362" s="7" t="n">
        <v>98</v>
      </c>
      <c r="E16362" s="7" t="n">
        <v>64</v>
      </c>
    </row>
    <row r="16363" spans="1:5">
      <c r="A16363" t="s">
        <v>4</v>
      </c>
      <c r="B16363" s="4" t="s">
        <v>5</v>
      </c>
      <c r="C16363" s="4" t="s">
        <v>13</v>
      </c>
      <c r="D16363" s="4" t="s">
        <v>10</v>
      </c>
      <c r="E16363" s="4" t="s">
        <v>10</v>
      </c>
    </row>
    <row r="16364" spans="1:5">
      <c r="A16364" t="n">
        <v>112148</v>
      </c>
      <c r="B16364" s="55" t="n">
        <v>135</v>
      </c>
      <c r="C16364" s="7" t="n">
        <v>0</v>
      </c>
      <c r="D16364" s="7" t="n">
        <v>113</v>
      </c>
      <c r="E16364" s="7" t="n">
        <v>64</v>
      </c>
    </row>
    <row r="16365" spans="1:5">
      <c r="A16365" t="s">
        <v>4</v>
      </c>
      <c r="B16365" s="4" t="s">
        <v>5</v>
      </c>
      <c r="C16365" s="4" t="s">
        <v>13</v>
      </c>
      <c r="D16365" s="4" t="s">
        <v>10</v>
      </c>
      <c r="E16365" s="4" t="s">
        <v>10</v>
      </c>
    </row>
    <row r="16366" spans="1:5">
      <c r="A16366" t="n">
        <v>112154</v>
      </c>
      <c r="B16366" s="55" t="n">
        <v>135</v>
      </c>
      <c r="C16366" s="7" t="n">
        <v>0</v>
      </c>
      <c r="D16366" s="7" t="n">
        <v>11</v>
      </c>
      <c r="E16366" s="7" t="n">
        <v>64</v>
      </c>
    </row>
    <row r="16367" spans="1:5">
      <c r="A16367" t="s">
        <v>4</v>
      </c>
      <c r="B16367" s="4" t="s">
        <v>5</v>
      </c>
      <c r="C16367" s="4" t="s">
        <v>13</v>
      </c>
      <c r="D16367" s="4" t="s">
        <v>10</v>
      </c>
      <c r="E16367" s="4" t="s">
        <v>10</v>
      </c>
    </row>
    <row r="16368" spans="1:5">
      <c r="A16368" t="n">
        <v>112160</v>
      </c>
      <c r="B16368" s="55" t="n">
        <v>135</v>
      </c>
      <c r="C16368" s="7" t="n">
        <v>0</v>
      </c>
      <c r="D16368" s="7" t="n">
        <v>81</v>
      </c>
      <c r="E16368" s="7" t="n">
        <v>64</v>
      </c>
    </row>
    <row r="16369" spans="1:5">
      <c r="A16369" t="s">
        <v>4</v>
      </c>
      <c r="B16369" s="4" t="s">
        <v>5</v>
      </c>
      <c r="C16369" s="4" t="s">
        <v>13</v>
      </c>
      <c r="D16369" s="4" t="s">
        <v>10</v>
      </c>
      <c r="E16369" s="4" t="s">
        <v>10</v>
      </c>
    </row>
    <row r="16370" spans="1:5">
      <c r="A16370" t="n">
        <v>112166</v>
      </c>
      <c r="B16370" s="55" t="n">
        <v>135</v>
      </c>
      <c r="C16370" s="7" t="n">
        <v>0</v>
      </c>
      <c r="D16370" s="7" t="n">
        <v>82</v>
      </c>
      <c r="E16370" s="7" t="n">
        <v>64</v>
      </c>
    </row>
    <row r="16371" spans="1:5">
      <c r="A16371" t="s">
        <v>4</v>
      </c>
      <c r="B16371" s="4" t="s">
        <v>5</v>
      </c>
      <c r="C16371" s="4" t="s">
        <v>13</v>
      </c>
      <c r="D16371" s="4" t="s">
        <v>10</v>
      </c>
      <c r="E16371" s="4" t="s">
        <v>10</v>
      </c>
    </row>
    <row r="16372" spans="1:5">
      <c r="A16372" t="n">
        <v>112172</v>
      </c>
      <c r="B16372" s="55" t="n">
        <v>135</v>
      </c>
      <c r="C16372" s="7" t="n">
        <v>0</v>
      </c>
      <c r="D16372" s="7" t="n">
        <v>87</v>
      </c>
      <c r="E16372" s="7" t="n">
        <v>64</v>
      </c>
    </row>
    <row r="16373" spans="1:5">
      <c r="A16373" t="s">
        <v>4</v>
      </c>
      <c r="B16373" s="4" t="s">
        <v>5</v>
      </c>
      <c r="C16373" s="4" t="s">
        <v>13</v>
      </c>
      <c r="D16373" s="4" t="s">
        <v>10</v>
      </c>
      <c r="E16373" s="4" t="s">
        <v>10</v>
      </c>
    </row>
    <row r="16374" spans="1:5">
      <c r="A16374" t="n">
        <v>112178</v>
      </c>
      <c r="B16374" s="55" t="n">
        <v>135</v>
      </c>
      <c r="C16374" s="7" t="n">
        <v>0</v>
      </c>
      <c r="D16374" s="7" t="n">
        <v>83</v>
      </c>
      <c r="E16374" s="7" t="n">
        <v>64</v>
      </c>
    </row>
    <row r="16375" spans="1:5">
      <c r="A16375" t="s">
        <v>4</v>
      </c>
      <c r="B16375" s="4" t="s">
        <v>5</v>
      </c>
      <c r="C16375" s="4" t="s">
        <v>13</v>
      </c>
      <c r="D16375" s="4" t="s">
        <v>10</v>
      </c>
      <c r="E16375" s="4" t="s">
        <v>10</v>
      </c>
    </row>
    <row r="16376" spans="1:5">
      <c r="A16376" t="n">
        <v>112184</v>
      </c>
      <c r="B16376" s="55" t="n">
        <v>135</v>
      </c>
      <c r="C16376" s="7" t="n">
        <v>0</v>
      </c>
      <c r="D16376" s="7" t="n">
        <v>86</v>
      </c>
      <c r="E16376" s="7" t="n">
        <v>64</v>
      </c>
    </row>
    <row r="16377" spans="1:5">
      <c r="A16377" t="s">
        <v>4</v>
      </c>
      <c r="B16377" s="4" t="s">
        <v>5</v>
      </c>
      <c r="C16377" s="4" t="s">
        <v>13</v>
      </c>
      <c r="D16377" s="4" t="s">
        <v>10</v>
      </c>
      <c r="E16377" s="4" t="s">
        <v>10</v>
      </c>
    </row>
    <row r="16378" spans="1:5">
      <c r="A16378" t="n">
        <v>112190</v>
      </c>
      <c r="B16378" s="55" t="n">
        <v>135</v>
      </c>
      <c r="C16378" s="7" t="n">
        <v>0</v>
      </c>
      <c r="D16378" s="7" t="n">
        <v>84</v>
      </c>
      <c r="E16378" s="7" t="n">
        <v>64</v>
      </c>
    </row>
    <row r="16379" spans="1:5">
      <c r="A16379" t="s">
        <v>4</v>
      </c>
      <c r="B16379" s="4" t="s">
        <v>5</v>
      </c>
      <c r="C16379" s="4" t="s">
        <v>13</v>
      </c>
      <c r="D16379" s="4" t="s">
        <v>10</v>
      </c>
      <c r="E16379" s="4" t="s">
        <v>10</v>
      </c>
    </row>
    <row r="16380" spans="1:5">
      <c r="A16380" t="n">
        <v>112196</v>
      </c>
      <c r="B16380" s="55" t="n">
        <v>135</v>
      </c>
      <c r="C16380" s="7" t="n">
        <v>0</v>
      </c>
      <c r="D16380" s="7" t="n">
        <v>85</v>
      </c>
      <c r="E16380" s="7" t="n">
        <v>64</v>
      </c>
    </row>
    <row r="16381" spans="1:5">
      <c r="A16381" t="s">
        <v>4</v>
      </c>
      <c r="B16381" s="4" t="s">
        <v>5</v>
      </c>
      <c r="C16381" s="4" t="s">
        <v>13</v>
      </c>
      <c r="D16381" s="4" t="s">
        <v>10</v>
      </c>
      <c r="E16381" s="4" t="s">
        <v>10</v>
      </c>
    </row>
    <row r="16382" spans="1:5">
      <c r="A16382" t="n">
        <v>112202</v>
      </c>
      <c r="B16382" s="55" t="n">
        <v>135</v>
      </c>
      <c r="C16382" s="7" t="n">
        <v>0</v>
      </c>
      <c r="D16382" s="7" t="n">
        <v>89</v>
      </c>
      <c r="E16382" s="7" t="n">
        <v>64</v>
      </c>
    </row>
    <row r="16383" spans="1:5">
      <c r="A16383" t="s">
        <v>4</v>
      </c>
      <c r="B16383" s="4" t="s">
        <v>5</v>
      </c>
      <c r="C16383" s="4" t="s">
        <v>13</v>
      </c>
      <c r="D16383" s="4" t="s">
        <v>10</v>
      </c>
      <c r="E16383" s="4" t="s">
        <v>10</v>
      </c>
    </row>
    <row r="16384" spans="1:5">
      <c r="A16384" t="n">
        <v>112208</v>
      </c>
      <c r="B16384" s="55" t="n">
        <v>135</v>
      </c>
      <c r="C16384" s="7" t="n">
        <v>0</v>
      </c>
      <c r="D16384" s="7" t="n">
        <v>88</v>
      </c>
      <c r="E16384" s="7" t="n">
        <v>64</v>
      </c>
    </row>
    <row r="16385" spans="1:5">
      <c r="A16385" t="s">
        <v>4</v>
      </c>
      <c r="B16385" s="4" t="s">
        <v>5</v>
      </c>
      <c r="C16385" s="4" t="s">
        <v>13</v>
      </c>
      <c r="D16385" s="4" t="s">
        <v>10</v>
      </c>
      <c r="E16385" s="4" t="s">
        <v>10</v>
      </c>
    </row>
    <row r="16386" spans="1:5">
      <c r="A16386" t="n">
        <v>112214</v>
      </c>
      <c r="B16386" s="55" t="n">
        <v>135</v>
      </c>
      <c r="C16386" s="7" t="n">
        <v>0</v>
      </c>
      <c r="D16386" s="7" t="n">
        <v>125</v>
      </c>
      <c r="E16386" s="7" t="n">
        <v>64</v>
      </c>
    </row>
    <row r="16387" spans="1:5">
      <c r="A16387" t="s">
        <v>4</v>
      </c>
      <c r="B16387" s="4" t="s">
        <v>5</v>
      </c>
      <c r="C16387" s="4" t="s">
        <v>13</v>
      </c>
      <c r="D16387" s="4" t="s">
        <v>10</v>
      </c>
      <c r="E16387" s="4" t="s">
        <v>10</v>
      </c>
    </row>
    <row r="16388" spans="1:5">
      <c r="A16388" t="n">
        <v>112220</v>
      </c>
      <c r="B16388" s="55" t="n">
        <v>135</v>
      </c>
      <c r="C16388" s="7" t="n">
        <v>0</v>
      </c>
      <c r="D16388" s="7" t="n">
        <v>14</v>
      </c>
      <c r="E16388" s="7" t="n">
        <v>64</v>
      </c>
    </row>
    <row r="16389" spans="1:5">
      <c r="A16389" t="s">
        <v>4</v>
      </c>
      <c r="B16389" s="4" t="s">
        <v>5</v>
      </c>
      <c r="C16389" s="4" t="s">
        <v>13</v>
      </c>
      <c r="D16389" s="4" t="s">
        <v>10</v>
      </c>
      <c r="E16389" s="4" t="s">
        <v>10</v>
      </c>
    </row>
    <row r="16390" spans="1:5">
      <c r="A16390" t="n">
        <v>112226</v>
      </c>
      <c r="B16390" s="55" t="n">
        <v>135</v>
      </c>
      <c r="C16390" s="7" t="n">
        <v>0</v>
      </c>
      <c r="D16390" s="7" t="n">
        <v>17</v>
      </c>
      <c r="E16390" s="7" t="n">
        <v>64</v>
      </c>
    </row>
    <row r="16391" spans="1:5">
      <c r="A16391" t="s">
        <v>4</v>
      </c>
      <c r="B16391" s="4" t="s">
        <v>5</v>
      </c>
      <c r="C16391" s="4" t="s">
        <v>13</v>
      </c>
      <c r="D16391" s="4" t="s">
        <v>10</v>
      </c>
      <c r="E16391" s="4" t="s">
        <v>10</v>
      </c>
    </row>
    <row r="16392" spans="1:5">
      <c r="A16392" t="n">
        <v>112232</v>
      </c>
      <c r="B16392" s="55" t="n">
        <v>135</v>
      </c>
      <c r="C16392" s="7" t="n">
        <v>0</v>
      </c>
      <c r="D16392" s="7" t="n">
        <v>18</v>
      </c>
      <c r="E16392" s="7" t="n">
        <v>64</v>
      </c>
    </row>
    <row r="16393" spans="1:5">
      <c r="A16393" t="s">
        <v>4</v>
      </c>
      <c r="B16393" s="4" t="s">
        <v>5</v>
      </c>
      <c r="C16393" s="4" t="s">
        <v>13</v>
      </c>
      <c r="D16393" s="4" t="s">
        <v>10</v>
      </c>
      <c r="E16393" s="4" t="s">
        <v>10</v>
      </c>
    </row>
    <row r="16394" spans="1:5">
      <c r="A16394" t="n">
        <v>112238</v>
      </c>
      <c r="B16394" s="55" t="n">
        <v>135</v>
      </c>
      <c r="C16394" s="7" t="n">
        <v>0</v>
      </c>
      <c r="D16394" s="7" t="n">
        <v>16</v>
      </c>
      <c r="E16394" s="7" t="n">
        <v>64</v>
      </c>
    </row>
    <row r="16395" spans="1:5">
      <c r="A16395" t="s">
        <v>4</v>
      </c>
      <c r="B16395" s="4" t="s">
        <v>5</v>
      </c>
      <c r="C16395" s="4" t="s">
        <v>13</v>
      </c>
      <c r="D16395" s="4" t="s">
        <v>10</v>
      </c>
      <c r="E16395" s="4" t="s">
        <v>10</v>
      </c>
    </row>
    <row r="16396" spans="1:5">
      <c r="A16396" t="n">
        <v>112244</v>
      </c>
      <c r="B16396" s="55" t="n">
        <v>135</v>
      </c>
      <c r="C16396" s="7" t="n">
        <v>0</v>
      </c>
      <c r="D16396" s="7" t="n">
        <v>15</v>
      </c>
      <c r="E16396" s="7" t="n">
        <v>64</v>
      </c>
    </row>
    <row r="16397" spans="1:5">
      <c r="A16397" t="s">
        <v>4</v>
      </c>
      <c r="B16397" s="4" t="s">
        <v>5</v>
      </c>
      <c r="C16397" s="4" t="s">
        <v>13</v>
      </c>
      <c r="D16397" s="4" t="s">
        <v>10</v>
      </c>
      <c r="E16397" s="4" t="s">
        <v>10</v>
      </c>
    </row>
    <row r="16398" spans="1:5">
      <c r="A16398" t="n">
        <v>112250</v>
      </c>
      <c r="B16398" s="55" t="n">
        <v>135</v>
      </c>
      <c r="C16398" s="7" t="n">
        <v>0</v>
      </c>
      <c r="D16398" s="7" t="n">
        <v>122</v>
      </c>
      <c r="E16398" s="7" t="n">
        <v>64</v>
      </c>
    </row>
    <row r="16399" spans="1:5">
      <c r="A16399" t="s">
        <v>4</v>
      </c>
      <c r="B16399" s="4" t="s">
        <v>5</v>
      </c>
      <c r="C16399" s="4" t="s">
        <v>13</v>
      </c>
      <c r="D16399" s="4" t="s">
        <v>10</v>
      </c>
      <c r="E16399" s="4" t="s">
        <v>10</v>
      </c>
    </row>
    <row r="16400" spans="1:5">
      <c r="A16400" t="n">
        <v>112256</v>
      </c>
      <c r="B16400" s="55" t="n">
        <v>135</v>
      </c>
      <c r="C16400" s="7" t="n">
        <v>0</v>
      </c>
      <c r="D16400" s="7" t="n">
        <v>0</v>
      </c>
      <c r="E16400" s="7" t="n">
        <v>128</v>
      </c>
    </row>
    <row r="16401" spans="1:5">
      <c r="A16401" t="s">
        <v>4</v>
      </c>
      <c r="B16401" s="4" t="s">
        <v>5</v>
      </c>
      <c r="C16401" s="4" t="s">
        <v>13</v>
      </c>
      <c r="D16401" s="4" t="s">
        <v>10</v>
      </c>
      <c r="E16401" s="4" t="s">
        <v>10</v>
      </c>
    </row>
    <row r="16402" spans="1:5">
      <c r="A16402" t="n">
        <v>112262</v>
      </c>
      <c r="B16402" s="55" t="n">
        <v>135</v>
      </c>
      <c r="C16402" s="7" t="n">
        <v>0</v>
      </c>
      <c r="D16402" s="7" t="n">
        <v>1</v>
      </c>
      <c r="E16402" s="7" t="n">
        <v>128</v>
      </c>
    </row>
    <row r="16403" spans="1:5">
      <c r="A16403" t="s">
        <v>4</v>
      </c>
      <c r="B16403" s="4" t="s">
        <v>5</v>
      </c>
      <c r="C16403" s="4" t="s">
        <v>13</v>
      </c>
      <c r="D16403" s="4" t="s">
        <v>10</v>
      </c>
      <c r="E16403" s="4" t="s">
        <v>10</v>
      </c>
    </row>
    <row r="16404" spans="1:5">
      <c r="A16404" t="n">
        <v>112268</v>
      </c>
      <c r="B16404" s="55" t="n">
        <v>135</v>
      </c>
      <c r="C16404" s="7" t="n">
        <v>0</v>
      </c>
      <c r="D16404" s="7" t="n">
        <v>2</v>
      </c>
      <c r="E16404" s="7" t="n">
        <v>128</v>
      </c>
    </row>
    <row r="16405" spans="1:5">
      <c r="A16405" t="s">
        <v>4</v>
      </c>
      <c r="B16405" s="4" t="s">
        <v>5</v>
      </c>
      <c r="C16405" s="4" t="s">
        <v>13</v>
      </c>
      <c r="D16405" s="4" t="s">
        <v>10</v>
      </c>
      <c r="E16405" s="4" t="s">
        <v>10</v>
      </c>
    </row>
    <row r="16406" spans="1:5">
      <c r="A16406" t="n">
        <v>112274</v>
      </c>
      <c r="B16406" s="55" t="n">
        <v>135</v>
      </c>
      <c r="C16406" s="7" t="n">
        <v>0</v>
      </c>
      <c r="D16406" s="7" t="n">
        <v>3</v>
      </c>
      <c r="E16406" s="7" t="n">
        <v>128</v>
      </c>
    </row>
    <row r="16407" spans="1:5">
      <c r="A16407" t="s">
        <v>4</v>
      </c>
      <c r="B16407" s="4" t="s">
        <v>5</v>
      </c>
      <c r="C16407" s="4" t="s">
        <v>13</v>
      </c>
      <c r="D16407" s="4" t="s">
        <v>10</v>
      </c>
      <c r="E16407" s="4" t="s">
        <v>10</v>
      </c>
    </row>
    <row r="16408" spans="1:5">
      <c r="A16408" t="n">
        <v>112280</v>
      </c>
      <c r="B16408" s="55" t="n">
        <v>135</v>
      </c>
      <c r="C16408" s="7" t="n">
        <v>0</v>
      </c>
      <c r="D16408" s="7" t="n">
        <v>4</v>
      </c>
      <c r="E16408" s="7" t="n">
        <v>128</v>
      </c>
    </row>
    <row r="16409" spans="1:5">
      <c r="A16409" t="s">
        <v>4</v>
      </c>
      <c r="B16409" s="4" t="s">
        <v>5</v>
      </c>
      <c r="C16409" s="4" t="s">
        <v>13</v>
      </c>
      <c r="D16409" s="4" t="s">
        <v>10</v>
      </c>
      <c r="E16409" s="4" t="s">
        <v>10</v>
      </c>
    </row>
    <row r="16410" spans="1:5">
      <c r="A16410" t="n">
        <v>112286</v>
      </c>
      <c r="B16410" s="55" t="n">
        <v>135</v>
      </c>
      <c r="C16410" s="7" t="n">
        <v>0</v>
      </c>
      <c r="D16410" s="7" t="n">
        <v>5</v>
      </c>
      <c r="E16410" s="7" t="n">
        <v>128</v>
      </c>
    </row>
    <row r="16411" spans="1:5">
      <c r="A16411" t="s">
        <v>4</v>
      </c>
      <c r="B16411" s="4" t="s">
        <v>5</v>
      </c>
      <c r="C16411" s="4" t="s">
        <v>13</v>
      </c>
      <c r="D16411" s="4" t="s">
        <v>10</v>
      </c>
      <c r="E16411" s="4" t="s">
        <v>10</v>
      </c>
    </row>
    <row r="16412" spans="1:5">
      <c r="A16412" t="n">
        <v>112292</v>
      </c>
      <c r="B16412" s="55" t="n">
        <v>135</v>
      </c>
      <c r="C16412" s="7" t="n">
        <v>0</v>
      </c>
      <c r="D16412" s="7" t="n">
        <v>6</v>
      </c>
      <c r="E16412" s="7" t="n">
        <v>128</v>
      </c>
    </row>
    <row r="16413" spans="1:5">
      <c r="A16413" t="s">
        <v>4</v>
      </c>
      <c r="B16413" s="4" t="s">
        <v>5</v>
      </c>
      <c r="C16413" s="4" t="s">
        <v>13</v>
      </c>
      <c r="D16413" s="4" t="s">
        <v>10</v>
      </c>
      <c r="E16413" s="4" t="s">
        <v>10</v>
      </c>
    </row>
    <row r="16414" spans="1:5">
      <c r="A16414" t="n">
        <v>112298</v>
      </c>
      <c r="B16414" s="55" t="n">
        <v>135</v>
      </c>
      <c r="C16414" s="7" t="n">
        <v>0</v>
      </c>
      <c r="D16414" s="7" t="n">
        <v>7</v>
      </c>
      <c r="E16414" s="7" t="n">
        <v>128</v>
      </c>
    </row>
    <row r="16415" spans="1:5">
      <c r="A16415" t="s">
        <v>4</v>
      </c>
      <c r="B16415" s="4" t="s">
        <v>5</v>
      </c>
      <c r="C16415" s="4" t="s">
        <v>13</v>
      </c>
      <c r="D16415" s="4" t="s">
        <v>10</v>
      </c>
      <c r="E16415" s="4" t="s">
        <v>10</v>
      </c>
    </row>
    <row r="16416" spans="1:5">
      <c r="A16416" t="n">
        <v>112304</v>
      </c>
      <c r="B16416" s="55" t="n">
        <v>135</v>
      </c>
      <c r="C16416" s="7" t="n">
        <v>0</v>
      </c>
      <c r="D16416" s="7" t="n">
        <v>8</v>
      </c>
      <c r="E16416" s="7" t="n">
        <v>128</v>
      </c>
    </row>
    <row r="16417" spans="1:5">
      <c r="A16417" t="s">
        <v>4</v>
      </c>
      <c r="B16417" s="4" t="s">
        <v>5</v>
      </c>
      <c r="C16417" s="4" t="s">
        <v>13</v>
      </c>
      <c r="D16417" s="4" t="s">
        <v>10</v>
      </c>
      <c r="E16417" s="4" t="s">
        <v>10</v>
      </c>
    </row>
    <row r="16418" spans="1:5">
      <c r="A16418" t="n">
        <v>112310</v>
      </c>
      <c r="B16418" s="55" t="n">
        <v>135</v>
      </c>
      <c r="C16418" s="7" t="n">
        <v>0</v>
      </c>
      <c r="D16418" s="7" t="n">
        <v>9</v>
      </c>
      <c r="E16418" s="7" t="n">
        <v>128</v>
      </c>
    </row>
    <row r="16419" spans="1:5">
      <c r="A16419" t="s">
        <v>4</v>
      </c>
      <c r="B16419" s="4" t="s">
        <v>5</v>
      </c>
      <c r="C16419" s="4" t="s">
        <v>13</v>
      </c>
      <c r="D16419" s="4" t="s">
        <v>10</v>
      </c>
      <c r="E16419" s="4" t="s">
        <v>10</v>
      </c>
    </row>
    <row r="16420" spans="1:5">
      <c r="A16420" t="n">
        <v>112316</v>
      </c>
      <c r="B16420" s="55" t="n">
        <v>135</v>
      </c>
      <c r="C16420" s="7" t="n">
        <v>0</v>
      </c>
      <c r="D16420" s="7" t="n">
        <v>23</v>
      </c>
      <c r="E16420" s="7" t="n">
        <v>128</v>
      </c>
    </row>
    <row r="16421" spans="1:5">
      <c r="A16421" t="s">
        <v>4</v>
      </c>
      <c r="B16421" s="4" t="s">
        <v>5</v>
      </c>
      <c r="C16421" s="4" t="s">
        <v>13</v>
      </c>
      <c r="D16421" s="4" t="s">
        <v>10</v>
      </c>
      <c r="E16421" s="4" t="s">
        <v>10</v>
      </c>
    </row>
    <row r="16422" spans="1:5">
      <c r="A16422" t="n">
        <v>112322</v>
      </c>
      <c r="B16422" s="55" t="n">
        <v>135</v>
      </c>
      <c r="C16422" s="7" t="n">
        <v>0</v>
      </c>
      <c r="D16422" s="7" t="n">
        <v>30</v>
      </c>
      <c r="E16422" s="7" t="n">
        <v>128</v>
      </c>
    </row>
    <row r="16423" spans="1:5">
      <c r="A16423" t="s">
        <v>4</v>
      </c>
      <c r="B16423" s="4" t="s">
        <v>5</v>
      </c>
      <c r="C16423" s="4" t="s">
        <v>13</v>
      </c>
      <c r="D16423" s="4" t="s">
        <v>10</v>
      </c>
      <c r="E16423" s="4" t="s">
        <v>10</v>
      </c>
    </row>
    <row r="16424" spans="1:5">
      <c r="A16424" t="n">
        <v>112328</v>
      </c>
      <c r="B16424" s="55" t="n">
        <v>135</v>
      </c>
      <c r="C16424" s="7" t="n">
        <v>0</v>
      </c>
      <c r="D16424" s="7" t="n">
        <v>116</v>
      </c>
      <c r="E16424" s="7" t="n">
        <v>128</v>
      </c>
    </row>
    <row r="16425" spans="1:5">
      <c r="A16425" t="s">
        <v>4</v>
      </c>
      <c r="B16425" s="4" t="s">
        <v>5</v>
      </c>
      <c r="C16425" s="4" t="s">
        <v>13</v>
      </c>
      <c r="D16425" s="4" t="s">
        <v>10</v>
      </c>
      <c r="E16425" s="4" t="s">
        <v>10</v>
      </c>
    </row>
    <row r="16426" spans="1:5">
      <c r="A16426" t="n">
        <v>112334</v>
      </c>
      <c r="B16426" s="55" t="n">
        <v>135</v>
      </c>
      <c r="C16426" s="7" t="n">
        <v>0</v>
      </c>
      <c r="D16426" s="7" t="n">
        <v>103</v>
      </c>
      <c r="E16426" s="7" t="n">
        <v>128</v>
      </c>
    </row>
    <row r="16427" spans="1:5">
      <c r="A16427" t="s">
        <v>4</v>
      </c>
      <c r="B16427" s="4" t="s">
        <v>5</v>
      </c>
      <c r="C16427" s="4" t="s">
        <v>13</v>
      </c>
      <c r="D16427" s="4" t="s">
        <v>10</v>
      </c>
      <c r="E16427" s="4" t="s">
        <v>10</v>
      </c>
    </row>
    <row r="16428" spans="1:5">
      <c r="A16428" t="n">
        <v>112340</v>
      </c>
      <c r="B16428" s="55" t="n">
        <v>135</v>
      </c>
      <c r="C16428" s="7" t="n">
        <v>0</v>
      </c>
      <c r="D16428" s="7" t="n">
        <v>117</v>
      </c>
      <c r="E16428" s="7" t="n">
        <v>128</v>
      </c>
    </row>
    <row r="16429" spans="1:5">
      <c r="A16429" t="s">
        <v>4</v>
      </c>
      <c r="B16429" s="4" t="s">
        <v>5</v>
      </c>
      <c r="C16429" s="4" t="s">
        <v>13</v>
      </c>
      <c r="D16429" s="4" t="s">
        <v>10</v>
      </c>
      <c r="E16429" s="4" t="s">
        <v>10</v>
      </c>
    </row>
    <row r="16430" spans="1:5">
      <c r="A16430" t="n">
        <v>112346</v>
      </c>
      <c r="B16430" s="55" t="n">
        <v>135</v>
      </c>
      <c r="C16430" s="7" t="n">
        <v>0</v>
      </c>
      <c r="D16430" s="7" t="n">
        <v>121</v>
      </c>
      <c r="E16430" s="7" t="n">
        <v>128</v>
      </c>
    </row>
    <row r="16431" spans="1:5">
      <c r="A16431" t="s">
        <v>4</v>
      </c>
      <c r="B16431" s="4" t="s">
        <v>5</v>
      </c>
      <c r="C16431" s="4" t="s">
        <v>13</v>
      </c>
      <c r="D16431" s="4" t="s">
        <v>10</v>
      </c>
      <c r="E16431" s="4" t="s">
        <v>10</v>
      </c>
    </row>
    <row r="16432" spans="1:5">
      <c r="A16432" t="n">
        <v>112352</v>
      </c>
      <c r="B16432" s="55" t="n">
        <v>135</v>
      </c>
      <c r="C16432" s="7" t="n">
        <v>0</v>
      </c>
      <c r="D16432" s="7" t="n">
        <v>91</v>
      </c>
      <c r="E16432" s="7" t="n">
        <v>128</v>
      </c>
    </row>
    <row r="16433" spans="1:5">
      <c r="A16433" t="s">
        <v>4</v>
      </c>
      <c r="B16433" s="4" t="s">
        <v>5</v>
      </c>
      <c r="C16433" s="4" t="s">
        <v>13</v>
      </c>
      <c r="D16433" s="4" t="s">
        <v>10</v>
      </c>
      <c r="E16433" s="4" t="s">
        <v>10</v>
      </c>
    </row>
    <row r="16434" spans="1:5">
      <c r="A16434" t="n">
        <v>112358</v>
      </c>
      <c r="B16434" s="55" t="n">
        <v>135</v>
      </c>
      <c r="C16434" s="7" t="n">
        <v>0</v>
      </c>
      <c r="D16434" s="7" t="n">
        <v>105</v>
      </c>
      <c r="E16434" s="7" t="n">
        <v>128</v>
      </c>
    </row>
    <row r="16435" spans="1:5">
      <c r="A16435" t="s">
        <v>4</v>
      </c>
      <c r="B16435" s="4" t="s">
        <v>5</v>
      </c>
      <c r="C16435" s="4" t="s">
        <v>13</v>
      </c>
      <c r="D16435" s="4" t="s">
        <v>10</v>
      </c>
      <c r="E16435" s="4" t="s">
        <v>10</v>
      </c>
    </row>
    <row r="16436" spans="1:5">
      <c r="A16436" t="n">
        <v>112364</v>
      </c>
      <c r="B16436" s="55" t="n">
        <v>135</v>
      </c>
      <c r="C16436" s="7" t="n">
        <v>0</v>
      </c>
      <c r="D16436" s="7" t="n">
        <v>106</v>
      </c>
      <c r="E16436" s="7" t="n">
        <v>128</v>
      </c>
    </row>
    <row r="16437" spans="1:5">
      <c r="A16437" t="s">
        <v>4</v>
      </c>
      <c r="B16437" s="4" t="s">
        <v>5</v>
      </c>
      <c r="C16437" s="4" t="s">
        <v>13</v>
      </c>
      <c r="D16437" s="4" t="s">
        <v>10</v>
      </c>
      <c r="E16437" s="4" t="s">
        <v>10</v>
      </c>
    </row>
    <row r="16438" spans="1:5">
      <c r="A16438" t="n">
        <v>112370</v>
      </c>
      <c r="B16438" s="55" t="n">
        <v>135</v>
      </c>
      <c r="C16438" s="7" t="n">
        <v>0</v>
      </c>
      <c r="D16438" s="7" t="n">
        <v>114</v>
      </c>
      <c r="E16438" s="7" t="n">
        <v>128</v>
      </c>
    </row>
    <row r="16439" spans="1:5">
      <c r="A16439" t="s">
        <v>4</v>
      </c>
      <c r="B16439" s="4" t="s">
        <v>5</v>
      </c>
      <c r="C16439" s="4" t="s">
        <v>13</v>
      </c>
      <c r="D16439" s="4" t="s">
        <v>10</v>
      </c>
      <c r="E16439" s="4" t="s">
        <v>10</v>
      </c>
    </row>
    <row r="16440" spans="1:5">
      <c r="A16440" t="n">
        <v>112376</v>
      </c>
      <c r="B16440" s="55" t="n">
        <v>135</v>
      </c>
      <c r="C16440" s="7" t="n">
        <v>0</v>
      </c>
      <c r="D16440" s="7" t="n">
        <v>93</v>
      </c>
      <c r="E16440" s="7" t="n">
        <v>128</v>
      </c>
    </row>
    <row r="16441" spans="1:5">
      <c r="A16441" t="s">
        <v>4</v>
      </c>
      <c r="B16441" s="4" t="s">
        <v>5</v>
      </c>
      <c r="C16441" s="4" t="s">
        <v>13</v>
      </c>
      <c r="D16441" s="4" t="s">
        <v>10</v>
      </c>
      <c r="E16441" s="4" t="s">
        <v>10</v>
      </c>
    </row>
    <row r="16442" spans="1:5">
      <c r="A16442" t="n">
        <v>112382</v>
      </c>
      <c r="B16442" s="55" t="n">
        <v>135</v>
      </c>
      <c r="C16442" s="7" t="n">
        <v>0</v>
      </c>
      <c r="D16442" s="7" t="n">
        <v>90</v>
      </c>
      <c r="E16442" s="7" t="n">
        <v>128</v>
      </c>
    </row>
    <row r="16443" spans="1:5">
      <c r="A16443" t="s">
        <v>4</v>
      </c>
      <c r="B16443" s="4" t="s">
        <v>5</v>
      </c>
      <c r="C16443" s="4" t="s">
        <v>13</v>
      </c>
      <c r="D16443" s="4" t="s">
        <v>10</v>
      </c>
      <c r="E16443" s="4" t="s">
        <v>10</v>
      </c>
    </row>
    <row r="16444" spans="1:5">
      <c r="A16444" t="n">
        <v>112388</v>
      </c>
      <c r="B16444" s="55" t="n">
        <v>135</v>
      </c>
      <c r="C16444" s="7" t="n">
        <v>0</v>
      </c>
      <c r="D16444" s="7" t="n">
        <v>107</v>
      </c>
      <c r="E16444" s="7" t="n">
        <v>128</v>
      </c>
    </row>
    <row r="16445" spans="1:5">
      <c r="A16445" t="s">
        <v>4</v>
      </c>
      <c r="B16445" s="4" t="s">
        <v>5</v>
      </c>
      <c r="C16445" s="4" t="s">
        <v>13</v>
      </c>
      <c r="D16445" s="4" t="s">
        <v>10</v>
      </c>
      <c r="E16445" s="4" t="s">
        <v>10</v>
      </c>
    </row>
    <row r="16446" spans="1:5">
      <c r="A16446" t="n">
        <v>112394</v>
      </c>
      <c r="B16446" s="55" t="n">
        <v>135</v>
      </c>
      <c r="C16446" s="7" t="n">
        <v>0</v>
      </c>
      <c r="D16446" s="7" t="n">
        <v>108</v>
      </c>
      <c r="E16446" s="7" t="n">
        <v>128</v>
      </c>
    </row>
    <row r="16447" spans="1:5">
      <c r="A16447" t="s">
        <v>4</v>
      </c>
      <c r="B16447" s="4" t="s">
        <v>5</v>
      </c>
      <c r="C16447" s="4" t="s">
        <v>13</v>
      </c>
      <c r="D16447" s="4" t="s">
        <v>10</v>
      </c>
      <c r="E16447" s="4" t="s">
        <v>10</v>
      </c>
    </row>
    <row r="16448" spans="1:5">
      <c r="A16448" t="n">
        <v>112400</v>
      </c>
      <c r="B16448" s="55" t="n">
        <v>135</v>
      </c>
      <c r="C16448" s="7" t="n">
        <v>0</v>
      </c>
      <c r="D16448" s="7" t="n">
        <v>104</v>
      </c>
      <c r="E16448" s="7" t="n">
        <v>128</v>
      </c>
    </row>
    <row r="16449" spans="1:5">
      <c r="A16449" t="s">
        <v>4</v>
      </c>
      <c r="B16449" s="4" t="s">
        <v>5</v>
      </c>
      <c r="C16449" s="4" t="s">
        <v>13</v>
      </c>
      <c r="D16449" s="4" t="s">
        <v>10</v>
      </c>
      <c r="E16449" s="4" t="s">
        <v>10</v>
      </c>
    </row>
    <row r="16450" spans="1:5">
      <c r="A16450" t="n">
        <v>112406</v>
      </c>
      <c r="B16450" s="55" t="n">
        <v>135</v>
      </c>
      <c r="C16450" s="7" t="n">
        <v>0</v>
      </c>
      <c r="D16450" s="7" t="n">
        <v>96</v>
      </c>
      <c r="E16450" s="7" t="n">
        <v>128</v>
      </c>
    </row>
    <row r="16451" spans="1:5">
      <c r="A16451" t="s">
        <v>4</v>
      </c>
      <c r="B16451" s="4" t="s">
        <v>5</v>
      </c>
      <c r="C16451" s="4" t="s">
        <v>13</v>
      </c>
      <c r="D16451" s="4" t="s">
        <v>10</v>
      </c>
      <c r="E16451" s="4" t="s">
        <v>10</v>
      </c>
    </row>
    <row r="16452" spans="1:5">
      <c r="A16452" t="n">
        <v>112412</v>
      </c>
      <c r="B16452" s="55" t="n">
        <v>135</v>
      </c>
      <c r="C16452" s="7" t="n">
        <v>0</v>
      </c>
      <c r="D16452" s="7" t="n">
        <v>97</v>
      </c>
      <c r="E16452" s="7" t="n">
        <v>128</v>
      </c>
    </row>
    <row r="16453" spans="1:5">
      <c r="A16453" t="s">
        <v>4</v>
      </c>
      <c r="B16453" s="4" t="s">
        <v>5</v>
      </c>
      <c r="C16453" s="4" t="s">
        <v>13</v>
      </c>
      <c r="D16453" s="4" t="s">
        <v>10</v>
      </c>
      <c r="E16453" s="4" t="s">
        <v>10</v>
      </c>
    </row>
    <row r="16454" spans="1:5">
      <c r="A16454" t="n">
        <v>112418</v>
      </c>
      <c r="B16454" s="55" t="n">
        <v>135</v>
      </c>
      <c r="C16454" s="7" t="n">
        <v>0</v>
      </c>
      <c r="D16454" s="7" t="n">
        <v>112</v>
      </c>
      <c r="E16454" s="7" t="n">
        <v>128</v>
      </c>
    </row>
    <row r="16455" spans="1:5">
      <c r="A16455" t="s">
        <v>4</v>
      </c>
      <c r="B16455" s="4" t="s">
        <v>5</v>
      </c>
      <c r="C16455" s="4" t="s">
        <v>13</v>
      </c>
      <c r="D16455" s="4" t="s">
        <v>10</v>
      </c>
      <c r="E16455" s="4" t="s">
        <v>10</v>
      </c>
    </row>
    <row r="16456" spans="1:5">
      <c r="A16456" t="n">
        <v>112424</v>
      </c>
      <c r="B16456" s="55" t="n">
        <v>135</v>
      </c>
      <c r="C16456" s="7" t="n">
        <v>0</v>
      </c>
      <c r="D16456" s="7" t="n">
        <v>111</v>
      </c>
      <c r="E16456" s="7" t="n">
        <v>128</v>
      </c>
    </row>
    <row r="16457" spans="1:5">
      <c r="A16457" t="s">
        <v>4</v>
      </c>
      <c r="B16457" s="4" t="s">
        <v>5</v>
      </c>
      <c r="C16457" s="4" t="s">
        <v>13</v>
      </c>
      <c r="D16457" s="4" t="s">
        <v>10</v>
      </c>
      <c r="E16457" s="4" t="s">
        <v>10</v>
      </c>
    </row>
    <row r="16458" spans="1:5">
      <c r="A16458" t="n">
        <v>112430</v>
      </c>
      <c r="B16458" s="55" t="n">
        <v>135</v>
      </c>
      <c r="C16458" s="7" t="n">
        <v>0</v>
      </c>
      <c r="D16458" s="7" t="n">
        <v>109</v>
      </c>
      <c r="E16458" s="7" t="n">
        <v>128</v>
      </c>
    </row>
    <row r="16459" spans="1:5">
      <c r="A16459" t="s">
        <v>4</v>
      </c>
      <c r="B16459" s="4" t="s">
        <v>5</v>
      </c>
      <c r="C16459" s="4" t="s">
        <v>13</v>
      </c>
      <c r="D16459" s="4" t="s">
        <v>10</v>
      </c>
      <c r="E16459" s="4" t="s">
        <v>10</v>
      </c>
    </row>
    <row r="16460" spans="1:5">
      <c r="A16460" t="n">
        <v>112436</v>
      </c>
      <c r="B16460" s="55" t="n">
        <v>135</v>
      </c>
      <c r="C16460" s="7" t="n">
        <v>0</v>
      </c>
      <c r="D16460" s="7" t="n">
        <v>12</v>
      </c>
      <c r="E16460" s="7" t="n">
        <v>128</v>
      </c>
    </row>
    <row r="16461" spans="1:5">
      <c r="A16461" t="s">
        <v>4</v>
      </c>
      <c r="B16461" s="4" t="s">
        <v>5</v>
      </c>
      <c r="C16461" s="4" t="s">
        <v>13</v>
      </c>
      <c r="D16461" s="4" t="s">
        <v>10</v>
      </c>
      <c r="E16461" s="4" t="s">
        <v>10</v>
      </c>
    </row>
    <row r="16462" spans="1:5">
      <c r="A16462" t="n">
        <v>112442</v>
      </c>
      <c r="B16462" s="55" t="n">
        <v>135</v>
      </c>
      <c r="C16462" s="7" t="n">
        <v>0</v>
      </c>
      <c r="D16462" s="7" t="n">
        <v>100</v>
      </c>
      <c r="E16462" s="7" t="n">
        <v>128</v>
      </c>
    </row>
    <row r="16463" spans="1:5">
      <c r="A16463" t="s">
        <v>4</v>
      </c>
      <c r="B16463" s="4" t="s">
        <v>5</v>
      </c>
      <c r="C16463" s="4" t="s">
        <v>13</v>
      </c>
      <c r="D16463" s="4" t="s">
        <v>10</v>
      </c>
      <c r="E16463" s="4" t="s">
        <v>10</v>
      </c>
    </row>
    <row r="16464" spans="1:5">
      <c r="A16464" t="n">
        <v>112448</v>
      </c>
      <c r="B16464" s="55" t="n">
        <v>135</v>
      </c>
      <c r="C16464" s="7" t="n">
        <v>0</v>
      </c>
      <c r="D16464" s="7" t="n">
        <v>118</v>
      </c>
      <c r="E16464" s="7" t="n">
        <v>128</v>
      </c>
    </row>
    <row r="16465" spans="1:5">
      <c r="A16465" t="s">
        <v>4</v>
      </c>
      <c r="B16465" s="4" t="s">
        <v>5</v>
      </c>
      <c r="C16465" s="4" t="s">
        <v>13</v>
      </c>
      <c r="D16465" s="4" t="s">
        <v>10</v>
      </c>
      <c r="E16465" s="4" t="s">
        <v>10</v>
      </c>
    </row>
    <row r="16466" spans="1:5">
      <c r="A16466" t="n">
        <v>112454</v>
      </c>
      <c r="B16466" s="55" t="n">
        <v>135</v>
      </c>
      <c r="C16466" s="7" t="n">
        <v>0</v>
      </c>
      <c r="D16466" s="7" t="n">
        <v>101</v>
      </c>
      <c r="E16466" s="7" t="n">
        <v>128</v>
      </c>
    </row>
    <row r="16467" spans="1:5">
      <c r="A16467" t="s">
        <v>4</v>
      </c>
      <c r="B16467" s="4" t="s">
        <v>5</v>
      </c>
      <c r="C16467" s="4" t="s">
        <v>13</v>
      </c>
      <c r="D16467" s="4" t="s">
        <v>10</v>
      </c>
      <c r="E16467" s="4" t="s">
        <v>10</v>
      </c>
    </row>
    <row r="16468" spans="1:5">
      <c r="A16468" t="n">
        <v>112460</v>
      </c>
      <c r="B16468" s="55" t="n">
        <v>135</v>
      </c>
      <c r="C16468" s="7" t="n">
        <v>0</v>
      </c>
      <c r="D16468" s="7" t="n">
        <v>102</v>
      </c>
      <c r="E16468" s="7" t="n">
        <v>128</v>
      </c>
    </row>
    <row r="16469" spans="1:5">
      <c r="A16469" t="s">
        <v>4</v>
      </c>
      <c r="B16469" s="4" t="s">
        <v>5</v>
      </c>
      <c r="C16469" s="4" t="s">
        <v>13</v>
      </c>
      <c r="D16469" s="4" t="s">
        <v>10</v>
      </c>
      <c r="E16469" s="4" t="s">
        <v>10</v>
      </c>
    </row>
    <row r="16470" spans="1:5">
      <c r="A16470" t="n">
        <v>112466</v>
      </c>
      <c r="B16470" s="55" t="n">
        <v>135</v>
      </c>
      <c r="C16470" s="7" t="n">
        <v>0</v>
      </c>
      <c r="D16470" s="7" t="n">
        <v>119</v>
      </c>
      <c r="E16470" s="7" t="n">
        <v>128</v>
      </c>
    </row>
    <row r="16471" spans="1:5">
      <c r="A16471" t="s">
        <v>4</v>
      </c>
      <c r="B16471" s="4" t="s">
        <v>5</v>
      </c>
      <c r="C16471" s="4" t="s">
        <v>13</v>
      </c>
      <c r="D16471" s="4" t="s">
        <v>10</v>
      </c>
      <c r="E16471" s="4" t="s">
        <v>10</v>
      </c>
    </row>
    <row r="16472" spans="1:5">
      <c r="A16472" t="n">
        <v>112472</v>
      </c>
      <c r="B16472" s="55" t="n">
        <v>135</v>
      </c>
      <c r="C16472" s="7" t="n">
        <v>0</v>
      </c>
      <c r="D16472" s="7" t="n">
        <v>120</v>
      </c>
      <c r="E16472" s="7" t="n">
        <v>128</v>
      </c>
    </row>
    <row r="16473" spans="1:5">
      <c r="A16473" t="s">
        <v>4</v>
      </c>
      <c r="B16473" s="4" t="s">
        <v>5</v>
      </c>
      <c r="C16473" s="4" t="s">
        <v>13</v>
      </c>
      <c r="D16473" s="4" t="s">
        <v>10</v>
      </c>
      <c r="E16473" s="4" t="s">
        <v>10</v>
      </c>
    </row>
    <row r="16474" spans="1:5">
      <c r="A16474" t="n">
        <v>112478</v>
      </c>
      <c r="B16474" s="55" t="n">
        <v>135</v>
      </c>
      <c r="C16474" s="7" t="n">
        <v>0</v>
      </c>
      <c r="D16474" s="7" t="n">
        <v>80</v>
      </c>
      <c r="E16474" s="7" t="n">
        <v>128</v>
      </c>
    </row>
    <row r="16475" spans="1:5">
      <c r="A16475" t="s">
        <v>4</v>
      </c>
      <c r="B16475" s="4" t="s">
        <v>5</v>
      </c>
      <c r="C16475" s="4" t="s">
        <v>13</v>
      </c>
      <c r="D16475" s="4" t="s">
        <v>10</v>
      </c>
      <c r="E16475" s="4" t="s">
        <v>10</v>
      </c>
    </row>
    <row r="16476" spans="1:5">
      <c r="A16476" t="n">
        <v>112484</v>
      </c>
      <c r="B16476" s="55" t="n">
        <v>135</v>
      </c>
      <c r="C16476" s="7" t="n">
        <v>0</v>
      </c>
      <c r="D16476" s="7" t="n">
        <v>13</v>
      </c>
      <c r="E16476" s="7" t="n">
        <v>128</v>
      </c>
    </row>
    <row r="16477" spans="1:5">
      <c r="A16477" t="s">
        <v>4</v>
      </c>
      <c r="B16477" s="4" t="s">
        <v>5</v>
      </c>
      <c r="C16477" s="4" t="s">
        <v>13</v>
      </c>
      <c r="D16477" s="4" t="s">
        <v>10</v>
      </c>
      <c r="E16477" s="4" t="s">
        <v>10</v>
      </c>
    </row>
    <row r="16478" spans="1:5">
      <c r="A16478" t="n">
        <v>112490</v>
      </c>
      <c r="B16478" s="55" t="n">
        <v>135</v>
      </c>
      <c r="C16478" s="7" t="n">
        <v>0</v>
      </c>
      <c r="D16478" s="7" t="n">
        <v>23</v>
      </c>
      <c r="E16478" s="7" t="n">
        <v>128</v>
      </c>
    </row>
    <row r="16479" spans="1:5">
      <c r="A16479" t="s">
        <v>4</v>
      </c>
      <c r="B16479" s="4" t="s">
        <v>5</v>
      </c>
      <c r="C16479" s="4" t="s">
        <v>13</v>
      </c>
      <c r="D16479" s="4" t="s">
        <v>10</v>
      </c>
      <c r="E16479" s="4" t="s">
        <v>10</v>
      </c>
    </row>
    <row r="16480" spans="1:5">
      <c r="A16480" t="n">
        <v>112496</v>
      </c>
      <c r="B16480" s="55" t="n">
        <v>135</v>
      </c>
      <c r="C16480" s="7" t="n">
        <v>0</v>
      </c>
      <c r="D16480" s="7" t="n">
        <v>99</v>
      </c>
      <c r="E16480" s="7" t="n">
        <v>128</v>
      </c>
    </row>
    <row r="16481" spans="1:5">
      <c r="A16481" t="s">
        <v>4</v>
      </c>
      <c r="B16481" s="4" t="s">
        <v>5</v>
      </c>
      <c r="C16481" s="4" t="s">
        <v>13</v>
      </c>
      <c r="D16481" s="4" t="s">
        <v>10</v>
      </c>
      <c r="E16481" s="4" t="s">
        <v>10</v>
      </c>
    </row>
    <row r="16482" spans="1:5">
      <c r="A16482" t="n">
        <v>112502</v>
      </c>
      <c r="B16482" s="55" t="n">
        <v>135</v>
      </c>
      <c r="C16482" s="7" t="n">
        <v>0</v>
      </c>
      <c r="D16482" s="7" t="n">
        <v>115</v>
      </c>
      <c r="E16482" s="7" t="n">
        <v>128</v>
      </c>
    </row>
    <row r="16483" spans="1:5">
      <c r="A16483" t="s">
        <v>4</v>
      </c>
      <c r="B16483" s="4" t="s">
        <v>5</v>
      </c>
      <c r="C16483" s="4" t="s">
        <v>13</v>
      </c>
      <c r="D16483" s="4" t="s">
        <v>10</v>
      </c>
      <c r="E16483" s="4" t="s">
        <v>10</v>
      </c>
    </row>
    <row r="16484" spans="1:5">
      <c r="A16484" t="n">
        <v>112508</v>
      </c>
      <c r="B16484" s="55" t="n">
        <v>135</v>
      </c>
      <c r="C16484" s="7" t="n">
        <v>0</v>
      </c>
      <c r="D16484" s="7" t="n">
        <v>92</v>
      </c>
      <c r="E16484" s="7" t="n">
        <v>128</v>
      </c>
    </row>
    <row r="16485" spans="1:5">
      <c r="A16485" t="s">
        <v>4</v>
      </c>
      <c r="B16485" s="4" t="s">
        <v>5</v>
      </c>
      <c r="C16485" s="4" t="s">
        <v>13</v>
      </c>
      <c r="D16485" s="4" t="s">
        <v>10</v>
      </c>
      <c r="E16485" s="4" t="s">
        <v>10</v>
      </c>
    </row>
    <row r="16486" spans="1:5">
      <c r="A16486" t="n">
        <v>112514</v>
      </c>
      <c r="B16486" s="55" t="n">
        <v>135</v>
      </c>
      <c r="C16486" s="7" t="n">
        <v>0</v>
      </c>
      <c r="D16486" s="7" t="n">
        <v>95</v>
      </c>
      <c r="E16486" s="7" t="n">
        <v>128</v>
      </c>
    </row>
    <row r="16487" spans="1:5">
      <c r="A16487" t="s">
        <v>4</v>
      </c>
      <c r="B16487" s="4" t="s">
        <v>5</v>
      </c>
      <c r="C16487" s="4" t="s">
        <v>13</v>
      </c>
      <c r="D16487" s="4" t="s">
        <v>10</v>
      </c>
      <c r="E16487" s="4" t="s">
        <v>10</v>
      </c>
    </row>
    <row r="16488" spans="1:5">
      <c r="A16488" t="n">
        <v>112520</v>
      </c>
      <c r="B16488" s="55" t="n">
        <v>135</v>
      </c>
      <c r="C16488" s="7" t="n">
        <v>0</v>
      </c>
      <c r="D16488" s="7" t="n">
        <v>110</v>
      </c>
      <c r="E16488" s="7" t="n">
        <v>128</v>
      </c>
    </row>
    <row r="16489" spans="1:5">
      <c r="A16489" t="s">
        <v>4</v>
      </c>
      <c r="B16489" s="4" t="s">
        <v>5</v>
      </c>
      <c r="C16489" s="4" t="s">
        <v>13</v>
      </c>
      <c r="D16489" s="4" t="s">
        <v>10</v>
      </c>
      <c r="E16489" s="4" t="s">
        <v>10</v>
      </c>
    </row>
    <row r="16490" spans="1:5">
      <c r="A16490" t="n">
        <v>112526</v>
      </c>
      <c r="B16490" s="55" t="n">
        <v>135</v>
      </c>
      <c r="C16490" s="7" t="n">
        <v>0</v>
      </c>
      <c r="D16490" s="7" t="n">
        <v>94</v>
      </c>
      <c r="E16490" s="7" t="n">
        <v>128</v>
      </c>
    </row>
    <row r="16491" spans="1:5">
      <c r="A16491" t="s">
        <v>4</v>
      </c>
      <c r="B16491" s="4" t="s">
        <v>5</v>
      </c>
      <c r="C16491" s="4" t="s">
        <v>13</v>
      </c>
      <c r="D16491" s="4" t="s">
        <v>10</v>
      </c>
      <c r="E16491" s="4" t="s">
        <v>10</v>
      </c>
    </row>
    <row r="16492" spans="1:5">
      <c r="A16492" t="n">
        <v>112532</v>
      </c>
      <c r="B16492" s="55" t="n">
        <v>135</v>
      </c>
      <c r="C16492" s="7" t="n">
        <v>0</v>
      </c>
      <c r="D16492" s="7" t="n">
        <v>98</v>
      </c>
      <c r="E16492" s="7" t="n">
        <v>128</v>
      </c>
    </row>
    <row r="16493" spans="1:5">
      <c r="A16493" t="s">
        <v>4</v>
      </c>
      <c r="B16493" s="4" t="s">
        <v>5</v>
      </c>
      <c r="C16493" s="4" t="s">
        <v>13</v>
      </c>
      <c r="D16493" s="4" t="s">
        <v>10</v>
      </c>
      <c r="E16493" s="4" t="s">
        <v>10</v>
      </c>
    </row>
    <row r="16494" spans="1:5">
      <c r="A16494" t="n">
        <v>112538</v>
      </c>
      <c r="B16494" s="55" t="n">
        <v>135</v>
      </c>
      <c r="C16494" s="7" t="n">
        <v>0</v>
      </c>
      <c r="D16494" s="7" t="n">
        <v>113</v>
      </c>
      <c r="E16494" s="7" t="n">
        <v>128</v>
      </c>
    </row>
    <row r="16495" spans="1:5">
      <c r="A16495" t="s">
        <v>4</v>
      </c>
      <c r="B16495" s="4" t="s">
        <v>5</v>
      </c>
      <c r="C16495" s="4" t="s">
        <v>13</v>
      </c>
      <c r="D16495" s="4" t="s">
        <v>10</v>
      </c>
      <c r="E16495" s="4" t="s">
        <v>10</v>
      </c>
    </row>
    <row r="16496" spans="1:5">
      <c r="A16496" t="n">
        <v>112544</v>
      </c>
      <c r="B16496" s="55" t="n">
        <v>135</v>
      </c>
      <c r="C16496" s="7" t="n">
        <v>0</v>
      </c>
      <c r="D16496" s="7" t="n">
        <v>11</v>
      </c>
      <c r="E16496" s="7" t="n">
        <v>128</v>
      </c>
    </row>
    <row r="16497" spans="1:5">
      <c r="A16497" t="s">
        <v>4</v>
      </c>
      <c r="B16497" s="4" t="s">
        <v>5</v>
      </c>
      <c r="C16497" s="4" t="s">
        <v>13</v>
      </c>
      <c r="D16497" s="4" t="s">
        <v>10</v>
      </c>
      <c r="E16497" s="4" t="s">
        <v>10</v>
      </c>
    </row>
    <row r="16498" spans="1:5">
      <c r="A16498" t="n">
        <v>112550</v>
      </c>
      <c r="B16498" s="55" t="n">
        <v>135</v>
      </c>
      <c r="C16498" s="7" t="n">
        <v>0</v>
      </c>
      <c r="D16498" s="7" t="n">
        <v>81</v>
      </c>
      <c r="E16498" s="7" t="n">
        <v>128</v>
      </c>
    </row>
    <row r="16499" spans="1:5">
      <c r="A16499" t="s">
        <v>4</v>
      </c>
      <c r="B16499" s="4" t="s">
        <v>5</v>
      </c>
      <c r="C16499" s="4" t="s">
        <v>13</v>
      </c>
      <c r="D16499" s="4" t="s">
        <v>10</v>
      </c>
      <c r="E16499" s="4" t="s">
        <v>10</v>
      </c>
    </row>
    <row r="16500" spans="1:5">
      <c r="A16500" t="n">
        <v>112556</v>
      </c>
      <c r="B16500" s="55" t="n">
        <v>135</v>
      </c>
      <c r="C16500" s="7" t="n">
        <v>0</v>
      </c>
      <c r="D16500" s="7" t="n">
        <v>82</v>
      </c>
      <c r="E16500" s="7" t="n">
        <v>128</v>
      </c>
    </row>
    <row r="16501" spans="1:5">
      <c r="A16501" t="s">
        <v>4</v>
      </c>
      <c r="B16501" s="4" t="s">
        <v>5</v>
      </c>
      <c r="C16501" s="4" t="s">
        <v>13</v>
      </c>
      <c r="D16501" s="4" t="s">
        <v>10</v>
      </c>
      <c r="E16501" s="4" t="s">
        <v>10</v>
      </c>
    </row>
    <row r="16502" spans="1:5">
      <c r="A16502" t="n">
        <v>112562</v>
      </c>
      <c r="B16502" s="55" t="n">
        <v>135</v>
      </c>
      <c r="C16502" s="7" t="n">
        <v>0</v>
      </c>
      <c r="D16502" s="7" t="n">
        <v>87</v>
      </c>
      <c r="E16502" s="7" t="n">
        <v>128</v>
      </c>
    </row>
    <row r="16503" spans="1:5">
      <c r="A16503" t="s">
        <v>4</v>
      </c>
      <c r="B16503" s="4" t="s">
        <v>5</v>
      </c>
      <c r="C16503" s="4" t="s">
        <v>13</v>
      </c>
      <c r="D16503" s="4" t="s">
        <v>10</v>
      </c>
      <c r="E16503" s="4" t="s">
        <v>10</v>
      </c>
    </row>
    <row r="16504" spans="1:5">
      <c r="A16504" t="n">
        <v>112568</v>
      </c>
      <c r="B16504" s="55" t="n">
        <v>135</v>
      </c>
      <c r="C16504" s="7" t="n">
        <v>0</v>
      </c>
      <c r="D16504" s="7" t="n">
        <v>83</v>
      </c>
      <c r="E16504" s="7" t="n">
        <v>128</v>
      </c>
    </row>
    <row r="16505" spans="1:5">
      <c r="A16505" t="s">
        <v>4</v>
      </c>
      <c r="B16505" s="4" t="s">
        <v>5</v>
      </c>
      <c r="C16505" s="4" t="s">
        <v>13</v>
      </c>
      <c r="D16505" s="4" t="s">
        <v>10</v>
      </c>
      <c r="E16505" s="4" t="s">
        <v>10</v>
      </c>
    </row>
    <row r="16506" spans="1:5">
      <c r="A16506" t="n">
        <v>112574</v>
      </c>
      <c r="B16506" s="55" t="n">
        <v>135</v>
      </c>
      <c r="C16506" s="7" t="n">
        <v>0</v>
      </c>
      <c r="D16506" s="7" t="n">
        <v>86</v>
      </c>
      <c r="E16506" s="7" t="n">
        <v>128</v>
      </c>
    </row>
    <row r="16507" spans="1:5">
      <c r="A16507" t="s">
        <v>4</v>
      </c>
      <c r="B16507" s="4" t="s">
        <v>5</v>
      </c>
      <c r="C16507" s="4" t="s">
        <v>13</v>
      </c>
      <c r="D16507" s="4" t="s">
        <v>10</v>
      </c>
      <c r="E16507" s="4" t="s">
        <v>10</v>
      </c>
    </row>
    <row r="16508" spans="1:5">
      <c r="A16508" t="n">
        <v>112580</v>
      </c>
      <c r="B16508" s="55" t="n">
        <v>135</v>
      </c>
      <c r="C16508" s="7" t="n">
        <v>0</v>
      </c>
      <c r="D16508" s="7" t="n">
        <v>84</v>
      </c>
      <c r="E16508" s="7" t="n">
        <v>128</v>
      </c>
    </row>
    <row r="16509" spans="1:5">
      <c r="A16509" t="s">
        <v>4</v>
      </c>
      <c r="B16509" s="4" t="s">
        <v>5</v>
      </c>
      <c r="C16509" s="4" t="s">
        <v>13</v>
      </c>
      <c r="D16509" s="4" t="s">
        <v>10</v>
      </c>
      <c r="E16509" s="4" t="s">
        <v>10</v>
      </c>
    </row>
    <row r="16510" spans="1:5">
      <c r="A16510" t="n">
        <v>112586</v>
      </c>
      <c r="B16510" s="55" t="n">
        <v>135</v>
      </c>
      <c r="C16510" s="7" t="n">
        <v>0</v>
      </c>
      <c r="D16510" s="7" t="n">
        <v>85</v>
      </c>
      <c r="E16510" s="7" t="n">
        <v>128</v>
      </c>
    </row>
    <row r="16511" spans="1:5">
      <c r="A16511" t="s">
        <v>4</v>
      </c>
      <c r="B16511" s="4" t="s">
        <v>5</v>
      </c>
      <c r="C16511" s="4" t="s">
        <v>13</v>
      </c>
      <c r="D16511" s="4" t="s">
        <v>10</v>
      </c>
      <c r="E16511" s="4" t="s">
        <v>10</v>
      </c>
    </row>
    <row r="16512" spans="1:5">
      <c r="A16512" t="n">
        <v>112592</v>
      </c>
      <c r="B16512" s="55" t="n">
        <v>135</v>
      </c>
      <c r="C16512" s="7" t="n">
        <v>0</v>
      </c>
      <c r="D16512" s="7" t="n">
        <v>89</v>
      </c>
      <c r="E16512" s="7" t="n">
        <v>128</v>
      </c>
    </row>
    <row r="16513" spans="1:5">
      <c r="A16513" t="s">
        <v>4</v>
      </c>
      <c r="B16513" s="4" t="s">
        <v>5</v>
      </c>
      <c r="C16513" s="4" t="s">
        <v>13</v>
      </c>
      <c r="D16513" s="4" t="s">
        <v>10</v>
      </c>
      <c r="E16513" s="4" t="s">
        <v>10</v>
      </c>
    </row>
    <row r="16514" spans="1:5">
      <c r="A16514" t="n">
        <v>112598</v>
      </c>
      <c r="B16514" s="55" t="n">
        <v>135</v>
      </c>
      <c r="C16514" s="7" t="n">
        <v>0</v>
      </c>
      <c r="D16514" s="7" t="n">
        <v>88</v>
      </c>
      <c r="E16514" s="7" t="n">
        <v>128</v>
      </c>
    </row>
    <row r="16515" spans="1:5">
      <c r="A16515" t="s">
        <v>4</v>
      </c>
      <c r="B16515" s="4" t="s">
        <v>5</v>
      </c>
      <c r="C16515" s="4" t="s">
        <v>13</v>
      </c>
      <c r="D16515" s="4" t="s">
        <v>10</v>
      </c>
      <c r="E16515" s="4" t="s">
        <v>10</v>
      </c>
    </row>
    <row r="16516" spans="1:5">
      <c r="A16516" t="n">
        <v>112604</v>
      </c>
      <c r="B16516" s="55" t="n">
        <v>135</v>
      </c>
      <c r="C16516" s="7" t="n">
        <v>0</v>
      </c>
      <c r="D16516" s="7" t="n">
        <v>125</v>
      </c>
      <c r="E16516" s="7" t="n">
        <v>128</v>
      </c>
    </row>
    <row r="16517" spans="1:5">
      <c r="A16517" t="s">
        <v>4</v>
      </c>
      <c r="B16517" s="4" t="s">
        <v>5</v>
      </c>
      <c r="C16517" s="4" t="s">
        <v>13</v>
      </c>
      <c r="D16517" s="4" t="s">
        <v>10</v>
      </c>
      <c r="E16517" s="4" t="s">
        <v>10</v>
      </c>
    </row>
    <row r="16518" spans="1:5">
      <c r="A16518" t="n">
        <v>112610</v>
      </c>
      <c r="B16518" s="55" t="n">
        <v>135</v>
      </c>
      <c r="C16518" s="7" t="n">
        <v>0</v>
      </c>
      <c r="D16518" s="7" t="n">
        <v>14</v>
      </c>
      <c r="E16518" s="7" t="n">
        <v>128</v>
      </c>
    </row>
    <row r="16519" spans="1:5">
      <c r="A16519" t="s">
        <v>4</v>
      </c>
      <c r="B16519" s="4" t="s">
        <v>5</v>
      </c>
      <c r="C16519" s="4" t="s">
        <v>13</v>
      </c>
      <c r="D16519" s="4" t="s">
        <v>10</v>
      </c>
      <c r="E16519" s="4" t="s">
        <v>10</v>
      </c>
    </row>
    <row r="16520" spans="1:5">
      <c r="A16520" t="n">
        <v>112616</v>
      </c>
      <c r="B16520" s="55" t="n">
        <v>135</v>
      </c>
      <c r="C16520" s="7" t="n">
        <v>0</v>
      </c>
      <c r="D16520" s="7" t="n">
        <v>17</v>
      </c>
      <c r="E16520" s="7" t="n">
        <v>128</v>
      </c>
    </row>
    <row r="16521" spans="1:5">
      <c r="A16521" t="s">
        <v>4</v>
      </c>
      <c r="B16521" s="4" t="s">
        <v>5</v>
      </c>
      <c r="C16521" s="4" t="s">
        <v>13</v>
      </c>
      <c r="D16521" s="4" t="s">
        <v>10</v>
      </c>
      <c r="E16521" s="4" t="s">
        <v>10</v>
      </c>
    </row>
    <row r="16522" spans="1:5">
      <c r="A16522" t="n">
        <v>112622</v>
      </c>
      <c r="B16522" s="55" t="n">
        <v>135</v>
      </c>
      <c r="C16522" s="7" t="n">
        <v>0</v>
      </c>
      <c r="D16522" s="7" t="n">
        <v>18</v>
      </c>
      <c r="E16522" s="7" t="n">
        <v>128</v>
      </c>
    </row>
    <row r="16523" spans="1:5">
      <c r="A16523" t="s">
        <v>4</v>
      </c>
      <c r="B16523" s="4" t="s">
        <v>5</v>
      </c>
      <c r="C16523" s="4" t="s">
        <v>13</v>
      </c>
      <c r="D16523" s="4" t="s">
        <v>10</v>
      </c>
      <c r="E16523" s="4" t="s">
        <v>10</v>
      </c>
    </row>
    <row r="16524" spans="1:5">
      <c r="A16524" t="n">
        <v>112628</v>
      </c>
      <c r="B16524" s="55" t="n">
        <v>135</v>
      </c>
      <c r="C16524" s="7" t="n">
        <v>0</v>
      </c>
      <c r="D16524" s="7" t="n">
        <v>16</v>
      </c>
      <c r="E16524" s="7" t="n">
        <v>128</v>
      </c>
    </row>
    <row r="16525" spans="1:5">
      <c r="A16525" t="s">
        <v>4</v>
      </c>
      <c r="B16525" s="4" t="s">
        <v>5</v>
      </c>
      <c r="C16525" s="4" t="s">
        <v>13</v>
      </c>
      <c r="D16525" s="4" t="s">
        <v>10</v>
      </c>
      <c r="E16525" s="4" t="s">
        <v>10</v>
      </c>
    </row>
    <row r="16526" spans="1:5">
      <c r="A16526" t="n">
        <v>112634</v>
      </c>
      <c r="B16526" s="55" t="n">
        <v>135</v>
      </c>
      <c r="C16526" s="7" t="n">
        <v>0</v>
      </c>
      <c r="D16526" s="7" t="n">
        <v>15</v>
      </c>
      <c r="E16526" s="7" t="n">
        <v>128</v>
      </c>
    </row>
    <row r="16527" spans="1:5">
      <c r="A16527" t="s">
        <v>4</v>
      </c>
      <c r="B16527" s="4" t="s">
        <v>5</v>
      </c>
      <c r="C16527" s="4" t="s">
        <v>13</v>
      </c>
      <c r="D16527" s="4" t="s">
        <v>10</v>
      </c>
      <c r="E16527" s="4" t="s">
        <v>10</v>
      </c>
    </row>
    <row r="16528" spans="1:5">
      <c r="A16528" t="n">
        <v>112640</v>
      </c>
      <c r="B16528" s="55" t="n">
        <v>135</v>
      </c>
      <c r="C16528" s="7" t="n">
        <v>0</v>
      </c>
      <c r="D16528" s="7" t="n">
        <v>122</v>
      </c>
      <c r="E16528" s="7" t="n">
        <v>128</v>
      </c>
    </row>
    <row r="16529" spans="1:5">
      <c r="A16529" t="s">
        <v>4</v>
      </c>
      <c r="B16529" s="4" t="s">
        <v>5</v>
      </c>
    </row>
    <row r="16530" spans="1:5">
      <c r="A16530" t="n">
        <v>112646</v>
      </c>
      <c r="B16530" s="5" t="n">
        <v>1</v>
      </c>
    </row>
    <row r="16531" spans="1:5" s="3" customFormat="1" customHeight="0">
      <c r="A16531" s="3" t="s">
        <v>2</v>
      </c>
      <c r="B16531" s="3" t="s">
        <v>1462</v>
      </c>
    </row>
    <row r="16532" spans="1:5">
      <c r="A16532" t="s">
        <v>4</v>
      </c>
      <c r="B16532" s="4" t="s">
        <v>5</v>
      </c>
      <c r="C16532" s="4" t="s">
        <v>13</v>
      </c>
      <c r="D16532" s="4" t="s">
        <v>13</v>
      </c>
      <c r="E16532" s="4" t="s">
        <v>9</v>
      </c>
      <c r="F16532" s="4" t="s">
        <v>13</v>
      </c>
      <c r="G16532" s="4" t="s">
        <v>13</v>
      </c>
    </row>
    <row r="16533" spans="1:5">
      <c r="A16533" t="n">
        <v>112648</v>
      </c>
      <c r="B16533" s="25" t="n">
        <v>18</v>
      </c>
      <c r="C16533" s="7" t="n">
        <v>0</v>
      </c>
      <c r="D16533" s="7" t="n">
        <v>0</v>
      </c>
      <c r="E16533" s="7" t="n">
        <v>0</v>
      </c>
      <c r="F16533" s="7" t="n">
        <v>19</v>
      </c>
      <c r="G16533" s="7" t="n">
        <v>1</v>
      </c>
    </row>
    <row r="16534" spans="1:5">
      <c r="A16534" t="s">
        <v>4</v>
      </c>
      <c r="B16534" s="4" t="s">
        <v>5</v>
      </c>
      <c r="C16534" s="4" t="s">
        <v>13</v>
      </c>
      <c r="D16534" s="4" t="s">
        <v>13</v>
      </c>
      <c r="E16534" s="4" t="s">
        <v>13</v>
      </c>
      <c r="F16534" s="4" t="s">
        <v>9</v>
      </c>
      <c r="G16534" s="4" t="s">
        <v>13</v>
      </c>
      <c r="H16534" s="4" t="s">
        <v>13</v>
      </c>
      <c r="I16534" s="4" t="s">
        <v>84</v>
      </c>
    </row>
    <row r="16535" spans="1:5">
      <c r="A16535" t="n">
        <v>112657</v>
      </c>
      <c r="B16535" s="15" t="n">
        <v>5</v>
      </c>
      <c r="C16535" s="7" t="n">
        <v>35</v>
      </c>
      <c r="D16535" s="7" t="n">
        <v>0</v>
      </c>
      <c r="E16535" s="7" t="n">
        <v>0</v>
      </c>
      <c r="F16535" s="7" t="n">
        <v>-1</v>
      </c>
      <c r="G16535" s="7" t="n">
        <v>3</v>
      </c>
      <c r="H16535" s="7" t="n">
        <v>1</v>
      </c>
      <c r="I16535" s="16" t="n">
        <f t="normal" ca="1">A16821</f>
        <v>0</v>
      </c>
    </row>
    <row r="16536" spans="1:5">
      <c r="A16536" t="s">
        <v>4</v>
      </c>
      <c r="B16536" s="4" t="s">
        <v>5</v>
      </c>
      <c r="C16536" s="4" t="s">
        <v>13</v>
      </c>
      <c r="D16536" s="4" t="s">
        <v>13</v>
      </c>
      <c r="E16536" s="4" t="s">
        <v>10</v>
      </c>
      <c r="F16536" s="4" t="s">
        <v>9</v>
      </c>
    </row>
    <row r="16537" spans="1:5">
      <c r="A16537" t="n">
        <v>112671</v>
      </c>
      <c r="B16537" s="26" t="n">
        <v>31</v>
      </c>
      <c r="C16537" s="7" t="n">
        <v>0</v>
      </c>
      <c r="D16537" s="7" t="n">
        <v>0</v>
      </c>
      <c r="E16537" s="7" t="n">
        <v>20</v>
      </c>
      <c r="F16537" s="7" t="n">
        <v>1107296256</v>
      </c>
    </row>
    <row r="16538" spans="1:5">
      <c r="A16538" t="s">
        <v>4</v>
      </c>
      <c r="B16538" s="4" t="s">
        <v>5</v>
      </c>
      <c r="C16538" s="4" t="s">
        <v>13</v>
      </c>
      <c r="D16538" s="4" t="s">
        <v>13</v>
      </c>
      <c r="E16538" s="4" t="s">
        <v>6</v>
      </c>
      <c r="F16538" s="4" t="s">
        <v>10</v>
      </c>
    </row>
    <row r="16539" spans="1:5">
      <c r="A16539" t="n">
        <v>112680</v>
      </c>
      <c r="B16539" s="26" t="n">
        <v>31</v>
      </c>
      <c r="C16539" s="7" t="n">
        <v>1</v>
      </c>
      <c r="D16539" s="7" t="n">
        <v>0</v>
      </c>
      <c r="E16539" s="7" t="s">
        <v>1463</v>
      </c>
      <c r="F16539" s="7" t="n">
        <v>2</v>
      </c>
    </row>
    <row r="16540" spans="1:5">
      <c r="A16540" t="s">
        <v>4</v>
      </c>
      <c r="B16540" s="4" t="s">
        <v>5</v>
      </c>
      <c r="C16540" s="4" t="s">
        <v>13</v>
      </c>
      <c r="D16540" s="4" t="s">
        <v>13</v>
      </c>
      <c r="E16540" s="4" t="s">
        <v>6</v>
      </c>
      <c r="F16540" s="4" t="s">
        <v>10</v>
      </c>
    </row>
    <row r="16541" spans="1:5">
      <c r="A16541" t="n">
        <v>112713</v>
      </c>
      <c r="B16541" s="26" t="n">
        <v>31</v>
      </c>
      <c r="C16541" s="7" t="n">
        <v>1</v>
      </c>
      <c r="D16541" s="7" t="n">
        <v>0</v>
      </c>
      <c r="E16541" s="7" t="s">
        <v>1464</v>
      </c>
      <c r="F16541" s="7" t="n">
        <v>3</v>
      </c>
    </row>
    <row r="16542" spans="1:5">
      <c r="A16542" t="s">
        <v>4</v>
      </c>
      <c r="B16542" s="4" t="s">
        <v>5</v>
      </c>
      <c r="C16542" s="4" t="s">
        <v>13</v>
      </c>
      <c r="D16542" s="4" t="s">
        <v>13</v>
      </c>
      <c r="E16542" s="4" t="s">
        <v>6</v>
      </c>
      <c r="F16542" s="4" t="s">
        <v>10</v>
      </c>
    </row>
    <row r="16543" spans="1:5">
      <c r="A16543" t="n">
        <v>112738</v>
      </c>
      <c r="B16543" s="26" t="n">
        <v>31</v>
      </c>
      <c r="C16543" s="7" t="n">
        <v>1</v>
      </c>
      <c r="D16543" s="7" t="n">
        <v>0</v>
      </c>
      <c r="E16543" s="7" t="s">
        <v>1465</v>
      </c>
      <c r="F16543" s="7" t="n">
        <v>4</v>
      </c>
    </row>
    <row r="16544" spans="1:5">
      <c r="A16544" t="s">
        <v>4</v>
      </c>
      <c r="B16544" s="4" t="s">
        <v>5</v>
      </c>
      <c r="C16544" s="4" t="s">
        <v>13</v>
      </c>
      <c r="D16544" s="4" t="s">
        <v>13</v>
      </c>
      <c r="E16544" s="4" t="s">
        <v>6</v>
      </c>
      <c r="F16544" s="4" t="s">
        <v>10</v>
      </c>
    </row>
    <row r="16545" spans="1:9">
      <c r="A16545" t="n">
        <v>112769</v>
      </c>
      <c r="B16545" s="26" t="n">
        <v>31</v>
      </c>
      <c r="C16545" s="7" t="n">
        <v>1</v>
      </c>
      <c r="D16545" s="7" t="n">
        <v>0</v>
      </c>
      <c r="E16545" s="7" t="s">
        <v>1466</v>
      </c>
      <c r="F16545" s="7" t="n">
        <v>5</v>
      </c>
    </row>
    <row r="16546" spans="1:9">
      <c r="A16546" t="s">
        <v>4</v>
      </c>
      <c r="B16546" s="4" t="s">
        <v>5</v>
      </c>
      <c r="C16546" s="4" t="s">
        <v>13</v>
      </c>
      <c r="D16546" s="4" t="s">
        <v>13</v>
      </c>
      <c r="E16546" s="4" t="s">
        <v>6</v>
      </c>
      <c r="F16546" s="4" t="s">
        <v>10</v>
      </c>
    </row>
    <row r="16547" spans="1:9">
      <c r="A16547" t="n">
        <v>112797</v>
      </c>
      <c r="B16547" s="26" t="n">
        <v>31</v>
      </c>
      <c r="C16547" s="7" t="n">
        <v>1</v>
      </c>
      <c r="D16547" s="7" t="n">
        <v>0</v>
      </c>
      <c r="E16547" s="7" t="s">
        <v>1467</v>
      </c>
      <c r="F16547" s="7" t="n">
        <v>6</v>
      </c>
    </row>
    <row r="16548" spans="1:9">
      <c r="A16548" t="s">
        <v>4</v>
      </c>
      <c r="B16548" s="4" t="s">
        <v>5</v>
      </c>
      <c r="C16548" s="4" t="s">
        <v>13</v>
      </c>
      <c r="D16548" s="4" t="s">
        <v>13</v>
      </c>
      <c r="E16548" s="4" t="s">
        <v>6</v>
      </c>
      <c r="F16548" s="4" t="s">
        <v>10</v>
      </c>
    </row>
    <row r="16549" spans="1:9">
      <c r="A16549" t="n">
        <v>112821</v>
      </c>
      <c r="B16549" s="26" t="n">
        <v>31</v>
      </c>
      <c r="C16549" s="7" t="n">
        <v>1</v>
      </c>
      <c r="D16549" s="7" t="n">
        <v>0</v>
      </c>
      <c r="E16549" s="7" t="s">
        <v>1468</v>
      </c>
      <c r="F16549" s="7" t="n">
        <v>7</v>
      </c>
    </row>
    <row r="16550" spans="1:9">
      <c r="A16550" t="s">
        <v>4</v>
      </c>
      <c r="B16550" s="4" t="s">
        <v>5</v>
      </c>
      <c r="C16550" s="4" t="s">
        <v>13</v>
      </c>
      <c r="D16550" s="4" t="s">
        <v>13</v>
      </c>
      <c r="E16550" s="4" t="s">
        <v>6</v>
      </c>
      <c r="F16550" s="4" t="s">
        <v>10</v>
      </c>
    </row>
    <row r="16551" spans="1:9">
      <c r="A16551" t="n">
        <v>112850</v>
      </c>
      <c r="B16551" s="26" t="n">
        <v>31</v>
      </c>
      <c r="C16551" s="7" t="n">
        <v>1</v>
      </c>
      <c r="D16551" s="7" t="n">
        <v>0</v>
      </c>
      <c r="E16551" s="7" t="s">
        <v>1469</v>
      </c>
      <c r="F16551" s="7" t="n">
        <v>8</v>
      </c>
    </row>
    <row r="16552" spans="1:9">
      <c r="A16552" t="s">
        <v>4</v>
      </c>
      <c r="B16552" s="4" t="s">
        <v>5</v>
      </c>
      <c r="C16552" s="4" t="s">
        <v>13</v>
      </c>
      <c r="D16552" s="4" t="s">
        <v>13</v>
      </c>
      <c r="E16552" s="4" t="s">
        <v>6</v>
      </c>
      <c r="F16552" s="4" t="s">
        <v>10</v>
      </c>
    </row>
    <row r="16553" spans="1:9">
      <c r="A16553" t="n">
        <v>112875</v>
      </c>
      <c r="B16553" s="26" t="n">
        <v>31</v>
      </c>
      <c r="C16553" s="7" t="n">
        <v>1</v>
      </c>
      <c r="D16553" s="7" t="n">
        <v>0</v>
      </c>
      <c r="E16553" s="7" t="s">
        <v>1470</v>
      </c>
      <c r="F16553" s="7" t="n">
        <v>9</v>
      </c>
    </row>
    <row r="16554" spans="1:9">
      <c r="A16554" t="s">
        <v>4</v>
      </c>
      <c r="B16554" s="4" t="s">
        <v>5</v>
      </c>
      <c r="C16554" s="4" t="s">
        <v>13</v>
      </c>
      <c r="D16554" s="4" t="s">
        <v>13</v>
      </c>
      <c r="E16554" s="4" t="s">
        <v>6</v>
      </c>
      <c r="F16554" s="4" t="s">
        <v>10</v>
      </c>
    </row>
    <row r="16555" spans="1:9">
      <c r="A16555" t="n">
        <v>112901</v>
      </c>
      <c r="B16555" s="26" t="n">
        <v>31</v>
      </c>
      <c r="C16555" s="7" t="n">
        <v>1</v>
      </c>
      <c r="D16555" s="7" t="n">
        <v>0</v>
      </c>
      <c r="E16555" s="7" t="s">
        <v>1471</v>
      </c>
      <c r="F16555" s="7" t="n">
        <v>10</v>
      </c>
    </row>
    <row r="16556" spans="1:9">
      <c r="A16556" t="s">
        <v>4</v>
      </c>
      <c r="B16556" s="4" t="s">
        <v>5</v>
      </c>
      <c r="C16556" s="4" t="s">
        <v>13</v>
      </c>
      <c r="D16556" s="4" t="s">
        <v>13</v>
      </c>
      <c r="E16556" s="4" t="s">
        <v>6</v>
      </c>
      <c r="F16556" s="4" t="s">
        <v>10</v>
      </c>
    </row>
    <row r="16557" spans="1:9">
      <c r="A16557" t="n">
        <v>112940</v>
      </c>
      <c r="B16557" s="26" t="n">
        <v>31</v>
      </c>
      <c r="C16557" s="7" t="n">
        <v>1</v>
      </c>
      <c r="D16557" s="7" t="n">
        <v>0</v>
      </c>
      <c r="E16557" s="7" t="s">
        <v>1472</v>
      </c>
      <c r="F16557" s="7" t="n">
        <v>11</v>
      </c>
    </row>
    <row r="16558" spans="1:9">
      <c r="A16558" t="s">
        <v>4</v>
      </c>
      <c r="B16558" s="4" t="s">
        <v>5</v>
      </c>
      <c r="C16558" s="4" t="s">
        <v>13</v>
      </c>
      <c r="D16558" s="4" t="s">
        <v>13</v>
      </c>
      <c r="E16558" s="4" t="s">
        <v>6</v>
      </c>
      <c r="F16558" s="4" t="s">
        <v>10</v>
      </c>
    </row>
    <row r="16559" spans="1:9">
      <c r="A16559" t="n">
        <v>112970</v>
      </c>
      <c r="B16559" s="26" t="n">
        <v>31</v>
      </c>
      <c r="C16559" s="7" t="n">
        <v>1</v>
      </c>
      <c r="D16559" s="7" t="n">
        <v>0</v>
      </c>
      <c r="E16559" s="7" t="s">
        <v>1473</v>
      </c>
      <c r="F16559" s="7" t="n">
        <v>12</v>
      </c>
    </row>
    <row r="16560" spans="1:9">
      <c r="A16560" t="s">
        <v>4</v>
      </c>
      <c r="B16560" s="4" t="s">
        <v>5</v>
      </c>
      <c r="C16560" s="4" t="s">
        <v>13</v>
      </c>
      <c r="D16560" s="4" t="s">
        <v>13</v>
      </c>
      <c r="E16560" s="4" t="s">
        <v>6</v>
      </c>
      <c r="F16560" s="4" t="s">
        <v>10</v>
      </c>
    </row>
    <row r="16561" spans="1:6">
      <c r="A16561" t="n">
        <v>112995</v>
      </c>
      <c r="B16561" s="26" t="n">
        <v>31</v>
      </c>
      <c r="C16561" s="7" t="n">
        <v>1</v>
      </c>
      <c r="D16561" s="7" t="n">
        <v>0</v>
      </c>
      <c r="E16561" s="7" t="s">
        <v>1474</v>
      </c>
      <c r="F16561" s="7" t="n">
        <v>13</v>
      </c>
    </row>
    <row r="16562" spans="1:6">
      <c r="A16562" t="s">
        <v>4</v>
      </c>
      <c r="B16562" s="4" t="s">
        <v>5</v>
      </c>
      <c r="C16562" s="4" t="s">
        <v>13</v>
      </c>
      <c r="D16562" s="4" t="s">
        <v>13</v>
      </c>
      <c r="E16562" s="4" t="s">
        <v>6</v>
      </c>
      <c r="F16562" s="4" t="s">
        <v>10</v>
      </c>
    </row>
    <row r="16563" spans="1:6">
      <c r="A16563" t="n">
        <v>113020</v>
      </c>
      <c r="B16563" s="26" t="n">
        <v>31</v>
      </c>
      <c r="C16563" s="7" t="n">
        <v>1</v>
      </c>
      <c r="D16563" s="7" t="n">
        <v>0</v>
      </c>
      <c r="E16563" s="7" t="s">
        <v>1475</v>
      </c>
      <c r="F16563" s="7" t="n">
        <v>14</v>
      </c>
    </row>
    <row r="16564" spans="1:6">
      <c r="A16564" t="s">
        <v>4</v>
      </c>
      <c r="B16564" s="4" t="s">
        <v>5</v>
      </c>
      <c r="C16564" s="4" t="s">
        <v>13</v>
      </c>
      <c r="D16564" s="4" t="s">
        <v>13</v>
      </c>
      <c r="E16564" s="4" t="s">
        <v>6</v>
      </c>
      <c r="F16564" s="4" t="s">
        <v>10</v>
      </c>
    </row>
    <row r="16565" spans="1:6">
      <c r="A16565" t="n">
        <v>113053</v>
      </c>
      <c r="B16565" s="26" t="n">
        <v>31</v>
      </c>
      <c r="C16565" s="7" t="n">
        <v>1</v>
      </c>
      <c r="D16565" s="7" t="n">
        <v>0</v>
      </c>
      <c r="E16565" s="7" t="s">
        <v>1476</v>
      </c>
      <c r="F16565" s="7" t="n">
        <v>15</v>
      </c>
    </row>
    <row r="16566" spans="1:6">
      <c r="A16566" t="s">
        <v>4</v>
      </c>
      <c r="B16566" s="4" t="s">
        <v>5</v>
      </c>
      <c r="C16566" s="4" t="s">
        <v>13</v>
      </c>
      <c r="D16566" s="4" t="s">
        <v>13</v>
      </c>
      <c r="E16566" s="4" t="s">
        <v>6</v>
      </c>
      <c r="F16566" s="4" t="s">
        <v>10</v>
      </c>
    </row>
    <row r="16567" spans="1:6">
      <c r="A16567" t="n">
        <v>113078</v>
      </c>
      <c r="B16567" s="26" t="n">
        <v>31</v>
      </c>
      <c r="C16567" s="7" t="n">
        <v>1</v>
      </c>
      <c r="D16567" s="7" t="n">
        <v>0</v>
      </c>
      <c r="E16567" s="7" t="s">
        <v>1477</v>
      </c>
      <c r="F16567" s="7" t="n">
        <v>16</v>
      </c>
    </row>
    <row r="16568" spans="1:6">
      <c r="A16568" t="s">
        <v>4</v>
      </c>
      <c r="B16568" s="4" t="s">
        <v>5</v>
      </c>
      <c r="C16568" s="4" t="s">
        <v>13</v>
      </c>
      <c r="D16568" s="4" t="s">
        <v>13</v>
      </c>
      <c r="E16568" s="4" t="s">
        <v>6</v>
      </c>
      <c r="F16568" s="4" t="s">
        <v>10</v>
      </c>
    </row>
    <row r="16569" spans="1:6">
      <c r="A16569" t="n">
        <v>113111</v>
      </c>
      <c r="B16569" s="26" t="n">
        <v>31</v>
      </c>
      <c r="C16569" s="7" t="n">
        <v>1</v>
      </c>
      <c r="D16569" s="7" t="n">
        <v>0</v>
      </c>
      <c r="E16569" s="7" t="s">
        <v>1478</v>
      </c>
      <c r="F16569" s="7" t="n">
        <v>17</v>
      </c>
    </row>
    <row r="16570" spans="1:6">
      <c r="A16570" t="s">
        <v>4</v>
      </c>
      <c r="B16570" s="4" t="s">
        <v>5</v>
      </c>
      <c r="C16570" s="4" t="s">
        <v>13</v>
      </c>
      <c r="D16570" s="4" t="s">
        <v>13</v>
      </c>
      <c r="E16570" s="4" t="s">
        <v>6</v>
      </c>
      <c r="F16570" s="4" t="s">
        <v>10</v>
      </c>
    </row>
    <row r="16571" spans="1:6">
      <c r="A16571" t="n">
        <v>113134</v>
      </c>
      <c r="B16571" s="26" t="n">
        <v>31</v>
      </c>
      <c r="C16571" s="7" t="n">
        <v>1</v>
      </c>
      <c r="D16571" s="7" t="n">
        <v>0</v>
      </c>
      <c r="E16571" s="7" t="s">
        <v>1479</v>
      </c>
      <c r="F16571" s="7" t="n">
        <v>18</v>
      </c>
    </row>
    <row r="16572" spans="1:6">
      <c r="A16572" t="s">
        <v>4</v>
      </c>
      <c r="B16572" s="4" t="s">
        <v>5</v>
      </c>
      <c r="C16572" s="4" t="s">
        <v>13</v>
      </c>
      <c r="D16572" s="4" t="s">
        <v>13</v>
      </c>
      <c r="E16572" s="4" t="s">
        <v>6</v>
      </c>
      <c r="F16572" s="4" t="s">
        <v>10</v>
      </c>
    </row>
    <row r="16573" spans="1:6">
      <c r="A16573" t="n">
        <v>113156</v>
      </c>
      <c r="B16573" s="26" t="n">
        <v>31</v>
      </c>
      <c r="C16573" s="7" t="n">
        <v>1</v>
      </c>
      <c r="D16573" s="7" t="n">
        <v>0</v>
      </c>
      <c r="E16573" s="7" t="s">
        <v>1480</v>
      </c>
      <c r="F16573" s="7" t="n">
        <v>19</v>
      </c>
    </row>
    <row r="16574" spans="1:6">
      <c r="A16574" t="s">
        <v>4</v>
      </c>
      <c r="B16574" s="4" t="s">
        <v>5</v>
      </c>
      <c r="C16574" s="4" t="s">
        <v>13</v>
      </c>
      <c r="D16574" s="4" t="s">
        <v>13</v>
      </c>
      <c r="E16574" s="4" t="s">
        <v>6</v>
      </c>
      <c r="F16574" s="4" t="s">
        <v>10</v>
      </c>
    </row>
    <row r="16575" spans="1:6">
      <c r="A16575" t="n">
        <v>113179</v>
      </c>
      <c r="B16575" s="26" t="n">
        <v>31</v>
      </c>
      <c r="C16575" s="7" t="n">
        <v>1</v>
      </c>
      <c r="D16575" s="7" t="n">
        <v>0</v>
      </c>
      <c r="E16575" s="7" t="s">
        <v>1481</v>
      </c>
      <c r="F16575" s="7" t="n">
        <v>20</v>
      </c>
    </row>
    <row r="16576" spans="1:6">
      <c r="A16576" t="s">
        <v>4</v>
      </c>
      <c r="B16576" s="4" t="s">
        <v>5</v>
      </c>
      <c r="C16576" s="4" t="s">
        <v>13</v>
      </c>
      <c r="D16576" s="4" t="s">
        <v>13</v>
      </c>
      <c r="E16576" s="4" t="s">
        <v>6</v>
      </c>
      <c r="F16576" s="4" t="s">
        <v>10</v>
      </c>
    </row>
    <row r="16577" spans="1:6">
      <c r="A16577" t="n">
        <v>113204</v>
      </c>
      <c r="B16577" s="26" t="n">
        <v>31</v>
      </c>
      <c r="C16577" s="7" t="n">
        <v>1</v>
      </c>
      <c r="D16577" s="7" t="n">
        <v>0</v>
      </c>
      <c r="E16577" s="7" t="s">
        <v>1482</v>
      </c>
      <c r="F16577" s="7" t="n">
        <v>21</v>
      </c>
    </row>
    <row r="16578" spans="1:6">
      <c r="A16578" t="s">
        <v>4</v>
      </c>
      <c r="B16578" s="4" t="s">
        <v>5</v>
      </c>
      <c r="C16578" s="4" t="s">
        <v>13</v>
      </c>
      <c r="D16578" s="4" t="s">
        <v>13</v>
      </c>
      <c r="E16578" s="4" t="s">
        <v>6</v>
      </c>
      <c r="F16578" s="4" t="s">
        <v>10</v>
      </c>
    </row>
    <row r="16579" spans="1:6">
      <c r="A16579" t="n">
        <v>113227</v>
      </c>
      <c r="B16579" s="26" t="n">
        <v>31</v>
      </c>
      <c r="C16579" s="7" t="n">
        <v>1</v>
      </c>
      <c r="D16579" s="7" t="n">
        <v>0</v>
      </c>
      <c r="E16579" s="7" t="s">
        <v>1483</v>
      </c>
      <c r="F16579" s="7" t="n">
        <v>22</v>
      </c>
    </row>
    <row r="16580" spans="1:6">
      <c r="A16580" t="s">
        <v>4</v>
      </c>
      <c r="B16580" s="4" t="s">
        <v>5</v>
      </c>
      <c r="C16580" s="4" t="s">
        <v>13</v>
      </c>
      <c r="D16580" s="4" t="s">
        <v>13</v>
      </c>
      <c r="E16580" s="4" t="s">
        <v>13</v>
      </c>
      <c r="F16580" s="4" t="s">
        <v>10</v>
      </c>
      <c r="G16580" s="4" t="s">
        <v>10</v>
      </c>
      <c r="H16580" s="4" t="s">
        <v>13</v>
      </c>
    </row>
    <row r="16581" spans="1:6">
      <c r="A16581" t="n">
        <v>113252</v>
      </c>
      <c r="B16581" s="26" t="n">
        <v>31</v>
      </c>
      <c r="C16581" s="7" t="n">
        <v>2</v>
      </c>
      <c r="D16581" s="7" t="n">
        <v>0</v>
      </c>
      <c r="E16581" s="7" t="n">
        <v>1</v>
      </c>
      <c r="F16581" s="7" t="n">
        <v>65535</v>
      </c>
      <c r="G16581" s="7" t="n">
        <v>65535</v>
      </c>
      <c r="H16581" s="7" t="n">
        <v>0</v>
      </c>
    </row>
    <row r="16582" spans="1:6">
      <c r="A16582" t="s">
        <v>4</v>
      </c>
      <c r="B16582" s="4" t="s">
        <v>5</v>
      </c>
      <c r="C16582" s="4" t="s">
        <v>13</v>
      </c>
      <c r="D16582" s="4" t="s">
        <v>13</v>
      </c>
      <c r="E16582" s="4" t="s">
        <v>13</v>
      </c>
    </row>
    <row r="16583" spans="1:6">
      <c r="A16583" t="n">
        <v>113261</v>
      </c>
      <c r="B16583" s="26" t="n">
        <v>31</v>
      </c>
      <c r="C16583" s="7" t="n">
        <v>4</v>
      </c>
      <c r="D16583" s="7" t="n">
        <v>0</v>
      </c>
      <c r="E16583" s="7" t="n">
        <v>0</v>
      </c>
    </row>
    <row r="16584" spans="1:6">
      <c r="A16584" t="s">
        <v>4</v>
      </c>
      <c r="B16584" s="4" t="s">
        <v>5</v>
      </c>
      <c r="C16584" s="4" t="s">
        <v>13</v>
      </c>
      <c r="D16584" s="4" t="s">
        <v>13</v>
      </c>
    </row>
    <row r="16585" spans="1:6">
      <c r="A16585" t="n">
        <v>113265</v>
      </c>
      <c r="B16585" s="26" t="n">
        <v>31</v>
      </c>
      <c r="C16585" s="7" t="n">
        <v>3</v>
      </c>
      <c r="D16585" s="7" t="n">
        <v>0</v>
      </c>
    </row>
    <row r="16586" spans="1:6">
      <c r="A16586" t="s">
        <v>4</v>
      </c>
      <c r="B16586" s="4" t="s">
        <v>5</v>
      </c>
      <c r="C16586" s="4" t="s">
        <v>13</v>
      </c>
      <c r="D16586" s="4" t="s">
        <v>10</v>
      </c>
      <c r="E16586" s="4" t="s">
        <v>9</v>
      </c>
    </row>
    <row r="16587" spans="1:6">
      <c r="A16587" t="n">
        <v>113268</v>
      </c>
      <c r="B16587" s="21" t="n">
        <v>101</v>
      </c>
      <c r="C16587" s="7" t="n">
        <v>0</v>
      </c>
      <c r="D16587" s="7" t="n">
        <v>254</v>
      </c>
      <c r="E16587" s="7" t="n">
        <v>1</v>
      </c>
    </row>
    <row r="16588" spans="1:6">
      <c r="A16588" t="s">
        <v>4</v>
      </c>
      <c r="B16588" s="4" t="s">
        <v>5</v>
      </c>
      <c r="C16588" s="4" t="s">
        <v>13</v>
      </c>
      <c r="D16588" s="4" t="s">
        <v>6</v>
      </c>
    </row>
    <row r="16589" spans="1:6">
      <c r="A16589" t="n">
        <v>113276</v>
      </c>
      <c r="B16589" s="30" t="n">
        <v>2</v>
      </c>
      <c r="C16589" s="7" t="n">
        <v>11</v>
      </c>
      <c r="D16589" s="7" t="s">
        <v>562</v>
      </c>
    </row>
    <row r="16590" spans="1:6">
      <c r="A16590" t="s">
        <v>4</v>
      </c>
      <c r="B16590" s="4" t="s">
        <v>5</v>
      </c>
      <c r="C16590" s="4" t="s">
        <v>13</v>
      </c>
      <c r="D16590" s="4" t="s">
        <v>6</v>
      </c>
    </row>
    <row r="16591" spans="1:6">
      <c r="A16591" t="n">
        <v>113292</v>
      </c>
      <c r="B16591" s="30" t="n">
        <v>2</v>
      </c>
      <c r="C16591" s="7" t="n">
        <v>11</v>
      </c>
      <c r="D16591" s="7" t="s">
        <v>563</v>
      </c>
    </row>
    <row r="16592" spans="1:6">
      <c r="A16592" t="s">
        <v>4</v>
      </c>
      <c r="B16592" s="4" t="s">
        <v>5</v>
      </c>
      <c r="C16592" s="4" t="s">
        <v>13</v>
      </c>
      <c r="D16592" s="4" t="s">
        <v>13</v>
      </c>
      <c r="E16592" s="4" t="s">
        <v>13</v>
      </c>
      <c r="F16592" s="4" t="s">
        <v>13</v>
      </c>
      <c r="G16592" s="4" t="s">
        <v>10</v>
      </c>
      <c r="H16592" s="4" t="s">
        <v>84</v>
      </c>
      <c r="I16592" s="4" t="s">
        <v>10</v>
      </c>
      <c r="J16592" s="4" t="s">
        <v>84</v>
      </c>
      <c r="K16592" s="4" t="s">
        <v>10</v>
      </c>
      <c r="L16592" s="4" t="s">
        <v>84</v>
      </c>
      <c r="M16592" s="4" t="s">
        <v>10</v>
      </c>
      <c r="N16592" s="4" t="s">
        <v>84</v>
      </c>
      <c r="O16592" s="4" t="s">
        <v>10</v>
      </c>
      <c r="P16592" s="4" t="s">
        <v>84</v>
      </c>
      <c r="Q16592" s="4" t="s">
        <v>10</v>
      </c>
      <c r="R16592" s="4" t="s">
        <v>84</v>
      </c>
      <c r="S16592" s="4" t="s">
        <v>10</v>
      </c>
      <c r="T16592" s="4" t="s">
        <v>84</v>
      </c>
      <c r="U16592" s="4" t="s">
        <v>10</v>
      </c>
      <c r="V16592" s="4" t="s">
        <v>84</v>
      </c>
      <c r="W16592" s="4" t="s">
        <v>10</v>
      </c>
      <c r="X16592" s="4" t="s">
        <v>84</v>
      </c>
      <c r="Y16592" s="4" t="s">
        <v>10</v>
      </c>
      <c r="Z16592" s="4" t="s">
        <v>84</v>
      </c>
      <c r="AA16592" s="4" t="s">
        <v>10</v>
      </c>
      <c r="AB16592" s="4" t="s">
        <v>84</v>
      </c>
      <c r="AC16592" s="4" t="s">
        <v>10</v>
      </c>
      <c r="AD16592" s="4" t="s">
        <v>84</v>
      </c>
      <c r="AE16592" s="4" t="s">
        <v>10</v>
      </c>
      <c r="AF16592" s="4" t="s">
        <v>84</v>
      </c>
      <c r="AG16592" s="4" t="s">
        <v>10</v>
      </c>
      <c r="AH16592" s="4" t="s">
        <v>84</v>
      </c>
      <c r="AI16592" s="4" t="s">
        <v>10</v>
      </c>
      <c r="AJ16592" s="4" t="s">
        <v>84</v>
      </c>
      <c r="AK16592" s="4" t="s">
        <v>10</v>
      </c>
      <c r="AL16592" s="4" t="s">
        <v>84</v>
      </c>
      <c r="AM16592" s="4" t="s">
        <v>10</v>
      </c>
      <c r="AN16592" s="4" t="s">
        <v>84</v>
      </c>
      <c r="AO16592" s="4" t="s">
        <v>10</v>
      </c>
      <c r="AP16592" s="4" t="s">
        <v>84</v>
      </c>
      <c r="AQ16592" s="4" t="s">
        <v>10</v>
      </c>
      <c r="AR16592" s="4" t="s">
        <v>84</v>
      </c>
      <c r="AS16592" s="4" t="s">
        <v>10</v>
      </c>
      <c r="AT16592" s="4" t="s">
        <v>84</v>
      </c>
      <c r="AU16592" s="4" t="s">
        <v>10</v>
      </c>
      <c r="AV16592" s="4" t="s">
        <v>84</v>
      </c>
      <c r="AW16592" s="4" t="s">
        <v>84</v>
      </c>
    </row>
    <row r="16593" spans="1:49">
      <c r="A16593" t="n">
        <v>113313</v>
      </c>
      <c r="B16593" s="27" t="n">
        <v>6</v>
      </c>
      <c r="C16593" s="7" t="n">
        <v>35</v>
      </c>
      <c r="D16593" s="7" t="n">
        <v>0</v>
      </c>
      <c r="E16593" s="7" t="n">
        <v>1</v>
      </c>
      <c r="F16593" s="7" t="n">
        <v>21</v>
      </c>
      <c r="G16593" s="7" t="n">
        <v>2</v>
      </c>
      <c r="H16593" s="16" t="n">
        <f t="normal" ca="1">A16595</f>
        <v>0</v>
      </c>
      <c r="I16593" s="7" t="n">
        <v>3</v>
      </c>
      <c r="J16593" s="16" t="n">
        <f t="normal" ca="1">A16595</f>
        <v>0</v>
      </c>
      <c r="K16593" s="7" t="n">
        <v>5</v>
      </c>
      <c r="L16593" s="16" t="n">
        <f t="normal" ca="1">A16611</f>
        <v>0</v>
      </c>
      <c r="M16593" s="7" t="n">
        <v>6</v>
      </c>
      <c r="N16593" s="16" t="n">
        <f t="normal" ca="1">A16611</f>
        <v>0</v>
      </c>
      <c r="O16593" s="7" t="n">
        <v>8</v>
      </c>
      <c r="P16593" s="16" t="n">
        <f t="normal" ca="1">A16635</f>
        <v>0</v>
      </c>
      <c r="Q16593" s="7" t="n">
        <v>9</v>
      </c>
      <c r="R16593" s="16" t="n">
        <f t="normal" ca="1">A16635</f>
        <v>0</v>
      </c>
      <c r="S16593" s="7" t="n">
        <v>11</v>
      </c>
      <c r="T16593" s="16" t="n">
        <f t="normal" ca="1">A16653</f>
        <v>0</v>
      </c>
      <c r="U16593" s="7" t="n">
        <v>12</v>
      </c>
      <c r="V16593" s="16" t="n">
        <f t="normal" ca="1">A16653</f>
        <v>0</v>
      </c>
      <c r="W16593" s="7" t="n">
        <v>14</v>
      </c>
      <c r="X16593" s="16" t="n">
        <f t="normal" ca="1">A16679</f>
        <v>0</v>
      </c>
      <c r="Y16593" s="7" t="n">
        <v>15</v>
      </c>
      <c r="Z16593" s="16" t="n">
        <f t="normal" ca="1">A16679</f>
        <v>0</v>
      </c>
      <c r="AA16593" s="7" t="n">
        <v>17</v>
      </c>
      <c r="AB16593" s="16" t="n">
        <f t="normal" ca="1">A16697</f>
        <v>0</v>
      </c>
      <c r="AC16593" s="7" t="n">
        <v>18</v>
      </c>
      <c r="AD16593" s="16" t="n">
        <f t="normal" ca="1">A16697</f>
        <v>0</v>
      </c>
      <c r="AE16593" s="7" t="n">
        <v>20</v>
      </c>
      <c r="AF16593" s="16" t="n">
        <f t="normal" ca="1">A16715</f>
        <v>0</v>
      </c>
      <c r="AG16593" s="7" t="n">
        <v>21</v>
      </c>
      <c r="AH16593" s="16" t="n">
        <f t="normal" ca="1">A16715</f>
        <v>0</v>
      </c>
      <c r="AI16593" s="7" t="n">
        <v>22</v>
      </c>
      <c r="AJ16593" s="16" t="n">
        <f t="normal" ca="1">A16741</f>
        <v>0</v>
      </c>
      <c r="AK16593" s="7" t="n">
        <v>4</v>
      </c>
      <c r="AL16593" s="16" t="n">
        <f t="normal" ca="1">A16749</f>
        <v>0</v>
      </c>
      <c r="AM16593" s="7" t="n">
        <v>7</v>
      </c>
      <c r="AN16593" s="16" t="n">
        <f t="normal" ca="1">A16749</f>
        <v>0</v>
      </c>
      <c r="AO16593" s="7" t="n">
        <v>10</v>
      </c>
      <c r="AP16593" s="16" t="n">
        <f t="normal" ca="1">A16749</f>
        <v>0</v>
      </c>
      <c r="AQ16593" s="7" t="n">
        <v>13</v>
      </c>
      <c r="AR16593" s="16" t="n">
        <f t="normal" ca="1">A16749</f>
        <v>0</v>
      </c>
      <c r="AS16593" s="7" t="n">
        <v>16</v>
      </c>
      <c r="AT16593" s="16" t="n">
        <f t="normal" ca="1">A16749</f>
        <v>0</v>
      </c>
      <c r="AU16593" s="7" t="n">
        <v>19</v>
      </c>
      <c r="AV16593" s="16" t="n">
        <f t="normal" ca="1">A16749</f>
        <v>0</v>
      </c>
      <c r="AW16593" s="16" t="n">
        <f t="normal" ca="1">A16815</f>
        <v>0</v>
      </c>
    </row>
    <row r="16594" spans="1:49">
      <c r="A16594" t="s">
        <v>4</v>
      </c>
      <c r="B16594" s="4" t="s">
        <v>5</v>
      </c>
      <c r="C16594" s="4" t="s">
        <v>10</v>
      </c>
    </row>
    <row r="16595" spans="1:49">
      <c r="A16595" t="n">
        <v>113448</v>
      </c>
      <c r="B16595" s="9" t="n">
        <v>12</v>
      </c>
      <c r="C16595" s="7" t="n">
        <v>8945</v>
      </c>
    </row>
    <row r="16596" spans="1:49">
      <c r="A16596" t="s">
        <v>4</v>
      </c>
      <c r="B16596" s="4" t="s">
        <v>5</v>
      </c>
      <c r="C16596" s="4" t="s">
        <v>10</v>
      </c>
    </row>
    <row r="16597" spans="1:49">
      <c r="A16597" t="n">
        <v>113451</v>
      </c>
      <c r="B16597" s="17" t="n">
        <v>13</v>
      </c>
      <c r="C16597" s="7" t="n">
        <v>8949</v>
      </c>
    </row>
    <row r="16598" spans="1:49">
      <c r="A16598" t="s">
        <v>4</v>
      </c>
      <c r="B16598" s="4" t="s">
        <v>5</v>
      </c>
      <c r="C16598" s="4" t="s">
        <v>13</v>
      </c>
      <c r="D16598" s="4" t="s">
        <v>13</v>
      </c>
      <c r="E16598" s="4" t="s">
        <v>13</v>
      </c>
      <c r="F16598" s="4" t="s">
        <v>9</v>
      </c>
      <c r="G16598" s="4" t="s">
        <v>13</v>
      </c>
      <c r="H16598" s="4" t="s">
        <v>13</v>
      </c>
      <c r="I16598" s="4" t="s">
        <v>84</v>
      </c>
    </row>
    <row r="16599" spans="1:49">
      <c r="A16599" t="n">
        <v>113454</v>
      </c>
      <c r="B16599" s="15" t="n">
        <v>5</v>
      </c>
      <c r="C16599" s="7" t="n">
        <v>35</v>
      </c>
      <c r="D16599" s="7" t="n">
        <v>0</v>
      </c>
      <c r="E16599" s="7" t="n">
        <v>0</v>
      </c>
      <c r="F16599" s="7" t="n">
        <v>2</v>
      </c>
      <c r="G16599" s="7" t="n">
        <v>2</v>
      </c>
      <c r="H16599" s="7" t="n">
        <v>1</v>
      </c>
      <c r="I16599" s="16" t="n">
        <f t="normal" ca="1">A16605</f>
        <v>0</v>
      </c>
    </row>
    <row r="16600" spans="1:49">
      <c r="A16600" t="s">
        <v>4</v>
      </c>
      <c r="B16600" s="4" t="s">
        <v>5</v>
      </c>
      <c r="C16600" s="4" t="s">
        <v>6</v>
      </c>
      <c r="D16600" s="4" t="s">
        <v>6</v>
      </c>
      <c r="E16600" s="4" t="s">
        <v>13</v>
      </c>
    </row>
    <row r="16601" spans="1:49">
      <c r="A16601" t="n">
        <v>113468</v>
      </c>
      <c r="B16601" s="45" t="n">
        <v>30</v>
      </c>
      <c r="C16601" s="7" t="s">
        <v>1253</v>
      </c>
      <c r="D16601" s="7" t="s">
        <v>12</v>
      </c>
      <c r="E16601" s="7" t="n">
        <v>0</v>
      </c>
    </row>
    <row r="16602" spans="1:49">
      <c r="A16602" t="s">
        <v>4</v>
      </c>
      <c r="B16602" s="4" t="s">
        <v>5</v>
      </c>
      <c r="C16602" s="4" t="s">
        <v>84</v>
      </c>
    </row>
    <row r="16603" spans="1:49">
      <c r="A16603" t="n">
        <v>113477</v>
      </c>
      <c r="B16603" s="29" t="n">
        <v>3</v>
      </c>
      <c r="C16603" s="16" t="n">
        <f t="normal" ca="1">A16609</f>
        <v>0</v>
      </c>
    </row>
    <row r="16604" spans="1:49">
      <c r="A16604" t="s">
        <v>4</v>
      </c>
      <c r="B16604" s="4" t="s">
        <v>5</v>
      </c>
      <c r="C16604" s="4" t="s">
        <v>10</v>
      </c>
    </row>
    <row r="16605" spans="1:49">
      <c r="A16605" t="n">
        <v>113482</v>
      </c>
      <c r="B16605" s="9" t="n">
        <v>12</v>
      </c>
      <c r="C16605" s="7" t="n">
        <v>8947</v>
      </c>
    </row>
    <row r="16606" spans="1:49">
      <c r="A16606" t="s">
        <v>4</v>
      </c>
      <c r="B16606" s="4" t="s">
        <v>5</v>
      </c>
      <c r="C16606" s="4" t="s">
        <v>6</v>
      </c>
      <c r="D16606" s="4" t="s">
        <v>6</v>
      </c>
      <c r="E16606" s="4" t="s">
        <v>13</v>
      </c>
    </row>
    <row r="16607" spans="1:49">
      <c r="A16607" t="n">
        <v>113485</v>
      </c>
      <c r="B16607" s="45" t="n">
        <v>30</v>
      </c>
      <c r="C16607" s="7" t="s">
        <v>1484</v>
      </c>
      <c r="D16607" s="7" t="s">
        <v>12</v>
      </c>
      <c r="E16607" s="7" t="n">
        <v>0</v>
      </c>
    </row>
    <row r="16608" spans="1:49">
      <c r="A16608" t="s">
        <v>4</v>
      </c>
      <c r="B16608" s="4" t="s">
        <v>5</v>
      </c>
      <c r="C16608" s="4" t="s">
        <v>84</v>
      </c>
    </row>
    <row r="16609" spans="1:49">
      <c r="A16609" t="n">
        <v>113494</v>
      </c>
      <c r="B16609" s="29" t="n">
        <v>3</v>
      </c>
      <c r="C16609" s="16" t="n">
        <f t="normal" ca="1">A16819</f>
        <v>0</v>
      </c>
    </row>
    <row r="16610" spans="1:49">
      <c r="A16610" t="s">
        <v>4</v>
      </c>
      <c r="B16610" s="4" t="s">
        <v>5</v>
      </c>
      <c r="C16610" s="4" t="s">
        <v>13</v>
      </c>
    </row>
    <row r="16611" spans="1:49">
      <c r="A16611" t="n">
        <v>113499</v>
      </c>
      <c r="B16611" s="31" t="n">
        <v>64</v>
      </c>
      <c r="C16611" s="7" t="n">
        <v>2</v>
      </c>
    </row>
    <row r="16612" spans="1:49">
      <c r="A16612" t="s">
        <v>4</v>
      </c>
      <c r="B16612" s="4" t="s">
        <v>5</v>
      </c>
      <c r="C16612" s="4" t="s">
        <v>13</v>
      </c>
      <c r="D16612" s="4" t="s">
        <v>10</v>
      </c>
    </row>
    <row r="16613" spans="1:49">
      <c r="A16613" t="n">
        <v>113501</v>
      </c>
      <c r="B16613" s="31" t="n">
        <v>64</v>
      </c>
      <c r="C16613" s="7" t="n">
        <v>0</v>
      </c>
      <c r="D16613" s="7" t="n">
        <v>0</v>
      </c>
    </row>
    <row r="16614" spans="1:49">
      <c r="A16614" t="s">
        <v>4</v>
      </c>
      <c r="B16614" s="4" t="s">
        <v>5</v>
      </c>
      <c r="C16614" s="4" t="s">
        <v>13</v>
      </c>
      <c r="D16614" s="4" t="s">
        <v>10</v>
      </c>
    </row>
    <row r="16615" spans="1:49">
      <c r="A16615" t="n">
        <v>113505</v>
      </c>
      <c r="B16615" s="31" t="n">
        <v>64</v>
      </c>
      <c r="C16615" s="7" t="n">
        <v>0</v>
      </c>
      <c r="D16615" s="7" t="n">
        <v>8</v>
      </c>
    </row>
    <row r="16616" spans="1:49">
      <c r="A16616" t="s">
        <v>4</v>
      </c>
      <c r="B16616" s="4" t="s">
        <v>5</v>
      </c>
      <c r="C16616" s="4" t="s">
        <v>13</v>
      </c>
      <c r="D16616" s="4" t="s">
        <v>10</v>
      </c>
    </row>
    <row r="16617" spans="1:49">
      <c r="A16617" t="n">
        <v>113509</v>
      </c>
      <c r="B16617" s="31" t="n">
        <v>64</v>
      </c>
      <c r="C16617" s="7" t="n">
        <v>4</v>
      </c>
      <c r="D16617" s="7" t="n">
        <v>0</v>
      </c>
    </row>
    <row r="16618" spans="1:49">
      <c r="A16618" t="s">
        <v>4</v>
      </c>
      <c r="B16618" s="4" t="s">
        <v>5</v>
      </c>
      <c r="C16618" s="4" t="s">
        <v>10</v>
      </c>
    </row>
    <row r="16619" spans="1:49">
      <c r="A16619" t="n">
        <v>113513</v>
      </c>
      <c r="B16619" s="9" t="n">
        <v>12</v>
      </c>
      <c r="C16619" s="7" t="n">
        <v>8951</v>
      </c>
    </row>
    <row r="16620" spans="1:49">
      <c r="A16620" t="s">
        <v>4</v>
      </c>
      <c r="B16620" s="4" t="s">
        <v>5</v>
      </c>
      <c r="C16620" s="4" t="s">
        <v>10</v>
      </c>
    </row>
    <row r="16621" spans="1:49">
      <c r="A16621" t="n">
        <v>113516</v>
      </c>
      <c r="B16621" s="9" t="n">
        <v>12</v>
      </c>
      <c r="C16621" s="7" t="n">
        <v>8950</v>
      </c>
    </row>
    <row r="16622" spans="1:49">
      <c r="A16622" t="s">
        <v>4</v>
      </c>
      <c r="B16622" s="4" t="s">
        <v>5</v>
      </c>
      <c r="C16622" s="4" t="s">
        <v>10</v>
      </c>
    </row>
    <row r="16623" spans="1:49">
      <c r="A16623" t="n">
        <v>113519</v>
      </c>
      <c r="B16623" s="17" t="n">
        <v>13</v>
      </c>
      <c r="C16623" s="7" t="n">
        <v>8953</v>
      </c>
    </row>
    <row r="16624" spans="1:49">
      <c r="A16624" t="s">
        <v>4</v>
      </c>
      <c r="B16624" s="4" t="s">
        <v>5</v>
      </c>
      <c r="C16624" s="4" t="s">
        <v>13</v>
      </c>
      <c r="D16624" s="4" t="s">
        <v>13</v>
      </c>
      <c r="E16624" s="4" t="s">
        <v>13</v>
      </c>
      <c r="F16624" s="4" t="s">
        <v>9</v>
      </c>
      <c r="G16624" s="4" t="s">
        <v>13</v>
      </c>
      <c r="H16624" s="4" t="s">
        <v>13</v>
      </c>
      <c r="I16624" s="4" t="s">
        <v>84</v>
      </c>
    </row>
    <row r="16625" spans="1:9">
      <c r="A16625" t="n">
        <v>113522</v>
      </c>
      <c r="B16625" s="15" t="n">
        <v>5</v>
      </c>
      <c r="C16625" s="7" t="n">
        <v>35</v>
      </c>
      <c r="D16625" s="7" t="n">
        <v>0</v>
      </c>
      <c r="E16625" s="7" t="n">
        <v>0</v>
      </c>
      <c r="F16625" s="7" t="n">
        <v>5</v>
      </c>
      <c r="G16625" s="7" t="n">
        <v>2</v>
      </c>
      <c r="H16625" s="7" t="n">
        <v>1</v>
      </c>
      <c r="I16625" s="16" t="n">
        <f t="normal" ca="1">A16631</f>
        <v>0</v>
      </c>
    </row>
    <row r="16626" spans="1:9">
      <c r="A16626" t="s">
        <v>4</v>
      </c>
      <c r="B16626" s="4" t="s">
        <v>5</v>
      </c>
      <c r="C16626" s="4" t="s">
        <v>6</v>
      </c>
      <c r="D16626" s="4" t="s">
        <v>6</v>
      </c>
      <c r="E16626" s="4" t="s">
        <v>13</v>
      </c>
    </row>
    <row r="16627" spans="1:9">
      <c r="A16627" t="n">
        <v>113536</v>
      </c>
      <c r="B16627" s="45" t="n">
        <v>30</v>
      </c>
      <c r="C16627" s="7" t="s">
        <v>1260</v>
      </c>
      <c r="D16627" s="7" t="s">
        <v>12</v>
      </c>
      <c r="E16627" s="7" t="n">
        <v>0</v>
      </c>
    </row>
    <row r="16628" spans="1:9">
      <c r="A16628" t="s">
        <v>4</v>
      </c>
      <c r="B16628" s="4" t="s">
        <v>5</v>
      </c>
      <c r="C16628" s="4" t="s">
        <v>84</v>
      </c>
    </row>
    <row r="16629" spans="1:9">
      <c r="A16629" t="n">
        <v>113545</v>
      </c>
      <c r="B16629" s="29" t="n">
        <v>3</v>
      </c>
      <c r="C16629" s="16" t="n">
        <f t="normal" ca="1">A16633</f>
        <v>0</v>
      </c>
    </row>
    <row r="16630" spans="1:9">
      <c r="A16630" t="s">
        <v>4</v>
      </c>
      <c r="B16630" s="4" t="s">
        <v>5</v>
      </c>
      <c r="C16630" s="4" t="s">
        <v>6</v>
      </c>
      <c r="D16630" s="4" t="s">
        <v>6</v>
      </c>
      <c r="E16630" s="4" t="s">
        <v>13</v>
      </c>
    </row>
    <row r="16631" spans="1:9">
      <c r="A16631" t="n">
        <v>113550</v>
      </c>
      <c r="B16631" s="45" t="n">
        <v>30</v>
      </c>
      <c r="C16631" s="7" t="s">
        <v>1485</v>
      </c>
      <c r="D16631" s="7" t="s">
        <v>12</v>
      </c>
      <c r="E16631" s="7" t="n">
        <v>0</v>
      </c>
    </row>
    <row r="16632" spans="1:9">
      <c r="A16632" t="s">
        <v>4</v>
      </c>
      <c r="B16632" s="4" t="s">
        <v>5</v>
      </c>
      <c r="C16632" s="4" t="s">
        <v>84</v>
      </c>
    </row>
    <row r="16633" spans="1:9">
      <c r="A16633" t="n">
        <v>113559</v>
      </c>
      <c r="B16633" s="29" t="n">
        <v>3</v>
      </c>
      <c r="C16633" s="16" t="n">
        <f t="normal" ca="1">A16819</f>
        <v>0</v>
      </c>
    </row>
    <row r="16634" spans="1:9">
      <c r="A16634" t="s">
        <v>4</v>
      </c>
      <c r="B16634" s="4" t="s">
        <v>5</v>
      </c>
      <c r="C16634" s="4" t="s">
        <v>10</v>
      </c>
    </row>
    <row r="16635" spans="1:9">
      <c r="A16635" t="n">
        <v>113564</v>
      </c>
      <c r="B16635" s="9" t="n">
        <v>12</v>
      </c>
      <c r="C16635" s="7" t="n">
        <v>8955</v>
      </c>
    </row>
    <row r="16636" spans="1:9">
      <c r="A16636" t="s">
        <v>4</v>
      </c>
      <c r="B16636" s="4" t="s">
        <v>5</v>
      </c>
      <c r="C16636" s="4" t="s">
        <v>10</v>
      </c>
    </row>
    <row r="16637" spans="1:9">
      <c r="A16637" t="n">
        <v>113567</v>
      </c>
      <c r="B16637" s="9" t="n">
        <v>12</v>
      </c>
      <c r="C16637" s="7" t="n">
        <v>8954</v>
      </c>
    </row>
    <row r="16638" spans="1:9">
      <c r="A16638" t="s">
        <v>4</v>
      </c>
      <c r="B16638" s="4" t="s">
        <v>5</v>
      </c>
      <c r="C16638" s="4" t="s">
        <v>10</v>
      </c>
    </row>
    <row r="16639" spans="1:9">
      <c r="A16639" t="n">
        <v>113570</v>
      </c>
      <c r="B16639" s="17" t="n">
        <v>13</v>
      </c>
      <c r="C16639" s="7" t="n">
        <v>8958</v>
      </c>
    </row>
    <row r="16640" spans="1:9">
      <c r="A16640" t="s">
        <v>4</v>
      </c>
      <c r="B16640" s="4" t="s">
        <v>5</v>
      </c>
      <c r="C16640" s="4" t="s">
        <v>13</v>
      </c>
      <c r="D16640" s="4" t="s">
        <v>13</v>
      </c>
      <c r="E16640" s="4" t="s">
        <v>13</v>
      </c>
      <c r="F16640" s="4" t="s">
        <v>9</v>
      </c>
      <c r="G16640" s="4" t="s">
        <v>13</v>
      </c>
      <c r="H16640" s="4" t="s">
        <v>13</v>
      </c>
      <c r="I16640" s="4" t="s">
        <v>84</v>
      </c>
    </row>
    <row r="16641" spans="1:9">
      <c r="A16641" t="n">
        <v>113573</v>
      </c>
      <c r="B16641" s="15" t="n">
        <v>5</v>
      </c>
      <c r="C16641" s="7" t="n">
        <v>35</v>
      </c>
      <c r="D16641" s="7" t="n">
        <v>0</v>
      </c>
      <c r="E16641" s="7" t="n">
        <v>0</v>
      </c>
      <c r="F16641" s="7" t="n">
        <v>8</v>
      </c>
      <c r="G16641" s="7" t="n">
        <v>2</v>
      </c>
      <c r="H16641" s="7" t="n">
        <v>1</v>
      </c>
      <c r="I16641" s="16" t="n">
        <f t="normal" ca="1">A16647</f>
        <v>0</v>
      </c>
    </row>
    <row r="16642" spans="1:9">
      <c r="A16642" t="s">
        <v>4</v>
      </c>
      <c r="B16642" s="4" t="s">
        <v>5</v>
      </c>
      <c r="C16642" s="4" t="s">
        <v>6</v>
      </c>
      <c r="D16642" s="4" t="s">
        <v>6</v>
      </c>
      <c r="E16642" s="4" t="s">
        <v>13</v>
      </c>
    </row>
    <row r="16643" spans="1:9">
      <c r="A16643" t="n">
        <v>113587</v>
      </c>
      <c r="B16643" s="45" t="n">
        <v>30</v>
      </c>
      <c r="C16643" s="7" t="s">
        <v>1486</v>
      </c>
      <c r="D16643" s="7" t="s">
        <v>12</v>
      </c>
      <c r="E16643" s="7" t="n">
        <v>0</v>
      </c>
    </row>
    <row r="16644" spans="1:9">
      <c r="A16644" t="s">
        <v>4</v>
      </c>
      <c r="B16644" s="4" t="s">
        <v>5</v>
      </c>
      <c r="C16644" s="4" t="s">
        <v>84</v>
      </c>
    </row>
    <row r="16645" spans="1:9">
      <c r="A16645" t="n">
        <v>113596</v>
      </c>
      <c r="B16645" s="29" t="n">
        <v>3</v>
      </c>
      <c r="C16645" s="16" t="n">
        <f t="normal" ca="1">A16651</f>
        <v>0</v>
      </c>
    </row>
    <row r="16646" spans="1:9">
      <c r="A16646" t="s">
        <v>4</v>
      </c>
      <c r="B16646" s="4" t="s">
        <v>5</v>
      </c>
      <c r="C16646" s="4" t="s">
        <v>10</v>
      </c>
    </row>
    <row r="16647" spans="1:9">
      <c r="A16647" t="n">
        <v>113601</v>
      </c>
      <c r="B16647" s="9" t="n">
        <v>12</v>
      </c>
      <c r="C16647" s="7" t="n">
        <v>8957</v>
      </c>
    </row>
    <row r="16648" spans="1:9">
      <c r="A16648" t="s">
        <v>4</v>
      </c>
      <c r="B16648" s="4" t="s">
        <v>5</v>
      </c>
      <c r="C16648" s="4" t="s">
        <v>6</v>
      </c>
      <c r="D16648" s="4" t="s">
        <v>6</v>
      </c>
      <c r="E16648" s="4" t="s">
        <v>13</v>
      </c>
    </row>
    <row r="16649" spans="1:9">
      <c r="A16649" t="n">
        <v>113604</v>
      </c>
      <c r="B16649" s="45" t="n">
        <v>30</v>
      </c>
      <c r="C16649" s="7" t="s">
        <v>1487</v>
      </c>
      <c r="D16649" s="7" t="s">
        <v>12</v>
      </c>
      <c r="E16649" s="7" t="n">
        <v>0</v>
      </c>
    </row>
    <row r="16650" spans="1:9">
      <c r="A16650" t="s">
        <v>4</v>
      </c>
      <c r="B16650" s="4" t="s">
        <v>5</v>
      </c>
      <c r="C16650" s="4" t="s">
        <v>84</v>
      </c>
    </row>
    <row r="16651" spans="1:9">
      <c r="A16651" t="n">
        <v>113613</v>
      </c>
      <c r="B16651" s="29" t="n">
        <v>3</v>
      </c>
      <c r="C16651" s="16" t="n">
        <f t="normal" ca="1">A16819</f>
        <v>0</v>
      </c>
    </row>
    <row r="16652" spans="1:9">
      <c r="A16652" t="s">
        <v>4</v>
      </c>
      <c r="B16652" s="4" t="s">
        <v>5</v>
      </c>
      <c r="C16652" s="4" t="s">
        <v>13</v>
      </c>
    </row>
    <row r="16653" spans="1:9">
      <c r="A16653" t="n">
        <v>113618</v>
      </c>
      <c r="B16653" s="31" t="n">
        <v>64</v>
      </c>
      <c r="C16653" s="7" t="n">
        <v>2</v>
      </c>
    </row>
    <row r="16654" spans="1:9">
      <c r="A16654" t="s">
        <v>4</v>
      </c>
      <c r="B16654" s="4" t="s">
        <v>5</v>
      </c>
      <c r="C16654" s="4" t="s">
        <v>13</v>
      </c>
      <c r="D16654" s="4" t="s">
        <v>10</v>
      </c>
    </row>
    <row r="16655" spans="1:9">
      <c r="A16655" t="n">
        <v>113620</v>
      </c>
      <c r="B16655" s="31" t="n">
        <v>64</v>
      </c>
      <c r="C16655" s="7" t="n">
        <v>0</v>
      </c>
      <c r="D16655" s="7" t="n">
        <v>0</v>
      </c>
    </row>
    <row r="16656" spans="1:9">
      <c r="A16656" t="s">
        <v>4</v>
      </c>
      <c r="B16656" s="4" t="s">
        <v>5</v>
      </c>
      <c r="C16656" s="4" t="s">
        <v>13</v>
      </c>
      <c r="D16656" s="4" t="s">
        <v>10</v>
      </c>
    </row>
    <row r="16657" spans="1:9">
      <c r="A16657" t="n">
        <v>113624</v>
      </c>
      <c r="B16657" s="31" t="n">
        <v>64</v>
      </c>
      <c r="C16657" s="7" t="n">
        <v>0</v>
      </c>
      <c r="D16657" s="7" t="n">
        <v>8</v>
      </c>
    </row>
    <row r="16658" spans="1:9">
      <c r="A16658" t="s">
        <v>4</v>
      </c>
      <c r="B16658" s="4" t="s">
        <v>5</v>
      </c>
      <c r="C16658" s="4" t="s">
        <v>13</v>
      </c>
      <c r="D16658" s="4" t="s">
        <v>10</v>
      </c>
    </row>
    <row r="16659" spans="1:9">
      <c r="A16659" t="n">
        <v>113628</v>
      </c>
      <c r="B16659" s="31" t="n">
        <v>64</v>
      </c>
      <c r="C16659" s="7" t="n">
        <v>4</v>
      </c>
      <c r="D16659" s="7" t="n">
        <v>0</v>
      </c>
    </row>
    <row r="16660" spans="1:9">
      <c r="A16660" t="s">
        <v>4</v>
      </c>
      <c r="B16660" s="4" t="s">
        <v>5</v>
      </c>
      <c r="C16660" s="4" t="s">
        <v>10</v>
      </c>
    </row>
    <row r="16661" spans="1:9">
      <c r="A16661" t="n">
        <v>113632</v>
      </c>
      <c r="B16661" s="9" t="n">
        <v>12</v>
      </c>
      <c r="C16661" s="7" t="n">
        <v>8951</v>
      </c>
    </row>
    <row r="16662" spans="1:9">
      <c r="A16662" t="s">
        <v>4</v>
      </c>
      <c r="B16662" s="4" t="s">
        <v>5</v>
      </c>
      <c r="C16662" s="4" t="s">
        <v>10</v>
      </c>
    </row>
    <row r="16663" spans="1:9">
      <c r="A16663" t="n">
        <v>113635</v>
      </c>
      <c r="B16663" s="9" t="n">
        <v>12</v>
      </c>
      <c r="C16663" s="7" t="n">
        <v>9712</v>
      </c>
    </row>
    <row r="16664" spans="1:9">
      <c r="A16664" t="s">
        <v>4</v>
      </c>
      <c r="B16664" s="4" t="s">
        <v>5</v>
      </c>
      <c r="C16664" s="4" t="s">
        <v>10</v>
      </c>
    </row>
    <row r="16665" spans="1:9">
      <c r="A16665" t="n">
        <v>113638</v>
      </c>
      <c r="B16665" s="17" t="n">
        <v>13</v>
      </c>
      <c r="C16665" s="7" t="n">
        <v>9714</v>
      </c>
    </row>
    <row r="16666" spans="1:9">
      <c r="A16666" t="s">
        <v>4</v>
      </c>
      <c r="B16666" s="4" t="s">
        <v>5</v>
      </c>
      <c r="C16666" s="4" t="s">
        <v>13</v>
      </c>
      <c r="D16666" s="4" t="s">
        <v>13</v>
      </c>
      <c r="E16666" s="4" t="s">
        <v>13</v>
      </c>
      <c r="F16666" s="4" t="s">
        <v>9</v>
      </c>
      <c r="G16666" s="4" t="s">
        <v>13</v>
      </c>
      <c r="H16666" s="4" t="s">
        <v>13</v>
      </c>
      <c r="I16666" s="4" t="s">
        <v>84</v>
      </c>
    </row>
    <row r="16667" spans="1:9">
      <c r="A16667" t="n">
        <v>113641</v>
      </c>
      <c r="B16667" s="15" t="n">
        <v>5</v>
      </c>
      <c r="C16667" s="7" t="n">
        <v>35</v>
      </c>
      <c r="D16667" s="7" t="n">
        <v>0</v>
      </c>
      <c r="E16667" s="7" t="n">
        <v>0</v>
      </c>
      <c r="F16667" s="7" t="n">
        <v>11</v>
      </c>
      <c r="G16667" s="7" t="n">
        <v>2</v>
      </c>
      <c r="H16667" s="7" t="n">
        <v>1</v>
      </c>
      <c r="I16667" s="16" t="n">
        <f t="normal" ca="1">A16673</f>
        <v>0</v>
      </c>
    </row>
    <row r="16668" spans="1:9">
      <c r="A16668" t="s">
        <v>4</v>
      </c>
      <c r="B16668" s="4" t="s">
        <v>5</v>
      </c>
      <c r="C16668" s="4" t="s">
        <v>6</v>
      </c>
      <c r="D16668" s="4" t="s">
        <v>6</v>
      </c>
      <c r="E16668" s="4" t="s">
        <v>13</v>
      </c>
    </row>
    <row r="16669" spans="1:9">
      <c r="A16669" t="n">
        <v>113655</v>
      </c>
      <c r="B16669" s="45" t="n">
        <v>30</v>
      </c>
      <c r="C16669" s="7" t="s">
        <v>1259</v>
      </c>
      <c r="D16669" s="7" t="s">
        <v>12</v>
      </c>
      <c r="E16669" s="7" t="n">
        <v>0</v>
      </c>
    </row>
    <row r="16670" spans="1:9">
      <c r="A16670" t="s">
        <v>4</v>
      </c>
      <c r="B16670" s="4" t="s">
        <v>5</v>
      </c>
      <c r="C16670" s="4" t="s">
        <v>84</v>
      </c>
    </row>
    <row r="16671" spans="1:9">
      <c r="A16671" t="n">
        <v>113664</v>
      </c>
      <c r="B16671" s="29" t="n">
        <v>3</v>
      </c>
      <c r="C16671" s="16" t="n">
        <f t="normal" ca="1">A16677</f>
        <v>0</v>
      </c>
    </row>
    <row r="16672" spans="1:9">
      <c r="A16672" t="s">
        <v>4</v>
      </c>
      <c r="B16672" s="4" t="s">
        <v>5</v>
      </c>
      <c r="C16672" s="4" t="s">
        <v>10</v>
      </c>
    </row>
    <row r="16673" spans="1:9">
      <c r="A16673" t="n">
        <v>113669</v>
      </c>
      <c r="B16673" s="9" t="n">
        <v>12</v>
      </c>
      <c r="C16673" s="7" t="n">
        <v>8948</v>
      </c>
    </row>
    <row r="16674" spans="1:9">
      <c r="A16674" t="s">
        <v>4</v>
      </c>
      <c r="B16674" s="4" t="s">
        <v>5</v>
      </c>
      <c r="C16674" s="4" t="s">
        <v>6</v>
      </c>
      <c r="D16674" s="4" t="s">
        <v>6</v>
      </c>
      <c r="E16674" s="4" t="s">
        <v>13</v>
      </c>
    </row>
    <row r="16675" spans="1:9">
      <c r="A16675" t="n">
        <v>113672</v>
      </c>
      <c r="B16675" s="45" t="n">
        <v>30</v>
      </c>
      <c r="C16675" s="7" t="s">
        <v>1488</v>
      </c>
      <c r="D16675" s="7" t="s">
        <v>12</v>
      </c>
      <c r="E16675" s="7" t="n">
        <v>0</v>
      </c>
    </row>
    <row r="16676" spans="1:9">
      <c r="A16676" t="s">
        <v>4</v>
      </c>
      <c r="B16676" s="4" t="s">
        <v>5</v>
      </c>
      <c r="C16676" s="4" t="s">
        <v>84</v>
      </c>
    </row>
    <row r="16677" spans="1:9">
      <c r="A16677" t="n">
        <v>113681</v>
      </c>
      <c r="B16677" s="29" t="n">
        <v>3</v>
      </c>
      <c r="C16677" s="16" t="n">
        <f t="normal" ca="1">A16819</f>
        <v>0</v>
      </c>
    </row>
    <row r="16678" spans="1:9">
      <c r="A16678" t="s">
        <v>4</v>
      </c>
      <c r="B16678" s="4" t="s">
        <v>5</v>
      </c>
      <c r="C16678" s="4" t="s">
        <v>10</v>
      </c>
    </row>
    <row r="16679" spans="1:9">
      <c r="A16679" t="n">
        <v>113686</v>
      </c>
      <c r="B16679" s="9" t="n">
        <v>12</v>
      </c>
      <c r="C16679" s="7" t="n">
        <v>8945</v>
      </c>
    </row>
    <row r="16680" spans="1:9">
      <c r="A16680" t="s">
        <v>4</v>
      </c>
      <c r="B16680" s="4" t="s">
        <v>5</v>
      </c>
      <c r="C16680" s="4" t="s">
        <v>10</v>
      </c>
    </row>
    <row r="16681" spans="1:9">
      <c r="A16681" t="n">
        <v>113689</v>
      </c>
      <c r="B16681" s="9" t="n">
        <v>12</v>
      </c>
      <c r="C16681" s="7" t="n">
        <v>9714</v>
      </c>
    </row>
    <row r="16682" spans="1:9">
      <c r="A16682" t="s">
        <v>4</v>
      </c>
      <c r="B16682" s="4" t="s">
        <v>5</v>
      </c>
      <c r="C16682" s="4" t="s">
        <v>10</v>
      </c>
    </row>
    <row r="16683" spans="1:9">
      <c r="A16683" t="n">
        <v>113692</v>
      </c>
      <c r="B16683" s="17" t="n">
        <v>13</v>
      </c>
      <c r="C16683" s="7" t="n">
        <v>9720</v>
      </c>
    </row>
    <row r="16684" spans="1:9">
      <c r="A16684" t="s">
        <v>4</v>
      </c>
      <c r="B16684" s="4" t="s">
        <v>5</v>
      </c>
      <c r="C16684" s="4" t="s">
        <v>13</v>
      </c>
      <c r="D16684" s="4" t="s">
        <v>13</v>
      </c>
      <c r="E16684" s="4" t="s">
        <v>13</v>
      </c>
      <c r="F16684" s="4" t="s">
        <v>9</v>
      </c>
      <c r="G16684" s="4" t="s">
        <v>13</v>
      </c>
      <c r="H16684" s="4" t="s">
        <v>13</v>
      </c>
      <c r="I16684" s="4" t="s">
        <v>84</v>
      </c>
    </row>
    <row r="16685" spans="1:9">
      <c r="A16685" t="n">
        <v>113695</v>
      </c>
      <c r="B16685" s="15" t="n">
        <v>5</v>
      </c>
      <c r="C16685" s="7" t="n">
        <v>35</v>
      </c>
      <c r="D16685" s="7" t="n">
        <v>0</v>
      </c>
      <c r="E16685" s="7" t="n">
        <v>0</v>
      </c>
      <c r="F16685" s="7" t="n">
        <v>14</v>
      </c>
      <c r="G16685" s="7" t="n">
        <v>2</v>
      </c>
      <c r="H16685" s="7" t="n">
        <v>1</v>
      </c>
      <c r="I16685" s="16" t="n">
        <f t="normal" ca="1">A16691</f>
        <v>0</v>
      </c>
    </row>
    <row r="16686" spans="1:9">
      <c r="A16686" t="s">
        <v>4</v>
      </c>
      <c r="B16686" s="4" t="s">
        <v>5</v>
      </c>
      <c r="C16686" s="4" t="s">
        <v>6</v>
      </c>
      <c r="D16686" s="4" t="s">
        <v>6</v>
      </c>
      <c r="E16686" s="4" t="s">
        <v>13</v>
      </c>
    </row>
    <row r="16687" spans="1:9">
      <c r="A16687" t="n">
        <v>113709</v>
      </c>
      <c r="B16687" s="45" t="n">
        <v>30</v>
      </c>
      <c r="C16687" s="7" t="s">
        <v>1377</v>
      </c>
      <c r="D16687" s="7" t="s">
        <v>12</v>
      </c>
      <c r="E16687" s="7" t="n">
        <v>0</v>
      </c>
    </row>
    <row r="16688" spans="1:9">
      <c r="A16688" t="s">
        <v>4</v>
      </c>
      <c r="B16688" s="4" t="s">
        <v>5</v>
      </c>
      <c r="C16688" s="4" t="s">
        <v>84</v>
      </c>
    </row>
    <row r="16689" spans="1:9">
      <c r="A16689" t="n">
        <v>113718</v>
      </c>
      <c r="B16689" s="29" t="n">
        <v>3</v>
      </c>
      <c r="C16689" s="16" t="n">
        <f t="normal" ca="1">A16695</f>
        <v>0</v>
      </c>
    </row>
    <row r="16690" spans="1:9">
      <c r="A16690" t="s">
        <v>4</v>
      </c>
      <c r="B16690" s="4" t="s">
        <v>5</v>
      </c>
      <c r="C16690" s="4" t="s">
        <v>10</v>
      </c>
    </row>
    <row r="16691" spans="1:9">
      <c r="A16691" t="n">
        <v>113723</v>
      </c>
      <c r="B16691" s="9" t="n">
        <v>12</v>
      </c>
      <c r="C16691" s="7" t="n">
        <v>9715</v>
      </c>
    </row>
    <row r="16692" spans="1:9">
      <c r="A16692" t="s">
        <v>4</v>
      </c>
      <c r="B16692" s="4" t="s">
        <v>5</v>
      </c>
      <c r="C16692" s="4" t="s">
        <v>6</v>
      </c>
      <c r="D16692" s="4" t="s">
        <v>6</v>
      </c>
      <c r="E16692" s="4" t="s">
        <v>13</v>
      </c>
    </row>
    <row r="16693" spans="1:9">
      <c r="A16693" t="n">
        <v>113726</v>
      </c>
      <c r="B16693" s="45" t="n">
        <v>30</v>
      </c>
      <c r="C16693" s="7" t="s">
        <v>1489</v>
      </c>
      <c r="D16693" s="7" t="s">
        <v>12</v>
      </c>
      <c r="E16693" s="7" t="n">
        <v>0</v>
      </c>
    </row>
    <row r="16694" spans="1:9">
      <c r="A16694" t="s">
        <v>4</v>
      </c>
      <c r="B16694" s="4" t="s">
        <v>5</v>
      </c>
      <c r="C16694" s="4" t="s">
        <v>84</v>
      </c>
    </row>
    <row r="16695" spans="1:9">
      <c r="A16695" t="n">
        <v>113735</v>
      </c>
      <c r="B16695" s="29" t="n">
        <v>3</v>
      </c>
      <c r="C16695" s="16" t="n">
        <f t="normal" ca="1">A16819</f>
        <v>0</v>
      </c>
    </row>
    <row r="16696" spans="1:9">
      <c r="A16696" t="s">
        <v>4</v>
      </c>
      <c r="B16696" s="4" t="s">
        <v>5</v>
      </c>
      <c r="C16696" s="4" t="s">
        <v>10</v>
      </c>
    </row>
    <row r="16697" spans="1:9">
      <c r="A16697" t="n">
        <v>113740</v>
      </c>
      <c r="B16697" s="9" t="n">
        <v>12</v>
      </c>
      <c r="C16697" s="7" t="n">
        <v>9718</v>
      </c>
    </row>
    <row r="16698" spans="1:9">
      <c r="A16698" t="s">
        <v>4</v>
      </c>
      <c r="B16698" s="4" t="s">
        <v>5</v>
      </c>
      <c r="C16698" s="4" t="s">
        <v>10</v>
      </c>
    </row>
    <row r="16699" spans="1:9">
      <c r="A16699" t="n">
        <v>113743</v>
      </c>
      <c r="B16699" s="9" t="n">
        <v>12</v>
      </c>
      <c r="C16699" s="7" t="n">
        <v>9720</v>
      </c>
    </row>
    <row r="16700" spans="1:9">
      <c r="A16700" t="s">
        <v>4</v>
      </c>
      <c r="B16700" s="4" t="s">
        <v>5</v>
      </c>
      <c r="C16700" s="4" t="s">
        <v>10</v>
      </c>
    </row>
    <row r="16701" spans="1:9">
      <c r="A16701" t="n">
        <v>113746</v>
      </c>
      <c r="B16701" s="17" t="n">
        <v>13</v>
      </c>
      <c r="C16701" s="7" t="n">
        <v>9723</v>
      </c>
    </row>
    <row r="16702" spans="1:9">
      <c r="A16702" t="s">
        <v>4</v>
      </c>
      <c r="B16702" s="4" t="s">
        <v>5</v>
      </c>
      <c r="C16702" s="4" t="s">
        <v>13</v>
      </c>
      <c r="D16702" s="4" t="s">
        <v>13</v>
      </c>
      <c r="E16702" s="4" t="s">
        <v>13</v>
      </c>
      <c r="F16702" s="4" t="s">
        <v>9</v>
      </c>
      <c r="G16702" s="4" t="s">
        <v>13</v>
      </c>
      <c r="H16702" s="4" t="s">
        <v>13</v>
      </c>
      <c r="I16702" s="4" t="s">
        <v>84</v>
      </c>
    </row>
    <row r="16703" spans="1:9">
      <c r="A16703" t="n">
        <v>113749</v>
      </c>
      <c r="B16703" s="15" t="n">
        <v>5</v>
      </c>
      <c r="C16703" s="7" t="n">
        <v>35</v>
      </c>
      <c r="D16703" s="7" t="n">
        <v>0</v>
      </c>
      <c r="E16703" s="7" t="n">
        <v>0</v>
      </c>
      <c r="F16703" s="7" t="n">
        <v>17</v>
      </c>
      <c r="G16703" s="7" t="n">
        <v>2</v>
      </c>
      <c r="H16703" s="7" t="n">
        <v>1</v>
      </c>
      <c r="I16703" s="16" t="n">
        <f t="normal" ca="1">A16709</f>
        <v>0</v>
      </c>
    </row>
    <row r="16704" spans="1:9">
      <c r="A16704" t="s">
        <v>4</v>
      </c>
      <c r="B16704" s="4" t="s">
        <v>5</v>
      </c>
      <c r="C16704" s="4" t="s">
        <v>6</v>
      </c>
      <c r="D16704" s="4" t="s">
        <v>6</v>
      </c>
      <c r="E16704" s="4" t="s">
        <v>13</v>
      </c>
    </row>
    <row r="16705" spans="1:9">
      <c r="A16705" t="n">
        <v>113763</v>
      </c>
      <c r="B16705" s="45" t="n">
        <v>30</v>
      </c>
      <c r="C16705" s="7" t="s">
        <v>1490</v>
      </c>
      <c r="D16705" s="7" t="s">
        <v>12</v>
      </c>
      <c r="E16705" s="7" t="n">
        <v>0</v>
      </c>
    </row>
    <row r="16706" spans="1:9">
      <c r="A16706" t="s">
        <v>4</v>
      </c>
      <c r="B16706" s="4" t="s">
        <v>5</v>
      </c>
      <c r="C16706" s="4" t="s">
        <v>84</v>
      </c>
    </row>
    <row r="16707" spans="1:9">
      <c r="A16707" t="n">
        <v>113772</v>
      </c>
      <c r="B16707" s="29" t="n">
        <v>3</v>
      </c>
      <c r="C16707" s="16" t="n">
        <f t="normal" ca="1">A16713</f>
        <v>0</v>
      </c>
    </row>
    <row r="16708" spans="1:9">
      <c r="A16708" t="s">
        <v>4</v>
      </c>
      <c r="B16708" s="4" t="s">
        <v>5</v>
      </c>
      <c r="C16708" s="4" t="s">
        <v>10</v>
      </c>
    </row>
    <row r="16709" spans="1:9">
      <c r="A16709" t="n">
        <v>113777</v>
      </c>
      <c r="B16709" s="9" t="n">
        <v>12</v>
      </c>
      <c r="C16709" s="7" t="n">
        <v>9717</v>
      </c>
    </row>
    <row r="16710" spans="1:9">
      <c r="A16710" t="s">
        <v>4</v>
      </c>
      <c r="B16710" s="4" t="s">
        <v>5</v>
      </c>
      <c r="C16710" s="4" t="s">
        <v>6</v>
      </c>
      <c r="D16710" s="4" t="s">
        <v>6</v>
      </c>
      <c r="E16710" s="4" t="s">
        <v>13</v>
      </c>
    </row>
    <row r="16711" spans="1:9">
      <c r="A16711" t="n">
        <v>113780</v>
      </c>
      <c r="B16711" s="45" t="n">
        <v>30</v>
      </c>
      <c r="C16711" s="7" t="s">
        <v>1491</v>
      </c>
      <c r="D16711" s="7" t="s">
        <v>12</v>
      </c>
      <c r="E16711" s="7" t="n">
        <v>0</v>
      </c>
    </row>
    <row r="16712" spans="1:9">
      <c r="A16712" t="s">
        <v>4</v>
      </c>
      <c r="B16712" s="4" t="s">
        <v>5</v>
      </c>
      <c r="C16712" s="4" t="s">
        <v>84</v>
      </c>
    </row>
    <row r="16713" spans="1:9">
      <c r="A16713" t="n">
        <v>113789</v>
      </c>
      <c r="B16713" s="29" t="n">
        <v>3</v>
      </c>
      <c r="C16713" s="16" t="n">
        <f t="normal" ca="1">A16819</f>
        <v>0</v>
      </c>
    </row>
    <row r="16714" spans="1:9">
      <c r="A16714" t="s">
        <v>4</v>
      </c>
      <c r="B16714" s="4" t="s">
        <v>5</v>
      </c>
      <c r="C16714" s="4" t="s">
        <v>13</v>
      </c>
    </row>
    <row r="16715" spans="1:9">
      <c r="A16715" t="n">
        <v>113794</v>
      </c>
      <c r="B16715" s="31" t="n">
        <v>64</v>
      </c>
      <c r="C16715" s="7" t="n">
        <v>2</v>
      </c>
    </row>
    <row r="16716" spans="1:9">
      <c r="A16716" t="s">
        <v>4</v>
      </c>
      <c r="B16716" s="4" t="s">
        <v>5</v>
      </c>
      <c r="C16716" s="4" t="s">
        <v>13</v>
      </c>
      <c r="D16716" s="4" t="s">
        <v>10</v>
      </c>
    </row>
    <row r="16717" spans="1:9">
      <c r="A16717" t="n">
        <v>113796</v>
      </c>
      <c r="B16717" s="31" t="n">
        <v>64</v>
      </c>
      <c r="C16717" s="7" t="n">
        <v>0</v>
      </c>
      <c r="D16717" s="7" t="n">
        <v>0</v>
      </c>
    </row>
    <row r="16718" spans="1:9">
      <c r="A16718" t="s">
        <v>4</v>
      </c>
      <c r="B16718" s="4" t="s">
        <v>5</v>
      </c>
      <c r="C16718" s="4" t="s">
        <v>13</v>
      </c>
      <c r="D16718" s="4" t="s">
        <v>10</v>
      </c>
    </row>
    <row r="16719" spans="1:9">
      <c r="A16719" t="n">
        <v>113800</v>
      </c>
      <c r="B16719" s="31" t="n">
        <v>64</v>
      </c>
      <c r="C16719" s="7" t="n">
        <v>0</v>
      </c>
      <c r="D16719" s="7" t="n">
        <v>3</v>
      </c>
    </row>
    <row r="16720" spans="1:9">
      <c r="A16720" t="s">
        <v>4</v>
      </c>
      <c r="B16720" s="4" t="s">
        <v>5</v>
      </c>
      <c r="C16720" s="4" t="s">
        <v>13</v>
      </c>
      <c r="D16720" s="4" t="s">
        <v>10</v>
      </c>
    </row>
    <row r="16721" spans="1:5">
      <c r="A16721" t="n">
        <v>113804</v>
      </c>
      <c r="B16721" s="31" t="n">
        <v>64</v>
      </c>
      <c r="C16721" s="7" t="n">
        <v>4</v>
      </c>
      <c r="D16721" s="7" t="n">
        <v>0</v>
      </c>
    </row>
    <row r="16722" spans="1:5">
      <c r="A16722" t="s">
        <v>4</v>
      </c>
      <c r="B16722" s="4" t="s">
        <v>5</v>
      </c>
      <c r="C16722" s="4" t="s">
        <v>10</v>
      </c>
    </row>
    <row r="16723" spans="1:5">
      <c r="A16723" t="n">
        <v>113808</v>
      </c>
      <c r="B16723" s="9" t="n">
        <v>12</v>
      </c>
      <c r="C16723" s="7" t="n">
        <v>8957</v>
      </c>
    </row>
    <row r="16724" spans="1:5">
      <c r="A16724" t="s">
        <v>4</v>
      </c>
      <c r="B16724" s="4" t="s">
        <v>5</v>
      </c>
      <c r="C16724" s="4" t="s">
        <v>10</v>
      </c>
    </row>
    <row r="16725" spans="1:5">
      <c r="A16725" t="n">
        <v>113811</v>
      </c>
      <c r="B16725" s="9" t="n">
        <v>12</v>
      </c>
      <c r="C16725" s="7" t="n">
        <v>9723</v>
      </c>
    </row>
    <row r="16726" spans="1:5">
      <c r="A16726" t="s">
        <v>4</v>
      </c>
      <c r="B16726" s="4" t="s">
        <v>5</v>
      </c>
      <c r="C16726" s="4" t="s">
        <v>10</v>
      </c>
    </row>
    <row r="16727" spans="1:5">
      <c r="A16727" t="n">
        <v>113814</v>
      </c>
      <c r="B16727" s="17" t="n">
        <v>13</v>
      </c>
      <c r="C16727" s="7" t="n">
        <v>10224</v>
      </c>
    </row>
    <row r="16728" spans="1:5">
      <c r="A16728" t="s">
        <v>4</v>
      </c>
      <c r="B16728" s="4" t="s">
        <v>5</v>
      </c>
      <c r="C16728" s="4" t="s">
        <v>13</v>
      </c>
      <c r="D16728" s="4" t="s">
        <v>13</v>
      </c>
      <c r="E16728" s="4" t="s">
        <v>13</v>
      </c>
      <c r="F16728" s="4" t="s">
        <v>9</v>
      </c>
      <c r="G16728" s="4" t="s">
        <v>13</v>
      </c>
      <c r="H16728" s="4" t="s">
        <v>13</v>
      </c>
      <c r="I16728" s="4" t="s">
        <v>84</v>
      </c>
    </row>
    <row r="16729" spans="1:5">
      <c r="A16729" t="n">
        <v>113817</v>
      </c>
      <c r="B16729" s="15" t="n">
        <v>5</v>
      </c>
      <c r="C16729" s="7" t="n">
        <v>35</v>
      </c>
      <c r="D16729" s="7" t="n">
        <v>0</v>
      </c>
      <c r="E16729" s="7" t="n">
        <v>0</v>
      </c>
      <c r="F16729" s="7" t="n">
        <v>20</v>
      </c>
      <c r="G16729" s="7" t="n">
        <v>2</v>
      </c>
      <c r="H16729" s="7" t="n">
        <v>1</v>
      </c>
      <c r="I16729" s="16" t="n">
        <f t="normal" ca="1">A16735</f>
        <v>0</v>
      </c>
    </row>
    <row r="16730" spans="1:5">
      <c r="A16730" t="s">
        <v>4</v>
      </c>
      <c r="B16730" s="4" t="s">
        <v>5</v>
      </c>
      <c r="C16730" s="4" t="s">
        <v>6</v>
      </c>
      <c r="D16730" s="4" t="s">
        <v>6</v>
      </c>
      <c r="E16730" s="4" t="s">
        <v>13</v>
      </c>
    </row>
    <row r="16731" spans="1:5">
      <c r="A16731" t="n">
        <v>113831</v>
      </c>
      <c r="B16731" s="45" t="n">
        <v>30</v>
      </c>
      <c r="C16731" s="7" t="s">
        <v>1390</v>
      </c>
      <c r="D16731" s="7" t="s">
        <v>12</v>
      </c>
      <c r="E16731" s="7" t="n">
        <v>0</v>
      </c>
    </row>
    <row r="16732" spans="1:5">
      <c r="A16732" t="s">
        <v>4</v>
      </c>
      <c r="B16732" s="4" t="s">
        <v>5</v>
      </c>
      <c r="C16732" s="4" t="s">
        <v>84</v>
      </c>
    </row>
    <row r="16733" spans="1:5">
      <c r="A16733" t="n">
        <v>113840</v>
      </c>
      <c r="B16733" s="29" t="n">
        <v>3</v>
      </c>
      <c r="C16733" s="16" t="n">
        <f t="normal" ca="1">A16739</f>
        <v>0</v>
      </c>
    </row>
    <row r="16734" spans="1:5">
      <c r="A16734" t="s">
        <v>4</v>
      </c>
      <c r="B16734" s="4" t="s">
        <v>5</v>
      </c>
      <c r="C16734" s="4" t="s">
        <v>10</v>
      </c>
    </row>
    <row r="16735" spans="1:5">
      <c r="A16735" t="n">
        <v>113845</v>
      </c>
      <c r="B16735" s="9" t="n">
        <v>12</v>
      </c>
      <c r="C16735" s="7" t="n">
        <v>8955</v>
      </c>
    </row>
    <row r="16736" spans="1:5">
      <c r="A16736" t="s">
        <v>4</v>
      </c>
      <c r="B16736" s="4" t="s">
        <v>5</v>
      </c>
      <c r="C16736" s="4" t="s">
        <v>6</v>
      </c>
      <c r="D16736" s="4" t="s">
        <v>6</v>
      </c>
      <c r="E16736" s="4" t="s">
        <v>13</v>
      </c>
    </row>
    <row r="16737" spans="1:9">
      <c r="A16737" t="n">
        <v>113848</v>
      </c>
      <c r="B16737" s="45" t="n">
        <v>30</v>
      </c>
      <c r="C16737" s="7" t="s">
        <v>1492</v>
      </c>
      <c r="D16737" s="7" t="s">
        <v>12</v>
      </c>
      <c r="E16737" s="7" t="n">
        <v>0</v>
      </c>
    </row>
    <row r="16738" spans="1:9">
      <c r="A16738" t="s">
        <v>4</v>
      </c>
      <c r="B16738" s="4" t="s">
        <v>5</v>
      </c>
      <c r="C16738" s="4" t="s">
        <v>84</v>
      </c>
    </row>
    <row r="16739" spans="1:9">
      <c r="A16739" t="n">
        <v>113857</v>
      </c>
      <c r="B16739" s="29" t="n">
        <v>3</v>
      </c>
      <c r="C16739" s="16" t="n">
        <f t="normal" ca="1">A16819</f>
        <v>0</v>
      </c>
    </row>
    <row r="16740" spans="1:9">
      <c r="A16740" t="s">
        <v>4</v>
      </c>
      <c r="B16740" s="4" t="s">
        <v>5</v>
      </c>
      <c r="C16740" s="4" t="s">
        <v>10</v>
      </c>
    </row>
    <row r="16741" spans="1:9">
      <c r="A16741" t="n">
        <v>113862</v>
      </c>
      <c r="B16741" s="9" t="n">
        <v>12</v>
      </c>
      <c r="C16741" s="7" t="n">
        <v>10224</v>
      </c>
    </row>
    <row r="16742" spans="1:9">
      <c r="A16742" t="s">
        <v>4</v>
      </c>
      <c r="B16742" s="4" t="s">
        <v>5</v>
      </c>
      <c r="C16742" s="4" t="s">
        <v>10</v>
      </c>
    </row>
    <row r="16743" spans="1:9">
      <c r="A16743" t="n">
        <v>113865</v>
      </c>
      <c r="B16743" s="17" t="n">
        <v>13</v>
      </c>
      <c r="C16743" s="7" t="n">
        <v>10992</v>
      </c>
    </row>
    <row r="16744" spans="1:9">
      <c r="A16744" t="s">
        <v>4</v>
      </c>
      <c r="B16744" s="4" t="s">
        <v>5</v>
      </c>
      <c r="C16744" s="4" t="s">
        <v>6</v>
      </c>
      <c r="D16744" s="4" t="s">
        <v>6</v>
      </c>
      <c r="E16744" s="4" t="s">
        <v>13</v>
      </c>
    </row>
    <row r="16745" spans="1:9">
      <c r="A16745" t="n">
        <v>113868</v>
      </c>
      <c r="B16745" s="45" t="n">
        <v>30</v>
      </c>
      <c r="C16745" s="7" t="s">
        <v>1151</v>
      </c>
      <c r="D16745" s="7" t="s">
        <v>12</v>
      </c>
      <c r="E16745" s="7" t="n">
        <v>0</v>
      </c>
    </row>
    <row r="16746" spans="1:9">
      <c r="A16746" t="s">
        <v>4</v>
      </c>
      <c r="B16746" s="4" t="s">
        <v>5</v>
      </c>
      <c r="C16746" s="4" t="s">
        <v>84</v>
      </c>
    </row>
    <row r="16747" spans="1:9">
      <c r="A16747" t="n">
        <v>113877</v>
      </c>
      <c r="B16747" s="29" t="n">
        <v>3</v>
      </c>
      <c r="C16747" s="16" t="n">
        <f t="normal" ca="1">A16819</f>
        <v>0</v>
      </c>
    </row>
    <row r="16748" spans="1:9">
      <c r="A16748" t="s">
        <v>4</v>
      </c>
      <c r="B16748" s="4" t="s">
        <v>5</v>
      </c>
      <c r="C16748" s="4" t="s">
        <v>13</v>
      </c>
      <c r="D16748" s="4" t="s">
        <v>10</v>
      </c>
      <c r="E16748" s="4" t="s">
        <v>69</v>
      </c>
    </row>
    <row r="16749" spans="1:9">
      <c r="A16749" t="n">
        <v>113882</v>
      </c>
      <c r="B16749" s="39" t="n">
        <v>58</v>
      </c>
      <c r="C16749" s="7" t="n">
        <v>0</v>
      </c>
      <c r="D16749" s="7" t="n">
        <v>300</v>
      </c>
      <c r="E16749" s="7" t="n">
        <v>0.300000011920929</v>
      </c>
    </row>
    <row r="16750" spans="1:9">
      <c r="A16750" t="s">
        <v>4</v>
      </c>
      <c r="B16750" s="4" t="s">
        <v>5</v>
      </c>
      <c r="C16750" s="4" t="s">
        <v>13</v>
      </c>
      <c r="D16750" s="4" t="s">
        <v>10</v>
      </c>
    </row>
    <row r="16751" spans="1:9">
      <c r="A16751" t="n">
        <v>113890</v>
      </c>
      <c r="B16751" s="39" t="n">
        <v>58</v>
      </c>
      <c r="C16751" s="7" t="n">
        <v>255</v>
      </c>
      <c r="D16751" s="7" t="n">
        <v>0</v>
      </c>
    </row>
    <row r="16752" spans="1:9">
      <c r="A16752" t="s">
        <v>4</v>
      </c>
      <c r="B16752" s="4" t="s">
        <v>5</v>
      </c>
      <c r="C16752" s="4" t="s">
        <v>13</v>
      </c>
      <c r="D16752" s="4" t="s">
        <v>10</v>
      </c>
      <c r="E16752" s="4" t="s">
        <v>69</v>
      </c>
      <c r="F16752" s="4" t="s">
        <v>10</v>
      </c>
      <c r="G16752" s="4" t="s">
        <v>9</v>
      </c>
      <c r="H16752" s="4" t="s">
        <v>9</v>
      </c>
      <c r="I16752" s="4" t="s">
        <v>10</v>
      </c>
      <c r="J16752" s="4" t="s">
        <v>10</v>
      </c>
      <c r="K16752" s="4" t="s">
        <v>9</v>
      </c>
      <c r="L16752" s="4" t="s">
        <v>9</v>
      </c>
      <c r="M16752" s="4" t="s">
        <v>9</v>
      </c>
      <c r="N16752" s="4" t="s">
        <v>9</v>
      </c>
      <c r="O16752" s="4" t="s">
        <v>6</v>
      </c>
    </row>
    <row r="16753" spans="1:15">
      <c r="A16753" t="n">
        <v>113894</v>
      </c>
      <c r="B16753" s="56" t="n">
        <v>50</v>
      </c>
      <c r="C16753" s="7" t="n">
        <v>0</v>
      </c>
      <c r="D16753" s="7" t="n">
        <v>12010</v>
      </c>
      <c r="E16753" s="7" t="n">
        <v>1</v>
      </c>
      <c r="F16753" s="7" t="n">
        <v>0</v>
      </c>
      <c r="G16753" s="7" t="n">
        <v>0</v>
      </c>
      <c r="H16753" s="7" t="n">
        <v>0</v>
      </c>
      <c r="I16753" s="7" t="n">
        <v>0</v>
      </c>
      <c r="J16753" s="7" t="n">
        <v>65533</v>
      </c>
      <c r="K16753" s="7" t="n">
        <v>0</v>
      </c>
      <c r="L16753" s="7" t="n">
        <v>0</v>
      </c>
      <c r="M16753" s="7" t="n">
        <v>0</v>
      </c>
      <c r="N16753" s="7" t="n">
        <v>0</v>
      </c>
      <c r="O16753" s="7" t="s">
        <v>12</v>
      </c>
    </row>
    <row r="16754" spans="1:15">
      <c r="A16754" t="s">
        <v>4</v>
      </c>
      <c r="B16754" s="4" t="s">
        <v>5</v>
      </c>
      <c r="C16754" s="4" t="s">
        <v>13</v>
      </c>
      <c r="D16754" s="4" t="s">
        <v>10</v>
      </c>
      <c r="E16754" s="4" t="s">
        <v>10</v>
      </c>
      <c r="F16754" s="4" t="s">
        <v>10</v>
      </c>
      <c r="G16754" s="4" t="s">
        <v>10</v>
      </c>
      <c r="H16754" s="4" t="s">
        <v>13</v>
      </c>
    </row>
    <row r="16755" spans="1:15">
      <c r="A16755" t="n">
        <v>113933</v>
      </c>
      <c r="B16755" s="47" t="n">
        <v>25</v>
      </c>
      <c r="C16755" s="7" t="n">
        <v>5</v>
      </c>
      <c r="D16755" s="7" t="n">
        <v>65535</v>
      </c>
      <c r="E16755" s="7" t="n">
        <v>65535</v>
      </c>
      <c r="F16755" s="7" t="n">
        <v>65535</v>
      </c>
      <c r="G16755" s="7" t="n">
        <v>65535</v>
      </c>
      <c r="H16755" s="7" t="n">
        <v>0</v>
      </c>
    </row>
    <row r="16756" spans="1:15">
      <c r="A16756" t="s">
        <v>4</v>
      </c>
      <c r="B16756" s="4" t="s">
        <v>5</v>
      </c>
      <c r="C16756" s="4" t="s">
        <v>13</v>
      </c>
      <c r="D16756" s="4" t="s">
        <v>13</v>
      </c>
      <c r="E16756" s="4" t="s">
        <v>13</v>
      </c>
      <c r="F16756" s="4" t="s">
        <v>9</v>
      </c>
      <c r="G16756" s="4" t="s">
        <v>13</v>
      </c>
      <c r="H16756" s="4" t="s">
        <v>13</v>
      </c>
      <c r="I16756" s="4" t="s">
        <v>84</v>
      </c>
    </row>
    <row r="16757" spans="1:15">
      <c r="A16757" t="n">
        <v>113944</v>
      </c>
      <c r="B16757" s="15" t="n">
        <v>5</v>
      </c>
      <c r="C16757" s="7" t="n">
        <v>35</v>
      </c>
      <c r="D16757" s="7" t="n">
        <v>0</v>
      </c>
      <c r="E16757" s="7" t="n">
        <v>0</v>
      </c>
      <c r="F16757" s="7" t="n">
        <v>4</v>
      </c>
      <c r="G16757" s="7" t="n">
        <v>2</v>
      </c>
      <c r="H16757" s="7" t="n">
        <v>1</v>
      </c>
      <c r="I16757" s="16" t="n">
        <f t="normal" ca="1">A16765</f>
        <v>0</v>
      </c>
    </row>
    <row r="16758" spans="1:15">
      <c r="A16758" t="s">
        <v>4</v>
      </c>
      <c r="B16758" s="4" t="s">
        <v>5</v>
      </c>
      <c r="C16758" s="4" t="s">
        <v>13</v>
      </c>
      <c r="D16758" s="4" t="s">
        <v>10</v>
      </c>
      <c r="E16758" s="4" t="s">
        <v>9</v>
      </c>
    </row>
    <row r="16759" spans="1:15">
      <c r="A16759" t="n">
        <v>113958</v>
      </c>
      <c r="B16759" s="21" t="n">
        <v>101</v>
      </c>
      <c r="C16759" s="7" t="n">
        <v>0</v>
      </c>
      <c r="D16759" s="7" t="n">
        <v>305</v>
      </c>
      <c r="E16759" s="7" t="n">
        <v>1</v>
      </c>
    </row>
    <row r="16760" spans="1:15">
      <c r="A16760" t="s">
        <v>4</v>
      </c>
      <c r="B16760" s="4" t="s">
        <v>5</v>
      </c>
      <c r="C16760" s="4" t="s">
        <v>10</v>
      </c>
      <c r="D16760" s="4" t="s">
        <v>13</v>
      </c>
      <c r="E16760" s="4" t="s">
        <v>13</v>
      </c>
      <c r="F16760" s="4" t="s">
        <v>10</v>
      </c>
      <c r="G16760" s="4" t="s">
        <v>13</v>
      </c>
      <c r="H16760" s="4" t="s">
        <v>111</v>
      </c>
      <c r="I16760" s="4" t="s">
        <v>13</v>
      </c>
      <c r="J16760" s="4" t="s">
        <v>13</v>
      </c>
      <c r="K16760" s="4" t="s">
        <v>13</v>
      </c>
    </row>
    <row r="16761" spans="1:15">
      <c r="A16761" t="n">
        <v>113966</v>
      </c>
      <c r="B16761" s="48" t="n">
        <v>24</v>
      </c>
      <c r="C16761" s="7" t="n">
        <v>65533</v>
      </c>
      <c r="D16761" s="7" t="n">
        <v>12</v>
      </c>
      <c r="E16761" s="7" t="n">
        <v>16</v>
      </c>
      <c r="F16761" s="7" t="n">
        <v>305</v>
      </c>
      <c r="G16761" s="7" t="n">
        <v>7</v>
      </c>
      <c r="H16761" s="7" t="s">
        <v>1493</v>
      </c>
      <c r="I16761" s="7" t="n">
        <v>6</v>
      </c>
      <c r="J16761" s="7" t="n">
        <v>2</v>
      </c>
      <c r="K16761" s="7" t="n">
        <v>0</v>
      </c>
    </row>
    <row r="16762" spans="1:15">
      <c r="A16762" t="s">
        <v>4</v>
      </c>
      <c r="B16762" s="4" t="s">
        <v>5</v>
      </c>
      <c r="C16762" s="4" t="s">
        <v>84</v>
      </c>
    </row>
    <row r="16763" spans="1:15">
      <c r="A16763" t="n">
        <v>113991</v>
      </c>
      <c r="B16763" s="29" t="n">
        <v>3</v>
      </c>
      <c r="C16763" s="16" t="n">
        <f t="normal" ca="1">A16803</f>
        <v>0</v>
      </c>
    </row>
    <row r="16764" spans="1:15">
      <c r="A16764" t="s">
        <v>4</v>
      </c>
      <c r="B16764" s="4" t="s">
        <v>5</v>
      </c>
      <c r="C16764" s="4" t="s">
        <v>13</v>
      </c>
      <c r="D16764" s="4" t="s">
        <v>13</v>
      </c>
      <c r="E16764" s="4" t="s">
        <v>13</v>
      </c>
      <c r="F16764" s="4" t="s">
        <v>9</v>
      </c>
      <c r="G16764" s="4" t="s">
        <v>13</v>
      </c>
      <c r="H16764" s="4" t="s">
        <v>13</v>
      </c>
      <c r="I16764" s="4" t="s">
        <v>84</v>
      </c>
    </row>
    <row r="16765" spans="1:15">
      <c r="A16765" t="n">
        <v>113996</v>
      </c>
      <c r="B16765" s="15" t="n">
        <v>5</v>
      </c>
      <c r="C16765" s="7" t="n">
        <v>35</v>
      </c>
      <c r="D16765" s="7" t="n">
        <v>0</v>
      </c>
      <c r="E16765" s="7" t="n">
        <v>0</v>
      </c>
      <c r="F16765" s="7" t="n">
        <v>7</v>
      </c>
      <c r="G16765" s="7" t="n">
        <v>2</v>
      </c>
      <c r="H16765" s="7" t="n">
        <v>1</v>
      </c>
      <c r="I16765" s="16" t="n">
        <f t="normal" ca="1">A16773</f>
        <v>0</v>
      </c>
    </row>
    <row r="16766" spans="1:15">
      <c r="A16766" t="s">
        <v>4</v>
      </c>
      <c r="B16766" s="4" t="s">
        <v>5</v>
      </c>
      <c r="C16766" s="4" t="s">
        <v>13</v>
      </c>
      <c r="D16766" s="4" t="s">
        <v>10</v>
      </c>
      <c r="E16766" s="4" t="s">
        <v>9</v>
      </c>
    </row>
    <row r="16767" spans="1:15">
      <c r="A16767" t="n">
        <v>114010</v>
      </c>
      <c r="B16767" s="21" t="n">
        <v>101</v>
      </c>
      <c r="C16767" s="7" t="n">
        <v>0</v>
      </c>
      <c r="D16767" s="7" t="n">
        <v>308</v>
      </c>
      <c r="E16767" s="7" t="n">
        <v>1</v>
      </c>
    </row>
    <row r="16768" spans="1:15">
      <c r="A16768" t="s">
        <v>4</v>
      </c>
      <c r="B16768" s="4" t="s">
        <v>5</v>
      </c>
      <c r="C16768" s="4" t="s">
        <v>10</v>
      </c>
      <c r="D16768" s="4" t="s">
        <v>13</v>
      </c>
      <c r="E16768" s="4" t="s">
        <v>13</v>
      </c>
      <c r="F16768" s="4" t="s">
        <v>10</v>
      </c>
      <c r="G16768" s="4" t="s">
        <v>13</v>
      </c>
      <c r="H16768" s="4" t="s">
        <v>111</v>
      </c>
      <c r="I16768" s="4" t="s">
        <v>13</v>
      </c>
      <c r="J16768" s="4" t="s">
        <v>13</v>
      </c>
      <c r="K16768" s="4" t="s">
        <v>13</v>
      </c>
    </row>
    <row r="16769" spans="1:15">
      <c r="A16769" t="n">
        <v>114018</v>
      </c>
      <c r="B16769" s="48" t="n">
        <v>24</v>
      </c>
      <c r="C16769" s="7" t="n">
        <v>65533</v>
      </c>
      <c r="D16769" s="7" t="n">
        <v>12</v>
      </c>
      <c r="E16769" s="7" t="n">
        <v>16</v>
      </c>
      <c r="F16769" s="7" t="n">
        <v>308</v>
      </c>
      <c r="G16769" s="7" t="n">
        <v>7</v>
      </c>
      <c r="H16769" s="7" t="s">
        <v>1493</v>
      </c>
      <c r="I16769" s="7" t="n">
        <v>6</v>
      </c>
      <c r="J16769" s="7" t="n">
        <v>2</v>
      </c>
      <c r="K16769" s="7" t="n">
        <v>0</v>
      </c>
    </row>
    <row r="16770" spans="1:15">
      <c r="A16770" t="s">
        <v>4</v>
      </c>
      <c r="B16770" s="4" t="s">
        <v>5</v>
      </c>
      <c r="C16770" s="4" t="s">
        <v>84</v>
      </c>
    </row>
    <row r="16771" spans="1:15">
      <c r="A16771" t="n">
        <v>114043</v>
      </c>
      <c r="B16771" s="29" t="n">
        <v>3</v>
      </c>
      <c r="C16771" s="16" t="n">
        <f t="normal" ca="1">A16803</f>
        <v>0</v>
      </c>
    </row>
    <row r="16772" spans="1:15">
      <c r="A16772" t="s">
        <v>4</v>
      </c>
      <c r="B16772" s="4" t="s">
        <v>5</v>
      </c>
      <c r="C16772" s="4" t="s">
        <v>13</v>
      </c>
      <c r="D16772" s="4" t="s">
        <v>13</v>
      </c>
      <c r="E16772" s="4" t="s">
        <v>13</v>
      </c>
      <c r="F16772" s="4" t="s">
        <v>9</v>
      </c>
      <c r="G16772" s="4" t="s">
        <v>13</v>
      </c>
      <c r="H16772" s="4" t="s">
        <v>13</v>
      </c>
      <c r="I16772" s="4" t="s">
        <v>84</v>
      </c>
    </row>
    <row r="16773" spans="1:15">
      <c r="A16773" t="n">
        <v>114048</v>
      </c>
      <c r="B16773" s="15" t="n">
        <v>5</v>
      </c>
      <c r="C16773" s="7" t="n">
        <v>35</v>
      </c>
      <c r="D16773" s="7" t="n">
        <v>0</v>
      </c>
      <c r="E16773" s="7" t="n">
        <v>0</v>
      </c>
      <c r="F16773" s="7" t="n">
        <v>10</v>
      </c>
      <c r="G16773" s="7" t="n">
        <v>2</v>
      </c>
      <c r="H16773" s="7" t="n">
        <v>1</v>
      </c>
      <c r="I16773" s="16" t="n">
        <f t="normal" ca="1">A16781</f>
        <v>0</v>
      </c>
    </row>
    <row r="16774" spans="1:15">
      <c r="A16774" t="s">
        <v>4</v>
      </c>
      <c r="B16774" s="4" t="s">
        <v>5</v>
      </c>
      <c r="C16774" s="4" t="s">
        <v>13</v>
      </c>
      <c r="D16774" s="4" t="s">
        <v>10</v>
      </c>
      <c r="E16774" s="4" t="s">
        <v>9</v>
      </c>
    </row>
    <row r="16775" spans="1:15">
      <c r="A16775" t="n">
        <v>114062</v>
      </c>
      <c r="B16775" s="21" t="n">
        <v>101</v>
      </c>
      <c r="C16775" s="7" t="n">
        <v>0</v>
      </c>
      <c r="D16775" s="7" t="n">
        <v>311</v>
      </c>
      <c r="E16775" s="7" t="n">
        <v>1</v>
      </c>
    </row>
    <row r="16776" spans="1:15">
      <c r="A16776" t="s">
        <v>4</v>
      </c>
      <c r="B16776" s="4" t="s">
        <v>5</v>
      </c>
      <c r="C16776" s="4" t="s">
        <v>10</v>
      </c>
      <c r="D16776" s="4" t="s">
        <v>13</v>
      </c>
      <c r="E16776" s="4" t="s">
        <v>13</v>
      </c>
      <c r="F16776" s="4" t="s">
        <v>10</v>
      </c>
      <c r="G16776" s="4" t="s">
        <v>13</v>
      </c>
      <c r="H16776" s="4" t="s">
        <v>111</v>
      </c>
      <c r="I16776" s="4" t="s">
        <v>13</v>
      </c>
      <c r="J16776" s="4" t="s">
        <v>13</v>
      </c>
      <c r="K16776" s="4" t="s">
        <v>13</v>
      </c>
    </row>
    <row r="16777" spans="1:15">
      <c r="A16777" t="n">
        <v>114070</v>
      </c>
      <c r="B16777" s="48" t="n">
        <v>24</v>
      </c>
      <c r="C16777" s="7" t="n">
        <v>65533</v>
      </c>
      <c r="D16777" s="7" t="n">
        <v>12</v>
      </c>
      <c r="E16777" s="7" t="n">
        <v>16</v>
      </c>
      <c r="F16777" s="7" t="n">
        <v>311</v>
      </c>
      <c r="G16777" s="7" t="n">
        <v>7</v>
      </c>
      <c r="H16777" s="7" t="s">
        <v>1493</v>
      </c>
      <c r="I16777" s="7" t="n">
        <v>6</v>
      </c>
      <c r="J16777" s="7" t="n">
        <v>2</v>
      </c>
      <c r="K16777" s="7" t="n">
        <v>0</v>
      </c>
    </row>
    <row r="16778" spans="1:15">
      <c r="A16778" t="s">
        <v>4</v>
      </c>
      <c r="B16778" s="4" t="s">
        <v>5</v>
      </c>
      <c r="C16778" s="4" t="s">
        <v>84</v>
      </c>
    </row>
    <row r="16779" spans="1:15">
      <c r="A16779" t="n">
        <v>114095</v>
      </c>
      <c r="B16779" s="29" t="n">
        <v>3</v>
      </c>
      <c r="C16779" s="16" t="n">
        <f t="normal" ca="1">A16803</f>
        <v>0</v>
      </c>
    </row>
    <row r="16780" spans="1:15">
      <c r="A16780" t="s">
        <v>4</v>
      </c>
      <c r="B16780" s="4" t="s">
        <v>5</v>
      </c>
      <c r="C16780" s="4" t="s">
        <v>13</v>
      </c>
      <c r="D16780" s="4" t="s">
        <v>13</v>
      </c>
      <c r="E16780" s="4" t="s">
        <v>13</v>
      </c>
      <c r="F16780" s="4" t="s">
        <v>9</v>
      </c>
      <c r="G16780" s="4" t="s">
        <v>13</v>
      </c>
      <c r="H16780" s="4" t="s">
        <v>13</v>
      </c>
      <c r="I16780" s="4" t="s">
        <v>84</v>
      </c>
    </row>
    <row r="16781" spans="1:15">
      <c r="A16781" t="n">
        <v>114100</v>
      </c>
      <c r="B16781" s="15" t="n">
        <v>5</v>
      </c>
      <c r="C16781" s="7" t="n">
        <v>35</v>
      </c>
      <c r="D16781" s="7" t="n">
        <v>0</v>
      </c>
      <c r="E16781" s="7" t="n">
        <v>0</v>
      </c>
      <c r="F16781" s="7" t="n">
        <v>13</v>
      </c>
      <c r="G16781" s="7" t="n">
        <v>2</v>
      </c>
      <c r="H16781" s="7" t="n">
        <v>1</v>
      </c>
      <c r="I16781" s="16" t="n">
        <f t="normal" ca="1">A16789</f>
        <v>0</v>
      </c>
    </row>
    <row r="16782" spans="1:15">
      <c r="A16782" t="s">
        <v>4</v>
      </c>
      <c r="B16782" s="4" t="s">
        <v>5</v>
      </c>
      <c r="C16782" s="4" t="s">
        <v>13</v>
      </c>
      <c r="D16782" s="4" t="s">
        <v>10</v>
      </c>
      <c r="E16782" s="4" t="s">
        <v>9</v>
      </c>
    </row>
    <row r="16783" spans="1:15">
      <c r="A16783" t="n">
        <v>114114</v>
      </c>
      <c r="B16783" s="21" t="n">
        <v>101</v>
      </c>
      <c r="C16783" s="7" t="n">
        <v>0</v>
      </c>
      <c r="D16783" s="7" t="n">
        <v>314</v>
      </c>
      <c r="E16783" s="7" t="n">
        <v>1</v>
      </c>
    </row>
    <row r="16784" spans="1:15">
      <c r="A16784" t="s">
        <v>4</v>
      </c>
      <c r="B16784" s="4" t="s">
        <v>5</v>
      </c>
      <c r="C16784" s="4" t="s">
        <v>10</v>
      </c>
      <c r="D16784" s="4" t="s">
        <v>13</v>
      </c>
      <c r="E16784" s="4" t="s">
        <v>13</v>
      </c>
      <c r="F16784" s="4" t="s">
        <v>10</v>
      </c>
      <c r="G16784" s="4" t="s">
        <v>13</v>
      </c>
      <c r="H16784" s="4" t="s">
        <v>111</v>
      </c>
      <c r="I16784" s="4" t="s">
        <v>13</v>
      </c>
      <c r="J16784" s="4" t="s">
        <v>13</v>
      </c>
      <c r="K16784" s="4" t="s">
        <v>13</v>
      </c>
    </row>
    <row r="16785" spans="1:11">
      <c r="A16785" t="n">
        <v>114122</v>
      </c>
      <c r="B16785" s="48" t="n">
        <v>24</v>
      </c>
      <c r="C16785" s="7" t="n">
        <v>65533</v>
      </c>
      <c r="D16785" s="7" t="n">
        <v>12</v>
      </c>
      <c r="E16785" s="7" t="n">
        <v>16</v>
      </c>
      <c r="F16785" s="7" t="n">
        <v>314</v>
      </c>
      <c r="G16785" s="7" t="n">
        <v>7</v>
      </c>
      <c r="H16785" s="7" t="s">
        <v>1493</v>
      </c>
      <c r="I16785" s="7" t="n">
        <v>6</v>
      </c>
      <c r="J16785" s="7" t="n">
        <v>2</v>
      </c>
      <c r="K16785" s="7" t="n">
        <v>0</v>
      </c>
    </row>
    <row r="16786" spans="1:11">
      <c r="A16786" t="s">
        <v>4</v>
      </c>
      <c r="B16786" s="4" t="s">
        <v>5</v>
      </c>
      <c r="C16786" s="4" t="s">
        <v>84</v>
      </c>
    </row>
    <row r="16787" spans="1:11">
      <c r="A16787" t="n">
        <v>114147</v>
      </c>
      <c r="B16787" s="29" t="n">
        <v>3</v>
      </c>
      <c r="C16787" s="16" t="n">
        <f t="normal" ca="1">A16803</f>
        <v>0</v>
      </c>
    </row>
    <row r="16788" spans="1:11">
      <c r="A16788" t="s">
        <v>4</v>
      </c>
      <c r="B16788" s="4" t="s">
        <v>5</v>
      </c>
      <c r="C16788" s="4" t="s">
        <v>13</v>
      </c>
      <c r="D16788" s="4" t="s">
        <v>13</v>
      </c>
      <c r="E16788" s="4" t="s">
        <v>13</v>
      </c>
      <c r="F16788" s="4" t="s">
        <v>9</v>
      </c>
      <c r="G16788" s="4" t="s">
        <v>13</v>
      </c>
      <c r="H16788" s="4" t="s">
        <v>13</v>
      </c>
      <c r="I16788" s="4" t="s">
        <v>84</v>
      </c>
    </row>
    <row r="16789" spans="1:11">
      <c r="A16789" t="n">
        <v>114152</v>
      </c>
      <c r="B16789" s="15" t="n">
        <v>5</v>
      </c>
      <c r="C16789" s="7" t="n">
        <v>35</v>
      </c>
      <c r="D16789" s="7" t="n">
        <v>0</v>
      </c>
      <c r="E16789" s="7" t="n">
        <v>0</v>
      </c>
      <c r="F16789" s="7" t="n">
        <v>16</v>
      </c>
      <c r="G16789" s="7" t="n">
        <v>2</v>
      </c>
      <c r="H16789" s="7" t="n">
        <v>1</v>
      </c>
      <c r="I16789" s="16" t="n">
        <f t="normal" ca="1">A16797</f>
        <v>0</v>
      </c>
    </row>
    <row r="16790" spans="1:11">
      <c r="A16790" t="s">
        <v>4</v>
      </c>
      <c r="B16790" s="4" t="s">
        <v>5</v>
      </c>
      <c r="C16790" s="4" t="s">
        <v>13</v>
      </c>
      <c r="D16790" s="4" t="s">
        <v>10</v>
      </c>
      <c r="E16790" s="4" t="s">
        <v>9</v>
      </c>
    </row>
    <row r="16791" spans="1:11">
      <c r="A16791" t="n">
        <v>114166</v>
      </c>
      <c r="B16791" s="21" t="n">
        <v>101</v>
      </c>
      <c r="C16791" s="7" t="n">
        <v>0</v>
      </c>
      <c r="D16791" s="7" t="n">
        <v>317</v>
      </c>
      <c r="E16791" s="7" t="n">
        <v>1</v>
      </c>
    </row>
    <row r="16792" spans="1:11">
      <c r="A16792" t="s">
        <v>4</v>
      </c>
      <c r="B16792" s="4" t="s">
        <v>5</v>
      </c>
      <c r="C16792" s="4" t="s">
        <v>10</v>
      </c>
      <c r="D16792" s="4" t="s">
        <v>13</v>
      </c>
      <c r="E16792" s="4" t="s">
        <v>13</v>
      </c>
      <c r="F16792" s="4" t="s">
        <v>10</v>
      </c>
      <c r="G16792" s="4" t="s">
        <v>13</v>
      </c>
      <c r="H16792" s="4" t="s">
        <v>111</v>
      </c>
      <c r="I16792" s="4" t="s">
        <v>13</v>
      </c>
      <c r="J16792" s="4" t="s">
        <v>13</v>
      </c>
      <c r="K16792" s="4" t="s">
        <v>13</v>
      </c>
    </row>
    <row r="16793" spans="1:11">
      <c r="A16793" t="n">
        <v>114174</v>
      </c>
      <c r="B16793" s="48" t="n">
        <v>24</v>
      </c>
      <c r="C16793" s="7" t="n">
        <v>65533</v>
      </c>
      <c r="D16793" s="7" t="n">
        <v>12</v>
      </c>
      <c r="E16793" s="7" t="n">
        <v>16</v>
      </c>
      <c r="F16793" s="7" t="n">
        <v>317</v>
      </c>
      <c r="G16793" s="7" t="n">
        <v>7</v>
      </c>
      <c r="H16793" s="7" t="s">
        <v>1493</v>
      </c>
      <c r="I16793" s="7" t="n">
        <v>6</v>
      </c>
      <c r="J16793" s="7" t="n">
        <v>2</v>
      </c>
      <c r="K16793" s="7" t="n">
        <v>0</v>
      </c>
    </row>
    <row r="16794" spans="1:11">
      <c r="A16794" t="s">
        <v>4</v>
      </c>
      <c r="B16794" s="4" t="s">
        <v>5</v>
      </c>
      <c r="C16794" s="4" t="s">
        <v>84</v>
      </c>
    </row>
    <row r="16795" spans="1:11">
      <c r="A16795" t="n">
        <v>114199</v>
      </c>
      <c r="B16795" s="29" t="n">
        <v>3</v>
      </c>
      <c r="C16795" s="16" t="n">
        <f t="normal" ca="1">A16803</f>
        <v>0</v>
      </c>
    </row>
    <row r="16796" spans="1:11">
      <c r="A16796" t="s">
        <v>4</v>
      </c>
      <c r="B16796" s="4" t="s">
        <v>5</v>
      </c>
      <c r="C16796" s="4" t="s">
        <v>13</v>
      </c>
      <c r="D16796" s="4" t="s">
        <v>13</v>
      </c>
      <c r="E16796" s="4" t="s">
        <v>13</v>
      </c>
      <c r="F16796" s="4" t="s">
        <v>9</v>
      </c>
      <c r="G16796" s="4" t="s">
        <v>13</v>
      </c>
      <c r="H16796" s="4" t="s">
        <v>13</v>
      </c>
      <c r="I16796" s="4" t="s">
        <v>84</v>
      </c>
    </row>
    <row r="16797" spans="1:11">
      <c r="A16797" t="n">
        <v>114204</v>
      </c>
      <c r="B16797" s="15" t="n">
        <v>5</v>
      </c>
      <c r="C16797" s="7" t="n">
        <v>35</v>
      </c>
      <c r="D16797" s="7" t="n">
        <v>0</v>
      </c>
      <c r="E16797" s="7" t="n">
        <v>0</v>
      </c>
      <c r="F16797" s="7" t="n">
        <v>19</v>
      </c>
      <c r="G16797" s="7" t="n">
        <v>2</v>
      </c>
      <c r="H16797" s="7" t="n">
        <v>1</v>
      </c>
      <c r="I16797" s="16" t="n">
        <f t="normal" ca="1">A16803</f>
        <v>0</v>
      </c>
    </row>
    <row r="16798" spans="1:11">
      <c r="A16798" t="s">
        <v>4</v>
      </c>
      <c r="B16798" s="4" t="s">
        <v>5</v>
      </c>
      <c r="C16798" s="4" t="s">
        <v>13</v>
      </c>
      <c r="D16798" s="4" t="s">
        <v>10</v>
      </c>
      <c r="E16798" s="4" t="s">
        <v>9</v>
      </c>
    </row>
    <row r="16799" spans="1:11">
      <c r="A16799" t="n">
        <v>114218</v>
      </c>
      <c r="B16799" s="21" t="n">
        <v>101</v>
      </c>
      <c r="C16799" s="7" t="n">
        <v>0</v>
      </c>
      <c r="D16799" s="7" t="n">
        <v>320</v>
      </c>
      <c r="E16799" s="7" t="n">
        <v>1</v>
      </c>
    </row>
    <row r="16800" spans="1:11">
      <c r="A16800" t="s">
        <v>4</v>
      </c>
      <c r="B16800" s="4" t="s">
        <v>5</v>
      </c>
      <c r="C16800" s="4" t="s">
        <v>10</v>
      </c>
      <c r="D16800" s="4" t="s">
        <v>13</v>
      </c>
      <c r="E16800" s="4" t="s">
        <v>13</v>
      </c>
      <c r="F16800" s="4" t="s">
        <v>10</v>
      </c>
      <c r="G16800" s="4" t="s">
        <v>13</v>
      </c>
      <c r="H16800" s="4" t="s">
        <v>111</v>
      </c>
      <c r="I16800" s="4" t="s">
        <v>13</v>
      </c>
      <c r="J16800" s="4" t="s">
        <v>13</v>
      </c>
      <c r="K16800" s="4" t="s">
        <v>13</v>
      </c>
    </row>
    <row r="16801" spans="1:11">
      <c r="A16801" t="n">
        <v>114226</v>
      </c>
      <c r="B16801" s="48" t="n">
        <v>24</v>
      </c>
      <c r="C16801" s="7" t="n">
        <v>65533</v>
      </c>
      <c r="D16801" s="7" t="n">
        <v>12</v>
      </c>
      <c r="E16801" s="7" t="n">
        <v>16</v>
      </c>
      <c r="F16801" s="7" t="n">
        <v>320</v>
      </c>
      <c r="G16801" s="7" t="n">
        <v>7</v>
      </c>
      <c r="H16801" s="7" t="s">
        <v>1493</v>
      </c>
      <c r="I16801" s="7" t="n">
        <v>6</v>
      </c>
      <c r="J16801" s="7" t="n">
        <v>2</v>
      </c>
      <c r="K16801" s="7" t="n">
        <v>0</v>
      </c>
    </row>
    <row r="16802" spans="1:11">
      <c r="A16802" t="s">
        <v>4</v>
      </c>
      <c r="B16802" s="4" t="s">
        <v>5</v>
      </c>
    </row>
    <row r="16803" spans="1:11">
      <c r="A16803" t="n">
        <v>114251</v>
      </c>
      <c r="B16803" s="33" t="n">
        <v>28</v>
      </c>
    </row>
    <row r="16804" spans="1:11">
      <c r="A16804" t="s">
        <v>4</v>
      </c>
      <c r="B16804" s="4" t="s">
        <v>5</v>
      </c>
      <c r="C16804" s="4" t="s">
        <v>13</v>
      </c>
    </row>
    <row r="16805" spans="1:11">
      <c r="A16805" t="n">
        <v>114252</v>
      </c>
      <c r="B16805" s="49" t="n">
        <v>27</v>
      </c>
      <c r="C16805" s="7" t="n">
        <v>0</v>
      </c>
    </row>
    <row r="16806" spans="1:11">
      <c r="A16806" t="s">
        <v>4</v>
      </c>
      <c r="B16806" s="4" t="s">
        <v>5</v>
      </c>
      <c r="C16806" s="4" t="s">
        <v>13</v>
      </c>
      <c r="D16806" s="4" t="s">
        <v>10</v>
      </c>
      <c r="E16806" s="4" t="s">
        <v>10</v>
      </c>
      <c r="F16806" s="4" t="s">
        <v>10</v>
      </c>
      <c r="G16806" s="4" t="s">
        <v>10</v>
      </c>
      <c r="H16806" s="4" t="s">
        <v>13</v>
      </c>
    </row>
    <row r="16807" spans="1:11">
      <c r="A16807" t="n">
        <v>114254</v>
      </c>
      <c r="B16807" s="47" t="n">
        <v>25</v>
      </c>
      <c r="C16807" s="7" t="n">
        <v>5</v>
      </c>
      <c r="D16807" s="7" t="n">
        <v>65535</v>
      </c>
      <c r="E16807" s="7" t="n">
        <v>65535</v>
      </c>
      <c r="F16807" s="7" t="n">
        <v>65535</v>
      </c>
      <c r="G16807" s="7" t="n">
        <v>65535</v>
      </c>
      <c r="H16807" s="7" t="n">
        <v>0</v>
      </c>
    </row>
    <row r="16808" spans="1:11">
      <c r="A16808" t="s">
        <v>4</v>
      </c>
      <c r="B16808" s="4" t="s">
        <v>5</v>
      </c>
      <c r="C16808" s="4" t="s">
        <v>13</v>
      </c>
      <c r="D16808" s="4" t="s">
        <v>10</v>
      </c>
      <c r="E16808" s="4" t="s">
        <v>69</v>
      </c>
    </row>
    <row r="16809" spans="1:11">
      <c r="A16809" t="n">
        <v>114265</v>
      </c>
      <c r="B16809" s="39" t="n">
        <v>58</v>
      </c>
      <c r="C16809" s="7" t="n">
        <v>100</v>
      </c>
      <c r="D16809" s="7" t="n">
        <v>300</v>
      </c>
      <c r="E16809" s="7" t="n">
        <v>0.300000011920929</v>
      </c>
    </row>
    <row r="16810" spans="1:11">
      <c r="A16810" t="s">
        <v>4</v>
      </c>
      <c r="B16810" s="4" t="s">
        <v>5</v>
      </c>
      <c r="C16810" s="4" t="s">
        <v>13</v>
      </c>
      <c r="D16810" s="4" t="s">
        <v>10</v>
      </c>
    </row>
    <row r="16811" spans="1:11">
      <c r="A16811" t="n">
        <v>114273</v>
      </c>
      <c r="B16811" s="39" t="n">
        <v>58</v>
      </c>
      <c r="C16811" s="7" t="n">
        <v>255</v>
      </c>
      <c r="D16811" s="7" t="n">
        <v>0</v>
      </c>
    </row>
    <row r="16812" spans="1:11">
      <c r="A16812" t="s">
        <v>4</v>
      </c>
      <c r="B16812" s="4" t="s">
        <v>5</v>
      </c>
      <c r="C16812" s="4" t="s">
        <v>84</v>
      </c>
    </row>
    <row r="16813" spans="1:11">
      <c r="A16813" t="n">
        <v>114277</v>
      </c>
      <c r="B16813" s="29" t="n">
        <v>3</v>
      </c>
      <c r="C16813" s="16" t="n">
        <f t="normal" ca="1">A16819</f>
        <v>0</v>
      </c>
    </row>
    <row r="16814" spans="1:11">
      <c r="A16814" t="s">
        <v>4</v>
      </c>
      <c r="B16814" s="4" t="s">
        <v>5</v>
      </c>
      <c r="C16814" s="4" t="s">
        <v>13</v>
      </c>
      <c r="D16814" s="4" t="s">
        <v>13</v>
      </c>
      <c r="E16814" s="4" t="s">
        <v>9</v>
      </c>
      <c r="F16814" s="4" t="s">
        <v>13</v>
      </c>
      <c r="G16814" s="4" t="s">
        <v>13</v>
      </c>
    </row>
    <row r="16815" spans="1:11">
      <c r="A16815" t="n">
        <v>114282</v>
      </c>
      <c r="B16815" s="25" t="n">
        <v>18</v>
      </c>
      <c r="C16815" s="7" t="n">
        <v>0</v>
      </c>
      <c r="D16815" s="7" t="n">
        <v>0</v>
      </c>
      <c r="E16815" s="7" t="n">
        <v>-1</v>
      </c>
      <c r="F16815" s="7" t="n">
        <v>19</v>
      </c>
      <c r="G16815" s="7" t="n">
        <v>1</v>
      </c>
    </row>
    <row r="16816" spans="1:11">
      <c r="A16816" t="s">
        <v>4</v>
      </c>
      <c r="B16816" s="4" t="s">
        <v>5</v>
      </c>
      <c r="C16816" s="4" t="s">
        <v>84</v>
      </c>
    </row>
    <row r="16817" spans="1:11">
      <c r="A16817" t="n">
        <v>114291</v>
      </c>
      <c r="B16817" s="29" t="n">
        <v>3</v>
      </c>
      <c r="C16817" s="16" t="n">
        <f t="normal" ca="1">A16819</f>
        <v>0</v>
      </c>
    </row>
    <row r="16818" spans="1:11">
      <c r="A16818" t="s">
        <v>4</v>
      </c>
      <c r="B16818" s="4" t="s">
        <v>5</v>
      </c>
      <c r="C16818" s="4" t="s">
        <v>84</v>
      </c>
    </row>
    <row r="16819" spans="1:11">
      <c r="A16819" t="n">
        <v>114296</v>
      </c>
      <c r="B16819" s="29" t="n">
        <v>3</v>
      </c>
      <c r="C16819" s="16" t="n">
        <f t="normal" ca="1">A16535</f>
        <v>0</v>
      </c>
    </row>
    <row r="16820" spans="1:11">
      <c r="A16820" t="s">
        <v>4</v>
      </c>
      <c r="B16820" s="4" t="s">
        <v>5</v>
      </c>
    </row>
    <row r="16821" spans="1:11">
      <c r="A16821" t="n">
        <v>114301</v>
      </c>
      <c r="B16821" s="5" t="n">
        <v>1</v>
      </c>
    </row>
    <row r="16822" spans="1:11" s="3" customFormat="1" customHeight="0">
      <c r="A16822" s="3" t="s">
        <v>2</v>
      </c>
      <c r="B16822" s="3" t="s">
        <v>1494</v>
      </c>
    </row>
    <row r="16823" spans="1:11">
      <c r="A16823" t="s">
        <v>4</v>
      </c>
      <c r="B16823" s="4" t="s">
        <v>5</v>
      </c>
      <c r="C16823" s="4" t="s">
        <v>13</v>
      </c>
      <c r="D16823" s="4" t="s">
        <v>13</v>
      </c>
      <c r="E16823" s="4" t="s">
        <v>9</v>
      </c>
      <c r="F16823" s="4" t="s">
        <v>13</v>
      </c>
      <c r="G16823" s="4" t="s">
        <v>13</v>
      </c>
    </row>
    <row r="16824" spans="1:11">
      <c r="A16824" t="n">
        <v>114304</v>
      </c>
      <c r="B16824" s="25" t="n">
        <v>18</v>
      </c>
      <c r="C16824" s="7" t="n">
        <v>0</v>
      </c>
      <c r="D16824" s="7" t="n">
        <v>0</v>
      </c>
      <c r="E16824" s="7" t="n">
        <v>0</v>
      </c>
      <c r="F16824" s="7" t="n">
        <v>19</v>
      </c>
      <c r="G16824" s="7" t="n">
        <v>1</v>
      </c>
    </row>
    <row r="16825" spans="1:11">
      <c r="A16825" t="s">
        <v>4</v>
      </c>
      <c r="B16825" s="4" t="s">
        <v>5</v>
      </c>
      <c r="C16825" s="4" t="s">
        <v>13</v>
      </c>
      <c r="D16825" s="4" t="s">
        <v>13</v>
      </c>
      <c r="E16825" s="4" t="s">
        <v>13</v>
      </c>
      <c r="F16825" s="4" t="s">
        <v>9</v>
      </c>
      <c r="G16825" s="4" t="s">
        <v>13</v>
      </c>
      <c r="H16825" s="4" t="s">
        <v>13</v>
      </c>
      <c r="I16825" s="4" t="s">
        <v>84</v>
      </c>
    </row>
    <row r="16826" spans="1:11">
      <c r="A16826" t="n">
        <v>114313</v>
      </c>
      <c r="B16826" s="15" t="n">
        <v>5</v>
      </c>
      <c r="C16826" s="7" t="n">
        <v>35</v>
      </c>
      <c r="D16826" s="7" t="n">
        <v>0</v>
      </c>
      <c r="E16826" s="7" t="n">
        <v>0</v>
      </c>
      <c r="F16826" s="7" t="n">
        <v>-1</v>
      </c>
      <c r="G16826" s="7" t="n">
        <v>3</v>
      </c>
      <c r="H16826" s="7" t="n">
        <v>1</v>
      </c>
      <c r="I16826" s="16" t="n">
        <f t="normal" ca="1">A17034</f>
        <v>0</v>
      </c>
    </row>
    <row r="16827" spans="1:11">
      <c r="A16827" t="s">
        <v>4</v>
      </c>
      <c r="B16827" s="4" t="s">
        <v>5</v>
      </c>
      <c r="C16827" s="4" t="s">
        <v>13</v>
      </c>
      <c r="D16827" s="4" t="s">
        <v>13</v>
      </c>
      <c r="E16827" s="4" t="s">
        <v>10</v>
      </c>
      <c r="F16827" s="4" t="s">
        <v>9</v>
      </c>
    </row>
    <row r="16828" spans="1:11">
      <c r="A16828" t="n">
        <v>114327</v>
      </c>
      <c r="B16828" s="26" t="n">
        <v>31</v>
      </c>
      <c r="C16828" s="7" t="n">
        <v>0</v>
      </c>
      <c r="D16828" s="7" t="n">
        <v>0</v>
      </c>
      <c r="E16828" s="7" t="n">
        <v>20</v>
      </c>
      <c r="F16828" s="7" t="n">
        <v>1107296256</v>
      </c>
    </row>
    <row r="16829" spans="1:11">
      <c r="A16829" t="s">
        <v>4</v>
      </c>
      <c r="B16829" s="4" t="s">
        <v>5</v>
      </c>
      <c r="C16829" s="4" t="s">
        <v>13</v>
      </c>
      <c r="D16829" s="4" t="s">
        <v>13</v>
      </c>
      <c r="E16829" s="4" t="s">
        <v>6</v>
      </c>
      <c r="F16829" s="4" t="s">
        <v>10</v>
      </c>
    </row>
    <row r="16830" spans="1:11">
      <c r="A16830" t="n">
        <v>114336</v>
      </c>
      <c r="B16830" s="26" t="n">
        <v>31</v>
      </c>
      <c r="C16830" s="7" t="n">
        <v>1</v>
      </c>
      <c r="D16830" s="7" t="n">
        <v>0</v>
      </c>
      <c r="E16830" s="7" t="s">
        <v>1495</v>
      </c>
      <c r="F16830" s="7" t="n">
        <v>1</v>
      </c>
    </row>
    <row r="16831" spans="1:11">
      <c r="A16831" t="s">
        <v>4</v>
      </c>
      <c r="B16831" s="4" t="s">
        <v>5</v>
      </c>
      <c r="C16831" s="4" t="s">
        <v>13</v>
      </c>
      <c r="D16831" s="4" t="s">
        <v>13</v>
      </c>
      <c r="E16831" s="4" t="s">
        <v>6</v>
      </c>
      <c r="F16831" s="4" t="s">
        <v>10</v>
      </c>
    </row>
    <row r="16832" spans="1:11">
      <c r="A16832" t="n">
        <v>114373</v>
      </c>
      <c r="B16832" s="26" t="n">
        <v>31</v>
      </c>
      <c r="C16832" s="7" t="n">
        <v>1</v>
      </c>
      <c r="D16832" s="7" t="n">
        <v>0</v>
      </c>
      <c r="E16832" s="7" t="s">
        <v>1496</v>
      </c>
      <c r="F16832" s="7" t="n">
        <v>2</v>
      </c>
    </row>
    <row r="16833" spans="1:9">
      <c r="A16833" t="s">
        <v>4</v>
      </c>
      <c r="B16833" s="4" t="s">
        <v>5</v>
      </c>
      <c r="C16833" s="4" t="s">
        <v>13</v>
      </c>
      <c r="D16833" s="4" t="s">
        <v>13</v>
      </c>
      <c r="E16833" s="4" t="s">
        <v>6</v>
      </c>
      <c r="F16833" s="4" t="s">
        <v>10</v>
      </c>
    </row>
    <row r="16834" spans="1:9">
      <c r="A16834" t="n">
        <v>114412</v>
      </c>
      <c r="B16834" s="26" t="n">
        <v>31</v>
      </c>
      <c r="C16834" s="7" t="n">
        <v>1</v>
      </c>
      <c r="D16834" s="7" t="n">
        <v>0</v>
      </c>
      <c r="E16834" s="7" t="s">
        <v>1497</v>
      </c>
      <c r="F16834" s="7" t="n">
        <v>3</v>
      </c>
    </row>
    <row r="16835" spans="1:9">
      <c r="A16835" t="s">
        <v>4</v>
      </c>
      <c r="B16835" s="4" t="s">
        <v>5</v>
      </c>
      <c r="C16835" s="4" t="s">
        <v>13</v>
      </c>
      <c r="D16835" s="4" t="s">
        <v>13</v>
      </c>
      <c r="E16835" s="4" t="s">
        <v>6</v>
      </c>
      <c r="F16835" s="4" t="s">
        <v>10</v>
      </c>
    </row>
    <row r="16836" spans="1:9">
      <c r="A16836" t="n">
        <v>114454</v>
      </c>
      <c r="B16836" s="26" t="n">
        <v>31</v>
      </c>
      <c r="C16836" s="7" t="n">
        <v>1</v>
      </c>
      <c r="D16836" s="7" t="n">
        <v>0</v>
      </c>
      <c r="E16836" s="7" t="s">
        <v>1498</v>
      </c>
      <c r="F16836" s="7" t="n">
        <v>4</v>
      </c>
    </row>
    <row r="16837" spans="1:9">
      <c r="A16837" t="s">
        <v>4</v>
      </c>
      <c r="B16837" s="4" t="s">
        <v>5</v>
      </c>
      <c r="C16837" s="4" t="s">
        <v>13</v>
      </c>
      <c r="D16837" s="4" t="s">
        <v>13</v>
      </c>
      <c r="E16837" s="4" t="s">
        <v>6</v>
      </c>
      <c r="F16837" s="4" t="s">
        <v>10</v>
      </c>
    </row>
    <row r="16838" spans="1:9">
      <c r="A16838" t="n">
        <v>114491</v>
      </c>
      <c r="B16838" s="26" t="n">
        <v>31</v>
      </c>
      <c r="C16838" s="7" t="n">
        <v>1</v>
      </c>
      <c r="D16838" s="7" t="n">
        <v>0</v>
      </c>
      <c r="E16838" s="7" t="s">
        <v>1499</v>
      </c>
      <c r="F16838" s="7" t="n">
        <v>5</v>
      </c>
    </row>
    <row r="16839" spans="1:9">
      <c r="A16839" t="s">
        <v>4</v>
      </c>
      <c r="B16839" s="4" t="s">
        <v>5</v>
      </c>
      <c r="C16839" s="4" t="s">
        <v>13</v>
      </c>
      <c r="D16839" s="4" t="s">
        <v>13</v>
      </c>
      <c r="E16839" s="4" t="s">
        <v>6</v>
      </c>
      <c r="F16839" s="4" t="s">
        <v>10</v>
      </c>
    </row>
    <row r="16840" spans="1:9">
      <c r="A16840" t="n">
        <v>114530</v>
      </c>
      <c r="B16840" s="26" t="n">
        <v>31</v>
      </c>
      <c r="C16840" s="7" t="n">
        <v>1</v>
      </c>
      <c r="D16840" s="7" t="n">
        <v>0</v>
      </c>
      <c r="E16840" s="7" t="s">
        <v>1500</v>
      </c>
      <c r="F16840" s="7" t="n">
        <v>6</v>
      </c>
    </row>
    <row r="16841" spans="1:9">
      <c r="A16841" t="s">
        <v>4</v>
      </c>
      <c r="B16841" s="4" t="s">
        <v>5</v>
      </c>
      <c r="C16841" s="4" t="s">
        <v>13</v>
      </c>
      <c r="D16841" s="4" t="s">
        <v>13</v>
      </c>
      <c r="E16841" s="4" t="s">
        <v>6</v>
      </c>
      <c r="F16841" s="4" t="s">
        <v>10</v>
      </c>
    </row>
    <row r="16842" spans="1:9">
      <c r="A16842" t="n">
        <v>114570</v>
      </c>
      <c r="B16842" s="26" t="n">
        <v>31</v>
      </c>
      <c r="C16842" s="7" t="n">
        <v>1</v>
      </c>
      <c r="D16842" s="7" t="n">
        <v>0</v>
      </c>
      <c r="E16842" s="7" t="s">
        <v>1501</v>
      </c>
      <c r="F16842" s="7" t="n">
        <v>7</v>
      </c>
    </row>
    <row r="16843" spans="1:9">
      <c r="A16843" t="s">
        <v>4</v>
      </c>
      <c r="B16843" s="4" t="s">
        <v>5</v>
      </c>
      <c r="C16843" s="4" t="s">
        <v>13</v>
      </c>
      <c r="D16843" s="4" t="s">
        <v>13</v>
      </c>
      <c r="E16843" s="4" t="s">
        <v>6</v>
      </c>
      <c r="F16843" s="4" t="s">
        <v>10</v>
      </c>
    </row>
    <row r="16844" spans="1:9">
      <c r="A16844" t="n">
        <v>114611</v>
      </c>
      <c r="B16844" s="26" t="n">
        <v>31</v>
      </c>
      <c r="C16844" s="7" t="n">
        <v>1</v>
      </c>
      <c r="D16844" s="7" t="n">
        <v>0</v>
      </c>
      <c r="E16844" s="7" t="s">
        <v>1502</v>
      </c>
      <c r="F16844" s="7" t="n">
        <v>8</v>
      </c>
    </row>
    <row r="16845" spans="1:9">
      <c r="A16845" t="s">
        <v>4</v>
      </c>
      <c r="B16845" s="4" t="s">
        <v>5</v>
      </c>
      <c r="C16845" s="4" t="s">
        <v>13</v>
      </c>
      <c r="D16845" s="4" t="s">
        <v>13</v>
      </c>
      <c r="E16845" s="4" t="s">
        <v>6</v>
      </c>
      <c r="F16845" s="4" t="s">
        <v>10</v>
      </c>
    </row>
    <row r="16846" spans="1:9">
      <c r="A16846" t="n">
        <v>114651</v>
      </c>
      <c r="B16846" s="26" t="n">
        <v>31</v>
      </c>
      <c r="C16846" s="7" t="n">
        <v>1</v>
      </c>
      <c r="D16846" s="7" t="n">
        <v>0</v>
      </c>
      <c r="E16846" s="7" t="s">
        <v>1503</v>
      </c>
      <c r="F16846" s="7" t="n">
        <v>9</v>
      </c>
    </row>
    <row r="16847" spans="1:9">
      <c r="A16847" t="s">
        <v>4</v>
      </c>
      <c r="B16847" s="4" t="s">
        <v>5</v>
      </c>
      <c r="C16847" s="4" t="s">
        <v>13</v>
      </c>
      <c r="D16847" s="4" t="s">
        <v>13</v>
      </c>
      <c r="E16847" s="4" t="s">
        <v>6</v>
      </c>
      <c r="F16847" s="4" t="s">
        <v>10</v>
      </c>
    </row>
    <row r="16848" spans="1:9">
      <c r="A16848" t="n">
        <v>114690</v>
      </c>
      <c r="B16848" s="26" t="n">
        <v>31</v>
      </c>
      <c r="C16848" s="7" t="n">
        <v>1</v>
      </c>
      <c r="D16848" s="7" t="n">
        <v>0</v>
      </c>
      <c r="E16848" s="7" t="s">
        <v>1504</v>
      </c>
      <c r="F16848" s="7" t="n">
        <v>10</v>
      </c>
    </row>
    <row r="16849" spans="1:6">
      <c r="A16849" t="s">
        <v>4</v>
      </c>
      <c r="B16849" s="4" t="s">
        <v>5</v>
      </c>
      <c r="C16849" s="4" t="s">
        <v>13</v>
      </c>
      <c r="D16849" s="4" t="s">
        <v>13</v>
      </c>
      <c r="E16849" s="4" t="s">
        <v>6</v>
      </c>
      <c r="F16849" s="4" t="s">
        <v>10</v>
      </c>
    </row>
    <row r="16850" spans="1:6">
      <c r="A16850" t="n">
        <v>114728</v>
      </c>
      <c r="B16850" s="26" t="n">
        <v>31</v>
      </c>
      <c r="C16850" s="7" t="n">
        <v>1</v>
      </c>
      <c r="D16850" s="7" t="n">
        <v>0</v>
      </c>
      <c r="E16850" s="7" t="s">
        <v>1505</v>
      </c>
      <c r="F16850" s="7" t="n">
        <v>11</v>
      </c>
    </row>
    <row r="16851" spans="1:6">
      <c r="A16851" t="s">
        <v>4</v>
      </c>
      <c r="B16851" s="4" t="s">
        <v>5</v>
      </c>
      <c r="C16851" s="4" t="s">
        <v>13</v>
      </c>
      <c r="D16851" s="4" t="s">
        <v>13</v>
      </c>
      <c r="E16851" s="4" t="s">
        <v>6</v>
      </c>
      <c r="F16851" s="4" t="s">
        <v>10</v>
      </c>
    </row>
    <row r="16852" spans="1:6">
      <c r="A16852" t="n">
        <v>114766</v>
      </c>
      <c r="B16852" s="26" t="n">
        <v>31</v>
      </c>
      <c r="C16852" s="7" t="n">
        <v>1</v>
      </c>
      <c r="D16852" s="7" t="n">
        <v>0</v>
      </c>
      <c r="E16852" s="7" t="s">
        <v>1506</v>
      </c>
      <c r="F16852" s="7" t="n">
        <v>12</v>
      </c>
    </row>
    <row r="16853" spans="1:6">
      <c r="A16853" t="s">
        <v>4</v>
      </c>
      <c r="B16853" s="4" t="s">
        <v>5</v>
      </c>
      <c r="C16853" s="4" t="s">
        <v>13</v>
      </c>
      <c r="D16853" s="4" t="s">
        <v>13</v>
      </c>
      <c r="E16853" s="4" t="s">
        <v>6</v>
      </c>
      <c r="F16853" s="4" t="s">
        <v>10</v>
      </c>
    </row>
    <row r="16854" spans="1:6">
      <c r="A16854" t="n">
        <v>114807</v>
      </c>
      <c r="B16854" s="26" t="n">
        <v>31</v>
      </c>
      <c r="C16854" s="7" t="n">
        <v>1</v>
      </c>
      <c r="D16854" s="7" t="n">
        <v>0</v>
      </c>
      <c r="E16854" s="7" t="s">
        <v>1507</v>
      </c>
      <c r="F16854" s="7" t="n">
        <v>13</v>
      </c>
    </row>
    <row r="16855" spans="1:6">
      <c r="A16855" t="s">
        <v>4</v>
      </c>
      <c r="B16855" s="4" t="s">
        <v>5</v>
      </c>
      <c r="C16855" s="4" t="s">
        <v>13</v>
      </c>
      <c r="D16855" s="4" t="s">
        <v>13</v>
      </c>
      <c r="E16855" s="4" t="s">
        <v>6</v>
      </c>
      <c r="F16855" s="4" t="s">
        <v>10</v>
      </c>
    </row>
    <row r="16856" spans="1:6">
      <c r="A16856" t="n">
        <v>114847</v>
      </c>
      <c r="B16856" s="26" t="n">
        <v>31</v>
      </c>
      <c r="C16856" s="7" t="n">
        <v>1</v>
      </c>
      <c r="D16856" s="7" t="n">
        <v>0</v>
      </c>
      <c r="E16856" s="7" t="s">
        <v>1508</v>
      </c>
      <c r="F16856" s="7" t="n">
        <v>14</v>
      </c>
    </row>
    <row r="16857" spans="1:6">
      <c r="A16857" t="s">
        <v>4</v>
      </c>
      <c r="B16857" s="4" t="s">
        <v>5</v>
      </c>
      <c r="C16857" s="4" t="s">
        <v>13</v>
      </c>
      <c r="D16857" s="4" t="s">
        <v>13</v>
      </c>
      <c r="E16857" s="4" t="s">
        <v>6</v>
      </c>
      <c r="F16857" s="4" t="s">
        <v>10</v>
      </c>
    </row>
    <row r="16858" spans="1:6">
      <c r="A16858" t="n">
        <v>114887</v>
      </c>
      <c r="B16858" s="26" t="n">
        <v>31</v>
      </c>
      <c r="C16858" s="7" t="n">
        <v>1</v>
      </c>
      <c r="D16858" s="7" t="n">
        <v>0</v>
      </c>
      <c r="E16858" s="7" t="s">
        <v>1509</v>
      </c>
      <c r="F16858" s="7" t="n">
        <v>15</v>
      </c>
    </row>
    <row r="16859" spans="1:6">
      <c r="A16859" t="s">
        <v>4</v>
      </c>
      <c r="B16859" s="4" t="s">
        <v>5</v>
      </c>
      <c r="C16859" s="4" t="s">
        <v>13</v>
      </c>
      <c r="D16859" s="4" t="s">
        <v>13</v>
      </c>
      <c r="E16859" s="4" t="s">
        <v>13</v>
      </c>
      <c r="F16859" s="4" t="s">
        <v>10</v>
      </c>
      <c r="G16859" s="4" t="s">
        <v>10</v>
      </c>
      <c r="H16859" s="4" t="s">
        <v>13</v>
      </c>
    </row>
    <row r="16860" spans="1:6">
      <c r="A16860" t="n">
        <v>114933</v>
      </c>
      <c r="B16860" s="26" t="n">
        <v>31</v>
      </c>
      <c r="C16860" s="7" t="n">
        <v>2</v>
      </c>
      <c r="D16860" s="7" t="n">
        <v>0</v>
      </c>
      <c r="E16860" s="7" t="n">
        <v>1</v>
      </c>
      <c r="F16860" s="7" t="n">
        <v>65535</v>
      </c>
      <c r="G16860" s="7" t="n">
        <v>65535</v>
      </c>
      <c r="H16860" s="7" t="n">
        <v>0</v>
      </c>
    </row>
    <row r="16861" spans="1:6">
      <c r="A16861" t="s">
        <v>4</v>
      </c>
      <c r="B16861" s="4" t="s">
        <v>5</v>
      </c>
      <c r="C16861" s="4" t="s">
        <v>13</v>
      </c>
      <c r="D16861" s="4" t="s">
        <v>13</v>
      </c>
      <c r="E16861" s="4" t="s">
        <v>13</v>
      </c>
    </row>
    <row r="16862" spans="1:6">
      <c r="A16862" t="n">
        <v>114942</v>
      </c>
      <c r="B16862" s="26" t="n">
        <v>31</v>
      </c>
      <c r="C16862" s="7" t="n">
        <v>4</v>
      </c>
      <c r="D16862" s="7" t="n">
        <v>0</v>
      </c>
      <c r="E16862" s="7" t="n">
        <v>0</v>
      </c>
    </row>
    <row r="16863" spans="1:6">
      <c r="A16863" t="s">
        <v>4</v>
      </c>
      <c r="B16863" s="4" t="s">
        <v>5</v>
      </c>
      <c r="C16863" s="4" t="s">
        <v>13</v>
      </c>
      <c r="D16863" s="4" t="s">
        <v>13</v>
      </c>
    </row>
    <row r="16864" spans="1:6">
      <c r="A16864" t="n">
        <v>114946</v>
      </c>
      <c r="B16864" s="26" t="n">
        <v>31</v>
      </c>
      <c r="C16864" s="7" t="n">
        <v>3</v>
      </c>
      <c r="D16864" s="7" t="n">
        <v>0</v>
      </c>
    </row>
    <row r="16865" spans="1:8">
      <c r="A16865" t="s">
        <v>4</v>
      </c>
      <c r="B16865" s="4" t="s">
        <v>5</v>
      </c>
      <c r="C16865" s="4" t="s">
        <v>13</v>
      </c>
      <c r="D16865" s="4" t="s">
        <v>10</v>
      </c>
      <c r="E16865" s="4" t="s">
        <v>9</v>
      </c>
    </row>
    <row r="16866" spans="1:8">
      <c r="A16866" t="n">
        <v>114949</v>
      </c>
      <c r="B16866" s="21" t="n">
        <v>101</v>
      </c>
      <c r="C16866" s="7" t="n">
        <v>0</v>
      </c>
      <c r="D16866" s="7" t="n">
        <v>250</v>
      </c>
      <c r="E16866" s="7" t="n">
        <v>1</v>
      </c>
    </row>
    <row r="16867" spans="1:8">
      <c r="A16867" t="s">
        <v>4</v>
      </c>
      <c r="B16867" s="4" t="s">
        <v>5</v>
      </c>
      <c r="C16867" s="4" t="s">
        <v>13</v>
      </c>
      <c r="D16867" s="4" t="s">
        <v>10</v>
      </c>
      <c r="E16867" s="4" t="s">
        <v>9</v>
      </c>
    </row>
    <row r="16868" spans="1:8">
      <c r="A16868" t="n">
        <v>114957</v>
      </c>
      <c r="B16868" s="21" t="n">
        <v>101</v>
      </c>
      <c r="C16868" s="7" t="n">
        <v>0</v>
      </c>
      <c r="D16868" s="7" t="n">
        <v>256</v>
      </c>
      <c r="E16868" s="7" t="n">
        <v>1</v>
      </c>
    </row>
    <row r="16869" spans="1:8">
      <c r="A16869" t="s">
        <v>4</v>
      </c>
      <c r="B16869" s="4" t="s">
        <v>5</v>
      </c>
      <c r="C16869" s="4" t="s">
        <v>13</v>
      </c>
      <c r="D16869" s="4" t="s">
        <v>13</v>
      </c>
      <c r="E16869" s="4" t="s">
        <v>13</v>
      </c>
      <c r="F16869" s="4" t="s">
        <v>13</v>
      </c>
      <c r="G16869" s="4" t="s">
        <v>10</v>
      </c>
      <c r="H16869" s="4" t="s">
        <v>84</v>
      </c>
      <c r="I16869" s="4" t="s">
        <v>10</v>
      </c>
      <c r="J16869" s="4" t="s">
        <v>84</v>
      </c>
      <c r="K16869" s="4" t="s">
        <v>10</v>
      </c>
      <c r="L16869" s="4" t="s">
        <v>84</v>
      </c>
      <c r="M16869" s="4" t="s">
        <v>10</v>
      </c>
      <c r="N16869" s="4" t="s">
        <v>84</v>
      </c>
      <c r="O16869" s="4" t="s">
        <v>10</v>
      </c>
      <c r="P16869" s="4" t="s">
        <v>84</v>
      </c>
      <c r="Q16869" s="4" t="s">
        <v>10</v>
      </c>
      <c r="R16869" s="4" t="s">
        <v>84</v>
      </c>
      <c r="S16869" s="4" t="s">
        <v>10</v>
      </c>
      <c r="T16869" s="4" t="s">
        <v>84</v>
      </c>
      <c r="U16869" s="4" t="s">
        <v>10</v>
      </c>
      <c r="V16869" s="4" t="s">
        <v>84</v>
      </c>
      <c r="W16869" s="4" t="s">
        <v>10</v>
      </c>
      <c r="X16869" s="4" t="s">
        <v>84</v>
      </c>
      <c r="Y16869" s="4" t="s">
        <v>10</v>
      </c>
      <c r="Z16869" s="4" t="s">
        <v>84</v>
      </c>
      <c r="AA16869" s="4" t="s">
        <v>10</v>
      </c>
      <c r="AB16869" s="4" t="s">
        <v>84</v>
      </c>
      <c r="AC16869" s="4" t="s">
        <v>10</v>
      </c>
      <c r="AD16869" s="4" t="s">
        <v>84</v>
      </c>
      <c r="AE16869" s="4" t="s">
        <v>10</v>
      </c>
      <c r="AF16869" s="4" t="s">
        <v>84</v>
      </c>
      <c r="AG16869" s="4" t="s">
        <v>10</v>
      </c>
      <c r="AH16869" s="4" t="s">
        <v>84</v>
      </c>
      <c r="AI16869" s="4" t="s">
        <v>10</v>
      </c>
      <c r="AJ16869" s="4" t="s">
        <v>84</v>
      </c>
      <c r="AK16869" s="4" t="s">
        <v>84</v>
      </c>
    </row>
    <row r="16870" spans="1:8">
      <c r="A16870" t="n">
        <v>114965</v>
      </c>
      <c r="B16870" s="27" t="n">
        <v>6</v>
      </c>
      <c r="C16870" s="7" t="n">
        <v>35</v>
      </c>
      <c r="D16870" s="7" t="n">
        <v>0</v>
      </c>
      <c r="E16870" s="7" t="n">
        <v>1</v>
      </c>
      <c r="F16870" s="7" t="n">
        <v>15</v>
      </c>
      <c r="G16870" s="7" t="n">
        <v>15</v>
      </c>
      <c r="H16870" s="16" t="n">
        <f t="normal" ca="1">A16872</f>
        <v>0</v>
      </c>
      <c r="I16870" s="7" t="n">
        <v>14</v>
      </c>
      <c r="J16870" s="16" t="n">
        <f t="normal" ca="1">A16884</f>
        <v>0</v>
      </c>
      <c r="K16870" s="7" t="n">
        <v>13</v>
      </c>
      <c r="L16870" s="16" t="n">
        <f t="normal" ca="1">A16894</f>
        <v>0</v>
      </c>
      <c r="M16870" s="7" t="n">
        <v>12</v>
      </c>
      <c r="N16870" s="16" t="n">
        <f t="normal" ca="1">A16904</f>
        <v>0</v>
      </c>
      <c r="O16870" s="7" t="n">
        <v>11</v>
      </c>
      <c r="P16870" s="16" t="n">
        <f t="normal" ca="1">A16914</f>
        <v>0</v>
      </c>
      <c r="Q16870" s="7" t="n">
        <v>10</v>
      </c>
      <c r="R16870" s="16" t="n">
        <f t="normal" ca="1">A16924</f>
        <v>0</v>
      </c>
      <c r="S16870" s="7" t="n">
        <v>9</v>
      </c>
      <c r="T16870" s="16" t="n">
        <f t="normal" ca="1">A16934</f>
        <v>0</v>
      </c>
      <c r="U16870" s="7" t="n">
        <v>8</v>
      </c>
      <c r="V16870" s="16" t="n">
        <f t="normal" ca="1">A16944</f>
        <v>0</v>
      </c>
      <c r="W16870" s="7" t="n">
        <v>7</v>
      </c>
      <c r="X16870" s="16" t="n">
        <f t="normal" ca="1">A16954</f>
        <v>0</v>
      </c>
      <c r="Y16870" s="7" t="n">
        <v>6</v>
      </c>
      <c r="Z16870" s="16" t="n">
        <f t="normal" ca="1">A16964</f>
        <v>0</v>
      </c>
      <c r="AA16870" s="7" t="n">
        <v>5</v>
      </c>
      <c r="AB16870" s="16" t="n">
        <f t="normal" ca="1">A16974</f>
        <v>0</v>
      </c>
      <c r="AC16870" s="7" t="n">
        <v>4</v>
      </c>
      <c r="AD16870" s="16" t="n">
        <f t="normal" ca="1">A16984</f>
        <v>0</v>
      </c>
      <c r="AE16870" s="7" t="n">
        <v>3</v>
      </c>
      <c r="AF16870" s="16" t="n">
        <f t="normal" ca="1">A16994</f>
        <v>0</v>
      </c>
      <c r="AG16870" s="7" t="n">
        <v>2</v>
      </c>
      <c r="AH16870" s="16" t="n">
        <f t="normal" ca="1">A17004</f>
        <v>0</v>
      </c>
      <c r="AI16870" s="7" t="n">
        <v>1</v>
      </c>
      <c r="AJ16870" s="16" t="n">
        <f t="normal" ca="1">A17014</f>
        <v>0</v>
      </c>
      <c r="AK16870" s="16" t="n">
        <f t="normal" ca="1">A17028</f>
        <v>0</v>
      </c>
    </row>
    <row r="16871" spans="1:8">
      <c r="A16871" t="s">
        <v>4</v>
      </c>
      <c r="B16871" s="4" t="s">
        <v>5</v>
      </c>
      <c r="C16871" s="4" t="s">
        <v>10</v>
      </c>
    </row>
    <row r="16872" spans="1:8">
      <c r="A16872" t="n">
        <v>115064</v>
      </c>
      <c r="B16872" s="17" t="n">
        <v>13</v>
      </c>
      <c r="C16872" s="7" t="n">
        <v>8753</v>
      </c>
    </row>
    <row r="16873" spans="1:8">
      <c r="A16873" t="s">
        <v>4</v>
      </c>
      <c r="B16873" s="4" t="s">
        <v>5</v>
      </c>
      <c r="C16873" s="4" t="s">
        <v>10</v>
      </c>
    </row>
    <row r="16874" spans="1:8">
      <c r="A16874" t="n">
        <v>115067</v>
      </c>
      <c r="B16874" s="17" t="n">
        <v>13</v>
      </c>
      <c r="C16874" s="7" t="n">
        <v>8754</v>
      </c>
    </row>
    <row r="16875" spans="1:8">
      <c r="A16875" t="s">
        <v>4</v>
      </c>
      <c r="B16875" s="4" t="s">
        <v>5</v>
      </c>
      <c r="C16875" s="4" t="s">
        <v>10</v>
      </c>
    </row>
    <row r="16876" spans="1:8">
      <c r="A16876" t="n">
        <v>115070</v>
      </c>
      <c r="B16876" s="9" t="n">
        <v>12</v>
      </c>
      <c r="C16876" s="7" t="n">
        <v>10224</v>
      </c>
    </row>
    <row r="16877" spans="1:8">
      <c r="A16877" t="s">
        <v>4</v>
      </c>
      <c r="B16877" s="4" t="s">
        <v>5</v>
      </c>
      <c r="C16877" s="4" t="s">
        <v>10</v>
      </c>
    </row>
    <row r="16878" spans="1:8">
      <c r="A16878" t="n">
        <v>115073</v>
      </c>
      <c r="B16878" s="17" t="n">
        <v>13</v>
      </c>
      <c r="C16878" s="7" t="n">
        <v>10225</v>
      </c>
    </row>
    <row r="16879" spans="1:8">
      <c r="A16879" t="s">
        <v>4</v>
      </c>
      <c r="B16879" s="4" t="s">
        <v>5</v>
      </c>
      <c r="C16879" s="4" t="s">
        <v>6</v>
      </c>
      <c r="D16879" s="4" t="s">
        <v>6</v>
      </c>
      <c r="E16879" s="4" t="s">
        <v>13</v>
      </c>
    </row>
    <row r="16880" spans="1:8">
      <c r="A16880" t="n">
        <v>115076</v>
      </c>
      <c r="B16880" s="45" t="n">
        <v>30</v>
      </c>
      <c r="C16880" s="7" t="s">
        <v>1510</v>
      </c>
      <c r="D16880" s="7" t="s">
        <v>12</v>
      </c>
      <c r="E16880" s="7" t="n">
        <v>0</v>
      </c>
    </row>
    <row r="16881" spans="1:37">
      <c r="A16881" t="s">
        <v>4</v>
      </c>
      <c r="B16881" s="4" t="s">
        <v>5</v>
      </c>
      <c r="C16881" s="4" t="s">
        <v>84</v>
      </c>
    </row>
    <row r="16882" spans="1:37">
      <c r="A16882" t="n">
        <v>115085</v>
      </c>
      <c r="B16882" s="29" t="n">
        <v>3</v>
      </c>
      <c r="C16882" s="16" t="n">
        <f t="normal" ca="1">A17032</f>
        <v>0</v>
      </c>
    </row>
    <row r="16883" spans="1:37">
      <c r="A16883" t="s">
        <v>4</v>
      </c>
      <c r="B16883" s="4" t="s">
        <v>5</v>
      </c>
      <c r="C16883" s="4" t="s">
        <v>10</v>
      </c>
    </row>
    <row r="16884" spans="1:37">
      <c r="A16884" t="n">
        <v>115090</v>
      </c>
      <c r="B16884" s="17" t="n">
        <v>13</v>
      </c>
      <c r="C16884" s="7" t="n">
        <v>8752</v>
      </c>
    </row>
    <row r="16885" spans="1:37">
      <c r="A16885" t="s">
        <v>4</v>
      </c>
      <c r="B16885" s="4" t="s">
        <v>5</v>
      </c>
      <c r="C16885" s="4" t="s">
        <v>10</v>
      </c>
    </row>
    <row r="16886" spans="1:37">
      <c r="A16886" t="n">
        <v>115093</v>
      </c>
      <c r="B16886" s="9" t="n">
        <v>12</v>
      </c>
      <c r="C16886" s="7" t="n">
        <v>10224</v>
      </c>
    </row>
    <row r="16887" spans="1:37">
      <c r="A16887" t="s">
        <v>4</v>
      </c>
      <c r="B16887" s="4" t="s">
        <v>5</v>
      </c>
      <c r="C16887" s="4" t="s">
        <v>10</v>
      </c>
    </row>
    <row r="16888" spans="1:37">
      <c r="A16888" t="n">
        <v>115096</v>
      </c>
      <c r="B16888" s="17" t="n">
        <v>13</v>
      </c>
      <c r="C16888" s="7" t="n">
        <v>10225</v>
      </c>
    </row>
    <row r="16889" spans="1:37">
      <c r="A16889" t="s">
        <v>4</v>
      </c>
      <c r="B16889" s="4" t="s">
        <v>5</v>
      </c>
      <c r="C16889" s="4" t="s">
        <v>6</v>
      </c>
      <c r="D16889" s="4" t="s">
        <v>6</v>
      </c>
      <c r="E16889" s="4" t="s">
        <v>13</v>
      </c>
    </row>
    <row r="16890" spans="1:37">
      <c r="A16890" t="n">
        <v>115099</v>
      </c>
      <c r="B16890" s="45" t="n">
        <v>30</v>
      </c>
      <c r="C16890" s="7" t="s">
        <v>1511</v>
      </c>
      <c r="D16890" s="7" t="s">
        <v>12</v>
      </c>
      <c r="E16890" s="7" t="n">
        <v>0</v>
      </c>
    </row>
    <row r="16891" spans="1:37">
      <c r="A16891" t="s">
        <v>4</v>
      </c>
      <c r="B16891" s="4" t="s">
        <v>5</v>
      </c>
      <c r="C16891" s="4" t="s">
        <v>84</v>
      </c>
    </row>
    <row r="16892" spans="1:37">
      <c r="A16892" t="n">
        <v>115108</v>
      </c>
      <c r="B16892" s="29" t="n">
        <v>3</v>
      </c>
      <c r="C16892" s="16" t="n">
        <f t="normal" ca="1">A17032</f>
        <v>0</v>
      </c>
    </row>
    <row r="16893" spans="1:37">
      <c r="A16893" t="s">
        <v>4</v>
      </c>
      <c r="B16893" s="4" t="s">
        <v>5</v>
      </c>
      <c r="C16893" s="4" t="s">
        <v>10</v>
      </c>
    </row>
    <row r="16894" spans="1:37">
      <c r="A16894" t="n">
        <v>115113</v>
      </c>
      <c r="B16894" s="17" t="n">
        <v>13</v>
      </c>
      <c r="C16894" s="7" t="n">
        <v>8751</v>
      </c>
    </row>
    <row r="16895" spans="1:37">
      <c r="A16895" t="s">
        <v>4</v>
      </c>
      <c r="B16895" s="4" t="s">
        <v>5</v>
      </c>
      <c r="C16895" s="4" t="s">
        <v>10</v>
      </c>
    </row>
    <row r="16896" spans="1:37">
      <c r="A16896" t="n">
        <v>115116</v>
      </c>
      <c r="B16896" s="9" t="n">
        <v>12</v>
      </c>
      <c r="C16896" s="7" t="n">
        <v>9724</v>
      </c>
    </row>
    <row r="16897" spans="1:5">
      <c r="A16897" t="s">
        <v>4</v>
      </c>
      <c r="B16897" s="4" t="s">
        <v>5</v>
      </c>
      <c r="C16897" s="4" t="s">
        <v>10</v>
      </c>
    </row>
    <row r="16898" spans="1:5">
      <c r="A16898" t="n">
        <v>115119</v>
      </c>
      <c r="B16898" s="17" t="n">
        <v>13</v>
      </c>
      <c r="C16898" s="7" t="n">
        <v>10225</v>
      </c>
    </row>
    <row r="16899" spans="1:5">
      <c r="A16899" t="s">
        <v>4</v>
      </c>
      <c r="B16899" s="4" t="s">
        <v>5</v>
      </c>
      <c r="C16899" s="4" t="s">
        <v>6</v>
      </c>
      <c r="D16899" s="4" t="s">
        <v>6</v>
      </c>
      <c r="E16899" s="4" t="s">
        <v>13</v>
      </c>
    </row>
    <row r="16900" spans="1:5">
      <c r="A16900" t="n">
        <v>115122</v>
      </c>
      <c r="B16900" s="45" t="n">
        <v>30</v>
      </c>
      <c r="C16900" s="7" t="s">
        <v>1512</v>
      </c>
      <c r="D16900" s="7" t="s">
        <v>12</v>
      </c>
      <c r="E16900" s="7" t="n">
        <v>0</v>
      </c>
    </row>
    <row r="16901" spans="1:5">
      <c r="A16901" t="s">
        <v>4</v>
      </c>
      <c r="B16901" s="4" t="s">
        <v>5</v>
      </c>
      <c r="C16901" s="4" t="s">
        <v>84</v>
      </c>
    </row>
    <row r="16902" spans="1:5">
      <c r="A16902" t="n">
        <v>115131</v>
      </c>
      <c r="B16902" s="29" t="n">
        <v>3</v>
      </c>
      <c r="C16902" s="16" t="n">
        <f t="normal" ca="1">A17032</f>
        <v>0</v>
      </c>
    </row>
    <row r="16903" spans="1:5">
      <c r="A16903" t="s">
        <v>4</v>
      </c>
      <c r="B16903" s="4" t="s">
        <v>5</v>
      </c>
      <c r="C16903" s="4" t="s">
        <v>10</v>
      </c>
    </row>
    <row r="16904" spans="1:5">
      <c r="A16904" t="n">
        <v>115136</v>
      </c>
      <c r="B16904" s="17" t="n">
        <v>13</v>
      </c>
      <c r="C16904" s="7" t="n">
        <v>8750</v>
      </c>
    </row>
    <row r="16905" spans="1:5">
      <c r="A16905" t="s">
        <v>4</v>
      </c>
      <c r="B16905" s="4" t="s">
        <v>5</v>
      </c>
      <c r="C16905" s="4" t="s">
        <v>10</v>
      </c>
    </row>
    <row r="16906" spans="1:5">
      <c r="A16906" t="n">
        <v>115139</v>
      </c>
      <c r="B16906" s="9" t="n">
        <v>12</v>
      </c>
      <c r="C16906" s="7" t="n">
        <v>9723</v>
      </c>
    </row>
    <row r="16907" spans="1:5">
      <c r="A16907" t="s">
        <v>4</v>
      </c>
      <c r="B16907" s="4" t="s">
        <v>5</v>
      </c>
      <c r="C16907" s="4" t="s">
        <v>10</v>
      </c>
    </row>
    <row r="16908" spans="1:5">
      <c r="A16908" t="n">
        <v>115142</v>
      </c>
      <c r="B16908" s="17" t="n">
        <v>13</v>
      </c>
      <c r="C16908" s="7" t="n">
        <v>9724</v>
      </c>
    </row>
    <row r="16909" spans="1:5">
      <c r="A16909" t="s">
        <v>4</v>
      </c>
      <c r="B16909" s="4" t="s">
        <v>5</v>
      </c>
      <c r="C16909" s="4" t="s">
        <v>6</v>
      </c>
      <c r="D16909" s="4" t="s">
        <v>6</v>
      </c>
      <c r="E16909" s="4" t="s">
        <v>13</v>
      </c>
    </row>
    <row r="16910" spans="1:5">
      <c r="A16910" t="n">
        <v>115145</v>
      </c>
      <c r="B16910" s="45" t="n">
        <v>30</v>
      </c>
      <c r="C16910" s="7" t="s">
        <v>1390</v>
      </c>
      <c r="D16910" s="7" t="s">
        <v>12</v>
      </c>
      <c r="E16910" s="7" t="n">
        <v>0</v>
      </c>
    </row>
    <row r="16911" spans="1:5">
      <c r="A16911" t="s">
        <v>4</v>
      </c>
      <c r="B16911" s="4" t="s">
        <v>5</v>
      </c>
      <c r="C16911" s="4" t="s">
        <v>84</v>
      </c>
    </row>
    <row r="16912" spans="1:5">
      <c r="A16912" t="n">
        <v>115154</v>
      </c>
      <c r="B16912" s="29" t="n">
        <v>3</v>
      </c>
      <c r="C16912" s="16" t="n">
        <f t="normal" ca="1">A17032</f>
        <v>0</v>
      </c>
    </row>
    <row r="16913" spans="1:5">
      <c r="A16913" t="s">
        <v>4</v>
      </c>
      <c r="B16913" s="4" t="s">
        <v>5</v>
      </c>
      <c r="C16913" s="4" t="s">
        <v>10</v>
      </c>
    </row>
    <row r="16914" spans="1:5">
      <c r="A16914" t="n">
        <v>115159</v>
      </c>
      <c r="B16914" s="17" t="n">
        <v>13</v>
      </c>
      <c r="C16914" s="7" t="n">
        <v>8749</v>
      </c>
    </row>
    <row r="16915" spans="1:5">
      <c r="A16915" t="s">
        <v>4</v>
      </c>
      <c r="B16915" s="4" t="s">
        <v>5</v>
      </c>
      <c r="C16915" s="4" t="s">
        <v>10</v>
      </c>
    </row>
    <row r="16916" spans="1:5">
      <c r="A16916" t="n">
        <v>115162</v>
      </c>
      <c r="B16916" s="9" t="n">
        <v>12</v>
      </c>
      <c r="C16916" s="7" t="n">
        <v>9721</v>
      </c>
    </row>
    <row r="16917" spans="1:5">
      <c r="A16917" t="s">
        <v>4</v>
      </c>
      <c r="B16917" s="4" t="s">
        <v>5</v>
      </c>
      <c r="C16917" s="4" t="s">
        <v>10</v>
      </c>
    </row>
    <row r="16918" spans="1:5">
      <c r="A16918" t="n">
        <v>115165</v>
      </c>
      <c r="B16918" s="17" t="n">
        <v>13</v>
      </c>
      <c r="C16918" s="7" t="n">
        <v>9724</v>
      </c>
    </row>
    <row r="16919" spans="1:5">
      <c r="A16919" t="s">
        <v>4</v>
      </c>
      <c r="B16919" s="4" t="s">
        <v>5</v>
      </c>
      <c r="C16919" s="4" t="s">
        <v>6</v>
      </c>
      <c r="D16919" s="4" t="s">
        <v>6</v>
      </c>
      <c r="E16919" s="4" t="s">
        <v>13</v>
      </c>
    </row>
    <row r="16920" spans="1:5">
      <c r="A16920" t="n">
        <v>115168</v>
      </c>
      <c r="B16920" s="45" t="n">
        <v>30</v>
      </c>
      <c r="C16920" s="7" t="s">
        <v>1513</v>
      </c>
      <c r="D16920" s="7" t="s">
        <v>12</v>
      </c>
      <c r="E16920" s="7" t="n">
        <v>0</v>
      </c>
    </row>
    <row r="16921" spans="1:5">
      <c r="A16921" t="s">
        <v>4</v>
      </c>
      <c r="B16921" s="4" t="s">
        <v>5</v>
      </c>
      <c r="C16921" s="4" t="s">
        <v>84</v>
      </c>
    </row>
    <row r="16922" spans="1:5">
      <c r="A16922" t="n">
        <v>115177</v>
      </c>
      <c r="B16922" s="29" t="n">
        <v>3</v>
      </c>
      <c r="C16922" s="16" t="n">
        <f t="normal" ca="1">A17032</f>
        <v>0</v>
      </c>
    </row>
    <row r="16923" spans="1:5">
      <c r="A16923" t="s">
        <v>4</v>
      </c>
      <c r="B16923" s="4" t="s">
        <v>5</v>
      </c>
      <c r="C16923" s="4" t="s">
        <v>10</v>
      </c>
    </row>
    <row r="16924" spans="1:5">
      <c r="A16924" t="n">
        <v>115182</v>
      </c>
      <c r="B16924" s="17" t="n">
        <v>13</v>
      </c>
      <c r="C16924" s="7" t="n">
        <v>8748</v>
      </c>
    </row>
    <row r="16925" spans="1:5">
      <c r="A16925" t="s">
        <v>4</v>
      </c>
      <c r="B16925" s="4" t="s">
        <v>5</v>
      </c>
      <c r="C16925" s="4" t="s">
        <v>10</v>
      </c>
    </row>
    <row r="16926" spans="1:5">
      <c r="A16926" t="n">
        <v>115185</v>
      </c>
      <c r="B16926" s="9" t="n">
        <v>12</v>
      </c>
      <c r="C16926" s="7" t="n">
        <v>9720</v>
      </c>
    </row>
    <row r="16927" spans="1:5">
      <c r="A16927" t="s">
        <v>4</v>
      </c>
      <c r="B16927" s="4" t="s">
        <v>5</v>
      </c>
      <c r="C16927" s="4" t="s">
        <v>10</v>
      </c>
    </row>
    <row r="16928" spans="1:5">
      <c r="A16928" t="n">
        <v>115188</v>
      </c>
      <c r="B16928" s="17" t="n">
        <v>13</v>
      </c>
      <c r="C16928" s="7" t="n">
        <v>9724</v>
      </c>
    </row>
    <row r="16929" spans="1:5">
      <c r="A16929" t="s">
        <v>4</v>
      </c>
      <c r="B16929" s="4" t="s">
        <v>5</v>
      </c>
      <c r="C16929" s="4" t="s">
        <v>6</v>
      </c>
      <c r="D16929" s="4" t="s">
        <v>6</v>
      </c>
      <c r="E16929" s="4" t="s">
        <v>13</v>
      </c>
    </row>
    <row r="16930" spans="1:5">
      <c r="A16930" t="n">
        <v>115191</v>
      </c>
      <c r="B16930" s="45" t="n">
        <v>30</v>
      </c>
      <c r="C16930" s="7" t="s">
        <v>1391</v>
      </c>
      <c r="D16930" s="7" t="s">
        <v>12</v>
      </c>
      <c r="E16930" s="7" t="n">
        <v>0</v>
      </c>
    </row>
    <row r="16931" spans="1:5">
      <c r="A16931" t="s">
        <v>4</v>
      </c>
      <c r="B16931" s="4" t="s">
        <v>5</v>
      </c>
      <c r="C16931" s="4" t="s">
        <v>84</v>
      </c>
    </row>
    <row r="16932" spans="1:5">
      <c r="A16932" t="n">
        <v>115200</v>
      </c>
      <c r="B16932" s="29" t="n">
        <v>3</v>
      </c>
      <c r="C16932" s="16" t="n">
        <f t="normal" ca="1">A17032</f>
        <v>0</v>
      </c>
    </row>
    <row r="16933" spans="1:5">
      <c r="A16933" t="s">
        <v>4</v>
      </c>
      <c r="B16933" s="4" t="s">
        <v>5</v>
      </c>
      <c r="C16933" s="4" t="s">
        <v>10</v>
      </c>
    </row>
    <row r="16934" spans="1:5">
      <c r="A16934" t="n">
        <v>115205</v>
      </c>
      <c r="B16934" s="17" t="n">
        <v>13</v>
      </c>
      <c r="C16934" s="7" t="n">
        <v>8747</v>
      </c>
    </row>
    <row r="16935" spans="1:5">
      <c r="A16935" t="s">
        <v>4</v>
      </c>
      <c r="B16935" s="4" t="s">
        <v>5</v>
      </c>
      <c r="C16935" s="4" t="s">
        <v>10</v>
      </c>
    </row>
    <row r="16936" spans="1:5">
      <c r="A16936" t="n">
        <v>115208</v>
      </c>
      <c r="B16936" s="9" t="n">
        <v>12</v>
      </c>
      <c r="C16936" s="7" t="n">
        <v>9714</v>
      </c>
    </row>
    <row r="16937" spans="1:5">
      <c r="A16937" t="s">
        <v>4</v>
      </c>
      <c r="B16937" s="4" t="s">
        <v>5</v>
      </c>
      <c r="C16937" s="4" t="s">
        <v>10</v>
      </c>
    </row>
    <row r="16938" spans="1:5">
      <c r="A16938" t="n">
        <v>115211</v>
      </c>
      <c r="B16938" s="17" t="n">
        <v>13</v>
      </c>
      <c r="C16938" s="7" t="n">
        <v>9715</v>
      </c>
    </row>
    <row r="16939" spans="1:5">
      <c r="A16939" t="s">
        <v>4</v>
      </c>
      <c r="B16939" s="4" t="s">
        <v>5</v>
      </c>
      <c r="C16939" s="4" t="s">
        <v>6</v>
      </c>
      <c r="D16939" s="4" t="s">
        <v>6</v>
      </c>
      <c r="E16939" s="4" t="s">
        <v>13</v>
      </c>
    </row>
    <row r="16940" spans="1:5">
      <c r="A16940" t="n">
        <v>115214</v>
      </c>
      <c r="B16940" s="45" t="n">
        <v>30</v>
      </c>
      <c r="C16940" s="7" t="s">
        <v>1377</v>
      </c>
      <c r="D16940" s="7" t="s">
        <v>12</v>
      </c>
      <c r="E16940" s="7" t="n">
        <v>0</v>
      </c>
    </row>
    <row r="16941" spans="1:5">
      <c r="A16941" t="s">
        <v>4</v>
      </c>
      <c r="B16941" s="4" t="s">
        <v>5</v>
      </c>
      <c r="C16941" s="4" t="s">
        <v>84</v>
      </c>
    </row>
    <row r="16942" spans="1:5">
      <c r="A16942" t="n">
        <v>115223</v>
      </c>
      <c r="B16942" s="29" t="n">
        <v>3</v>
      </c>
      <c r="C16942" s="16" t="n">
        <f t="normal" ca="1">A17032</f>
        <v>0</v>
      </c>
    </row>
    <row r="16943" spans="1:5">
      <c r="A16943" t="s">
        <v>4</v>
      </c>
      <c r="B16943" s="4" t="s">
        <v>5</v>
      </c>
      <c r="C16943" s="4" t="s">
        <v>10</v>
      </c>
    </row>
    <row r="16944" spans="1:5">
      <c r="A16944" t="n">
        <v>115228</v>
      </c>
      <c r="B16944" s="17" t="n">
        <v>13</v>
      </c>
      <c r="C16944" s="7" t="n">
        <v>8746</v>
      </c>
    </row>
    <row r="16945" spans="1:5">
      <c r="A16945" t="s">
        <v>4</v>
      </c>
      <c r="B16945" s="4" t="s">
        <v>5</v>
      </c>
      <c r="C16945" s="4" t="s">
        <v>10</v>
      </c>
    </row>
    <row r="16946" spans="1:5">
      <c r="A16946" t="n">
        <v>115231</v>
      </c>
      <c r="B16946" s="9" t="n">
        <v>12</v>
      </c>
      <c r="C16946" s="7" t="n">
        <v>9712</v>
      </c>
    </row>
    <row r="16947" spans="1:5">
      <c r="A16947" t="s">
        <v>4</v>
      </c>
      <c r="B16947" s="4" t="s">
        <v>5</v>
      </c>
      <c r="C16947" s="4" t="s">
        <v>10</v>
      </c>
    </row>
    <row r="16948" spans="1:5">
      <c r="A16948" t="n">
        <v>115234</v>
      </c>
      <c r="B16948" s="17" t="n">
        <v>13</v>
      </c>
      <c r="C16948" s="7" t="n">
        <v>9721</v>
      </c>
    </row>
    <row r="16949" spans="1:5">
      <c r="A16949" t="s">
        <v>4</v>
      </c>
      <c r="B16949" s="4" t="s">
        <v>5</v>
      </c>
      <c r="C16949" s="4" t="s">
        <v>6</v>
      </c>
      <c r="D16949" s="4" t="s">
        <v>6</v>
      </c>
      <c r="E16949" s="4" t="s">
        <v>13</v>
      </c>
    </row>
    <row r="16950" spans="1:5">
      <c r="A16950" t="n">
        <v>115237</v>
      </c>
      <c r="B16950" s="45" t="n">
        <v>30</v>
      </c>
      <c r="C16950" s="7" t="s">
        <v>1260</v>
      </c>
      <c r="D16950" s="7" t="s">
        <v>12</v>
      </c>
      <c r="E16950" s="7" t="n">
        <v>0</v>
      </c>
    </row>
    <row r="16951" spans="1:5">
      <c r="A16951" t="s">
        <v>4</v>
      </c>
      <c r="B16951" s="4" t="s">
        <v>5</v>
      </c>
      <c r="C16951" s="4" t="s">
        <v>84</v>
      </c>
    </row>
    <row r="16952" spans="1:5">
      <c r="A16952" t="n">
        <v>115246</v>
      </c>
      <c r="B16952" s="29" t="n">
        <v>3</v>
      </c>
      <c r="C16952" s="16" t="n">
        <f t="normal" ca="1">A17032</f>
        <v>0</v>
      </c>
    </row>
    <row r="16953" spans="1:5">
      <c r="A16953" t="s">
        <v>4</v>
      </c>
      <c r="B16953" s="4" t="s">
        <v>5</v>
      </c>
      <c r="C16953" s="4" t="s">
        <v>10</v>
      </c>
    </row>
    <row r="16954" spans="1:5">
      <c r="A16954" t="n">
        <v>115251</v>
      </c>
      <c r="B16954" s="17" t="n">
        <v>13</v>
      </c>
      <c r="C16954" s="7" t="n">
        <v>8745</v>
      </c>
    </row>
    <row r="16955" spans="1:5">
      <c r="A16955" t="s">
        <v>4</v>
      </c>
      <c r="B16955" s="4" t="s">
        <v>5</v>
      </c>
      <c r="C16955" s="4" t="s">
        <v>10</v>
      </c>
    </row>
    <row r="16956" spans="1:5">
      <c r="A16956" t="n">
        <v>115254</v>
      </c>
      <c r="B16956" s="9" t="n">
        <v>12</v>
      </c>
      <c r="C16956" s="7" t="n">
        <v>8957</v>
      </c>
    </row>
    <row r="16957" spans="1:5">
      <c r="A16957" t="s">
        <v>4</v>
      </c>
      <c r="B16957" s="4" t="s">
        <v>5</v>
      </c>
      <c r="C16957" s="4" t="s">
        <v>10</v>
      </c>
    </row>
    <row r="16958" spans="1:5">
      <c r="A16958" t="n">
        <v>115257</v>
      </c>
      <c r="B16958" s="17" t="n">
        <v>13</v>
      </c>
      <c r="C16958" s="7" t="n">
        <v>9723</v>
      </c>
    </row>
    <row r="16959" spans="1:5">
      <c r="A16959" t="s">
        <v>4</v>
      </c>
      <c r="B16959" s="4" t="s">
        <v>5</v>
      </c>
      <c r="C16959" s="4" t="s">
        <v>6</v>
      </c>
      <c r="D16959" s="4" t="s">
        <v>6</v>
      </c>
      <c r="E16959" s="4" t="s">
        <v>13</v>
      </c>
    </row>
    <row r="16960" spans="1:5">
      <c r="A16960" t="n">
        <v>115260</v>
      </c>
      <c r="B16960" s="45" t="n">
        <v>30</v>
      </c>
      <c r="C16960" s="7" t="s">
        <v>1380</v>
      </c>
      <c r="D16960" s="7" t="s">
        <v>12</v>
      </c>
      <c r="E16960" s="7" t="n">
        <v>0</v>
      </c>
    </row>
    <row r="16961" spans="1:5">
      <c r="A16961" t="s">
        <v>4</v>
      </c>
      <c r="B16961" s="4" t="s">
        <v>5</v>
      </c>
      <c r="C16961" s="4" t="s">
        <v>84</v>
      </c>
    </row>
    <row r="16962" spans="1:5">
      <c r="A16962" t="n">
        <v>115269</v>
      </c>
      <c r="B16962" s="29" t="n">
        <v>3</v>
      </c>
      <c r="C16962" s="16" t="n">
        <f t="normal" ca="1">A17032</f>
        <v>0</v>
      </c>
    </row>
    <row r="16963" spans="1:5">
      <c r="A16963" t="s">
        <v>4</v>
      </c>
      <c r="B16963" s="4" t="s">
        <v>5</v>
      </c>
      <c r="C16963" s="4" t="s">
        <v>10</v>
      </c>
    </row>
    <row r="16964" spans="1:5">
      <c r="A16964" t="n">
        <v>115274</v>
      </c>
      <c r="B16964" s="17" t="n">
        <v>13</v>
      </c>
      <c r="C16964" s="7" t="n">
        <v>8744</v>
      </c>
    </row>
    <row r="16965" spans="1:5">
      <c r="A16965" t="s">
        <v>4</v>
      </c>
      <c r="B16965" s="4" t="s">
        <v>5</v>
      </c>
      <c r="C16965" s="4" t="s">
        <v>10</v>
      </c>
    </row>
    <row r="16966" spans="1:5">
      <c r="A16966" t="n">
        <v>115277</v>
      </c>
      <c r="B16966" s="9" t="n">
        <v>12</v>
      </c>
      <c r="C16966" s="7" t="n">
        <v>8955</v>
      </c>
    </row>
    <row r="16967" spans="1:5">
      <c r="A16967" t="s">
        <v>4</v>
      </c>
      <c r="B16967" s="4" t="s">
        <v>5</v>
      </c>
      <c r="C16967" s="4" t="s">
        <v>10</v>
      </c>
    </row>
    <row r="16968" spans="1:5">
      <c r="A16968" t="n">
        <v>115280</v>
      </c>
      <c r="B16968" s="17" t="n">
        <v>13</v>
      </c>
      <c r="C16968" s="7" t="n">
        <v>9712</v>
      </c>
    </row>
    <row r="16969" spans="1:5">
      <c r="A16969" t="s">
        <v>4</v>
      </c>
      <c r="B16969" s="4" t="s">
        <v>5</v>
      </c>
      <c r="C16969" s="4" t="s">
        <v>6</v>
      </c>
      <c r="D16969" s="4" t="s">
        <v>6</v>
      </c>
      <c r="E16969" s="4" t="s">
        <v>13</v>
      </c>
    </row>
    <row r="16970" spans="1:5">
      <c r="A16970" t="n">
        <v>115283</v>
      </c>
      <c r="B16970" s="45" t="n">
        <v>30</v>
      </c>
      <c r="C16970" s="7" t="s">
        <v>1268</v>
      </c>
      <c r="D16970" s="7" t="s">
        <v>12</v>
      </c>
      <c r="E16970" s="7" t="n">
        <v>0</v>
      </c>
    </row>
    <row r="16971" spans="1:5">
      <c r="A16971" t="s">
        <v>4</v>
      </c>
      <c r="B16971" s="4" t="s">
        <v>5</v>
      </c>
      <c r="C16971" s="4" t="s">
        <v>84</v>
      </c>
    </row>
    <row r="16972" spans="1:5">
      <c r="A16972" t="n">
        <v>115292</v>
      </c>
      <c r="B16972" s="29" t="n">
        <v>3</v>
      </c>
      <c r="C16972" s="16" t="n">
        <f t="normal" ca="1">A17032</f>
        <v>0</v>
      </c>
    </row>
    <row r="16973" spans="1:5">
      <c r="A16973" t="s">
        <v>4</v>
      </c>
      <c r="B16973" s="4" t="s">
        <v>5</v>
      </c>
      <c r="C16973" s="4" t="s">
        <v>10</v>
      </c>
    </row>
    <row r="16974" spans="1:5">
      <c r="A16974" t="n">
        <v>115297</v>
      </c>
      <c r="B16974" s="17" t="n">
        <v>13</v>
      </c>
      <c r="C16974" s="7" t="n">
        <v>8743</v>
      </c>
    </row>
    <row r="16975" spans="1:5">
      <c r="A16975" t="s">
        <v>4</v>
      </c>
      <c r="B16975" s="4" t="s">
        <v>5</v>
      </c>
      <c r="C16975" s="4" t="s">
        <v>10</v>
      </c>
    </row>
    <row r="16976" spans="1:5">
      <c r="A16976" t="n">
        <v>115300</v>
      </c>
      <c r="B16976" s="9" t="n">
        <v>12</v>
      </c>
      <c r="C16976" s="7" t="n">
        <v>8953</v>
      </c>
    </row>
    <row r="16977" spans="1:5">
      <c r="A16977" t="s">
        <v>4</v>
      </c>
      <c r="B16977" s="4" t="s">
        <v>5</v>
      </c>
      <c r="C16977" s="4" t="s">
        <v>10</v>
      </c>
    </row>
    <row r="16978" spans="1:5">
      <c r="A16978" t="n">
        <v>115303</v>
      </c>
      <c r="B16978" s="17" t="n">
        <v>13</v>
      </c>
      <c r="C16978" s="7" t="n">
        <v>8954</v>
      </c>
    </row>
    <row r="16979" spans="1:5">
      <c r="A16979" t="s">
        <v>4</v>
      </c>
      <c r="B16979" s="4" t="s">
        <v>5</v>
      </c>
      <c r="C16979" s="4" t="s">
        <v>6</v>
      </c>
      <c r="D16979" s="4" t="s">
        <v>6</v>
      </c>
      <c r="E16979" s="4" t="s">
        <v>13</v>
      </c>
    </row>
    <row r="16980" spans="1:5">
      <c r="A16980" t="n">
        <v>115306</v>
      </c>
      <c r="B16980" s="45" t="n">
        <v>30</v>
      </c>
      <c r="C16980" s="7" t="s">
        <v>1514</v>
      </c>
      <c r="D16980" s="7" t="s">
        <v>12</v>
      </c>
      <c r="E16980" s="7" t="n">
        <v>0</v>
      </c>
    </row>
    <row r="16981" spans="1:5">
      <c r="A16981" t="s">
        <v>4</v>
      </c>
      <c r="B16981" s="4" t="s">
        <v>5</v>
      </c>
      <c r="C16981" s="4" t="s">
        <v>84</v>
      </c>
    </row>
    <row r="16982" spans="1:5">
      <c r="A16982" t="n">
        <v>115315</v>
      </c>
      <c r="B16982" s="29" t="n">
        <v>3</v>
      </c>
      <c r="C16982" s="16" t="n">
        <f t="normal" ca="1">A17032</f>
        <v>0</v>
      </c>
    </row>
    <row r="16983" spans="1:5">
      <c r="A16983" t="s">
        <v>4</v>
      </c>
      <c r="B16983" s="4" t="s">
        <v>5</v>
      </c>
      <c r="C16983" s="4" t="s">
        <v>10</v>
      </c>
    </row>
    <row r="16984" spans="1:5">
      <c r="A16984" t="n">
        <v>115320</v>
      </c>
      <c r="B16984" s="17" t="n">
        <v>13</v>
      </c>
      <c r="C16984" s="7" t="n">
        <v>8742</v>
      </c>
    </row>
    <row r="16985" spans="1:5">
      <c r="A16985" t="s">
        <v>4</v>
      </c>
      <c r="B16985" s="4" t="s">
        <v>5</v>
      </c>
      <c r="C16985" s="4" t="s">
        <v>10</v>
      </c>
    </row>
    <row r="16986" spans="1:5">
      <c r="A16986" t="n">
        <v>115323</v>
      </c>
      <c r="B16986" s="9" t="n">
        <v>12</v>
      </c>
      <c r="C16986" s="7" t="n">
        <v>8951</v>
      </c>
    </row>
    <row r="16987" spans="1:5">
      <c r="A16987" t="s">
        <v>4</v>
      </c>
      <c r="B16987" s="4" t="s">
        <v>5</v>
      </c>
      <c r="C16987" s="4" t="s">
        <v>10</v>
      </c>
    </row>
    <row r="16988" spans="1:5">
      <c r="A16988" t="n">
        <v>115326</v>
      </c>
      <c r="B16988" s="17" t="n">
        <v>13</v>
      </c>
      <c r="C16988" s="7" t="n">
        <v>9712</v>
      </c>
    </row>
    <row r="16989" spans="1:5">
      <c r="A16989" t="s">
        <v>4</v>
      </c>
      <c r="B16989" s="4" t="s">
        <v>5</v>
      </c>
      <c r="C16989" s="4" t="s">
        <v>6</v>
      </c>
      <c r="D16989" s="4" t="s">
        <v>6</v>
      </c>
      <c r="E16989" s="4" t="s">
        <v>13</v>
      </c>
    </row>
    <row r="16990" spans="1:5">
      <c r="A16990" t="n">
        <v>115329</v>
      </c>
      <c r="B16990" s="45" t="n">
        <v>30</v>
      </c>
      <c r="C16990" s="7" t="s">
        <v>1515</v>
      </c>
      <c r="D16990" s="7" t="s">
        <v>12</v>
      </c>
      <c r="E16990" s="7" t="n">
        <v>0</v>
      </c>
    </row>
    <row r="16991" spans="1:5">
      <c r="A16991" t="s">
        <v>4</v>
      </c>
      <c r="B16991" s="4" t="s">
        <v>5</v>
      </c>
      <c r="C16991" s="4" t="s">
        <v>84</v>
      </c>
    </row>
    <row r="16992" spans="1:5">
      <c r="A16992" t="n">
        <v>115338</v>
      </c>
      <c r="B16992" s="29" t="n">
        <v>3</v>
      </c>
      <c r="C16992" s="16" t="n">
        <f t="normal" ca="1">A17032</f>
        <v>0</v>
      </c>
    </row>
    <row r="16993" spans="1:5">
      <c r="A16993" t="s">
        <v>4</v>
      </c>
      <c r="B16993" s="4" t="s">
        <v>5</v>
      </c>
      <c r="C16993" s="4" t="s">
        <v>10</v>
      </c>
    </row>
    <row r="16994" spans="1:5">
      <c r="A16994" t="n">
        <v>115343</v>
      </c>
      <c r="B16994" s="17" t="n">
        <v>13</v>
      </c>
      <c r="C16994" s="7" t="n">
        <v>8741</v>
      </c>
    </row>
    <row r="16995" spans="1:5">
      <c r="A16995" t="s">
        <v>4</v>
      </c>
      <c r="B16995" s="4" t="s">
        <v>5</v>
      </c>
      <c r="C16995" s="4" t="s">
        <v>10</v>
      </c>
    </row>
    <row r="16996" spans="1:5">
      <c r="A16996" t="n">
        <v>115346</v>
      </c>
      <c r="B16996" s="9" t="n">
        <v>12</v>
      </c>
      <c r="C16996" s="7" t="n">
        <v>8948</v>
      </c>
    </row>
    <row r="16997" spans="1:5">
      <c r="A16997" t="s">
        <v>4</v>
      </c>
      <c r="B16997" s="4" t="s">
        <v>5</v>
      </c>
      <c r="C16997" s="4" t="s">
        <v>10</v>
      </c>
    </row>
    <row r="16998" spans="1:5">
      <c r="A16998" t="n">
        <v>115349</v>
      </c>
      <c r="B16998" s="17" t="n">
        <v>13</v>
      </c>
      <c r="C16998" s="7" t="n">
        <v>9712</v>
      </c>
    </row>
    <row r="16999" spans="1:5">
      <c r="A16999" t="s">
        <v>4</v>
      </c>
      <c r="B16999" s="4" t="s">
        <v>5</v>
      </c>
      <c r="C16999" s="4" t="s">
        <v>6</v>
      </c>
      <c r="D16999" s="4" t="s">
        <v>6</v>
      </c>
      <c r="E16999" s="4" t="s">
        <v>13</v>
      </c>
    </row>
    <row r="17000" spans="1:5">
      <c r="A17000" t="n">
        <v>115352</v>
      </c>
      <c r="B17000" s="45" t="n">
        <v>30</v>
      </c>
      <c r="C17000" s="7" t="s">
        <v>1516</v>
      </c>
      <c r="D17000" s="7" t="s">
        <v>12</v>
      </c>
      <c r="E17000" s="7" t="n">
        <v>0</v>
      </c>
    </row>
    <row r="17001" spans="1:5">
      <c r="A17001" t="s">
        <v>4</v>
      </c>
      <c r="B17001" s="4" t="s">
        <v>5</v>
      </c>
      <c r="C17001" s="4" t="s">
        <v>84</v>
      </c>
    </row>
    <row r="17002" spans="1:5">
      <c r="A17002" t="n">
        <v>115361</v>
      </c>
      <c r="B17002" s="29" t="n">
        <v>3</v>
      </c>
      <c r="C17002" s="16" t="n">
        <f t="normal" ca="1">A17032</f>
        <v>0</v>
      </c>
    </row>
    <row r="17003" spans="1:5">
      <c r="A17003" t="s">
        <v>4</v>
      </c>
      <c r="B17003" s="4" t="s">
        <v>5</v>
      </c>
      <c r="C17003" s="4" t="s">
        <v>10</v>
      </c>
    </row>
    <row r="17004" spans="1:5">
      <c r="A17004" t="n">
        <v>115366</v>
      </c>
      <c r="B17004" s="17" t="n">
        <v>13</v>
      </c>
      <c r="C17004" s="7" t="n">
        <v>8740</v>
      </c>
    </row>
    <row r="17005" spans="1:5">
      <c r="A17005" t="s">
        <v>4</v>
      </c>
      <c r="B17005" s="4" t="s">
        <v>5</v>
      </c>
      <c r="C17005" s="4" t="s">
        <v>10</v>
      </c>
    </row>
    <row r="17006" spans="1:5">
      <c r="A17006" t="n">
        <v>115369</v>
      </c>
      <c r="B17006" s="9" t="n">
        <v>12</v>
      </c>
      <c r="C17006" s="7" t="n">
        <v>8945</v>
      </c>
    </row>
    <row r="17007" spans="1:5">
      <c r="A17007" t="s">
        <v>4</v>
      </c>
      <c r="B17007" s="4" t="s">
        <v>5</v>
      </c>
      <c r="C17007" s="4" t="s">
        <v>10</v>
      </c>
    </row>
    <row r="17008" spans="1:5">
      <c r="A17008" t="n">
        <v>115372</v>
      </c>
      <c r="B17008" s="17" t="n">
        <v>13</v>
      </c>
      <c r="C17008" s="7" t="n">
        <v>9715</v>
      </c>
    </row>
    <row r="17009" spans="1:5">
      <c r="A17009" t="s">
        <v>4</v>
      </c>
      <c r="B17009" s="4" t="s">
        <v>5</v>
      </c>
      <c r="C17009" s="4" t="s">
        <v>6</v>
      </c>
      <c r="D17009" s="4" t="s">
        <v>6</v>
      </c>
      <c r="E17009" s="4" t="s">
        <v>13</v>
      </c>
    </row>
    <row r="17010" spans="1:5">
      <c r="A17010" t="n">
        <v>115375</v>
      </c>
      <c r="B17010" s="45" t="n">
        <v>30</v>
      </c>
      <c r="C17010" s="7" t="s">
        <v>1512</v>
      </c>
      <c r="D17010" s="7" t="s">
        <v>12</v>
      </c>
      <c r="E17010" s="7" t="n">
        <v>0</v>
      </c>
    </row>
    <row r="17011" spans="1:5">
      <c r="A17011" t="s">
        <v>4</v>
      </c>
      <c r="B17011" s="4" t="s">
        <v>5</v>
      </c>
      <c r="C17011" s="4" t="s">
        <v>84</v>
      </c>
    </row>
    <row r="17012" spans="1:5">
      <c r="A17012" t="n">
        <v>115384</v>
      </c>
      <c r="B17012" s="29" t="n">
        <v>3</v>
      </c>
      <c r="C17012" s="16" t="n">
        <f t="normal" ca="1">A17032</f>
        <v>0</v>
      </c>
    </row>
    <row r="17013" spans="1:5">
      <c r="A17013" t="s">
        <v>4</v>
      </c>
      <c r="B17013" s="4" t="s">
        <v>5</v>
      </c>
      <c r="C17013" s="4" t="s">
        <v>10</v>
      </c>
    </row>
    <row r="17014" spans="1:5">
      <c r="A17014" t="n">
        <v>115389</v>
      </c>
      <c r="B17014" s="17" t="n">
        <v>13</v>
      </c>
      <c r="C17014" s="7" t="n">
        <v>8739</v>
      </c>
    </row>
    <row r="17015" spans="1:5">
      <c r="A17015" t="s">
        <v>4</v>
      </c>
      <c r="B17015" s="4" t="s">
        <v>5</v>
      </c>
      <c r="C17015" s="4" t="s">
        <v>10</v>
      </c>
    </row>
    <row r="17016" spans="1:5">
      <c r="A17016" t="n">
        <v>115392</v>
      </c>
      <c r="B17016" s="17" t="n">
        <v>13</v>
      </c>
      <c r="C17016" s="7" t="n">
        <v>8944</v>
      </c>
    </row>
    <row r="17017" spans="1:5">
      <c r="A17017" t="s">
        <v>4</v>
      </c>
      <c r="B17017" s="4" t="s">
        <v>5</v>
      </c>
      <c r="C17017" s="4" t="s">
        <v>10</v>
      </c>
    </row>
    <row r="17018" spans="1:5">
      <c r="A17018" t="n">
        <v>115395</v>
      </c>
      <c r="B17018" s="17" t="n">
        <v>13</v>
      </c>
      <c r="C17018" s="7" t="n">
        <v>8434</v>
      </c>
    </row>
    <row r="17019" spans="1:5">
      <c r="A17019" t="s">
        <v>4</v>
      </c>
      <c r="B17019" s="4" t="s">
        <v>5</v>
      </c>
      <c r="C17019" s="4" t="s">
        <v>10</v>
      </c>
    </row>
    <row r="17020" spans="1:5">
      <c r="A17020" t="n">
        <v>115398</v>
      </c>
      <c r="B17020" s="17" t="n">
        <v>13</v>
      </c>
      <c r="C17020" s="7" t="n">
        <v>8326</v>
      </c>
    </row>
    <row r="17021" spans="1:5">
      <c r="A17021" t="s">
        <v>4</v>
      </c>
      <c r="B17021" s="4" t="s">
        <v>5</v>
      </c>
      <c r="C17021" s="4" t="s">
        <v>10</v>
      </c>
    </row>
    <row r="17022" spans="1:5">
      <c r="A17022" t="n">
        <v>115401</v>
      </c>
      <c r="B17022" s="9" t="n">
        <v>12</v>
      </c>
      <c r="C17022" s="7" t="n">
        <v>8433</v>
      </c>
    </row>
    <row r="17023" spans="1:5">
      <c r="A17023" t="s">
        <v>4</v>
      </c>
      <c r="B17023" s="4" t="s">
        <v>5</v>
      </c>
      <c r="C17023" s="4" t="s">
        <v>6</v>
      </c>
      <c r="D17023" s="4" t="s">
        <v>6</v>
      </c>
      <c r="E17023" s="4" t="s">
        <v>13</v>
      </c>
    </row>
    <row r="17024" spans="1:5">
      <c r="A17024" t="n">
        <v>115404</v>
      </c>
      <c r="B17024" s="45" t="n">
        <v>30</v>
      </c>
      <c r="C17024" s="7" t="s">
        <v>1261</v>
      </c>
      <c r="D17024" s="7" t="s">
        <v>12</v>
      </c>
      <c r="E17024" s="7" t="n">
        <v>0</v>
      </c>
    </row>
    <row r="17025" spans="1:5">
      <c r="A17025" t="s">
        <v>4</v>
      </c>
      <c r="B17025" s="4" t="s">
        <v>5</v>
      </c>
      <c r="C17025" s="4" t="s">
        <v>84</v>
      </c>
    </row>
    <row r="17026" spans="1:5">
      <c r="A17026" t="n">
        <v>115413</v>
      </c>
      <c r="B17026" s="29" t="n">
        <v>3</v>
      </c>
      <c r="C17026" s="16" t="n">
        <f t="normal" ca="1">A17032</f>
        <v>0</v>
      </c>
    </row>
    <row r="17027" spans="1:5">
      <c r="A17027" t="s">
        <v>4</v>
      </c>
      <c r="B17027" s="4" t="s">
        <v>5</v>
      </c>
      <c r="C17027" s="4" t="s">
        <v>13</v>
      </c>
      <c r="D17027" s="4" t="s">
        <v>13</v>
      </c>
      <c r="E17027" s="4" t="s">
        <v>9</v>
      </c>
      <c r="F17027" s="4" t="s">
        <v>13</v>
      </c>
      <c r="G17027" s="4" t="s">
        <v>13</v>
      </c>
    </row>
    <row r="17028" spans="1:5">
      <c r="A17028" t="n">
        <v>115418</v>
      </c>
      <c r="B17028" s="25" t="n">
        <v>18</v>
      </c>
      <c r="C17028" s="7" t="n">
        <v>0</v>
      </c>
      <c r="D17028" s="7" t="n">
        <v>0</v>
      </c>
      <c r="E17028" s="7" t="n">
        <v>-1</v>
      </c>
      <c r="F17028" s="7" t="n">
        <v>19</v>
      </c>
      <c r="G17028" s="7" t="n">
        <v>1</v>
      </c>
    </row>
    <row r="17029" spans="1:5">
      <c r="A17029" t="s">
        <v>4</v>
      </c>
      <c r="B17029" s="4" t="s">
        <v>5</v>
      </c>
      <c r="C17029" s="4" t="s">
        <v>84</v>
      </c>
    </row>
    <row r="17030" spans="1:5">
      <c r="A17030" t="n">
        <v>115427</v>
      </c>
      <c r="B17030" s="29" t="n">
        <v>3</v>
      </c>
      <c r="C17030" s="16" t="n">
        <f t="normal" ca="1">A17032</f>
        <v>0</v>
      </c>
    </row>
    <row r="17031" spans="1:5">
      <c r="A17031" t="s">
        <v>4</v>
      </c>
      <c r="B17031" s="4" t="s">
        <v>5</v>
      </c>
      <c r="C17031" s="4" t="s">
        <v>84</v>
      </c>
    </row>
    <row r="17032" spans="1:5">
      <c r="A17032" t="n">
        <v>115432</v>
      </c>
      <c r="B17032" s="29" t="n">
        <v>3</v>
      </c>
      <c r="C17032" s="16" t="n">
        <f t="normal" ca="1">A16826</f>
        <v>0</v>
      </c>
    </row>
    <row r="17033" spans="1:5">
      <c r="A17033" t="s">
        <v>4</v>
      </c>
      <c r="B17033" s="4" t="s">
        <v>5</v>
      </c>
    </row>
    <row r="17034" spans="1:5">
      <c r="A17034" t="n">
        <v>115437</v>
      </c>
      <c r="B17034" s="5" t="n">
        <v>1</v>
      </c>
    </row>
    <row r="17035" spans="1:5" s="3" customFormat="1" customHeight="0">
      <c r="A17035" s="3" t="s">
        <v>2</v>
      </c>
      <c r="B17035" s="3" t="s">
        <v>1517</v>
      </c>
    </row>
    <row r="17036" spans="1:5">
      <c r="A17036" t="s">
        <v>4</v>
      </c>
      <c r="B17036" s="4" t="s">
        <v>5</v>
      </c>
      <c r="C17036" s="4" t="s">
        <v>13</v>
      </c>
      <c r="D17036" s="34" t="s">
        <v>114</v>
      </c>
      <c r="E17036" s="4" t="s">
        <v>5</v>
      </c>
      <c r="F17036" s="4" t="s">
        <v>13</v>
      </c>
      <c r="G17036" s="4" t="s">
        <v>10</v>
      </c>
      <c r="H17036" s="4" t="s">
        <v>9</v>
      </c>
      <c r="I17036" s="34" t="s">
        <v>115</v>
      </c>
      <c r="J17036" s="4" t="s">
        <v>13</v>
      </c>
      <c r="K17036" s="4" t="s">
        <v>84</v>
      </c>
    </row>
    <row r="17037" spans="1:5">
      <c r="A17037" t="n">
        <v>115440</v>
      </c>
      <c r="B17037" s="15" t="n">
        <v>5</v>
      </c>
      <c r="C17037" s="7" t="n">
        <v>28</v>
      </c>
      <c r="D17037" s="34" t="s">
        <v>3</v>
      </c>
      <c r="E17037" s="21" t="n">
        <v>101</v>
      </c>
      <c r="F17037" s="7" t="n">
        <v>11</v>
      </c>
      <c r="G17037" s="7" t="n">
        <v>358</v>
      </c>
      <c r="H17037" s="7" t="n">
        <v>0</v>
      </c>
      <c r="I17037" s="34" t="s">
        <v>3</v>
      </c>
      <c r="J17037" s="7" t="n">
        <v>1</v>
      </c>
      <c r="K17037" s="16" t="n">
        <f t="normal" ca="1">A17039</f>
        <v>0</v>
      </c>
    </row>
    <row r="17038" spans="1:5">
      <c r="A17038" t="s">
        <v>4</v>
      </c>
      <c r="B17038" s="4" t="s">
        <v>5</v>
      </c>
    </row>
    <row r="17039" spans="1:5">
      <c r="A17039" t="n">
        <v>115455</v>
      </c>
      <c r="B17039" s="5" t="n">
        <v>1</v>
      </c>
    </row>
    <row r="17040" spans="1:5" s="3" customFormat="1" customHeight="0">
      <c r="A17040" s="3" t="s">
        <v>2</v>
      </c>
      <c r="B17040" s="3" t="s">
        <v>1518</v>
      </c>
    </row>
    <row r="17041" spans="1:11">
      <c r="A17041" t="s">
        <v>4</v>
      </c>
      <c r="B17041" s="4" t="s">
        <v>5</v>
      </c>
      <c r="C17041" s="4" t="s">
        <v>13</v>
      </c>
      <c r="D17041" s="4" t="s">
        <v>13</v>
      </c>
      <c r="E17041" s="4" t="s">
        <v>9</v>
      </c>
      <c r="F17041" s="4" t="s">
        <v>13</v>
      </c>
      <c r="G17041" s="4" t="s">
        <v>13</v>
      </c>
    </row>
    <row r="17042" spans="1:11">
      <c r="A17042" t="n">
        <v>115456</v>
      </c>
      <c r="B17042" s="25" t="n">
        <v>18</v>
      </c>
      <c r="C17042" s="7" t="n">
        <v>0</v>
      </c>
      <c r="D17042" s="7" t="n">
        <v>0</v>
      </c>
      <c r="E17042" s="7" t="n">
        <v>0</v>
      </c>
      <c r="F17042" s="7" t="n">
        <v>19</v>
      </c>
      <c r="G17042" s="7" t="n">
        <v>1</v>
      </c>
    </row>
    <row r="17043" spans="1:11">
      <c r="A17043" t="s">
        <v>4</v>
      </c>
      <c r="B17043" s="4" t="s">
        <v>5</v>
      </c>
      <c r="C17043" s="4" t="s">
        <v>13</v>
      </c>
      <c r="D17043" s="4" t="s">
        <v>13</v>
      </c>
      <c r="E17043" s="4" t="s">
        <v>13</v>
      </c>
      <c r="F17043" s="4" t="s">
        <v>9</v>
      </c>
      <c r="G17043" s="4" t="s">
        <v>13</v>
      </c>
      <c r="H17043" s="4" t="s">
        <v>13</v>
      </c>
      <c r="I17043" s="4" t="s">
        <v>84</v>
      </c>
    </row>
    <row r="17044" spans="1:11">
      <c r="A17044" t="n">
        <v>115465</v>
      </c>
      <c r="B17044" s="15" t="n">
        <v>5</v>
      </c>
      <c r="C17044" s="7" t="n">
        <v>35</v>
      </c>
      <c r="D17044" s="7" t="n">
        <v>0</v>
      </c>
      <c r="E17044" s="7" t="n">
        <v>0</v>
      </c>
      <c r="F17044" s="7" t="n">
        <v>-1</v>
      </c>
      <c r="G17044" s="7" t="n">
        <v>3</v>
      </c>
      <c r="H17044" s="7" t="n">
        <v>1</v>
      </c>
      <c r="I17044" s="16" t="n">
        <f t="normal" ca="1">A17732</f>
        <v>0</v>
      </c>
    </row>
    <row r="17045" spans="1:11">
      <c r="A17045" t="s">
        <v>4</v>
      </c>
      <c r="B17045" s="4" t="s">
        <v>5</v>
      </c>
      <c r="C17045" s="4" t="s">
        <v>13</v>
      </c>
      <c r="D17045" s="4" t="s">
        <v>13</v>
      </c>
      <c r="E17045" s="4" t="s">
        <v>10</v>
      </c>
      <c r="F17045" s="4" t="s">
        <v>9</v>
      </c>
    </row>
    <row r="17046" spans="1:11">
      <c r="A17046" t="n">
        <v>115479</v>
      </c>
      <c r="B17046" s="26" t="n">
        <v>31</v>
      </c>
      <c r="C17046" s="7" t="n">
        <v>0</v>
      </c>
      <c r="D17046" s="7" t="n">
        <v>0</v>
      </c>
      <c r="E17046" s="7" t="n">
        <v>20</v>
      </c>
      <c r="F17046" s="7" t="n">
        <v>1107296256</v>
      </c>
    </row>
    <row r="17047" spans="1:11">
      <c r="A17047" t="s">
        <v>4</v>
      </c>
      <c r="B17047" s="4" t="s">
        <v>5</v>
      </c>
      <c r="C17047" s="4" t="s">
        <v>13</v>
      </c>
      <c r="D17047" s="4" t="s">
        <v>13</v>
      </c>
      <c r="E17047" s="4" t="s">
        <v>6</v>
      </c>
      <c r="F17047" s="4" t="s">
        <v>10</v>
      </c>
    </row>
    <row r="17048" spans="1:11">
      <c r="A17048" t="n">
        <v>115488</v>
      </c>
      <c r="B17048" s="26" t="n">
        <v>31</v>
      </c>
      <c r="C17048" s="7" t="n">
        <v>1</v>
      </c>
      <c r="D17048" s="7" t="n">
        <v>0</v>
      </c>
      <c r="E17048" s="7" t="s">
        <v>1519</v>
      </c>
      <c r="F17048" s="7" t="n">
        <v>90</v>
      </c>
    </row>
    <row r="17049" spans="1:11">
      <c r="A17049" t="s">
        <v>4</v>
      </c>
      <c r="B17049" s="4" t="s">
        <v>5</v>
      </c>
      <c r="C17049" s="4" t="s">
        <v>13</v>
      </c>
      <c r="D17049" s="4" t="s">
        <v>13</v>
      </c>
      <c r="E17049" s="4" t="s">
        <v>6</v>
      </c>
      <c r="F17049" s="4" t="s">
        <v>10</v>
      </c>
    </row>
    <row r="17050" spans="1:11">
      <c r="A17050" t="n">
        <v>115539</v>
      </c>
      <c r="B17050" s="26" t="n">
        <v>31</v>
      </c>
      <c r="C17050" s="7" t="n">
        <v>1</v>
      </c>
      <c r="D17050" s="7" t="n">
        <v>0</v>
      </c>
      <c r="E17050" s="7" t="s">
        <v>1520</v>
      </c>
      <c r="F17050" s="7" t="n">
        <v>91</v>
      </c>
    </row>
    <row r="17051" spans="1:11">
      <c r="A17051" t="s">
        <v>4</v>
      </c>
      <c r="B17051" s="4" t="s">
        <v>5</v>
      </c>
      <c r="C17051" s="4" t="s">
        <v>13</v>
      </c>
      <c r="D17051" s="4" t="s">
        <v>13</v>
      </c>
      <c r="E17051" s="4" t="s">
        <v>6</v>
      </c>
      <c r="F17051" s="4" t="s">
        <v>10</v>
      </c>
    </row>
    <row r="17052" spans="1:11">
      <c r="A17052" t="n">
        <v>115600</v>
      </c>
      <c r="B17052" s="26" t="n">
        <v>31</v>
      </c>
      <c r="C17052" s="7" t="n">
        <v>1</v>
      </c>
      <c r="D17052" s="7" t="n">
        <v>0</v>
      </c>
      <c r="E17052" s="7" t="s">
        <v>1521</v>
      </c>
      <c r="F17052" s="7" t="n">
        <v>92</v>
      </c>
    </row>
    <row r="17053" spans="1:11">
      <c r="A17053" t="s">
        <v>4</v>
      </c>
      <c r="B17053" s="4" t="s">
        <v>5</v>
      </c>
      <c r="C17053" s="4" t="s">
        <v>13</v>
      </c>
      <c r="D17053" s="4" t="s">
        <v>13</v>
      </c>
      <c r="E17053" s="4" t="s">
        <v>6</v>
      </c>
      <c r="F17053" s="4" t="s">
        <v>10</v>
      </c>
    </row>
    <row r="17054" spans="1:11">
      <c r="A17054" t="n">
        <v>115656</v>
      </c>
      <c r="B17054" s="26" t="n">
        <v>31</v>
      </c>
      <c r="C17054" s="7" t="n">
        <v>1</v>
      </c>
      <c r="D17054" s="7" t="n">
        <v>0</v>
      </c>
      <c r="E17054" s="7" t="s">
        <v>1522</v>
      </c>
      <c r="F17054" s="7" t="n">
        <v>93</v>
      </c>
    </row>
    <row r="17055" spans="1:11">
      <c r="A17055" t="s">
        <v>4</v>
      </c>
      <c r="B17055" s="4" t="s">
        <v>5</v>
      </c>
      <c r="C17055" s="4" t="s">
        <v>13</v>
      </c>
      <c r="D17055" s="4" t="s">
        <v>13</v>
      </c>
      <c r="E17055" s="4" t="s">
        <v>6</v>
      </c>
      <c r="F17055" s="4" t="s">
        <v>10</v>
      </c>
    </row>
    <row r="17056" spans="1:11">
      <c r="A17056" t="n">
        <v>115724</v>
      </c>
      <c r="B17056" s="26" t="n">
        <v>31</v>
      </c>
      <c r="C17056" s="7" t="n">
        <v>1</v>
      </c>
      <c r="D17056" s="7" t="n">
        <v>0</v>
      </c>
      <c r="E17056" s="7" t="s">
        <v>1523</v>
      </c>
      <c r="F17056" s="7" t="n">
        <v>94</v>
      </c>
    </row>
    <row r="17057" spans="1:9">
      <c r="A17057" t="s">
        <v>4</v>
      </c>
      <c r="B17057" s="4" t="s">
        <v>5</v>
      </c>
      <c r="C17057" s="4" t="s">
        <v>13</v>
      </c>
      <c r="D17057" s="4" t="s">
        <v>13</v>
      </c>
      <c r="E17057" s="4" t="s">
        <v>6</v>
      </c>
      <c r="F17057" s="4" t="s">
        <v>10</v>
      </c>
    </row>
    <row r="17058" spans="1:9">
      <c r="A17058" t="n">
        <v>115780</v>
      </c>
      <c r="B17058" s="26" t="n">
        <v>31</v>
      </c>
      <c r="C17058" s="7" t="n">
        <v>1</v>
      </c>
      <c r="D17058" s="7" t="n">
        <v>0</v>
      </c>
      <c r="E17058" s="7" t="s">
        <v>1524</v>
      </c>
      <c r="F17058" s="7" t="n">
        <v>96</v>
      </c>
    </row>
    <row r="17059" spans="1:9">
      <c r="A17059" t="s">
        <v>4</v>
      </c>
      <c r="B17059" s="4" t="s">
        <v>5</v>
      </c>
      <c r="C17059" s="4" t="s">
        <v>13</v>
      </c>
      <c r="D17059" s="4" t="s">
        <v>13</v>
      </c>
      <c r="E17059" s="4" t="s">
        <v>6</v>
      </c>
      <c r="F17059" s="4" t="s">
        <v>10</v>
      </c>
    </row>
    <row r="17060" spans="1:9">
      <c r="A17060" t="n">
        <v>115843</v>
      </c>
      <c r="B17060" s="26" t="n">
        <v>31</v>
      </c>
      <c r="C17060" s="7" t="n">
        <v>1</v>
      </c>
      <c r="D17060" s="7" t="n">
        <v>0</v>
      </c>
      <c r="E17060" s="7" t="s">
        <v>1525</v>
      </c>
      <c r="F17060" s="7" t="n">
        <v>97</v>
      </c>
    </row>
    <row r="17061" spans="1:9">
      <c r="A17061" t="s">
        <v>4</v>
      </c>
      <c r="B17061" s="4" t="s">
        <v>5</v>
      </c>
      <c r="C17061" s="4" t="s">
        <v>13</v>
      </c>
      <c r="D17061" s="4" t="s">
        <v>13</v>
      </c>
      <c r="E17061" s="4" t="s">
        <v>6</v>
      </c>
      <c r="F17061" s="4" t="s">
        <v>10</v>
      </c>
    </row>
    <row r="17062" spans="1:9">
      <c r="A17062" t="n">
        <v>115906</v>
      </c>
      <c r="B17062" s="26" t="n">
        <v>31</v>
      </c>
      <c r="C17062" s="7" t="n">
        <v>1</v>
      </c>
      <c r="D17062" s="7" t="n">
        <v>0</v>
      </c>
      <c r="E17062" s="7" t="s">
        <v>1526</v>
      </c>
      <c r="F17062" s="7" t="n">
        <v>1</v>
      </c>
    </row>
    <row r="17063" spans="1:9">
      <c r="A17063" t="s">
        <v>4</v>
      </c>
      <c r="B17063" s="4" t="s">
        <v>5</v>
      </c>
      <c r="C17063" s="4" t="s">
        <v>13</v>
      </c>
      <c r="D17063" s="4" t="s">
        <v>13</v>
      </c>
      <c r="E17063" s="4" t="s">
        <v>6</v>
      </c>
      <c r="F17063" s="4" t="s">
        <v>10</v>
      </c>
    </row>
    <row r="17064" spans="1:9">
      <c r="A17064" t="n">
        <v>115975</v>
      </c>
      <c r="B17064" s="26" t="n">
        <v>31</v>
      </c>
      <c r="C17064" s="7" t="n">
        <v>1</v>
      </c>
      <c r="D17064" s="7" t="n">
        <v>0</v>
      </c>
      <c r="E17064" s="7" t="s">
        <v>1527</v>
      </c>
      <c r="F17064" s="7" t="n">
        <v>2</v>
      </c>
    </row>
    <row r="17065" spans="1:9">
      <c r="A17065" t="s">
        <v>4</v>
      </c>
      <c r="B17065" s="4" t="s">
        <v>5</v>
      </c>
      <c r="C17065" s="4" t="s">
        <v>13</v>
      </c>
      <c r="D17065" s="4" t="s">
        <v>13</v>
      </c>
      <c r="E17065" s="4" t="s">
        <v>6</v>
      </c>
      <c r="F17065" s="4" t="s">
        <v>10</v>
      </c>
    </row>
    <row r="17066" spans="1:9">
      <c r="A17066" t="n">
        <v>116036</v>
      </c>
      <c r="B17066" s="26" t="n">
        <v>31</v>
      </c>
      <c r="C17066" s="7" t="n">
        <v>1</v>
      </c>
      <c r="D17066" s="7" t="n">
        <v>0</v>
      </c>
      <c r="E17066" s="7" t="s">
        <v>1528</v>
      </c>
      <c r="F17066" s="7" t="n">
        <v>3</v>
      </c>
    </row>
    <row r="17067" spans="1:9">
      <c r="A17067" t="s">
        <v>4</v>
      </c>
      <c r="B17067" s="4" t="s">
        <v>5</v>
      </c>
      <c r="C17067" s="4" t="s">
        <v>13</v>
      </c>
      <c r="D17067" s="4" t="s">
        <v>13</v>
      </c>
      <c r="E17067" s="4" t="s">
        <v>6</v>
      </c>
      <c r="F17067" s="4" t="s">
        <v>10</v>
      </c>
    </row>
    <row r="17068" spans="1:9">
      <c r="A17068" t="n">
        <v>116097</v>
      </c>
      <c r="B17068" s="26" t="n">
        <v>31</v>
      </c>
      <c r="C17068" s="7" t="n">
        <v>1</v>
      </c>
      <c r="D17068" s="7" t="n">
        <v>0</v>
      </c>
      <c r="E17068" s="7" t="s">
        <v>1529</v>
      </c>
      <c r="F17068" s="7" t="n">
        <v>4</v>
      </c>
    </row>
    <row r="17069" spans="1:9">
      <c r="A17069" t="s">
        <v>4</v>
      </c>
      <c r="B17069" s="4" t="s">
        <v>5</v>
      </c>
      <c r="C17069" s="4" t="s">
        <v>13</v>
      </c>
      <c r="D17069" s="4" t="s">
        <v>13</v>
      </c>
      <c r="E17069" s="4" t="s">
        <v>6</v>
      </c>
      <c r="F17069" s="4" t="s">
        <v>10</v>
      </c>
    </row>
    <row r="17070" spans="1:9">
      <c r="A17070" t="n">
        <v>116159</v>
      </c>
      <c r="B17070" s="26" t="n">
        <v>31</v>
      </c>
      <c r="C17070" s="7" t="n">
        <v>1</v>
      </c>
      <c r="D17070" s="7" t="n">
        <v>0</v>
      </c>
      <c r="E17070" s="7" t="s">
        <v>1530</v>
      </c>
      <c r="F17070" s="7" t="n">
        <v>5</v>
      </c>
    </row>
    <row r="17071" spans="1:9">
      <c r="A17071" t="s">
        <v>4</v>
      </c>
      <c r="B17071" s="4" t="s">
        <v>5</v>
      </c>
      <c r="C17071" s="4" t="s">
        <v>13</v>
      </c>
      <c r="D17071" s="4" t="s">
        <v>13</v>
      </c>
      <c r="E17071" s="4" t="s">
        <v>6</v>
      </c>
      <c r="F17071" s="4" t="s">
        <v>10</v>
      </c>
    </row>
    <row r="17072" spans="1:9">
      <c r="A17072" t="n">
        <v>116226</v>
      </c>
      <c r="B17072" s="26" t="n">
        <v>31</v>
      </c>
      <c r="C17072" s="7" t="n">
        <v>1</v>
      </c>
      <c r="D17072" s="7" t="n">
        <v>0</v>
      </c>
      <c r="E17072" s="7" t="s">
        <v>1531</v>
      </c>
      <c r="F17072" s="7" t="n">
        <v>6</v>
      </c>
    </row>
    <row r="17073" spans="1:6">
      <c r="A17073" t="s">
        <v>4</v>
      </c>
      <c r="B17073" s="4" t="s">
        <v>5</v>
      </c>
      <c r="C17073" s="4" t="s">
        <v>13</v>
      </c>
      <c r="D17073" s="4" t="s">
        <v>13</v>
      </c>
      <c r="E17073" s="4" t="s">
        <v>6</v>
      </c>
      <c r="F17073" s="4" t="s">
        <v>10</v>
      </c>
    </row>
    <row r="17074" spans="1:6">
      <c r="A17074" t="n">
        <v>116285</v>
      </c>
      <c r="B17074" s="26" t="n">
        <v>31</v>
      </c>
      <c r="C17074" s="7" t="n">
        <v>1</v>
      </c>
      <c r="D17074" s="7" t="n">
        <v>0</v>
      </c>
      <c r="E17074" s="7" t="s">
        <v>1532</v>
      </c>
      <c r="F17074" s="7" t="n">
        <v>7</v>
      </c>
    </row>
    <row r="17075" spans="1:6">
      <c r="A17075" t="s">
        <v>4</v>
      </c>
      <c r="B17075" s="4" t="s">
        <v>5</v>
      </c>
      <c r="C17075" s="4" t="s">
        <v>13</v>
      </c>
      <c r="D17075" s="4" t="s">
        <v>13</v>
      </c>
      <c r="E17075" s="4" t="s">
        <v>6</v>
      </c>
      <c r="F17075" s="4" t="s">
        <v>10</v>
      </c>
    </row>
    <row r="17076" spans="1:6">
      <c r="A17076" t="n">
        <v>116334</v>
      </c>
      <c r="B17076" s="26" t="n">
        <v>31</v>
      </c>
      <c r="C17076" s="7" t="n">
        <v>1</v>
      </c>
      <c r="D17076" s="7" t="n">
        <v>0</v>
      </c>
      <c r="E17076" s="7" t="s">
        <v>1533</v>
      </c>
      <c r="F17076" s="7" t="n">
        <v>95</v>
      </c>
    </row>
    <row r="17077" spans="1:6">
      <c r="A17077" t="s">
        <v>4</v>
      </c>
      <c r="B17077" s="4" t="s">
        <v>5</v>
      </c>
      <c r="C17077" s="4" t="s">
        <v>13</v>
      </c>
      <c r="D17077" s="4" t="s">
        <v>13</v>
      </c>
      <c r="E17077" s="4" t="s">
        <v>13</v>
      </c>
      <c r="F17077" s="4" t="s">
        <v>10</v>
      </c>
      <c r="G17077" s="4" t="s">
        <v>10</v>
      </c>
      <c r="H17077" s="4" t="s">
        <v>13</v>
      </c>
    </row>
    <row r="17078" spans="1:6">
      <c r="A17078" t="n">
        <v>116363</v>
      </c>
      <c r="B17078" s="26" t="n">
        <v>31</v>
      </c>
      <c r="C17078" s="7" t="n">
        <v>2</v>
      </c>
      <c r="D17078" s="7" t="n">
        <v>0</v>
      </c>
      <c r="E17078" s="7" t="n">
        <v>1</v>
      </c>
      <c r="F17078" s="7" t="n">
        <v>65535</v>
      </c>
      <c r="G17078" s="7" t="n">
        <v>65535</v>
      </c>
      <c r="H17078" s="7" t="n">
        <v>0</v>
      </c>
    </row>
    <row r="17079" spans="1:6">
      <c r="A17079" t="s">
        <v>4</v>
      </c>
      <c r="B17079" s="4" t="s">
        <v>5</v>
      </c>
      <c r="C17079" s="4" t="s">
        <v>13</v>
      </c>
      <c r="D17079" s="4" t="s">
        <v>13</v>
      </c>
      <c r="E17079" s="4" t="s">
        <v>13</v>
      </c>
    </row>
    <row r="17080" spans="1:6">
      <c r="A17080" t="n">
        <v>116372</v>
      </c>
      <c r="B17080" s="26" t="n">
        <v>31</v>
      </c>
      <c r="C17080" s="7" t="n">
        <v>4</v>
      </c>
      <c r="D17080" s="7" t="n">
        <v>0</v>
      </c>
      <c r="E17080" s="7" t="n">
        <v>0</v>
      </c>
    </row>
    <row r="17081" spans="1:6">
      <c r="A17081" t="s">
        <v>4</v>
      </c>
      <c r="B17081" s="4" t="s">
        <v>5</v>
      </c>
      <c r="C17081" s="4" t="s">
        <v>13</v>
      </c>
      <c r="D17081" s="4" t="s">
        <v>13</v>
      </c>
    </row>
    <row r="17082" spans="1:6">
      <c r="A17082" t="n">
        <v>116376</v>
      </c>
      <c r="B17082" s="26" t="n">
        <v>31</v>
      </c>
      <c r="C17082" s="7" t="n">
        <v>3</v>
      </c>
      <c r="D17082" s="7" t="n">
        <v>0</v>
      </c>
    </row>
    <row r="17083" spans="1:6">
      <c r="A17083" t="s">
        <v>4</v>
      </c>
      <c r="B17083" s="4" t="s">
        <v>5</v>
      </c>
      <c r="C17083" s="4" t="s">
        <v>13</v>
      </c>
      <c r="D17083" s="4" t="s">
        <v>10</v>
      </c>
      <c r="E17083" s="4" t="s">
        <v>9</v>
      </c>
    </row>
    <row r="17084" spans="1:6">
      <c r="A17084" t="n">
        <v>116379</v>
      </c>
      <c r="B17084" s="21" t="n">
        <v>101</v>
      </c>
      <c r="C17084" s="7" t="n">
        <v>0</v>
      </c>
      <c r="D17084" s="7" t="n">
        <v>250</v>
      </c>
      <c r="E17084" s="7" t="n">
        <v>1</v>
      </c>
    </row>
    <row r="17085" spans="1:6">
      <c r="A17085" t="s">
        <v>4</v>
      </c>
      <c r="B17085" s="4" t="s">
        <v>5</v>
      </c>
      <c r="C17085" s="4" t="s">
        <v>13</v>
      </c>
      <c r="D17085" s="4" t="s">
        <v>10</v>
      </c>
      <c r="E17085" s="4" t="s">
        <v>9</v>
      </c>
    </row>
    <row r="17086" spans="1:6">
      <c r="A17086" t="n">
        <v>116387</v>
      </c>
      <c r="B17086" s="21" t="n">
        <v>101</v>
      </c>
      <c r="C17086" s="7" t="n">
        <v>0</v>
      </c>
      <c r="D17086" s="7" t="n">
        <v>256</v>
      </c>
      <c r="E17086" s="7" t="n">
        <v>1</v>
      </c>
    </row>
    <row r="17087" spans="1:6">
      <c r="A17087" t="s">
        <v>4</v>
      </c>
      <c r="B17087" s="4" t="s">
        <v>5</v>
      </c>
      <c r="C17087" s="4" t="s">
        <v>13</v>
      </c>
      <c r="D17087" s="4" t="s">
        <v>13</v>
      </c>
      <c r="E17087" s="4" t="s">
        <v>13</v>
      </c>
      <c r="F17087" s="4" t="s">
        <v>13</v>
      </c>
      <c r="G17087" s="4" t="s">
        <v>10</v>
      </c>
      <c r="H17087" s="4" t="s">
        <v>84</v>
      </c>
      <c r="I17087" s="4" t="s">
        <v>10</v>
      </c>
      <c r="J17087" s="4" t="s">
        <v>84</v>
      </c>
      <c r="K17087" s="4" t="s">
        <v>10</v>
      </c>
      <c r="L17087" s="4" t="s">
        <v>84</v>
      </c>
      <c r="M17087" s="4" t="s">
        <v>10</v>
      </c>
      <c r="N17087" s="4" t="s">
        <v>84</v>
      </c>
      <c r="O17087" s="4" t="s">
        <v>10</v>
      </c>
      <c r="P17087" s="4" t="s">
        <v>84</v>
      </c>
      <c r="Q17087" s="4" t="s">
        <v>10</v>
      </c>
      <c r="R17087" s="4" t="s">
        <v>84</v>
      </c>
      <c r="S17087" s="4" t="s">
        <v>10</v>
      </c>
      <c r="T17087" s="4" t="s">
        <v>84</v>
      </c>
      <c r="U17087" s="4" t="s">
        <v>10</v>
      </c>
      <c r="V17087" s="4" t="s">
        <v>84</v>
      </c>
      <c r="W17087" s="4" t="s">
        <v>10</v>
      </c>
      <c r="X17087" s="4" t="s">
        <v>84</v>
      </c>
      <c r="Y17087" s="4" t="s">
        <v>10</v>
      </c>
      <c r="Z17087" s="4" t="s">
        <v>84</v>
      </c>
      <c r="AA17087" s="4" t="s">
        <v>10</v>
      </c>
      <c r="AB17087" s="4" t="s">
        <v>84</v>
      </c>
      <c r="AC17087" s="4" t="s">
        <v>10</v>
      </c>
      <c r="AD17087" s="4" t="s">
        <v>84</v>
      </c>
      <c r="AE17087" s="4" t="s">
        <v>10</v>
      </c>
      <c r="AF17087" s="4" t="s">
        <v>84</v>
      </c>
      <c r="AG17087" s="4" t="s">
        <v>10</v>
      </c>
      <c r="AH17087" s="4" t="s">
        <v>84</v>
      </c>
      <c r="AI17087" s="4" t="s">
        <v>10</v>
      </c>
      <c r="AJ17087" s="4" t="s">
        <v>84</v>
      </c>
      <c r="AK17087" s="4" t="s">
        <v>84</v>
      </c>
    </row>
    <row r="17088" spans="1:6">
      <c r="A17088" t="n">
        <v>116395</v>
      </c>
      <c r="B17088" s="27" t="n">
        <v>6</v>
      </c>
      <c r="C17088" s="7" t="n">
        <v>35</v>
      </c>
      <c r="D17088" s="7" t="n">
        <v>0</v>
      </c>
      <c r="E17088" s="7" t="n">
        <v>1</v>
      </c>
      <c r="F17088" s="7" t="n">
        <v>15</v>
      </c>
      <c r="G17088" s="7" t="n">
        <v>97</v>
      </c>
      <c r="H17088" s="16" t="n">
        <f t="normal" ca="1">A17090</f>
        <v>0</v>
      </c>
      <c r="I17088" s="7" t="n">
        <v>96</v>
      </c>
      <c r="J17088" s="16" t="n">
        <f t="normal" ca="1">A17104</f>
        <v>0</v>
      </c>
      <c r="K17088" s="7" t="n">
        <v>95</v>
      </c>
      <c r="L17088" s="16" t="n">
        <f t="normal" ca="1">A17116</f>
        <v>0</v>
      </c>
      <c r="M17088" s="7" t="n">
        <v>7</v>
      </c>
      <c r="N17088" s="16" t="n">
        <f t="normal" ca="1">A17160</f>
        <v>0</v>
      </c>
      <c r="O17088" s="7" t="n">
        <v>6</v>
      </c>
      <c r="P17088" s="16" t="n">
        <f t="normal" ca="1">A17236</f>
        <v>0</v>
      </c>
      <c r="Q17088" s="7" t="n">
        <v>5</v>
      </c>
      <c r="R17088" s="16" t="n">
        <f t="normal" ca="1">A17260</f>
        <v>0</v>
      </c>
      <c r="S17088" s="7" t="n">
        <v>4</v>
      </c>
      <c r="T17088" s="16" t="n">
        <f t="normal" ca="1">A17268</f>
        <v>0</v>
      </c>
      <c r="U17088" s="7" t="n">
        <v>3</v>
      </c>
      <c r="V17088" s="16" t="n">
        <f t="normal" ca="1">A17290</f>
        <v>0</v>
      </c>
      <c r="W17088" s="7" t="n">
        <v>2</v>
      </c>
      <c r="X17088" s="16" t="n">
        <f t="normal" ca="1">A17298</f>
        <v>0</v>
      </c>
      <c r="Y17088" s="7" t="n">
        <v>1</v>
      </c>
      <c r="Z17088" s="16" t="n">
        <f t="normal" ca="1">A17306</f>
        <v>0</v>
      </c>
      <c r="AA17088" s="7" t="n">
        <v>94</v>
      </c>
      <c r="AB17088" s="16" t="n">
        <f t="normal" ca="1">A17334</f>
        <v>0</v>
      </c>
      <c r="AC17088" s="7" t="n">
        <v>93</v>
      </c>
      <c r="AD17088" s="16" t="n">
        <f t="normal" ca="1">A17436</f>
        <v>0</v>
      </c>
      <c r="AE17088" s="7" t="n">
        <v>92</v>
      </c>
      <c r="AF17088" s="16" t="n">
        <f t="normal" ca="1">A17488</f>
        <v>0</v>
      </c>
      <c r="AG17088" s="7" t="n">
        <v>91</v>
      </c>
      <c r="AH17088" s="16" t="n">
        <f t="normal" ca="1">A17566</f>
        <v>0</v>
      </c>
      <c r="AI17088" s="7" t="n">
        <v>90</v>
      </c>
      <c r="AJ17088" s="16" t="n">
        <f t="normal" ca="1">A17644</f>
        <v>0</v>
      </c>
      <c r="AK17088" s="16" t="n">
        <f t="normal" ca="1">A17726</f>
        <v>0</v>
      </c>
    </row>
    <row r="17089" spans="1:37">
      <c r="A17089" t="s">
        <v>4</v>
      </c>
      <c r="B17089" s="4" t="s">
        <v>5</v>
      </c>
      <c r="C17089" s="4" t="s">
        <v>13</v>
      </c>
      <c r="D17089" s="4" t="s">
        <v>10</v>
      </c>
      <c r="E17089" s="4" t="s">
        <v>9</v>
      </c>
    </row>
    <row r="17090" spans="1:37">
      <c r="A17090" t="n">
        <v>116494</v>
      </c>
      <c r="B17090" s="21" t="n">
        <v>101</v>
      </c>
      <c r="C17090" s="7" t="n">
        <v>0</v>
      </c>
      <c r="D17090" s="7" t="n">
        <v>358</v>
      </c>
      <c r="E17090" s="7" t="n">
        <v>1</v>
      </c>
    </row>
    <row r="17091" spans="1:37">
      <c r="A17091" t="s">
        <v>4</v>
      </c>
      <c r="B17091" s="4" t="s">
        <v>5</v>
      </c>
      <c r="C17091" s="4" t="s">
        <v>13</v>
      </c>
      <c r="D17091" s="4" t="s">
        <v>10</v>
      </c>
      <c r="E17091" s="4" t="s">
        <v>9</v>
      </c>
    </row>
    <row r="17092" spans="1:37">
      <c r="A17092" t="n">
        <v>116502</v>
      </c>
      <c r="B17092" s="21" t="n">
        <v>101</v>
      </c>
      <c r="C17092" s="7" t="n">
        <v>0</v>
      </c>
      <c r="D17092" s="7" t="n">
        <v>359</v>
      </c>
      <c r="E17092" s="7" t="n">
        <v>1</v>
      </c>
    </row>
    <row r="17093" spans="1:37">
      <c r="A17093" t="s">
        <v>4</v>
      </c>
      <c r="B17093" s="4" t="s">
        <v>5</v>
      </c>
      <c r="C17093" s="4" t="s">
        <v>13</v>
      </c>
      <c r="D17093" s="4" t="s">
        <v>10</v>
      </c>
      <c r="E17093" s="4" t="s">
        <v>9</v>
      </c>
    </row>
    <row r="17094" spans="1:37">
      <c r="A17094" t="n">
        <v>116510</v>
      </c>
      <c r="B17094" s="21" t="n">
        <v>101</v>
      </c>
      <c r="C17094" s="7" t="n">
        <v>0</v>
      </c>
      <c r="D17094" s="7" t="n">
        <v>360</v>
      </c>
      <c r="E17094" s="7" t="n">
        <v>1</v>
      </c>
    </row>
    <row r="17095" spans="1:37">
      <c r="A17095" t="s">
        <v>4</v>
      </c>
      <c r="B17095" s="4" t="s">
        <v>5</v>
      </c>
      <c r="C17095" s="4" t="s">
        <v>13</v>
      </c>
      <c r="D17095" s="4" t="s">
        <v>10</v>
      </c>
      <c r="E17095" s="4" t="s">
        <v>9</v>
      </c>
    </row>
    <row r="17096" spans="1:37">
      <c r="A17096" t="n">
        <v>116518</v>
      </c>
      <c r="B17096" s="21" t="n">
        <v>101</v>
      </c>
      <c r="C17096" s="7" t="n">
        <v>0</v>
      </c>
      <c r="D17096" s="7" t="n">
        <v>366</v>
      </c>
      <c r="E17096" s="7" t="n">
        <v>1</v>
      </c>
    </row>
    <row r="17097" spans="1:37">
      <c r="A17097" t="s">
        <v>4</v>
      </c>
      <c r="B17097" s="4" t="s">
        <v>5</v>
      </c>
      <c r="C17097" s="4" t="s">
        <v>13</v>
      </c>
      <c r="D17097" s="4" t="s">
        <v>10</v>
      </c>
      <c r="E17097" s="4" t="s">
        <v>9</v>
      </c>
    </row>
    <row r="17098" spans="1:37">
      <c r="A17098" t="n">
        <v>116526</v>
      </c>
      <c r="B17098" s="21" t="n">
        <v>101</v>
      </c>
      <c r="C17098" s="7" t="n">
        <v>0</v>
      </c>
      <c r="D17098" s="7" t="n">
        <v>367</v>
      </c>
      <c r="E17098" s="7" t="n">
        <v>1</v>
      </c>
    </row>
    <row r="17099" spans="1:37">
      <c r="A17099" t="s">
        <v>4</v>
      </c>
      <c r="B17099" s="4" t="s">
        <v>5</v>
      </c>
      <c r="C17099" s="4" t="s">
        <v>13</v>
      </c>
      <c r="D17099" s="4" t="s">
        <v>6</v>
      </c>
    </row>
    <row r="17100" spans="1:37">
      <c r="A17100" t="n">
        <v>116534</v>
      </c>
      <c r="B17100" s="30" t="n">
        <v>2</v>
      </c>
      <c r="C17100" s="7" t="n">
        <v>10</v>
      </c>
      <c r="D17100" s="7" t="s">
        <v>1534</v>
      </c>
    </row>
    <row r="17101" spans="1:37">
      <c r="A17101" t="s">
        <v>4</v>
      </c>
      <c r="B17101" s="4" t="s">
        <v>5</v>
      </c>
      <c r="C17101" s="4" t="s">
        <v>84</v>
      </c>
    </row>
    <row r="17102" spans="1:37">
      <c r="A17102" t="n">
        <v>116558</v>
      </c>
      <c r="B17102" s="29" t="n">
        <v>3</v>
      </c>
      <c r="C17102" s="16" t="n">
        <f t="normal" ca="1">A17730</f>
        <v>0</v>
      </c>
    </row>
    <row r="17103" spans="1:37">
      <c r="A17103" t="s">
        <v>4</v>
      </c>
      <c r="B17103" s="4" t="s">
        <v>5</v>
      </c>
      <c r="C17103" s="4" t="s">
        <v>13</v>
      </c>
      <c r="D17103" s="4" t="s">
        <v>10</v>
      </c>
      <c r="E17103" s="4" t="s">
        <v>9</v>
      </c>
    </row>
    <row r="17104" spans="1:37">
      <c r="A17104" t="n">
        <v>116563</v>
      </c>
      <c r="B17104" s="21" t="n">
        <v>101</v>
      </c>
      <c r="C17104" s="7" t="n">
        <v>0</v>
      </c>
      <c r="D17104" s="7" t="n">
        <v>363</v>
      </c>
      <c r="E17104" s="7" t="n">
        <v>1</v>
      </c>
    </row>
    <row r="17105" spans="1:5">
      <c r="A17105" t="s">
        <v>4</v>
      </c>
      <c r="B17105" s="4" t="s">
        <v>5</v>
      </c>
      <c r="C17105" s="4" t="s">
        <v>13</v>
      </c>
      <c r="D17105" s="4" t="s">
        <v>10</v>
      </c>
      <c r="E17105" s="4" t="s">
        <v>9</v>
      </c>
    </row>
    <row r="17106" spans="1:5">
      <c r="A17106" t="n">
        <v>116571</v>
      </c>
      <c r="B17106" s="21" t="n">
        <v>101</v>
      </c>
      <c r="C17106" s="7" t="n">
        <v>0</v>
      </c>
      <c r="D17106" s="7" t="n">
        <v>364</v>
      </c>
      <c r="E17106" s="7" t="n">
        <v>1</v>
      </c>
    </row>
    <row r="17107" spans="1:5">
      <c r="A17107" t="s">
        <v>4</v>
      </c>
      <c r="B17107" s="4" t="s">
        <v>5</v>
      </c>
      <c r="C17107" s="4" t="s">
        <v>13</v>
      </c>
      <c r="D17107" s="4" t="s">
        <v>10</v>
      </c>
      <c r="E17107" s="4" t="s">
        <v>9</v>
      </c>
    </row>
    <row r="17108" spans="1:5">
      <c r="A17108" t="n">
        <v>116579</v>
      </c>
      <c r="B17108" s="21" t="n">
        <v>101</v>
      </c>
      <c r="C17108" s="7" t="n">
        <v>0</v>
      </c>
      <c r="D17108" s="7" t="n">
        <v>370</v>
      </c>
      <c r="E17108" s="7" t="n">
        <v>1</v>
      </c>
    </row>
    <row r="17109" spans="1:5">
      <c r="A17109" t="s">
        <v>4</v>
      </c>
      <c r="B17109" s="4" t="s">
        <v>5</v>
      </c>
      <c r="C17109" s="4" t="s">
        <v>13</v>
      </c>
      <c r="D17109" s="4" t="s">
        <v>10</v>
      </c>
      <c r="E17109" s="4" t="s">
        <v>9</v>
      </c>
    </row>
    <row r="17110" spans="1:5">
      <c r="A17110" t="n">
        <v>116587</v>
      </c>
      <c r="B17110" s="21" t="n">
        <v>101</v>
      </c>
      <c r="C17110" s="7" t="n">
        <v>0</v>
      </c>
      <c r="D17110" s="7" t="n">
        <v>361</v>
      </c>
      <c r="E17110" s="7" t="n">
        <v>1</v>
      </c>
    </row>
    <row r="17111" spans="1:5">
      <c r="A17111" t="s">
        <v>4</v>
      </c>
      <c r="B17111" s="4" t="s">
        <v>5</v>
      </c>
      <c r="C17111" s="4" t="s">
        <v>13</v>
      </c>
      <c r="D17111" s="4" t="s">
        <v>10</v>
      </c>
      <c r="E17111" s="4" t="s">
        <v>9</v>
      </c>
    </row>
    <row r="17112" spans="1:5">
      <c r="A17112" t="n">
        <v>116595</v>
      </c>
      <c r="B17112" s="21" t="n">
        <v>101</v>
      </c>
      <c r="C17112" s="7" t="n">
        <v>0</v>
      </c>
      <c r="D17112" s="7" t="n">
        <v>372</v>
      </c>
      <c r="E17112" s="7" t="n">
        <v>1</v>
      </c>
    </row>
    <row r="17113" spans="1:5">
      <c r="A17113" t="s">
        <v>4</v>
      </c>
      <c r="B17113" s="4" t="s">
        <v>5</v>
      </c>
      <c r="C17113" s="4" t="s">
        <v>84</v>
      </c>
    </row>
    <row r="17114" spans="1:5">
      <c r="A17114" t="n">
        <v>116603</v>
      </c>
      <c r="B17114" s="29" t="n">
        <v>3</v>
      </c>
      <c r="C17114" s="16" t="n">
        <f t="normal" ca="1">A17730</f>
        <v>0</v>
      </c>
    </row>
    <row r="17115" spans="1:5">
      <c r="A17115" t="s">
        <v>4</v>
      </c>
      <c r="B17115" s="4" t="s">
        <v>5</v>
      </c>
      <c r="C17115" s="4" t="s">
        <v>13</v>
      </c>
      <c r="D17115" s="34" t="s">
        <v>114</v>
      </c>
      <c r="E17115" s="4" t="s">
        <v>5</v>
      </c>
      <c r="F17115" s="4" t="s">
        <v>13</v>
      </c>
      <c r="G17115" s="4" t="s">
        <v>10</v>
      </c>
      <c r="H17115" s="4" t="s">
        <v>9</v>
      </c>
      <c r="I17115" s="34" t="s">
        <v>115</v>
      </c>
      <c r="J17115" s="4" t="s">
        <v>13</v>
      </c>
      <c r="K17115" s="4" t="s">
        <v>84</v>
      </c>
    </row>
    <row r="17116" spans="1:5">
      <c r="A17116" t="n">
        <v>116608</v>
      </c>
      <c r="B17116" s="15" t="n">
        <v>5</v>
      </c>
      <c r="C17116" s="7" t="n">
        <v>28</v>
      </c>
      <c r="D17116" s="34" t="s">
        <v>3</v>
      </c>
      <c r="E17116" s="41" t="n">
        <v>167</v>
      </c>
      <c r="F17116" s="7" t="n">
        <v>2</v>
      </c>
      <c r="G17116" s="7" t="n">
        <v>0</v>
      </c>
      <c r="H17116" s="7" t="n">
        <v>32</v>
      </c>
      <c r="I17116" s="34" t="s">
        <v>3</v>
      </c>
      <c r="J17116" s="7" t="n">
        <v>1</v>
      </c>
      <c r="K17116" s="16" t="n">
        <f t="normal" ca="1">A17128</f>
        <v>0</v>
      </c>
    </row>
    <row r="17117" spans="1:5">
      <c r="A17117" t="s">
        <v>4</v>
      </c>
      <c r="B17117" s="4" t="s">
        <v>5</v>
      </c>
      <c r="C17117" s="4" t="s">
        <v>13</v>
      </c>
      <c r="D17117" s="4" t="s">
        <v>10</v>
      </c>
      <c r="E17117" s="4" t="s">
        <v>6</v>
      </c>
    </row>
    <row r="17118" spans="1:5">
      <c r="A17118" t="n">
        <v>116623</v>
      </c>
      <c r="B17118" s="52" t="n">
        <v>51</v>
      </c>
      <c r="C17118" s="7" t="n">
        <v>4</v>
      </c>
      <c r="D17118" s="7" t="n">
        <v>61440</v>
      </c>
      <c r="E17118" s="7" t="s">
        <v>1535</v>
      </c>
    </row>
    <row r="17119" spans="1:5">
      <c r="A17119" t="s">
        <v>4</v>
      </c>
      <c r="B17119" s="4" t="s">
        <v>5</v>
      </c>
      <c r="C17119" s="4" t="s">
        <v>10</v>
      </c>
    </row>
    <row r="17120" spans="1:5">
      <c r="A17120" t="n">
        <v>116637</v>
      </c>
      <c r="B17120" s="53" t="n">
        <v>16</v>
      </c>
      <c r="C17120" s="7" t="n">
        <v>0</v>
      </c>
    </row>
    <row r="17121" spans="1:11">
      <c r="A17121" t="s">
        <v>4</v>
      </c>
      <c r="B17121" s="4" t="s">
        <v>5</v>
      </c>
      <c r="C17121" s="4" t="s">
        <v>10</v>
      </c>
      <c r="D17121" s="4" t="s">
        <v>111</v>
      </c>
      <c r="E17121" s="4" t="s">
        <v>13</v>
      </c>
      <c r="F17121" s="4" t="s">
        <v>13</v>
      </c>
    </row>
    <row r="17122" spans="1:11">
      <c r="A17122" t="n">
        <v>116640</v>
      </c>
      <c r="B17122" s="32" t="n">
        <v>26</v>
      </c>
      <c r="C17122" s="7" t="n">
        <v>61440</v>
      </c>
      <c r="D17122" s="7" t="s">
        <v>1536</v>
      </c>
      <c r="E17122" s="7" t="n">
        <v>2</v>
      </c>
      <c r="F17122" s="7" t="n">
        <v>0</v>
      </c>
    </row>
    <row r="17123" spans="1:11">
      <c r="A17123" t="s">
        <v>4</v>
      </c>
      <c r="B17123" s="4" t="s">
        <v>5</v>
      </c>
    </row>
    <row r="17124" spans="1:11">
      <c r="A17124" t="n">
        <v>116685</v>
      </c>
      <c r="B17124" s="33" t="n">
        <v>28</v>
      </c>
    </row>
    <row r="17125" spans="1:11">
      <c r="A17125" t="s">
        <v>4</v>
      </c>
      <c r="B17125" s="4" t="s">
        <v>5</v>
      </c>
      <c r="C17125" s="4" t="s">
        <v>84</v>
      </c>
    </row>
    <row r="17126" spans="1:11">
      <c r="A17126" t="n">
        <v>116686</v>
      </c>
      <c r="B17126" s="29" t="n">
        <v>3</v>
      </c>
      <c r="C17126" s="16" t="n">
        <f t="normal" ca="1">A17136</f>
        <v>0</v>
      </c>
    </row>
    <row r="17127" spans="1:11">
      <c r="A17127" t="s">
        <v>4</v>
      </c>
      <c r="B17127" s="4" t="s">
        <v>5</v>
      </c>
      <c r="C17127" s="4" t="s">
        <v>13</v>
      </c>
      <c r="D17127" s="4" t="s">
        <v>10</v>
      </c>
      <c r="E17127" s="4" t="s">
        <v>6</v>
      </c>
    </row>
    <row r="17128" spans="1:11">
      <c r="A17128" t="n">
        <v>116691</v>
      </c>
      <c r="B17128" s="52" t="n">
        <v>51</v>
      </c>
      <c r="C17128" s="7" t="n">
        <v>4</v>
      </c>
      <c r="D17128" s="7" t="n">
        <v>61440</v>
      </c>
      <c r="E17128" s="7" t="s">
        <v>1537</v>
      </c>
    </row>
    <row r="17129" spans="1:11">
      <c r="A17129" t="s">
        <v>4</v>
      </c>
      <c r="B17129" s="4" t="s">
        <v>5</v>
      </c>
      <c r="C17129" s="4" t="s">
        <v>10</v>
      </c>
    </row>
    <row r="17130" spans="1:11">
      <c r="A17130" t="n">
        <v>116706</v>
      </c>
      <c r="B17130" s="53" t="n">
        <v>16</v>
      </c>
      <c r="C17130" s="7" t="n">
        <v>0</v>
      </c>
    </row>
    <row r="17131" spans="1:11">
      <c r="A17131" t="s">
        <v>4</v>
      </c>
      <c r="B17131" s="4" t="s">
        <v>5</v>
      </c>
      <c r="C17131" s="4" t="s">
        <v>10</v>
      </c>
      <c r="D17131" s="4" t="s">
        <v>111</v>
      </c>
      <c r="E17131" s="4" t="s">
        <v>13</v>
      </c>
      <c r="F17131" s="4" t="s">
        <v>13</v>
      </c>
    </row>
    <row r="17132" spans="1:11">
      <c r="A17132" t="n">
        <v>116709</v>
      </c>
      <c r="B17132" s="32" t="n">
        <v>26</v>
      </c>
      <c r="C17132" s="7" t="n">
        <v>61440</v>
      </c>
      <c r="D17132" s="7" t="s">
        <v>1538</v>
      </c>
      <c r="E17132" s="7" t="n">
        <v>2</v>
      </c>
      <c r="F17132" s="7" t="n">
        <v>0</v>
      </c>
    </row>
    <row r="17133" spans="1:11">
      <c r="A17133" t="s">
        <v>4</v>
      </c>
      <c r="B17133" s="4" t="s">
        <v>5</v>
      </c>
    </row>
    <row r="17134" spans="1:11">
      <c r="A17134" t="n">
        <v>116742</v>
      </c>
      <c r="B17134" s="33" t="n">
        <v>28</v>
      </c>
    </row>
    <row r="17135" spans="1:11">
      <c r="A17135" t="s">
        <v>4</v>
      </c>
      <c r="B17135" s="4" t="s">
        <v>5</v>
      </c>
    </row>
    <row r="17136" spans="1:11">
      <c r="A17136" t="n">
        <v>116743</v>
      </c>
      <c r="B17136" s="5" t="n">
        <v>1</v>
      </c>
    </row>
    <row r="17137" spans="1:6">
      <c r="A17137" t="s">
        <v>4</v>
      </c>
      <c r="B17137" s="4" t="s">
        <v>5</v>
      </c>
      <c r="C17137" s="4" t="s">
        <v>84</v>
      </c>
    </row>
    <row r="17138" spans="1:6">
      <c r="A17138" t="n">
        <v>116744</v>
      </c>
      <c r="B17138" s="29" t="n">
        <v>3</v>
      </c>
      <c r="C17138" s="16" t="n">
        <f t="normal" ca="1">A17730</f>
        <v>0</v>
      </c>
    </row>
    <row r="17139" spans="1:6">
      <c r="A17139" t="s">
        <v>4</v>
      </c>
      <c r="B17139" s="4" t="s">
        <v>5</v>
      </c>
      <c r="C17139" s="4" t="s">
        <v>10</v>
      </c>
      <c r="D17139" s="4" t="s">
        <v>6</v>
      </c>
      <c r="E17139" s="4" t="s">
        <v>6</v>
      </c>
      <c r="F17139" s="4" t="s">
        <v>6</v>
      </c>
      <c r="G17139" s="4" t="s">
        <v>13</v>
      </c>
      <c r="H17139" s="4" t="s">
        <v>9</v>
      </c>
      <c r="I17139" s="4" t="s">
        <v>69</v>
      </c>
      <c r="J17139" s="4" t="s">
        <v>69</v>
      </c>
      <c r="K17139" s="4" t="s">
        <v>69</v>
      </c>
      <c r="L17139" s="4" t="s">
        <v>69</v>
      </c>
      <c r="M17139" s="4" t="s">
        <v>69</v>
      </c>
      <c r="N17139" s="4" t="s">
        <v>69</v>
      </c>
      <c r="O17139" s="4" t="s">
        <v>69</v>
      </c>
      <c r="P17139" s="4" t="s">
        <v>6</v>
      </c>
      <c r="Q17139" s="4" t="s">
        <v>6</v>
      </c>
      <c r="R17139" s="4" t="s">
        <v>9</v>
      </c>
      <c r="S17139" s="4" t="s">
        <v>13</v>
      </c>
      <c r="T17139" s="4" t="s">
        <v>9</v>
      </c>
      <c r="U17139" s="4" t="s">
        <v>9</v>
      </c>
      <c r="V17139" s="4" t="s">
        <v>10</v>
      </c>
    </row>
    <row r="17140" spans="1:6">
      <c r="A17140" t="n">
        <v>116749</v>
      </c>
      <c r="B17140" s="10" t="n">
        <v>19</v>
      </c>
      <c r="C17140" s="7" t="n">
        <v>94</v>
      </c>
      <c r="D17140" s="7" t="s">
        <v>1539</v>
      </c>
      <c r="E17140" s="7" t="s">
        <v>1540</v>
      </c>
      <c r="F17140" s="7" t="s">
        <v>12</v>
      </c>
      <c r="G17140" s="7" t="n">
        <v>0</v>
      </c>
      <c r="H17140" s="7" t="n">
        <v>1</v>
      </c>
      <c r="I17140" s="7" t="n">
        <v>0</v>
      </c>
      <c r="J17140" s="7" t="n">
        <v>0</v>
      </c>
      <c r="K17140" s="7" t="n">
        <v>0</v>
      </c>
      <c r="L17140" s="7" t="n">
        <v>0</v>
      </c>
      <c r="M17140" s="7" t="n">
        <v>1</v>
      </c>
      <c r="N17140" s="7" t="n">
        <v>1.60000002384186</v>
      </c>
      <c r="O17140" s="7" t="n">
        <v>0.0900000035762787</v>
      </c>
      <c r="P17140" s="7" t="s">
        <v>12</v>
      </c>
      <c r="Q17140" s="7" t="s">
        <v>12</v>
      </c>
      <c r="R17140" s="7" t="n">
        <v>-1</v>
      </c>
      <c r="S17140" s="7" t="n">
        <v>0</v>
      </c>
      <c r="T17140" s="7" t="n">
        <v>0</v>
      </c>
      <c r="U17140" s="7" t="n">
        <v>0</v>
      </c>
      <c r="V17140" s="7" t="n">
        <v>0</v>
      </c>
    </row>
    <row r="17141" spans="1:6">
      <c r="A17141" t="s">
        <v>4</v>
      </c>
      <c r="B17141" s="4" t="s">
        <v>5</v>
      </c>
      <c r="C17141" s="4" t="s">
        <v>13</v>
      </c>
      <c r="D17141" s="4" t="s">
        <v>10</v>
      </c>
      <c r="E17141" s="4" t="s">
        <v>6</v>
      </c>
    </row>
    <row r="17142" spans="1:6">
      <c r="A17142" t="n">
        <v>116822</v>
      </c>
      <c r="B17142" s="52" t="n">
        <v>51</v>
      </c>
      <c r="C17142" s="7" t="n">
        <v>4</v>
      </c>
      <c r="D17142" s="7" t="n">
        <v>94</v>
      </c>
      <c r="E17142" s="7" t="s">
        <v>1541</v>
      </c>
    </row>
    <row r="17143" spans="1:6">
      <c r="A17143" t="s">
        <v>4</v>
      </c>
      <c r="B17143" s="4" t="s">
        <v>5</v>
      </c>
      <c r="C17143" s="4" t="s">
        <v>10</v>
      </c>
    </row>
    <row r="17144" spans="1:6">
      <c r="A17144" t="n">
        <v>116840</v>
      </c>
      <c r="B17144" s="53" t="n">
        <v>16</v>
      </c>
      <c r="C17144" s="7" t="n">
        <v>0</v>
      </c>
    </row>
    <row r="17145" spans="1:6">
      <c r="A17145" t="s">
        <v>4</v>
      </c>
      <c r="B17145" s="4" t="s">
        <v>5</v>
      </c>
      <c r="C17145" s="4" t="s">
        <v>10</v>
      </c>
      <c r="D17145" s="4" t="s">
        <v>111</v>
      </c>
      <c r="E17145" s="4" t="s">
        <v>13</v>
      </c>
      <c r="F17145" s="4" t="s">
        <v>13</v>
      </c>
    </row>
    <row r="17146" spans="1:6">
      <c r="A17146" t="n">
        <v>116843</v>
      </c>
      <c r="B17146" s="32" t="n">
        <v>26</v>
      </c>
      <c r="C17146" s="7" t="n">
        <v>94</v>
      </c>
      <c r="D17146" s="7" t="s">
        <v>1542</v>
      </c>
      <c r="E17146" s="7" t="n">
        <v>2</v>
      </c>
      <c r="F17146" s="7" t="n">
        <v>0</v>
      </c>
    </row>
    <row r="17147" spans="1:6">
      <c r="A17147" t="s">
        <v>4</v>
      </c>
      <c r="B17147" s="4" t="s">
        <v>5</v>
      </c>
    </row>
    <row r="17148" spans="1:6">
      <c r="A17148" t="n">
        <v>116868</v>
      </c>
      <c r="B17148" s="33" t="n">
        <v>28</v>
      </c>
    </row>
    <row r="17149" spans="1:6">
      <c r="A17149" t="s">
        <v>4</v>
      </c>
      <c r="B17149" s="4" t="s">
        <v>5</v>
      </c>
      <c r="C17149" s="4" t="s">
        <v>13</v>
      </c>
      <c r="D17149" s="4" t="s">
        <v>10</v>
      </c>
      <c r="E17149" s="4" t="s">
        <v>6</v>
      </c>
    </row>
    <row r="17150" spans="1:6">
      <c r="A17150" t="n">
        <v>116869</v>
      </c>
      <c r="B17150" s="52" t="n">
        <v>51</v>
      </c>
      <c r="C17150" s="7" t="n">
        <v>4</v>
      </c>
      <c r="D17150" s="7" t="n">
        <v>94</v>
      </c>
      <c r="E17150" s="7" t="s">
        <v>1543</v>
      </c>
    </row>
    <row r="17151" spans="1:6">
      <c r="A17151" t="s">
        <v>4</v>
      </c>
      <c r="B17151" s="4" t="s">
        <v>5</v>
      </c>
      <c r="C17151" s="4" t="s">
        <v>10</v>
      </c>
    </row>
    <row r="17152" spans="1:6">
      <c r="A17152" t="n">
        <v>116887</v>
      </c>
      <c r="B17152" s="53" t="n">
        <v>16</v>
      </c>
      <c r="C17152" s="7" t="n">
        <v>0</v>
      </c>
    </row>
    <row r="17153" spans="1:22">
      <c r="A17153" t="s">
        <v>4</v>
      </c>
      <c r="B17153" s="4" t="s">
        <v>5</v>
      </c>
      <c r="C17153" s="4" t="s">
        <v>10</v>
      </c>
      <c r="D17153" s="4" t="s">
        <v>111</v>
      </c>
      <c r="E17153" s="4" t="s">
        <v>13</v>
      </c>
      <c r="F17153" s="4" t="s">
        <v>13</v>
      </c>
    </row>
    <row r="17154" spans="1:22">
      <c r="A17154" t="n">
        <v>116890</v>
      </c>
      <c r="B17154" s="32" t="n">
        <v>26</v>
      </c>
      <c r="C17154" s="7" t="n">
        <v>94</v>
      </c>
      <c r="D17154" s="7" t="s">
        <v>1544</v>
      </c>
      <c r="E17154" s="7" t="n">
        <v>2</v>
      </c>
      <c r="F17154" s="7" t="n">
        <v>0</v>
      </c>
    </row>
    <row r="17155" spans="1:22">
      <c r="A17155" t="s">
        <v>4</v>
      </c>
      <c r="B17155" s="4" t="s">
        <v>5</v>
      </c>
    </row>
    <row r="17156" spans="1:22">
      <c r="A17156" t="n">
        <v>116915</v>
      </c>
      <c r="B17156" s="33" t="n">
        <v>28</v>
      </c>
    </row>
    <row r="17157" spans="1:22">
      <c r="A17157" t="s">
        <v>4</v>
      </c>
      <c r="B17157" s="4" t="s">
        <v>5</v>
      </c>
      <c r="C17157" s="4" t="s">
        <v>84</v>
      </c>
    </row>
    <row r="17158" spans="1:22">
      <c r="A17158" t="n">
        <v>116916</v>
      </c>
      <c r="B17158" s="29" t="n">
        <v>3</v>
      </c>
      <c r="C17158" s="16" t="n">
        <f t="normal" ca="1">A17730</f>
        <v>0</v>
      </c>
    </row>
    <row r="17159" spans="1:22">
      <c r="A17159" t="s">
        <v>4</v>
      </c>
      <c r="B17159" s="4" t="s">
        <v>5</v>
      </c>
      <c r="C17159" s="4" t="s">
        <v>10</v>
      </c>
    </row>
    <row r="17160" spans="1:22">
      <c r="A17160" t="n">
        <v>116921</v>
      </c>
      <c r="B17160" s="17" t="n">
        <v>13</v>
      </c>
      <c r="C17160" s="7" t="n">
        <v>10318</v>
      </c>
    </row>
    <row r="17161" spans="1:22">
      <c r="A17161" t="s">
        <v>4</v>
      </c>
      <c r="B17161" s="4" t="s">
        <v>5</v>
      </c>
      <c r="C17161" s="4" t="s">
        <v>10</v>
      </c>
    </row>
    <row r="17162" spans="1:22">
      <c r="A17162" t="n">
        <v>116924</v>
      </c>
      <c r="B17162" s="17" t="n">
        <v>13</v>
      </c>
      <c r="C17162" s="7" t="n">
        <v>10319</v>
      </c>
    </row>
    <row r="17163" spans="1:22">
      <c r="A17163" t="s">
        <v>4</v>
      </c>
      <c r="B17163" s="4" t="s">
        <v>5</v>
      </c>
      <c r="C17163" s="4" t="s">
        <v>10</v>
      </c>
    </row>
    <row r="17164" spans="1:22">
      <c r="A17164" t="n">
        <v>116927</v>
      </c>
      <c r="B17164" s="9" t="n">
        <v>12</v>
      </c>
      <c r="C17164" s="7" t="n">
        <v>10301</v>
      </c>
    </row>
    <row r="17165" spans="1:22">
      <c r="A17165" t="s">
        <v>4</v>
      </c>
      <c r="B17165" s="4" t="s">
        <v>5</v>
      </c>
      <c r="C17165" s="4" t="s">
        <v>10</v>
      </c>
    </row>
    <row r="17166" spans="1:22">
      <c r="A17166" t="n">
        <v>116930</v>
      </c>
      <c r="B17166" s="9" t="n">
        <v>12</v>
      </c>
      <c r="C17166" s="7" t="n">
        <v>6403</v>
      </c>
    </row>
    <row r="17167" spans="1:22">
      <c r="A17167" t="s">
        <v>4</v>
      </c>
      <c r="B17167" s="4" t="s">
        <v>5</v>
      </c>
      <c r="C17167" s="4" t="s">
        <v>13</v>
      </c>
      <c r="D17167" s="4" t="s">
        <v>10</v>
      </c>
      <c r="E17167" s="4" t="s">
        <v>9</v>
      </c>
    </row>
    <row r="17168" spans="1:22">
      <c r="A17168" t="n">
        <v>116933</v>
      </c>
      <c r="B17168" s="21" t="n">
        <v>101</v>
      </c>
      <c r="C17168" s="7" t="n">
        <v>0</v>
      </c>
      <c r="D17168" s="7" t="n">
        <v>363</v>
      </c>
      <c r="E17168" s="7" t="n">
        <v>1</v>
      </c>
    </row>
    <row r="17169" spans="1:6">
      <c r="A17169" t="s">
        <v>4</v>
      </c>
      <c r="B17169" s="4" t="s">
        <v>5</v>
      </c>
      <c r="C17169" s="4" t="s">
        <v>13</v>
      </c>
      <c r="D17169" s="4" t="s">
        <v>10</v>
      </c>
      <c r="E17169" s="4" t="s">
        <v>9</v>
      </c>
    </row>
    <row r="17170" spans="1:6">
      <c r="A17170" t="n">
        <v>116941</v>
      </c>
      <c r="B17170" s="21" t="n">
        <v>101</v>
      </c>
      <c r="C17170" s="7" t="n">
        <v>0</v>
      </c>
      <c r="D17170" s="7" t="n">
        <v>364</v>
      </c>
      <c r="E17170" s="7" t="n">
        <v>1</v>
      </c>
    </row>
    <row r="17171" spans="1:6">
      <c r="A17171" t="s">
        <v>4</v>
      </c>
      <c r="B17171" s="4" t="s">
        <v>5</v>
      </c>
      <c r="C17171" s="4" t="s">
        <v>13</v>
      </c>
      <c r="D17171" s="4" t="s">
        <v>10</v>
      </c>
      <c r="E17171" s="4" t="s">
        <v>9</v>
      </c>
    </row>
    <row r="17172" spans="1:6">
      <c r="A17172" t="n">
        <v>116949</v>
      </c>
      <c r="B17172" s="21" t="n">
        <v>101</v>
      </c>
      <c r="C17172" s="7" t="n">
        <v>0</v>
      </c>
      <c r="D17172" s="7" t="n">
        <v>365</v>
      </c>
      <c r="E17172" s="7" t="n">
        <v>1</v>
      </c>
    </row>
    <row r="17173" spans="1:6">
      <c r="A17173" t="s">
        <v>4</v>
      </c>
      <c r="B17173" s="4" t="s">
        <v>5</v>
      </c>
      <c r="C17173" s="4" t="s">
        <v>13</v>
      </c>
      <c r="D17173" s="4" t="s">
        <v>10</v>
      </c>
      <c r="E17173" s="4" t="s">
        <v>9</v>
      </c>
    </row>
    <row r="17174" spans="1:6">
      <c r="A17174" t="n">
        <v>116957</v>
      </c>
      <c r="B17174" s="21" t="n">
        <v>101</v>
      </c>
      <c r="C17174" s="7" t="n">
        <v>0</v>
      </c>
      <c r="D17174" s="7" t="n">
        <v>366</v>
      </c>
      <c r="E17174" s="7" t="n">
        <v>1</v>
      </c>
    </row>
    <row r="17175" spans="1:6">
      <c r="A17175" t="s">
        <v>4</v>
      </c>
      <c r="B17175" s="4" t="s">
        <v>5</v>
      </c>
      <c r="C17175" s="4" t="s">
        <v>13</v>
      </c>
      <c r="D17175" s="4" t="s">
        <v>10</v>
      </c>
      <c r="E17175" s="4" t="s">
        <v>9</v>
      </c>
    </row>
    <row r="17176" spans="1:6">
      <c r="A17176" t="n">
        <v>116965</v>
      </c>
      <c r="B17176" s="21" t="n">
        <v>101</v>
      </c>
      <c r="C17176" s="7" t="n">
        <v>0</v>
      </c>
      <c r="D17176" s="7" t="n">
        <v>367</v>
      </c>
      <c r="E17176" s="7" t="n">
        <v>1</v>
      </c>
    </row>
    <row r="17177" spans="1:6">
      <c r="A17177" t="s">
        <v>4</v>
      </c>
      <c r="B17177" s="4" t="s">
        <v>5</v>
      </c>
      <c r="C17177" s="4" t="s">
        <v>13</v>
      </c>
      <c r="D17177" s="4" t="s">
        <v>10</v>
      </c>
      <c r="E17177" s="4" t="s">
        <v>9</v>
      </c>
    </row>
    <row r="17178" spans="1:6">
      <c r="A17178" t="n">
        <v>116973</v>
      </c>
      <c r="B17178" s="21" t="n">
        <v>101</v>
      </c>
      <c r="C17178" s="7" t="n">
        <v>1</v>
      </c>
      <c r="D17178" s="7" t="n">
        <v>358</v>
      </c>
      <c r="E17178" s="7" t="n">
        <v>99</v>
      </c>
    </row>
    <row r="17179" spans="1:6">
      <c r="A17179" t="s">
        <v>4</v>
      </c>
      <c r="B17179" s="4" t="s">
        <v>5</v>
      </c>
      <c r="C17179" s="4" t="s">
        <v>13</v>
      </c>
      <c r="D17179" s="4" t="s">
        <v>10</v>
      </c>
      <c r="E17179" s="4" t="s">
        <v>9</v>
      </c>
    </row>
    <row r="17180" spans="1:6">
      <c r="A17180" t="n">
        <v>116981</v>
      </c>
      <c r="B17180" s="21" t="n">
        <v>101</v>
      </c>
      <c r="C17180" s="7" t="n">
        <v>1</v>
      </c>
      <c r="D17180" s="7" t="n">
        <v>359</v>
      </c>
      <c r="E17180" s="7" t="n">
        <v>99</v>
      </c>
    </row>
    <row r="17181" spans="1:6">
      <c r="A17181" t="s">
        <v>4</v>
      </c>
      <c r="B17181" s="4" t="s">
        <v>5</v>
      </c>
      <c r="C17181" s="4" t="s">
        <v>13</v>
      </c>
      <c r="D17181" s="4" t="s">
        <v>10</v>
      </c>
      <c r="E17181" s="4" t="s">
        <v>9</v>
      </c>
    </row>
    <row r="17182" spans="1:6">
      <c r="A17182" t="n">
        <v>116989</v>
      </c>
      <c r="B17182" s="21" t="n">
        <v>101</v>
      </c>
      <c r="C17182" s="7" t="n">
        <v>1</v>
      </c>
      <c r="D17182" s="7" t="n">
        <v>360</v>
      </c>
      <c r="E17182" s="7" t="n">
        <v>99</v>
      </c>
    </row>
    <row r="17183" spans="1:6">
      <c r="A17183" t="s">
        <v>4</v>
      </c>
      <c r="B17183" s="4" t="s">
        <v>5</v>
      </c>
      <c r="C17183" s="4" t="s">
        <v>13</v>
      </c>
      <c r="D17183" s="4" t="s">
        <v>10</v>
      </c>
      <c r="E17183" s="4" t="s">
        <v>9</v>
      </c>
    </row>
    <row r="17184" spans="1:6">
      <c r="A17184" t="n">
        <v>116997</v>
      </c>
      <c r="B17184" s="21" t="n">
        <v>101</v>
      </c>
      <c r="C17184" s="7" t="n">
        <v>1</v>
      </c>
      <c r="D17184" s="7" t="n">
        <v>361</v>
      </c>
      <c r="E17184" s="7" t="n">
        <v>99</v>
      </c>
    </row>
    <row r="17185" spans="1:5">
      <c r="A17185" t="s">
        <v>4</v>
      </c>
      <c r="B17185" s="4" t="s">
        <v>5</v>
      </c>
      <c r="C17185" s="4" t="s">
        <v>13</v>
      </c>
      <c r="D17185" s="4" t="s">
        <v>10</v>
      </c>
      <c r="E17185" s="4" t="s">
        <v>9</v>
      </c>
    </row>
    <row r="17186" spans="1:5">
      <c r="A17186" t="n">
        <v>117005</v>
      </c>
      <c r="B17186" s="21" t="n">
        <v>101</v>
      </c>
      <c r="C17186" s="7" t="n">
        <v>1</v>
      </c>
      <c r="D17186" s="7" t="n">
        <v>362</v>
      </c>
      <c r="E17186" s="7" t="n">
        <v>99</v>
      </c>
    </row>
    <row r="17187" spans="1:5">
      <c r="A17187" t="s">
        <v>4</v>
      </c>
      <c r="B17187" s="4" t="s">
        <v>5</v>
      </c>
      <c r="C17187" s="4" t="s">
        <v>13</v>
      </c>
      <c r="D17187" s="4" t="s">
        <v>10</v>
      </c>
      <c r="E17187" s="4" t="s">
        <v>9</v>
      </c>
    </row>
    <row r="17188" spans="1:5">
      <c r="A17188" t="n">
        <v>117013</v>
      </c>
      <c r="B17188" s="21" t="n">
        <v>101</v>
      </c>
      <c r="C17188" s="7" t="n">
        <v>1</v>
      </c>
      <c r="D17188" s="7" t="n">
        <v>363</v>
      </c>
      <c r="E17188" s="7" t="n">
        <v>99</v>
      </c>
    </row>
    <row r="17189" spans="1:5">
      <c r="A17189" t="s">
        <v>4</v>
      </c>
      <c r="B17189" s="4" t="s">
        <v>5</v>
      </c>
      <c r="C17189" s="4" t="s">
        <v>13</v>
      </c>
      <c r="D17189" s="4" t="s">
        <v>10</v>
      </c>
      <c r="E17189" s="4" t="s">
        <v>9</v>
      </c>
    </row>
    <row r="17190" spans="1:5">
      <c r="A17190" t="n">
        <v>117021</v>
      </c>
      <c r="B17190" s="21" t="n">
        <v>101</v>
      </c>
      <c r="C17190" s="7" t="n">
        <v>1</v>
      </c>
      <c r="D17190" s="7" t="n">
        <v>364</v>
      </c>
      <c r="E17190" s="7" t="n">
        <v>99</v>
      </c>
    </row>
    <row r="17191" spans="1:5">
      <c r="A17191" t="s">
        <v>4</v>
      </c>
      <c r="B17191" s="4" t="s">
        <v>5</v>
      </c>
      <c r="C17191" s="4" t="s">
        <v>13</v>
      </c>
      <c r="D17191" s="4" t="s">
        <v>10</v>
      </c>
      <c r="E17191" s="4" t="s">
        <v>9</v>
      </c>
    </row>
    <row r="17192" spans="1:5">
      <c r="A17192" t="n">
        <v>117029</v>
      </c>
      <c r="B17192" s="21" t="n">
        <v>101</v>
      </c>
      <c r="C17192" s="7" t="n">
        <v>1</v>
      </c>
      <c r="D17192" s="7" t="n">
        <v>365</v>
      </c>
      <c r="E17192" s="7" t="n">
        <v>99</v>
      </c>
    </row>
    <row r="17193" spans="1:5">
      <c r="A17193" t="s">
        <v>4</v>
      </c>
      <c r="B17193" s="4" t="s">
        <v>5</v>
      </c>
      <c r="C17193" s="4" t="s">
        <v>13</v>
      </c>
      <c r="D17193" s="4" t="s">
        <v>10</v>
      </c>
      <c r="E17193" s="4" t="s">
        <v>9</v>
      </c>
    </row>
    <row r="17194" spans="1:5">
      <c r="A17194" t="n">
        <v>117037</v>
      </c>
      <c r="B17194" s="21" t="n">
        <v>101</v>
      </c>
      <c r="C17194" s="7" t="n">
        <v>1</v>
      </c>
      <c r="D17194" s="7" t="n">
        <v>366</v>
      </c>
      <c r="E17194" s="7" t="n">
        <v>99</v>
      </c>
    </row>
    <row r="17195" spans="1:5">
      <c r="A17195" t="s">
        <v>4</v>
      </c>
      <c r="B17195" s="4" t="s">
        <v>5</v>
      </c>
      <c r="C17195" s="4" t="s">
        <v>13</v>
      </c>
      <c r="D17195" s="4" t="s">
        <v>10</v>
      </c>
      <c r="E17195" s="4" t="s">
        <v>9</v>
      </c>
    </row>
    <row r="17196" spans="1:5">
      <c r="A17196" t="n">
        <v>117045</v>
      </c>
      <c r="B17196" s="21" t="n">
        <v>101</v>
      </c>
      <c r="C17196" s="7" t="n">
        <v>1</v>
      </c>
      <c r="D17196" s="7" t="n">
        <v>367</v>
      </c>
      <c r="E17196" s="7" t="n">
        <v>99</v>
      </c>
    </row>
    <row r="17197" spans="1:5">
      <c r="A17197" t="s">
        <v>4</v>
      </c>
      <c r="B17197" s="4" t="s">
        <v>5</v>
      </c>
      <c r="C17197" s="4" t="s">
        <v>13</v>
      </c>
      <c r="D17197" s="4" t="s">
        <v>10</v>
      </c>
      <c r="E17197" s="4" t="s">
        <v>9</v>
      </c>
    </row>
    <row r="17198" spans="1:5">
      <c r="A17198" t="n">
        <v>117053</v>
      </c>
      <c r="B17198" s="21" t="n">
        <v>101</v>
      </c>
      <c r="C17198" s="7" t="n">
        <v>1</v>
      </c>
      <c r="D17198" s="7" t="n">
        <v>368</v>
      </c>
      <c r="E17198" s="7" t="n">
        <v>99</v>
      </c>
    </row>
    <row r="17199" spans="1:5">
      <c r="A17199" t="s">
        <v>4</v>
      </c>
      <c r="B17199" s="4" t="s">
        <v>5</v>
      </c>
      <c r="C17199" s="4" t="s">
        <v>13</v>
      </c>
      <c r="D17199" s="4" t="s">
        <v>10</v>
      </c>
      <c r="E17199" s="4" t="s">
        <v>9</v>
      </c>
    </row>
    <row r="17200" spans="1:5">
      <c r="A17200" t="n">
        <v>117061</v>
      </c>
      <c r="B17200" s="21" t="n">
        <v>101</v>
      </c>
      <c r="C17200" s="7" t="n">
        <v>1</v>
      </c>
      <c r="D17200" s="7" t="n">
        <v>369</v>
      </c>
      <c r="E17200" s="7" t="n">
        <v>99</v>
      </c>
    </row>
    <row r="17201" spans="1:5">
      <c r="A17201" t="s">
        <v>4</v>
      </c>
      <c r="B17201" s="4" t="s">
        <v>5</v>
      </c>
      <c r="C17201" s="4" t="s">
        <v>13</v>
      </c>
      <c r="D17201" s="4" t="s">
        <v>10</v>
      </c>
      <c r="E17201" s="4" t="s">
        <v>9</v>
      </c>
    </row>
    <row r="17202" spans="1:5">
      <c r="A17202" t="n">
        <v>117069</v>
      </c>
      <c r="B17202" s="21" t="n">
        <v>101</v>
      </c>
      <c r="C17202" s="7" t="n">
        <v>1</v>
      </c>
      <c r="D17202" s="7" t="n">
        <v>370</v>
      </c>
      <c r="E17202" s="7" t="n">
        <v>99</v>
      </c>
    </row>
    <row r="17203" spans="1:5">
      <c r="A17203" t="s">
        <v>4</v>
      </c>
      <c r="B17203" s="4" t="s">
        <v>5</v>
      </c>
      <c r="C17203" s="4" t="s">
        <v>13</v>
      </c>
      <c r="D17203" s="4" t="s">
        <v>10</v>
      </c>
      <c r="E17203" s="4" t="s">
        <v>9</v>
      </c>
    </row>
    <row r="17204" spans="1:5">
      <c r="A17204" t="n">
        <v>117077</v>
      </c>
      <c r="B17204" s="21" t="n">
        <v>101</v>
      </c>
      <c r="C17204" s="7" t="n">
        <v>1</v>
      </c>
      <c r="D17204" s="7" t="n">
        <v>371</v>
      </c>
      <c r="E17204" s="7" t="n">
        <v>99</v>
      </c>
    </row>
    <row r="17205" spans="1:5">
      <c r="A17205" t="s">
        <v>4</v>
      </c>
      <c r="B17205" s="4" t="s">
        <v>5</v>
      </c>
      <c r="C17205" s="4" t="s">
        <v>13</v>
      </c>
      <c r="D17205" s="4" t="s">
        <v>10</v>
      </c>
      <c r="E17205" s="4" t="s">
        <v>9</v>
      </c>
    </row>
    <row r="17206" spans="1:5">
      <c r="A17206" t="n">
        <v>117085</v>
      </c>
      <c r="B17206" s="21" t="n">
        <v>101</v>
      </c>
      <c r="C17206" s="7" t="n">
        <v>1</v>
      </c>
      <c r="D17206" s="7" t="n">
        <v>372</v>
      </c>
      <c r="E17206" s="7" t="n">
        <v>99</v>
      </c>
    </row>
    <row r="17207" spans="1:5">
      <c r="A17207" t="s">
        <v>4</v>
      </c>
      <c r="B17207" s="4" t="s">
        <v>5</v>
      </c>
      <c r="C17207" s="4" t="s">
        <v>13</v>
      </c>
      <c r="D17207" s="4" t="s">
        <v>10</v>
      </c>
      <c r="E17207" s="4" t="s">
        <v>9</v>
      </c>
    </row>
    <row r="17208" spans="1:5">
      <c r="A17208" t="n">
        <v>117093</v>
      </c>
      <c r="B17208" s="21" t="n">
        <v>101</v>
      </c>
      <c r="C17208" s="7" t="n">
        <v>10</v>
      </c>
      <c r="D17208" s="7" t="n">
        <v>358</v>
      </c>
      <c r="E17208" s="7" t="n">
        <v>0</v>
      </c>
    </row>
    <row r="17209" spans="1:5">
      <c r="A17209" t="s">
        <v>4</v>
      </c>
      <c r="B17209" s="4" t="s">
        <v>5</v>
      </c>
      <c r="C17209" s="4" t="s">
        <v>13</v>
      </c>
      <c r="D17209" s="4" t="s">
        <v>10</v>
      </c>
      <c r="E17209" s="4" t="s">
        <v>9</v>
      </c>
    </row>
    <row r="17210" spans="1:5">
      <c r="A17210" t="n">
        <v>117101</v>
      </c>
      <c r="B17210" s="21" t="n">
        <v>101</v>
      </c>
      <c r="C17210" s="7" t="n">
        <v>10</v>
      </c>
      <c r="D17210" s="7" t="n">
        <v>359</v>
      </c>
      <c r="E17210" s="7" t="n">
        <v>0</v>
      </c>
    </row>
    <row r="17211" spans="1:5">
      <c r="A17211" t="s">
        <v>4</v>
      </c>
      <c r="B17211" s="4" t="s">
        <v>5</v>
      </c>
      <c r="C17211" s="4" t="s">
        <v>13</v>
      </c>
      <c r="D17211" s="4" t="s">
        <v>10</v>
      </c>
      <c r="E17211" s="4" t="s">
        <v>9</v>
      </c>
    </row>
    <row r="17212" spans="1:5">
      <c r="A17212" t="n">
        <v>117109</v>
      </c>
      <c r="B17212" s="21" t="n">
        <v>101</v>
      </c>
      <c r="C17212" s="7" t="n">
        <v>10</v>
      </c>
      <c r="D17212" s="7" t="n">
        <v>360</v>
      </c>
      <c r="E17212" s="7" t="n">
        <v>0</v>
      </c>
    </row>
    <row r="17213" spans="1:5">
      <c r="A17213" t="s">
        <v>4</v>
      </c>
      <c r="B17213" s="4" t="s">
        <v>5</v>
      </c>
      <c r="C17213" s="4" t="s">
        <v>13</v>
      </c>
      <c r="D17213" s="4" t="s">
        <v>10</v>
      </c>
      <c r="E17213" s="4" t="s">
        <v>9</v>
      </c>
    </row>
    <row r="17214" spans="1:5">
      <c r="A17214" t="n">
        <v>117117</v>
      </c>
      <c r="B17214" s="21" t="n">
        <v>101</v>
      </c>
      <c r="C17214" s="7" t="n">
        <v>10</v>
      </c>
      <c r="D17214" s="7" t="n">
        <v>361</v>
      </c>
      <c r="E17214" s="7" t="n">
        <v>0</v>
      </c>
    </row>
    <row r="17215" spans="1:5">
      <c r="A17215" t="s">
        <v>4</v>
      </c>
      <c r="B17215" s="4" t="s">
        <v>5</v>
      </c>
      <c r="C17215" s="4" t="s">
        <v>13</v>
      </c>
      <c r="D17215" s="4" t="s">
        <v>10</v>
      </c>
      <c r="E17215" s="4" t="s">
        <v>9</v>
      </c>
    </row>
    <row r="17216" spans="1:5">
      <c r="A17216" t="n">
        <v>117125</v>
      </c>
      <c r="B17216" s="21" t="n">
        <v>101</v>
      </c>
      <c r="C17216" s="7" t="n">
        <v>10</v>
      </c>
      <c r="D17216" s="7" t="n">
        <v>362</v>
      </c>
      <c r="E17216" s="7" t="n">
        <v>0</v>
      </c>
    </row>
    <row r="17217" spans="1:5">
      <c r="A17217" t="s">
        <v>4</v>
      </c>
      <c r="B17217" s="4" t="s">
        <v>5</v>
      </c>
      <c r="C17217" s="4" t="s">
        <v>13</v>
      </c>
      <c r="D17217" s="4" t="s">
        <v>10</v>
      </c>
      <c r="E17217" s="4" t="s">
        <v>9</v>
      </c>
    </row>
    <row r="17218" spans="1:5">
      <c r="A17218" t="n">
        <v>117133</v>
      </c>
      <c r="B17218" s="21" t="n">
        <v>101</v>
      </c>
      <c r="C17218" s="7" t="n">
        <v>10</v>
      </c>
      <c r="D17218" s="7" t="n">
        <v>368</v>
      </c>
      <c r="E17218" s="7" t="n">
        <v>0</v>
      </c>
    </row>
    <row r="17219" spans="1:5">
      <c r="A17219" t="s">
        <v>4</v>
      </c>
      <c r="B17219" s="4" t="s">
        <v>5</v>
      </c>
      <c r="C17219" s="4" t="s">
        <v>13</v>
      </c>
      <c r="D17219" s="4" t="s">
        <v>10</v>
      </c>
      <c r="E17219" s="4" t="s">
        <v>9</v>
      </c>
    </row>
    <row r="17220" spans="1:5">
      <c r="A17220" t="n">
        <v>117141</v>
      </c>
      <c r="B17220" s="21" t="n">
        <v>101</v>
      </c>
      <c r="C17220" s="7" t="n">
        <v>10</v>
      </c>
      <c r="D17220" s="7" t="n">
        <v>369</v>
      </c>
      <c r="E17220" s="7" t="n">
        <v>0</v>
      </c>
    </row>
    <row r="17221" spans="1:5">
      <c r="A17221" t="s">
        <v>4</v>
      </c>
      <c r="B17221" s="4" t="s">
        <v>5</v>
      </c>
      <c r="C17221" s="4" t="s">
        <v>13</v>
      </c>
      <c r="D17221" s="4" t="s">
        <v>10</v>
      </c>
      <c r="E17221" s="4" t="s">
        <v>9</v>
      </c>
    </row>
    <row r="17222" spans="1:5">
      <c r="A17222" t="n">
        <v>117149</v>
      </c>
      <c r="B17222" s="21" t="n">
        <v>101</v>
      </c>
      <c r="C17222" s="7" t="n">
        <v>10</v>
      </c>
      <c r="D17222" s="7" t="n">
        <v>370</v>
      </c>
      <c r="E17222" s="7" t="n">
        <v>0</v>
      </c>
    </row>
    <row r="17223" spans="1:5">
      <c r="A17223" t="s">
        <v>4</v>
      </c>
      <c r="B17223" s="4" t="s">
        <v>5</v>
      </c>
      <c r="C17223" s="4" t="s">
        <v>13</v>
      </c>
      <c r="D17223" s="4" t="s">
        <v>10</v>
      </c>
      <c r="E17223" s="4" t="s">
        <v>9</v>
      </c>
    </row>
    <row r="17224" spans="1:5">
      <c r="A17224" t="n">
        <v>117157</v>
      </c>
      <c r="B17224" s="21" t="n">
        <v>101</v>
      </c>
      <c r="C17224" s="7" t="n">
        <v>10</v>
      </c>
      <c r="D17224" s="7" t="n">
        <v>371</v>
      </c>
      <c r="E17224" s="7" t="n">
        <v>0</v>
      </c>
    </row>
    <row r="17225" spans="1:5">
      <c r="A17225" t="s">
        <v>4</v>
      </c>
      <c r="B17225" s="4" t="s">
        <v>5</v>
      </c>
      <c r="C17225" s="4" t="s">
        <v>13</v>
      </c>
      <c r="D17225" s="4" t="s">
        <v>10</v>
      </c>
      <c r="E17225" s="4" t="s">
        <v>9</v>
      </c>
    </row>
    <row r="17226" spans="1:5">
      <c r="A17226" t="n">
        <v>117165</v>
      </c>
      <c r="B17226" s="21" t="n">
        <v>101</v>
      </c>
      <c r="C17226" s="7" t="n">
        <v>10</v>
      </c>
      <c r="D17226" s="7" t="n">
        <v>372</v>
      </c>
      <c r="E17226" s="7" t="n">
        <v>0</v>
      </c>
    </row>
    <row r="17227" spans="1:5">
      <c r="A17227" t="s">
        <v>4</v>
      </c>
      <c r="B17227" s="4" t="s">
        <v>5</v>
      </c>
      <c r="C17227" s="4" t="s">
        <v>10</v>
      </c>
    </row>
    <row r="17228" spans="1:5">
      <c r="A17228" t="n">
        <v>117173</v>
      </c>
      <c r="B17228" s="9" t="n">
        <v>12</v>
      </c>
      <c r="C17228" s="7" t="n">
        <v>10992</v>
      </c>
    </row>
    <row r="17229" spans="1:5">
      <c r="A17229" t="s">
        <v>4</v>
      </c>
      <c r="B17229" s="4" t="s">
        <v>5</v>
      </c>
      <c r="C17229" s="4" t="s">
        <v>10</v>
      </c>
    </row>
    <row r="17230" spans="1:5">
      <c r="A17230" t="n">
        <v>117176</v>
      </c>
      <c r="B17230" s="17" t="n">
        <v>13</v>
      </c>
      <c r="C17230" s="7" t="n">
        <v>10994</v>
      </c>
    </row>
    <row r="17231" spans="1:5">
      <c r="A17231" t="s">
        <v>4</v>
      </c>
      <c r="B17231" s="4" t="s">
        <v>5</v>
      </c>
      <c r="C17231" s="4" t="s">
        <v>6</v>
      </c>
      <c r="D17231" s="4" t="s">
        <v>6</v>
      </c>
      <c r="E17231" s="4" t="s">
        <v>13</v>
      </c>
    </row>
    <row r="17232" spans="1:5">
      <c r="A17232" t="n">
        <v>117179</v>
      </c>
      <c r="B17232" s="45" t="n">
        <v>30</v>
      </c>
      <c r="C17232" s="7" t="s">
        <v>1545</v>
      </c>
      <c r="D17232" s="7" t="s">
        <v>12</v>
      </c>
      <c r="E17232" s="7" t="n">
        <v>0</v>
      </c>
    </row>
    <row r="17233" spans="1:5">
      <c r="A17233" t="s">
        <v>4</v>
      </c>
      <c r="B17233" s="4" t="s">
        <v>5</v>
      </c>
      <c r="C17233" s="4" t="s">
        <v>84</v>
      </c>
    </row>
    <row r="17234" spans="1:5">
      <c r="A17234" t="n">
        <v>117188</v>
      </c>
      <c r="B17234" s="29" t="n">
        <v>3</v>
      </c>
      <c r="C17234" s="16" t="n">
        <f t="normal" ca="1">A17730</f>
        <v>0</v>
      </c>
    </row>
    <row r="17235" spans="1:5">
      <c r="A17235" t="s">
        <v>4</v>
      </c>
      <c r="B17235" s="4" t="s">
        <v>5</v>
      </c>
      <c r="C17235" s="4" t="s">
        <v>10</v>
      </c>
    </row>
    <row r="17236" spans="1:5">
      <c r="A17236" t="n">
        <v>117193</v>
      </c>
      <c r="B17236" s="9" t="n">
        <v>12</v>
      </c>
      <c r="C17236" s="7" t="n">
        <v>6403</v>
      </c>
    </row>
    <row r="17237" spans="1:5">
      <c r="A17237" t="s">
        <v>4</v>
      </c>
      <c r="B17237" s="4" t="s">
        <v>5</v>
      </c>
      <c r="C17237" s="4" t="s">
        <v>10</v>
      </c>
    </row>
    <row r="17238" spans="1:5">
      <c r="A17238" t="n">
        <v>117196</v>
      </c>
      <c r="B17238" s="9" t="n">
        <v>12</v>
      </c>
      <c r="C17238" s="7" t="n">
        <v>9715</v>
      </c>
    </row>
    <row r="17239" spans="1:5">
      <c r="A17239" t="s">
        <v>4</v>
      </c>
      <c r="B17239" s="4" t="s">
        <v>5</v>
      </c>
      <c r="C17239" s="4" t="s">
        <v>10</v>
      </c>
    </row>
    <row r="17240" spans="1:5">
      <c r="A17240" t="n">
        <v>117199</v>
      </c>
      <c r="B17240" s="17" t="n">
        <v>13</v>
      </c>
      <c r="C17240" s="7" t="n">
        <v>9716</v>
      </c>
    </row>
    <row r="17241" spans="1:5">
      <c r="A17241" t="s">
        <v>4</v>
      </c>
      <c r="B17241" s="4" t="s">
        <v>5</v>
      </c>
      <c r="C17241" s="4" t="s">
        <v>10</v>
      </c>
    </row>
    <row r="17242" spans="1:5">
      <c r="A17242" t="n">
        <v>117202</v>
      </c>
      <c r="B17242" s="17" t="n">
        <v>13</v>
      </c>
      <c r="C17242" s="7" t="n">
        <v>10474</v>
      </c>
    </row>
    <row r="17243" spans="1:5">
      <c r="A17243" t="s">
        <v>4</v>
      </c>
      <c r="B17243" s="4" t="s">
        <v>5</v>
      </c>
      <c r="C17243" s="4" t="s">
        <v>10</v>
      </c>
    </row>
    <row r="17244" spans="1:5">
      <c r="A17244" t="n">
        <v>117205</v>
      </c>
      <c r="B17244" s="17" t="n">
        <v>13</v>
      </c>
      <c r="C17244" s="7" t="n">
        <v>10475</v>
      </c>
    </row>
    <row r="17245" spans="1:5">
      <c r="A17245" t="s">
        <v>4</v>
      </c>
      <c r="B17245" s="4" t="s">
        <v>5</v>
      </c>
      <c r="C17245" s="4" t="s">
        <v>10</v>
      </c>
    </row>
    <row r="17246" spans="1:5">
      <c r="A17246" t="n">
        <v>117208</v>
      </c>
      <c r="B17246" s="17" t="n">
        <v>13</v>
      </c>
      <c r="C17246" s="7" t="n">
        <v>10476</v>
      </c>
    </row>
    <row r="17247" spans="1:5">
      <c r="A17247" t="s">
        <v>4</v>
      </c>
      <c r="B17247" s="4" t="s">
        <v>5</v>
      </c>
      <c r="C17247" s="4" t="s">
        <v>10</v>
      </c>
    </row>
    <row r="17248" spans="1:5">
      <c r="A17248" t="n">
        <v>117211</v>
      </c>
      <c r="B17248" s="17" t="n">
        <v>13</v>
      </c>
      <c r="C17248" s="7" t="n">
        <v>10477</v>
      </c>
    </row>
    <row r="17249" spans="1:3">
      <c r="A17249" t="s">
        <v>4</v>
      </c>
      <c r="B17249" s="4" t="s">
        <v>5</v>
      </c>
      <c r="C17249" s="4" t="s">
        <v>10</v>
      </c>
    </row>
    <row r="17250" spans="1:3">
      <c r="A17250" t="n">
        <v>117214</v>
      </c>
      <c r="B17250" s="17" t="n">
        <v>13</v>
      </c>
      <c r="C17250" s="7" t="n">
        <v>10478</v>
      </c>
    </row>
    <row r="17251" spans="1:3">
      <c r="A17251" t="s">
        <v>4</v>
      </c>
      <c r="B17251" s="4" t="s">
        <v>5</v>
      </c>
      <c r="C17251" s="4" t="s">
        <v>10</v>
      </c>
    </row>
    <row r="17252" spans="1:3">
      <c r="A17252" t="n">
        <v>117217</v>
      </c>
      <c r="B17252" s="17" t="n">
        <v>13</v>
      </c>
      <c r="C17252" s="7" t="n">
        <v>10479</v>
      </c>
    </row>
    <row r="17253" spans="1:3">
      <c r="A17253" t="s">
        <v>4</v>
      </c>
      <c r="B17253" s="4" t="s">
        <v>5</v>
      </c>
      <c r="C17253" s="4" t="s">
        <v>10</v>
      </c>
    </row>
    <row r="17254" spans="1:3">
      <c r="A17254" t="n">
        <v>117220</v>
      </c>
      <c r="B17254" s="17" t="n">
        <v>13</v>
      </c>
      <c r="C17254" s="7" t="n">
        <v>10482</v>
      </c>
    </row>
    <row r="17255" spans="1:3">
      <c r="A17255" t="s">
        <v>4</v>
      </c>
      <c r="B17255" s="4" t="s">
        <v>5</v>
      </c>
      <c r="C17255" s="4" t="s">
        <v>6</v>
      </c>
      <c r="D17255" s="4" t="s">
        <v>6</v>
      </c>
      <c r="E17255" s="4" t="s">
        <v>13</v>
      </c>
    </row>
    <row r="17256" spans="1:3">
      <c r="A17256" t="n">
        <v>117223</v>
      </c>
      <c r="B17256" s="45" t="n">
        <v>30</v>
      </c>
      <c r="C17256" s="7" t="s">
        <v>1273</v>
      </c>
      <c r="D17256" s="7" t="s">
        <v>12</v>
      </c>
      <c r="E17256" s="7" t="n">
        <v>0</v>
      </c>
    </row>
    <row r="17257" spans="1:3">
      <c r="A17257" t="s">
        <v>4</v>
      </c>
      <c r="B17257" s="4" t="s">
        <v>5</v>
      </c>
      <c r="C17257" s="4" t="s">
        <v>84</v>
      </c>
    </row>
    <row r="17258" spans="1:3">
      <c r="A17258" t="n">
        <v>117232</v>
      </c>
      <c r="B17258" s="29" t="n">
        <v>3</v>
      </c>
      <c r="C17258" s="16" t="n">
        <f t="normal" ca="1">A17730</f>
        <v>0</v>
      </c>
    </row>
    <row r="17259" spans="1:3">
      <c r="A17259" t="s">
        <v>4</v>
      </c>
      <c r="B17259" s="4" t="s">
        <v>5</v>
      </c>
      <c r="C17259" s="4" t="s">
        <v>10</v>
      </c>
    </row>
    <row r="17260" spans="1:3">
      <c r="A17260" t="n">
        <v>117237</v>
      </c>
      <c r="B17260" s="17" t="n">
        <v>13</v>
      </c>
      <c r="C17260" s="7" t="n">
        <v>10473</v>
      </c>
    </row>
    <row r="17261" spans="1:3">
      <c r="A17261" t="s">
        <v>4</v>
      </c>
      <c r="B17261" s="4" t="s">
        <v>5</v>
      </c>
      <c r="C17261" s="4" t="s">
        <v>10</v>
      </c>
    </row>
    <row r="17262" spans="1:3">
      <c r="A17262" t="n">
        <v>117240</v>
      </c>
      <c r="B17262" s="9" t="n">
        <v>12</v>
      </c>
      <c r="C17262" s="7" t="n">
        <v>6403</v>
      </c>
    </row>
    <row r="17263" spans="1:3">
      <c r="A17263" t="s">
        <v>4</v>
      </c>
      <c r="B17263" s="4" t="s">
        <v>5</v>
      </c>
      <c r="C17263" s="4" t="s">
        <v>6</v>
      </c>
      <c r="D17263" s="4" t="s">
        <v>6</v>
      </c>
      <c r="E17263" s="4" t="s">
        <v>13</v>
      </c>
    </row>
    <row r="17264" spans="1:3">
      <c r="A17264" t="n">
        <v>117243</v>
      </c>
      <c r="B17264" s="45" t="n">
        <v>30</v>
      </c>
      <c r="C17264" s="7" t="s">
        <v>1546</v>
      </c>
      <c r="D17264" s="7" t="s">
        <v>12</v>
      </c>
      <c r="E17264" s="7" t="n">
        <v>0</v>
      </c>
    </row>
    <row r="17265" spans="1:5">
      <c r="A17265" t="s">
        <v>4</v>
      </c>
      <c r="B17265" s="4" t="s">
        <v>5</v>
      </c>
      <c r="C17265" s="4" t="s">
        <v>84</v>
      </c>
    </row>
    <row r="17266" spans="1:5">
      <c r="A17266" t="n">
        <v>117252</v>
      </c>
      <c r="B17266" s="29" t="n">
        <v>3</v>
      </c>
      <c r="C17266" s="16" t="n">
        <f t="normal" ca="1">A17730</f>
        <v>0</v>
      </c>
    </row>
    <row r="17267" spans="1:5">
      <c r="A17267" t="s">
        <v>4</v>
      </c>
      <c r="B17267" s="4" t="s">
        <v>5</v>
      </c>
      <c r="C17267" s="4" t="s">
        <v>13</v>
      </c>
    </row>
    <row r="17268" spans="1:5">
      <c r="A17268" t="n">
        <v>117257</v>
      </c>
      <c r="B17268" s="31" t="n">
        <v>64</v>
      </c>
      <c r="C17268" s="7" t="n">
        <v>2</v>
      </c>
    </row>
    <row r="17269" spans="1:5">
      <c r="A17269" t="s">
        <v>4</v>
      </c>
      <c r="B17269" s="4" t="s">
        <v>5</v>
      </c>
      <c r="C17269" s="4" t="s">
        <v>13</v>
      </c>
      <c r="D17269" s="4" t="s">
        <v>10</v>
      </c>
    </row>
    <row r="17270" spans="1:5">
      <c r="A17270" t="n">
        <v>117259</v>
      </c>
      <c r="B17270" s="31" t="n">
        <v>64</v>
      </c>
      <c r="C17270" s="7" t="n">
        <v>0</v>
      </c>
      <c r="D17270" s="7" t="n">
        <v>0</v>
      </c>
    </row>
    <row r="17271" spans="1:5">
      <c r="A17271" t="s">
        <v>4</v>
      </c>
      <c r="B17271" s="4" t="s">
        <v>5</v>
      </c>
      <c r="C17271" s="4" t="s">
        <v>13</v>
      </c>
      <c r="D17271" s="4" t="s">
        <v>10</v>
      </c>
    </row>
    <row r="17272" spans="1:5">
      <c r="A17272" t="n">
        <v>117263</v>
      </c>
      <c r="B17272" s="31" t="n">
        <v>64</v>
      </c>
      <c r="C17272" s="7" t="n">
        <v>0</v>
      </c>
      <c r="D17272" s="7" t="n">
        <v>7</v>
      </c>
    </row>
    <row r="17273" spans="1:5">
      <c r="A17273" t="s">
        <v>4</v>
      </c>
      <c r="B17273" s="4" t="s">
        <v>5</v>
      </c>
      <c r="C17273" s="4" t="s">
        <v>13</v>
      </c>
      <c r="D17273" s="4" t="s">
        <v>10</v>
      </c>
    </row>
    <row r="17274" spans="1:5">
      <c r="A17274" t="n">
        <v>117267</v>
      </c>
      <c r="B17274" s="31" t="n">
        <v>64</v>
      </c>
      <c r="C17274" s="7" t="n">
        <v>4</v>
      </c>
      <c r="D17274" s="7" t="n">
        <v>0</v>
      </c>
    </row>
    <row r="17275" spans="1:5">
      <c r="A17275" t="s">
        <v>4</v>
      </c>
      <c r="B17275" s="4" t="s">
        <v>5</v>
      </c>
      <c r="C17275" s="4" t="s">
        <v>10</v>
      </c>
    </row>
    <row r="17276" spans="1:5">
      <c r="A17276" t="n">
        <v>117271</v>
      </c>
      <c r="B17276" s="17" t="n">
        <v>13</v>
      </c>
      <c r="C17276" s="7" t="n">
        <v>10472</v>
      </c>
    </row>
    <row r="17277" spans="1:5">
      <c r="A17277" t="s">
        <v>4</v>
      </c>
      <c r="B17277" s="4" t="s">
        <v>5</v>
      </c>
      <c r="C17277" s="4" t="s">
        <v>10</v>
      </c>
    </row>
    <row r="17278" spans="1:5">
      <c r="A17278" t="n">
        <v>117274</v>
      </c>
      <c r="B17278" s="17" t="n">
        <v>13</v>
      </c>
      <c r="C17278" s="7" t="n">
        <v>9540</v>
      </c>
    </row>
    <row r="17279" spans="1:5">
      <c r="A17279" t="s">
        <v>4</v>
      </c>
      <c r="B17279" s="4" t="s">
        <v>5</v>
      </c>
      <c r="C17279" s="4" t="s">
        <v>10</v>
      </c>
    </row>
    <row r="17280" spans="1:5">
      <c r="A17280" t="n">
        <v>117277</v>
      </c>
      <c r="B17280" s="9" t="n">
        <v>12</v>
      </c>
      <c r="C17280" s="7" t="n">
        <v>9505</v>
      </c>
    </row>
    <row r="17281" spans="1:4">
      <c r="A17281" t="s">
        <v>4</v>
      </c>
      <c r="B17281" s="4" t="s">
        <v>5</v>
      </c>
      <c r="C17281" s="4" t="s">
        <v>10</v>
      </c>
    </row>
    <row r="17282" spans="1:4">
      <c r="A17282" t="n">
        <v>117280</v>
      </c>
      <c r="B17282" s="9" t="n">
        <v>12</v>
      </c>
      <c r="C17282" s="7" t="n">
        <v>9720</v>
      </c>
    </row>
    <row r="17283" spans="1:4">
      <c r="A17283" t="s">
        <v>4</v>
      </c>
      <c r="B17283" s="4" t="s">
        <v>5</v>
      </c>
      <c r="C17283" s="4" t="s">
        <v>10</v>
      </c>
    </row>
    <row r="17284" spans="1:4">
      <c r="A17284" t="n">
        <v>117283</v>
      </c>
      <c r="B17284" s="9" t="n">
        <v>12</v>
      </c>
      <c r="C17284" s="7" t="n">
        <v>6403</v>
      </c>
    </row>
    <row r="17285" spans="1:4">
      <c r="A17285" t="s">
        <v>4</v>
      </c>
      <c r="B17285" s="4" t="s">
        <v>5</v>
      </c>
      <c r="C17285" s="4" t="s">
        <v>6</v>
      </c>
      <c r="D17285" s="4" t="s">
        <v>6</v>
      </c>
      <c r="E17285" s="4" t="s">
        <v>13</v>
      </c>
    </row>
    <row r="17286" spans="1:4">
      <c r="A17286" t="n">
        <v>117286</v>
      </c>
      <c r="B17286" s="45" t="n">
        <v>30</v>
      </c>
      <c r="C17286" s="7" t="s">
        <v>1387</v>
      </c>
      <c r="D17286" s="7" t="s">
        <v>12</v>
      </c>
      <c r="E17286" s="7" t="n">
        <v>0</v>
      </c>
    </row>
    <row r="17287" spans="1:4">
      <c r="A17287" t="s">
        <v>4</v>
      </c>
      <c r="B17287" s="4" t="s">
        <v>5</v>
      </c>
      <c r="C17287" s="4" t="s">
        <v>84</v>
      </c>
    </row>
    <row r="17288" spans="1:4">
      <c r="A17288" t="n">
        <v>117295</v>
      </c>
      <c r="B17288" s="29" t="n">
        <v>3</v>
      </c>
      <c r="C17288" s="16" t="n">
        <f t="normal" ca="1">A17730</f>
        <v>0</v>
      </c>
    </row>
    <row r="17289" spans="1:4">
      <c r="A17289" t="s">
        <v>4</v>
      </c>
      <c r="B17289" s="4" t="s">
        <v>5</v>
      </c>
      <c r="C17289" s="4" t="s">
        <v>10</v>
      </c>
    </row>
    <row r="17290" spans="1:4">
      <c r="A17290" t="n">
        <v>117300</v>
      </c>
      <c r="B17290" s="17" t="n">
        <v>13</v>
      </c>
      <c r="C17290" s="7" t="n">
        <v>10469</v>
      </c>
    </row>
    <row r="17291" spans="1:4">
      <c r="A17291" t="s">
        <v>4</v>
      </c>
      <c r="B17291" s="4" t="s">
        <v>5</v>
      </c>
      <c r="C17291" s="4" t="s">
        <v>10</v>
      </c>
    </row>
    <row r="17292" spans="1:4">
      <c r="A17292" t="n">
        <v>117303</v>
      </c>
      <c r="B17292" s="9" t="n">
        <v>12</v>
      </c>
      <c r="C17292" s="7" t="n">
        <v>6403</v>
      </c>
    </row>
    <row r="17293" spans="1:4">
      <c r="A17293" t="s">
        <v>4</v>
      </c>
      <c r="B17293" s="4" t="s">
        <v>5</v>
      </c>
      <c r="C17293" s="4" t="s">
        <v>6</v>
      </c>
      <c r="D17293" s="4" t="s">
        <v>6</v>
      </c>
      <c r="E17293" s="4" t="s">
        <v>13</v>
      </c>
    </row>
    <row r="17294" spans="1:4">
      <c r="A17294" t="n">
        <v>117306</v>
      </c>
      <c r="B17294" s="45" t="n">
        <v>30</v>
      </c>
      <c r="C17294" s="7" t="s">
        <v>1547</v>
      </c>
      <c r="D17294" s="7" t="s">
        <v>12</v>
      </c>
      <c r="E17294" s="7" t="n">
        <v>0</v>
      </c>
    </row>
    <row r="17295" spans="1:4">
      <c r="A17295" t="s">
        <v>4</v>
      </c>
      <c r="B17295" s="4" t="s">
        <v>5</v>
      </c>
      <c r="C17295" s="4" t="s">
        <v>84</v>
      </c>
    </row>
    <row r="17296" spans="1:4">
      <c r="A17296" t="n">
        <v>117315</v>
      </c>
      <c r="B17296" s="29" t="n">
        <v>3</v>
      </c>
      <c r="C17296" s="16" t="n">
        <f t="normal" ca="1">A17730</f>
        <v>0</v>
      </c>
    </row>
    <row r="17297" spans="1:5">
      <c r="A17297" t="s">
        <v>4</v>
      </c>
      <c r="B17297" s="4" t="s">
        <v>5</v>
      </c>
      <c r="C17297" s="4" t="s">
        <v>10</v>
      </c>
    </row>
    <row r="17298" spans="1:5">
      <c r="A17298" t="n">
        <v>117320</v>
      </c>
      <c r="B17298" s="17" t="n">
        <v>13</v>
      </c>
      <c r="C17298" s="7" t="n">
        <v>10471</v>
      </c>
    </row>
    <row r="17299" spans="1:5">
      <c r="A17299" t="s">
        <v>4</v>
      </c>
      <c r="B17299" s="4" t="s">
        <v>5</v>
      </c>
      <c r="C17299" s="4" t="s">
        <v>10</v>
      </c>
    </row>
    <row r="17300" spans="1:5">
      <c r="A17300" t="n">
        <v>117323</v>
      </c>
      <c r="B17300" s="9" t="n">
        <v>12</v>
      </c>
      <c r="C17300" s="7" t="n">
        <v>6403</v>
      </c>
    </row>
    <row r="17301" spans="1:5">
      <c r="A17301" t="s">
        <v>4</v>
      </c>
      <c r="B17301" s="4" t="s">
        <v>5</v>
      </c>
      <c r="C17301" s="4" t="s">
        <v>6</v>
      </c>
      <c r="D17301" s="4" t="s">
        <v>6</v>
      </c>
      <c r="E17301" s="4" t="s">
        <v>13</v>
      </c>
    </row>
    <row r="17302" spans="1:5">
      <c r="A17302" t="n">
        <v>117326</v>
      </c>
      <c r="B17302" s="45" t="n">
        <v>30</v>
      </c>
      <c r="C17302" s="7" t="s">
        <v>1548</v>
      </c>
      <c r="D17302" s="7" t="s">
        <v>12</v>
      </c>
      <c r="E17302" s="7" t="n">
        <v>0</v>
      </c>
    </row>
    <row r="17303" spans="1:5">
      <c r="A17303" t="s">
        <v>4</v>
      </c>
      <c r="B17303" s="4" t="s">
        <v>5</v>
      </c>
      <c r="C17303" s="4" t="s">
        <v>84</v>
      </c>
    </row>
    <row r="17304" spans="1:5">
      <c r="A17304" t="n">
        <v>117335</v>
      </c>
      <c r="B17304" s="29" t="n">
        <v>3</v>
      </c>
      <c r="C17304" s="16" t="n">
        <f t="normal" ca="1">A17730</f>
        <v>0</v>
      </c>
    </row>
    <row r="17305" spans="1:5">
      <c r="A17305" t="s">
        <v>4</v>
      </c>
      <c r="B17305" s="4" t="s">
        <v>5</v>
      </c>
      <c r="C17305" s="4" t="s">
        <v>10</v>
      </c>
    </row>
    <row r="17306" spans="1:5">
      <c r="A17306" t="n">
        <v>117340</v>
      </c>
      <c r="B17306" s="17" t="n">
        <v>13</v>
      </c>
      <c r="C17306" s="7" t="n">
        <v>10470</v>
      </c>
    </row>
    <row r="17307" spans="1:5">
      <c r="A17307" t="s">
        <v>4</v>
      </c>
      <c r="B17307" s="4" t="s">
        <v>5</v>
      </c>
      <c r="C17307" s="4" t="s">
        <v>10</v>
      </c>
    </row>
    <row r="17308" spans="1:5">
      <c r="A17308" t="n">
        <v>117343</v>
      </c>
      <c r="B17308" s="9" t="n">
        <v>12</v>
      </c>
      <c r="C17308" s="7" t="n">
        <v>8449</v>
      </c>
    </row>
    <row r="17309" spans="1:5">
      <c r="A17309" t="s">
        <v>4</v>
      </c>
      <c r="B17309" s="4" t="s">
        <v>5</v>
      </c>
      <c r="C17309" s="4" t="s">
        <v>10</v>
      </c>
    </row>
    <row r="17310" spans="1:5">
      <c r="A17310" t="n">
        <v>117346</v>
      </c>
      <c r="B17310" s="9" t="n">
        <v>12</v>
      </c>
      <c r="C17310" s="7" t="n">
        <v>8945</v>
      </c>
    </row>
    <row r="17311" spans="1:5">
      <c r="A17311" t="s">
        <v>4</v>
      </c>
      <c r="B17311" s="4" t="s">
        <v>5</v>
      </c>
      <c r="C17311" s="4" t="s">
        <v>10</v>
      </c>
    </row>
    <row r="17312" spans="1:5">
      <c r="A17312" t="n">
        <v>117349</v>
      </c>
      <c r="B17312" s="9" t="n">
        <v>12</v>
      </c>
      <c r="C17312" s="7" t="n">
        <v>8448</v>
      </c>
    </row>
    <row r="17313" spans="1:5">
      <c r="A17313" t="s">
        <v>4</v>
      </c>
      <c r="B17313" s="4" t="s">
        <v>5</v>
      </c>
      <c r="C17313" s="4" t="s">
        <v>10</v>
      </c>
    </row>
    <row r="17314" spans="1:5">
      <c r="A17314" t="n">
        <v>117352</v>
      </c>
      <c r="B17314" s="9" t="n">
        <v>12</v>
      </c>
      <c r="C17314" s="7" t="n">
        <v>8944</v>
      </c>
    </row>
    <row r="17315" spans="1:5">
      <c r="A17315" t="s">
        <v>4</v>
      </c>
      <c r="B17315" s="4" t="s">
        <v>5</v>
      </c>
      <c r="C17315" s="4" t="s">
        <v>10</v>
      </c>
    </row>
    <row r="17316" spans="1:5">
      <c r="A17316" t="n">
        <v>117355</v>
      </c>
      <c r="B17316" s="9" t="n">
        <v>12</v>
      </c>
      <c r="C17316" s="7" t="n">
        <v>8912</v>
      </c>
    </row>
    <row r="17317" spans="1:5">
      <c r="A17317" t="s">
        <v>4</v>
      </c>
      <c r="B17317" s="4" t="s">
        <v>5</v>
      </c>
      <c r="C17317" s="4" t="s">
        <v>10</v>
      </c>
    </row>
    <row r="17318" spans="1:5">
      <c r="A17318" t="n">
        <v>117358</v>
      </c>
      <c r="B17318" s="9" t="n">
        <v>12</v>
      </c>
      <c r="C17318" s="7" t="n">
        <v>8916</v>
      </c>
    </row>
    <row r="17319" spans="1:5">
      <c r="A17319" t="s">
        <v>4</v>
      </c>
      <c r="B17319" s="4" t="s">
        <v>5</v>
      </c>
      <c r="C17319" s="4" t="s">
        <v>10</v>
      </c>
    </row>
    <row r="17320" spans="1:5">
      <c r="A17320" t="n">
        <v>117361</v>
      </c>
      <c r="B17320" s="9" t="n">
        <v>12</v>
      </c>
      <c r="C17320" s="7" t="n">
        <v>8919</v>
      </c>
    </row>
    <row r="17321" spans="1:5">
      <c r="A17321" t="s">
        <v>4</v>
      </c>
      <c r="B17321" s="4" t="s">
        <v>5</v>
      </c>
      <c r="C17321" s="4" t="s">
        <v>10</v>
      </c>
    </row>
    <row r="17322" spans="1:5">
      <c r="A17322" t="n">
        <v>117364</v>
      </c>
      <c r="B17322" s="9" t="n">
        <v>12</v>
      </c>
      <c r="C17322" s="7" t="n">
        <v>8944</v>
      </c>
    </row>
    <row r="17323" spans="1:5">
      <c r="A17323" t="s">
        <v>4</v>
      </c>
      <c r="B17323" s="4" t="s">
        <v>5</v>
      </c>
      <c r="C17323" s="4" t="s">
        <v>10</v>
      </c>
    </row>
    <row r="17324" spans="1:5">
      <c r="A17324" t="n">
        <v>117367</v>
      </c>
      <c r="B17324" s="17" t="n">
        <v>13</v>
      </c>
      <c r="C17324" s="7" t="n">
        <v>8951</v>
      </c>
    </row>
    <row r="17325" spans="1:5">
      <c r="A17325" t="s">
        <v>4</v>
      </c>
      <c r="B17325" s="4" t="s">
        <v>5</v>
      </c>
      <c r="C17325" s="4" t="s">
        <v>10</v>
      </c>
    </row>
    <row r="17326" spans="1:5">
      <c r="A17326" t="n">
        <v>117370</v>
      </c>
      <c r="B17326" s="17" t="n">
        <v>13</v>
      </c>
      <c r="C17326" s="7" t="n">
        <v>8955</v>
      </c>
    </row>
    <row r="17327" spans="1:5">
      <c r="A17327" t="s">
        <v>4</v>
      </c>
      <c r="B17327" s="4" t="s">
        <v>5</v>
      </c>
      <c r="C17327" s="4" t="s">
        <v>10</v>
      </c>
    </row>
    <row r="17328" spans="1:5">
      <c r="A17328" t="n">
        <v>117373</v>
      </c>
      <c r="B17328" s="9" t="n">
        <v>12</v>
      </c>
      <c r="C17328" s="7" t="n">
        <v>6403</v>
      </c>
    </row>
    <row r="17329" spans="1:3">
      <c r="A17329" t="s">
        <v>4</v>
      </c>
      <c r="B17329" s="4" t="s">
        <v>5</v>
      </c>
      <c r="C17329" s="4" t="s">
        <v>6</v>
      </c>
      <c r="D17329" s="4" t="s">
        <v>6</v>
      </c>
      <c r="E17329" s="4" t="s">
        <v>13</v>
      </c>
    </row>
    <row r="17330" spans="1:3">
      <c r="A17330" t="n">
        <v>117376</v>
      </c>
      <c r="B17330" s="45" t="n">
        <v>30</v>
      </c>
      <c r="C17330" s="7" t="s">
        <v>1377</v>
      </c>
      <c r="D17330" s="7" t="s">
        <v>12</v>
      </c>
      <c r="E17330" s="7" t="n">
        <v>0</v>
      </c>
    </row>
    <row r="17331" spans="1:3">
      <c r="A17331" t="s">
        <v>4</v>
      </c>
      <c r="B17331" s="4" t="s">
        <v>5</v>
      </c>
      <c r="C17331" s="4" t="s">
        <v>84</v>
      </c>
    </row>
    <row r="17332" spans="1:3">
      <c r="A17332" t="n">
        <v>117385</v>
      </c>
      <c r="B17332" s="29" t="n">
        <v>3</v>
      </c>
      <c r="C17332" s="16" t="n">
        <f t="normal" ca="1">A17730</f>
        <v>0</v>
      </c>
    </row>
    <row r="17333" spans="1:3">
      <c r="A17333" t="s">
        <v>4</v>
      </c>
      <c r="B17333" s="4" t="s">
        <v>5</v>
      </c>
      <c r="C17333" s="4" t="s">
        <v>13</v>
      </c>
      <c r="D17333" s="4" t="s">
        <v>10</v>
      </c>
      <c r="E17333" s="4" t="s">
        <v>10</v>
      </c>
      <c r="F17333" s="4" t="s">
        <v>10</v>
      </c>
      <c r="G17333" s="4" t="s">
        <v>10</v>
      </c>
      <c r="H17333" s="4" t="s">
        <v>13</v>
      </c>
    </row>
    <row r="17334" spans="1:3">
      <c r="A17334" t="n">
        <v>117390</v>
      </c>
      <c r="B17334" s="47" t="n">
        <v>25</v>
      </c>
      <c r="C17334" s="7" t="n">
        <v>5</v>
      </c>
      <c r="D17334" s="7" t="n">
        <v>65535</v>
      </c>
      <c r="E17334" s="7" t="n">
        <v>65535</v>
      </c>
      <c r="F17334" s="7" t="n">
        <v>65535</v>
      </c>
      <c r="G17334" s="7" t="n">
        <v>65535</v>
      </c>
      <c r="H17334" s="7" t="n">
        <v>0</v>
      </c>
    </row>
    <row r="17335" spans="1:3">
      <c r="A17335" t="s">
        <v>4</v>
      </c>
      <c r="B17335" s="4" t="s">
        <v>5</v>
      </c>
      <c r="C17335" s="4" t="s">
        <v>13</v>
      </c>
      <c r="D17335" s="34" t="s">
        <v>114</v>
      </c>
      <c r="E17335" s="4" t="s">
        <v>5</v>
      </c>
      <c r="F17335" s="4" t="s">
        <v>13</v>
      </c>
      <c r="G17335" s="4" t="s">
        <v>10</v>
      </c>
      <c r="H17335" s="4" t="s">
        <v>9</v>
      </c>
      <c r="I17335" s="34" t="s">
        <v>115</v>
      </c>
      <c r="J17335" s="4" t="s">
        <v>13</v>
      </c>
      <c r="K17335" s="4" t="s">
        <v>84</v>
      </c>
    </row>
    <row r="17336" spans="1:3">
      <c r="A17336" t="n">
        <v>117401</v>
      </c>
      <c r="B17336" s="15" t="n">
        <v>5</v>
      </c>
      <c r="C17336" s="7" t="n">
        <v>28</v>
      </c>
      <c r="D17336" s="34" t="s">
        <v>3</v>
      </c>
      <c r="E17336" s="21" t="n">
        <v>101</v>
      </c>
      <c r="F17336" s="7" t="n">
        <v>2</v>
      </c>
      <c r="G17336" s="7" t="n">
        <v>358</v>
      </c>
      <c r="H17336" s="7" t="n">
        <v>1</v>
      </c>
      <c r="I17336" s="34" t="s">
        <v>3</v>
      </c>
      <c r="J17336" s="7" t="n">
        <v>1</v>
      </c>
      <c r="K17336" s="16" t="n">
        <f t="normal" ca="1">A17346</f>
        <v>0</v>
      </c>
    </row>
    <row r="17337" spans="1:3">
      <c r="A17337" t="s">
        <v>4</v>
      </c>
      <c r="B17337" s="4" t="s">
        <v>5</v>
      </c>
      <c r="C17337" s="4" t="s">
        <v>10</v>
      </c>
      <c r="D17337" s="4" t="s">
        <v>13</v>
      </c>
      <c r="E17337" s="4" t="s">
        <v>111</v>
      </c>
      <c r="F17337" s="4" t="s">
        <v>13</v>
      </c>
      <c r="G17337" s="4" t="s">
        <v>13</v>
      </c>
    </row>
    <row r="17338" spans="1:3">
      <c r="A17338" t="n">
        <v>117416</v>
      </c>
      <c r="B17338" s="48" t="n">
        <v>24</v>
      </c>
      <c r="C17338" s="7" t="n">
        <v>65533</v>
      </c>
      <c r="D17338" s="7" t="n">
        <v>11</v>
      </c>
      <c r="E17338" s="7" t="s">
        <v>1549</v>
      </c>
      <c r="F17338" s="7" t="n">
        <v>2</v>
      </c>
      <c r="G17338" s="7" t="n">
        <v>0</v>
      </c>
    </row>
    <row r="17339" spans="1:3">
      <c r="A17339" t="s">
        <v>4</v>
      </c>
      <c r="B17339" s="4" t="s">
        <v>5</v>
      </c>
    </row>
    <row r="17340" spans="1:3">
      <c r="A17340" t="n">
        <v>117445</v>
      </c>
      <c r="B17340" s="33" t="n">
        <v>28</v>
      </c>
    </row>
    <row r="17341" spans="1:3">
      <c r="A17341" t="s">
        <v>4</v>
      </c>
      <c r="B17341" s="4" t="s">
        <v>5</v>
      </c>
      <c r="C17341" s="4" t="s">
        <v>13</v>
      </c>
    </row>
    <row r="17342" spans="1:3">
      <c r="A17342" t="n">
        <v>117446</v>
      </c>
      <c r="B17342" s="49" t="n">
        <v>27</v>
      </c>
      <c r="C17342" s="7" t="n">
        <v>0</v>
      </c>
    </row>
    <row r="17343" spans="1:3">
      <c r="A17343" t="s">
        <v>4</v>
      </c>
      <c r="B17343" s="4" t="s">
        <v>5</v>
      </c>
      <c r="C17343" s="4" t="s">
        <v>84</v>
      </c>
    </row>
    <row r="17344" spans="1:3">
      <c r="A17344" t="n">
        <v>117448</v>
      </c>
      <c r="B17344" s="29" t="n">
        <v>3</v>
      </c>
      <c r="C17344" s="16" t="n">
        <f t="normal" ca="1">A17352</f>
        <v>0</v>
      </c>
    </row>
    <row r="17345" spans="1:11">
      <c r="A17345" t="s">
        <v>4</v>
      </c>
      <c r="B17345" s="4" t="s">
        <v>5</v>
      </c>
      <c r="C17345" s="4" t="s">
        <v>10</v>
      </c>
      <c r="D17345" s="4" t="s">
        <v>13</v>
      </c>
      <c r="E17345" s="4" t="s">
        <v>111</v>
      </c>
      <c r="F17345" s="4" t="s">
        <v>13</v>
      </c>
      <c r="G17345" s="4" t="s">
        <v>13</v>
      </c>
    </row>
    <row r="17346" spans="1:11">
      <c r="A17346" t="n">
        <v>117453</v>
      </c>
      <c r="B17346" s="48" t="n">
        <v>24</v>
      </c>
      <c r="C17346" s="7" t="n">
        <v>65533</v>
      </c>
      <c r="D17346" s="7" t="n">
        <v>11</v>
      </c>
      <c r="E17346" s="7" t="s">
        <v>1550</v>
      </c>
      <c r="F17346" s="7" t="n">
        <v>2</v>
      </c>
      <c r="G17346" s="7" t="n">
        <v>0</v>
      </c>
    </row>
    <row r="17347" spans="1:11">
      <c r="A17347" t="s">
        <v>4</v>
      </c>
      <c r="B17347" s="4" t="s">
        <v>5</v>
      </c>
    </row>
    <row r="17348" spans="1:11">
      <c r="A17348" t="n">
        <v>117487</v>
      </c>
      <c r="B17348" s="33" t="n">
        <v>28</v>
      </c>
    </row>
    <row r="17349" spans="1:11">
      <c r="A17349" t="s">
        <v>4</v>
      </c>
      <c r="B17349" s="4" t="s">
        <v>5</v>
      </c>
      <c r="C17349" s="4" t="s">
        <v>13</v>
      </c>
    </row>
    <row r="17350" spans="1:11">
      <c r="A17350" t="n">
        <v>117488</v>
      </c>
      <c r="B17350" s="49" t="n">
        <v>27</v>
      </c>
      <c r="C17350" s="7" t="n">
        <v>0</v>
      </c>
    </row>
    <row r="17351" spans="1:11">
      <c r="A17351" t="s">
        <v>4</v>
      </c>
      <c r="B17351" s="4" t="s">
        <v>5</v>
      </c>
      <c r="C17351" s="4" t="s">
        <v>13</v>
      </c>
      <c r="D17351" s="34" t="s">
        <v>114</v>
      </c>
      <c r="E17351" s="4" t="s">
        <v>5</v>
      </c>
      <c r="F17351" s="4" t="s">
        <v>13</v>
      </c>
      <c r="G17351" s="4" t="s">
        <v>10</v>
      </c>
      <c r="H17351" s="4" t="s">
        <v>9</v>
      </c>
      <c r="I17351" s="34" t="s">
        <v>115</v>
      </c>
      <c r="J17351" s="4" t="s">
        <v>13</v>
      </c>
      <c r="K17351" s="4" t="s">
        <v>84</v>
      </c>
    </row>
    <row r="17352" spans="1:11">
      <c r="A17352" t="n">
        <v>117490</v>
      </c>
      <c r="B17352" s="15" t="n">
        <v>5</v>
      </c>
      <c r="C17352" s="7" t="n">
        <v>28</v>
      </c>
      <c r="D17352" s="34" t="s">
        <v>3</v>
      </c>
      <c r="E17352" s="21" t="n">
        <v>101</v>
      </c>
      <c r="F17352" s="7" t="n">
        <v>2</v>
      </c>
      <c r="G17352" s="7" t="n">
        <v>363</v>
      </c>
      <c r="H17352" s="7" t="n">
        <v>1</v>
      </c>
      <c r="I17352" s="34" t="s">
        <v>3</v>
      </c>
      <c r="J17352" s="7" t="n">
        <v>1</v>
      </c>
      <c r="K17352" s="16" t="n">
        <f t="normal" ca="1">A17362</f>
        <v>0</v>
      </c>
    </row>
    <row r="17353" spans="1:11">
      <c r="A17353" t="s">
        <v>4</v>
      </c>
      <c r="B17353" s="4" t="s">
        <v>5</v>
      </c>
      <c r="C17353" s="4" t="s">
        <v>10</v>
      </c>
      <c r="D17353" s="4" t="s">
        <v>13</v>
      </c>
      <c r="E17353" s="4" t="s">
        <v>111</v>
      </c>
      <c r="F17353" s="4" t="s">
        <v>13</v>
      </c>
      <c r="G17353" s="4" t="s">
        <v>13</v>
      </c>
    </row>
    <row r="17354" spans="1:11">
      <c r="A17354" t="n">
        <v>117505</v>
      </c>
      <c r="B17354" s="48" t="n">
        <v>24</v>
      </c>
      <c r="C17354" s="7" t="n">
        <v>65533</v>
      </c>
      <c r="D17354" s="7" t="n">
        <v>11</v>
      </c>
      <c r="E17354" s="7" t="s">
        <v>1551</v>
      </c>
      <c r="F17354" s="7" t="n">
        <v>2</v>
      </c>
      <c r="G17354" s="7" t="n">
        <v>0</v>
      </c>
    </row>
    <row r="17355" spans="1:11">
      <c r="A17355" t="s">
        <v>4</v>
      </c>
      <c r="B17355" s="4" t="s">
        <v>5</v>
      </c>
    </row>
    <row r="17356" spans="1:11">
      <c r="A17356" t="n">
        <v>117540</v>
      </c>
      <c r="B17356" s="33" t="n">
        <v>28</v>
      </c>
    </row>
    <row r="17357" spans="1:11">
      <c r="A17357" t="s">
        <v>4</v>
      </c>
      <c r="B17357" s="4" t="s">
        <v>5</v>
      </c>
      <c r="C17357" s="4" t="s">
        <v>13</v>
      </c>
    </row>
    <row r="17358" spans="1:11">
      <c r="A17358" t="n">
        <v>117541</v>
      </c>
      <c r="B17358" s="49" t="n">
        <v>27</v>
      </c>
      <c r="C17358" s="7" t="n">
        <v>0</v>
      </c>
    </row>
    <row r="17359" spans="1:11">
      <c r="A17359" t="s">
        <v>4</v>
      </c>
      <c r="B17359" s="4" t="s">
        <v>5</v>
      </c>
      <c r="C17359" s="4" t="s">
        <v>84</v>
      </c>
    </row>
    <row r="17360" spans="1:11">
      <c r="A17360" t="n">
        <v>117543</v>
      </c>
      <c r="B17360" s="29" t="n">
        <v>3</v>
      </c>
      <c r="C17360" s="16" t="n">
        <f t="normal" ca="1">A17368</f>
        <v>0</v>
      </c>
    </row>
    <row r="17361" spans="1:11">
      <c r="A17361" t="s">
        <v>4</v>
      </c>
      <c r="B17361" s="4" t="s">
        <v>5</v>
      </c>
      <c r="C17361" s="4" t="s">
        <v>10</v>
      </c>
      <c r="D17361" s="4" t="s">
        <v>13</v>
      </c>
      <c r="E17361" s="4" t="s">
        <v>111</v>
      </c>
      <c r="F17361" s="4" t="s">
        <v>13</v>
      </c>
      <c r="G17361" s="4" t="s">
        <v>13</v>
      </c>
    </row>
    <row r="17362" spans="1:11">
      <c r="A17362" t="n">
        <v>117548</v>
      </c>
      <c r="B17362" s="48" t="n">
        <v>24</v>
      </c>
      <c r="C17362" s="7" t="n">
        <v>65533</v>
      </c>
      <c r="D17362" s="7" t="n">
        <v>11</v>
      </c>
      <c r="E17362" s="7" t="s">
        <v>1552</v>
      </c>
      <c r="F17362" s="7" t="n">
        <v>2</v>
      </c>
      <c r="G17362" s="7" t="n">
        <v>0</v>
      </c>
    </row>
    <row r="17363" spans="1:11">
      <c r="A17363" t="s">
        <v>4</v>
      </c>
      <c r="B17363" s="4" t="s">
        <v>5</v>
      </c>
    </row>
    <row r="17364" spans="1:11">
      <c r="A17364" t="n">
        <v>117588</v>
      </c>
      <c r="B17364" s="33" t="n">
        <v>28</v>
      </c>
    </row>
    <row r="17365" spans="1:11">
      <c r="A17365" t="s">
        <v>4</v>
      </c>
      <c r="B17365" s="4" t="s">
        <v>5</v>
      </c>
      <c r="C17365" s="4" t="s">
        <v>13</v>
      </c>
    </row>
    <row r="17366" spans="1:11">
      <c r="A17366" t="n">
        <v>117589</v>
      </c>
      <c r="B17366" s="49" t="n">
        <v>27</v>
      </c>
      <c r="C17366" s="7" t="n">
        <v>0</v>
      </c>
    </row>
    <row r="17367" spans="1:11">
      <c r="A17367" t="s">
        <v>4</v>
      </c>
      <c r="B17367" s="4" t="s">
        <v>5</v>
      </c>
      <c r="C17367" s="4" t="s">
        <v>13</v>
      </c>
      <c r="D17367" s="34" t="s">
        <v>114</v>
      </c>
      <c r="E17367" s="4" t="s">
        <v>5</v>
      </c>
      <c r="F17367" s="4" t="s">
        <v>13</v>
      </c>
      <c r="G17367" s="4" t="s">
        <v>10</v>
      </c>
      <c r="H17367" s="4" t="s">
        <v>9</v>
      </c>
      <c r="I17367" s="34" t="s">
        <v>115</v>
      </c>
      <c r="J17367" s="4" t="s">
        <v>13</v>
      </c>
      <c r="K17367" s="4" t="s">
        <v>84</v>
      </c>
    </row>
    <row r="17368" spans="1:11">
      <c r="A17368" t="n">
        <v>117591</v>
      </c>
      <c r="B17368" s="15" t="n">
        <v>5</v>
      </c>
      <c r="C17368" s="7" t="n">
        <v>28</v>
      </c>
      <c r="D17368" s="34" t="s">
        <v>3</v>
      </c>
      <c r="E17368" s="21" t="n">
        <v>101</v>
      </c>
      <c r="F17368" s="7" t="n">
        <v>2</v>
      </c>
      <c r="G17368" s="7" t="n">
        <v>368</v>
      </c>
      <c r="H17368" s="7" t="n">
        <v>1</v>
      </c>
      <c r="I17368" s="34" t="s">
        <v>3</v>
      </c>
      <c r="J17368" s="7" t="n">
        <v>1</v>
      </c>
      <c r="K17368" s="16" t="n">
        <f t="normal" ca="1">A17378</f>
        <v>0</v>
      </c>
    </row>
    <row r="17369" spans="1:11">
      <c r="A17369" t="s">
        <v>4</v>
      </c>
      <c r="B17369" s="4" t="s">
        <v>5</v>
      </c>
      <c r="C17369" s="4" t="s">
        <v>10</v>
      </c>
      <c r="D17369" s="4" t="s">
        <v>13</v>
      </c>
      <c r="E17369" s="4" t="s">
        <v>111</v>
      </c>
      <c r="F17369" s="4" t="s">
        <v>13</v>
      </c>
      <c r="G17369" s="4" t="s">
        <v>13</v>
      </c>
    </row>
    <row r="17370" spans="1:11">
      <c r="A17370" t="n">
        <v>117606</v>
      </c>
      <c r="B17370" s="48" t="n">
        <v>24</v>
      </c>
      <c r="C17370" s="7" t="n">
        <v>65533</v>
      </c>
      <c r="D17370" s="7" t="n">
        <v>11</v>
      </c>
      <c r="E17370" s="7" t="s">
        <v>1553</v>
      </c>
      <c r="F17370" s="7" t="n">
        <v>2</v>
      </c>
      <c r="G17370" s="7" t="n">
        <v>0</v>
      </c>
    </row>
    <row r="17371" spans="1:11">
      <c r="A17371" t="s">
        <v>4</v>
      </c>
      <c r="B17371" s="4" t="s">
        <v>5</v>
      </c>
    </row>
    <row r="17372" spans="1:11">
      <c r="A17372" t="n">
        <v>117640</v>
      </c>
      <c r="B17372" s="33" t="n">
        <v>28</v>
      </c>
    </row>
    <row r="17373" spans="1:11">
      <c r="A17373" t="s">
        <v>4</v>
      </c>
      <c r="B17373" s="4" t="s">
        <v>5</v>
      </c>
      <c r="C17373" s="4" t="s">
        <v>13</v>
      </c>
    </row>
    <row r="17374" spans="1:11">
      <c r="A17374" t="n">
        <v>117641</v>
      </c>
      <c r="B17374" s="49" t="n">
        <v>27</v>
      </c>
      <c r="C17374" s="7" t="n">
        <v>0</v>
      </c>
    </row>
    <row r="17375" spans="1:11">
      <c r="A17375" t="s">
        <v>4</v>
      </c>
      <c r="B17375" s="4" t="s">
        <v>5</v>
      </c>
      <c r="C17375" s="4" t="s">
        <v>84</v>
      </c>
    </row>
    <row r="17376" spans="1:11">
      <c r="A17376" t="n">
        <v>117643</v>
      </c>
      <c r="B17376" s="29" t="n">
        <v>3</v>
      </c>
      <c r="C17376" s="16" t="n">
        <f t="normal" ca="1">A17384</f>
        <v>0</v>
      </c>
    </row>
    <row r="17377" spans="1:11">
      <c r="A17377" t="s">
        <v>4</v>
      </c>
      <c r="B17377" s="4" t="s">
        <v>5</v>
      </c>
      <c r="C17377" s="4" t="s">
        <v>10</v>
      </c>
      <c r="D17377" s="4" t="s">
        <v>13</v>
      </c>
      <c r="E17377" s="4" t="s">
        <v>111</v>
      </c>
      <c r="F17377" s="4" t="s">
        <v>13</v>
      </c>
      <c r="G17377" s="4" t="s">
        <v>13</v>
      </c>
    </row>
    <row r="17378" spans="1:11">
      <c r="A17378" t="n">
        <v>117648</v>
      </c>
      <c r="B17378" s="48" t="n">
        <v>24</v>
      </c>
      <c r="C17378" s="7" t="n">
        <v>65533</v>
      </c>
      <c r="D17378" s="7" t="n">
        <v>11</v>
      </c>
      <c r="E17378" s="7" t="s">
        <v>1554</v>
      </c>
      <c r="F17378" s="7" t="n">
        <v>2</v>
      </c>
      <c r="G17378" s="7" t="n">
        <v>0</v>
      </c>
    </row>
    <row r="17379" spans="1:11">
      <c r="A17379" t="s">
        <v>4</v>
      </c>
      <c r="B17379" s="4" t="s">
        <v>5</v>
      </c>
    </row>
    <row r="17380" spans="1:11">
      <c r="A17380" t="n">
        <v>117687</v>
      </c>
      <c r="B17380" s="33" t="n">
        <v>28</v>
      </c>
    </row>
    <row r="17381" spans="1:11">
      <c r="A17381" t="s">
        <v>4</v>
      </c>
      <c r="B17381" s="4" t="s">
        <v>5</v>
      </c>
      <c r="C17381" s="4" t="s">
        <v>13</v>
      </c>
    </row>
    <row r="17382" spans="1:11">
      <c r="A17382" t="n">
        <v>117688</v>
      </c>
      <c r="B17382" s="49" t="n">
        <v>27</v>
      </c>
      <c r="C17382" s="7" t="n">
        <v>0</v>
      </c>
    </row>
    <row r="17383" spans="1:11">
      <c r="A17383" t="s">
        <v>4</v>
      </c>
      <c r="B17383" s="4" t="s">
        <v>5</v>
      </c>
      <c r="C17383" s="4" t="s">
        <v>13</v>
      </c>
      <c r="D17383" s="34" t="s">
        <v>114</v>
      </c>
      <c r="E17383" s="4" t="s">
        <v>5</v>
      </c>
      <c r="F17383" s="4" t="s">
        <v>13</v>
      </c>
      <c r="G17383" s="4" t="s">
        <v>10</v>
      </c>
      <c r="H17383" s="4" t="s">
        <v>9</v>
      </c>
      <c r="I17383" s="34" t="s">
        <v>115</v>
      </c>
      <c r="J17383" s="4" t="s">
        <v>13</v>
      </c>
      <c r="K17383" s="4" t="s">
        <v>84</v>
      </c>
    </row>
    <row r="17384" spans="1:11">
      <c r="A17384" t="n">
        <v>117690</v>
      </c>
      <c r="B17384" s="15" t="n">
        <v>5</v>
      </c>
      <c r="C17384" s="7" t="n">
        <v>28</v>
      </c>
      <c r="D17384" s="34" t="s">
        <v>3</v>
      </c>
      <c r="E17384" s="21" t="n">
        <v>101</v>
      </c>
      <c r="F17384" s="7" t="n">
        <v>11</v>
      </c>
      <c r="G17384" s="7" t="n">
        <v>358</v>
      </c>
      <c r="H17384" s="7" t="n">
        <v>0</v>
      </c>
      <c r="I17384" s="34" t="s">
        <v>3</v>
      </c>
      <c r="J17384" s="7" t="n">
        <v>1</v>
      </c>
      <c r="K17384" s="16" t="n">
        <f t="normal" ca="1">A17394</f>
        <v>0</v>
      </c>
    </row>
    <row r="17385" spans="1:11">
      <c r="A17385" t="s">
        <v>4</v>
      </c>
      <c r="B17385" s="4" t="s">
        <v>5</v>
      </c>
      <c r="C17385" s="4" t="s">
        <v>10</v>
      </c>
      <c r="D17385" s="4" t="s">
        <v>13</v>
      </c>
      <c r="E17385" s="4" t="s">
        <v>111</v>
      </c>
      <c r="F17385" s="4" t="s">
        <v>13</v>
      </c>
      <c r="G17385" s="4" t="s">
        <v>13</v>
      </c>
    </row>
    <row r="17386" spans="1:11">
      <c r="A17386" t="n">
        <v>117705</v>
      </c>
      <c r="B17386" s="48" t="n">
        <v>24</v>
      </c>
      <c r="C17386" s="7" t="n">
        <v>65533</v>
      </c>
      <c r="D17386" s="7" t="n">
        <v>11</v>
      </c>
      <c r="E17386" s="7" t="s">
        <v>1555</v>
      </c>
      <c r="F17386" s="7" t="n">
        <v>2</v>
      </c>
      <c r="G17386" s="7" t="n">
        <v>0</v>
      </c>
    </row>
    <row r="17387" spans="1:11">
      <c r="A17387" t="s">
        <v>4</v>
      </c>
      <c r="B17387" s="4" t="s">
        <v>5</v>
      </c>
    </row>
    <row r="17388" spans="1:11">
      <c r="A17388" t="n">
        <v>117738</v>
      </c>
      <c r="B17388" s="33" t="n">
        <v>28</v>
      </c>
    </row>
    <row r="17389" spans="1:11">
      <c r="A17389" t="s">
        <v>4</v>
      </c>
      <c r="B17389" s="4" t="s">
        <v>5</v>
      </c>
      <c r="C17389" s="4" t="s">
        <v>13</v>
      </c>
    </row>
    <row r="17390" spans="1:11">
      <c r="A17390" t="n">
        <v>117739</v>
      </c>
      <c r="B17390" s="49" t="n">
        <v>27</v>
      </c>
      <c r="C17390" s="7" t="n">
        <v>0</v>
      </c>
    </row>
    <row r="17391" spans="1:11">
      <c r="A17391" t="s">
        <v>4</v>
      </c>
      <c r="B17391" s="4" t="s">
        <v>5</v>
      </c>
      <c r="C17391" s="4" t="s">
        <v>84</v>
      </c>
    </row>
    <row r="17392" spans="1:11">
      <c r="A17392" t="n">
        <v>117741</v>
      </c>
      <c r="B17392" s="29" t="n">
        <v>3</v>
      </c>
      <c r="C17392" s="16" t="n">
        <f t="normal" ca="1">A17400</f>
        <v>0</v>
      </c>
    </row>
    <row r="17393" spans="1:11">
      <c r="A17393" t="s">
        <v>4</v>
      </c>
      <c r="B17393" s="4" t="s">
        <v>5</v>
      </c>
      <c r="C17393" s="4" t="s">
        <v>10</v>
      </c>
      <c r="D17393" s="4" t="s">
        <v>13</v>
      </c>
      <c r="E17393" s="4" t="s">
        <v>111</v>
      </c>
      <c r="F17393" s="4" t="s">
        <v>13</v>
      </c>
      <c r="G17393" s="4" t="s">
        <v>13</v>
      </c>
    </row>
    <row r="17394" spans="1:11">
      <c r="A17394" t="n">
        <v>117746</v>
      </c>
      <c r="B17394" s="48" t="n">
        <v>24</v>
      </c>
      <c r="C17394" s="7" t="n">
        <v>65533</v>
      </c>
      <c r="D17394" s="7" t="n">
        <v>11</v>
      </c>
      <c r="E17394" s="7" t="s">
        <v>1556</v>
      </c>
      <c r="F17394" s="7" t="n">
        <v>2</v>
      </c>
      <c r="G17394" s="7" t="n">
        <v>0</v>
      </c>
    </row>
    <row r="17395" spans="1:11">
      <c r="A17395" t="s">
        <v>4</v>
      </c>
      <c r="B17395" s="4" t="s">
        <v>5</v>
      </c>
    </row>
    <row r="17396" spans="1:11">
      <c r="A17396" t="n">
        <v>117782</v>
      </c>
      <c r="B17396" s="33" t="n">
        <v>28</v>
      </c>
    </row>
    <row r="17397" spans="1:11">
      <c r="A17397" t="s">
        <v>4</v>
      </c>
      <c r="B17397" s="4" t="s">
        <v>5</v>
      </c>
      <c r="C17397" s="4" t="s">
        <v>13</v>
      </c>
    </row>
    <row r="17398" spans="1:11">
      <c r="A17398" t="n">
        <v>117783</v>
      </c>
      <c r="B17398" s="49" t="n">
        <v>27</v>
      </c>
      <c r="C17398" s="7" t="n">
        <v>0</v>
      </c>
    </row>
    <row r="17399" spans="1:11">
      <c r="A17399" t="s">
        <v>4</v>
      </c>
      <c r="B17399" s="4" t="s">
        <v>5</v>
      </c>
      <c r="C17399" s="4" t="s">
        <v>13</v>
      </c>
      <c r="D17399" s="34" t="s">
        <v>114</v>
      </c>
      <c r="E17399" s="4" t="s">
        <v>5</v>
      </c>
      <c r="F17399" s="4" t="s">
        <v>13</v>
      </c>
      <c r="G17399" s="4" t="s">
        <v>10</v>
      </c>
      <c r="H17399" s="4" t="s">
        <v>9</v>
      </c>
      <c r="I17399" s="34" t="s">
        <v>115</v>
      </c>
      <c r="J17399" s="4" t="s">
        <v>13</v>
      </c>
      <c r="K17399" s="4" t="s">
        <v>84</v>
      </c>
    </row>
    <row r="17400" spans="1:11">
      <c r="A17400" t="n">
        <v>117785</v>
      </c>
      <c r="B17400" s="15" t="n">
        <v>5</v>
      </c>
      <c r="C17400" s="7" t="n">
        <v>28</v>
      </c>
      <c r="D17400" s="34" t="s">
        <v>3</v>
      </c>
      <c r="E17400" s="21" t="n">
        <v>101</v>
      </c>
      <c r="F17400" s="7" t="n">
        <v>11</v>
      </c>
      <c r="G17400" s="7" t="n">
        <v>363</v>
      </c>
      <c r="H17400" s="7" t="n">
        <v>0</v>
      </c>
      <c r="I17400" s="34" t="s">
        <v>3</v>
      </c>
      <c r="J17400" s="7" t="n">
        <v>1</v>
      </c>
      <c r="K17400" s="16" t="n">
        <f t="normal" ca="1">A17410</f>
        <v>0</v>
      </c>
    </row>
    <row r="17401" spans="1:11">
      <c r="A17401" t="s">
        <v>4</v>
      </c>
      <c r="B17401" s="4" t="s">
        <v>5</v>
      </c>
      <c r="C17401" s="4" t="s">
        <v>10</v>
      </c>
      <c r="D17401" s="4" t="s">
        <v>13</v>
      </c>
      <c r="E17401" s="4" t="s">
        <v>111</v>
      </c>
      <c r="F17401" s="4" t="s">
        <v>13</v>
      </c>
      <c r="G17401" s="4" t="s">
        <v>13</v>
      </c>
    </row>
    <row r="17402" spans="1:11">
      <c r="A17402" t="n">
        <v>117800</v>
      </c>
      <c r="B17402" s="48" t="n">
        <v>24</v>
      </c>
      <c r="C17402" s="7" t="n">
        <v>65533</v>
      </c>
      <c r="D17402" s="7" t="n">
        <v>11</v>
      </c>
      <c r="E17402" s="7" t="s">
        <v>1557</v>
      </c>
      <c r="F17402" s="7" t="n">
        <v>2</v>
      </c>
      <c r="G17402" s="7" t="n">
        <v>0</v>
      </c>
    </row>
    <row r="17403" spans="1:11">
      <c r="A17403" t="s">
        <v>4</v>
      </c>
      <c r="B17403" s="4" t="s">
        <v>5</v>
      </c>
    </row>
    <row r="17404" spans="1:11">
      <c r="A17404" t="n">
        <v>117839</v>
      </c>
      <c r="B17404" s="33" t="n">
        <v>28</v>
      </c>
    </row>
    <row r="17405" spans="1:11">
      <c r="A17405" t="s">
        <v>4</v>
      </c>
      <c r="B17405" s="4" t="s">
        <v>5</v>
      </c>
      <c r="C17405" s="4" t="s">
        <v>13</v>
      </c>
    </row>
    <row r="17406" spans="1:11">
      <c r="A17406" t="n">
        <v>117840</v>
      </c>
      <c r="B17406" s="49" t="n">
        <v>27</v>
      </c>
      <c r="C17406" s="7" t="n">
        <v>0</v>
      </c>
    </row>
    <row r="17407" spans="1:11">
      <c r="A17407" t="s">
        <v>4</v>
      </c>
      <c r="B17407" s="4" t="s">
        <v>5</v>
      </c>
      <c r="C17407" s="4" t="s">
        <v>84</v>
      </c>
    </row>
    <row r="17408" spans="1:11">
      <c r="A17408" t="n">
        <v>117842</v>
      </c>
      <c r="B17408" s="29" t="n">
        <v>3</v>
      </c>
      <c r="C17408" s="16" t="n">
        <f t="normal" ca="1">A17416</f>
        <v>0</v>
      </c>
    </row>
    <row r="17409" spans="1:11">
      <c r="A17409" t="s">
        <v>4</v>
      </c>
      <c r="B17409" s="4" t="s">
        <v>5</v>
      </c>
      <c r="C17409" s="4" t="s">
        <v>10</v>
      </c>
      <c r="D17409" s="4" t="s">
        <v>13</v>
      </c>
      <c r="E17409" s="4" t="s">
        <v>111</v>
      </c>
      <c r="F17409" s="4" t="s">
        <v>13</v>
      </c>
      <c r="G17409" s="4" t="s">
        <v>13</v>
      </c>
    </row>
    <row r="17410" spans="1:11">
      <c r="A17410" t="n">
        <v>117847</v>
      </c>
      <c r="B17410" s="48" t="n">
        <v>24</v>
      </c>
      <c r="C17410" s="7" t="n">
        <v>65533</v>
      </c>
      <c r="D17410" s="7" t="n">
        <v>11</v>
      </c>
      <c r="E17410" s="7" t="s">
        <v>1558</v>
      </c>
      <c r="F17410" s="7" t="n">
        <v>2</v>
      </c>
      <c r="G17410" s="7" t="n">
        <v>0</v>
      </c>
    </row>
    <row r="17411" spans="1:11">
      <c r="A17411" t="s">
        <v>4</v>
      </c>
      <c r="B17411" s="4" t="s">
        <v>5</v>
      </c>
    </row>
    <row r="17412" spans="1:11">
      <c r="A17412" t="n">
        <v>117889</v>
      </c>
      <c r="B17412" s="33" t="n">
        <v>28</v>
      </c>
    </row>
    <row r="17413" spans="1:11">
      <c r="A17413" t="s">
        <v>4</v>
      </c>
      <c r="B17413" s="4" t="s">
        <v>5</v>
      </c>
      <c r="C17413" s="4" t="s">
        <v>13</v>
      </c>
    </row>
    <row r="17414" spans="1:11">
      <c r="A17414" t="n">
        <v>117890</v>
      </c>
      <c r="B17414" s="49" t="n">
        <v>27</v>
      </c>
      <c r="C17414" s="7" t="n">
        <v>0</v>
      </c>
    </row>
    <row r="17415" spans="1:11">
      <c r="A17415" t="s">
        <v>4</v>
      </c>
      <c r="B17415" s="4" t="s">
        <v>5</v>
      </c>
      <c r="C17415" s="4" t="s">
        <v>13</v>
      </c>
      <c r="D17415" s="34" t="s">
        <v>114</v>
      </c>
      <c r="E17415" s="4" t="s">
        <v>5</v>
      </c>
      <c r="F17415" s="4" t="s">
        <v>13</v>
      </c>
      <c r="G17415" s="4" t="s">
        <v>10</v>
      </c>
      <c r="H17415" s="4" t="s">
        <v>9</v>
      </c>
      <c r="I17415" s="34" t="s">
        <v>115</v>
      </c>
      <c r="J17415" s="4" t="s">
        <v>13</v>
      </c>
      <c r="K17415" s="4" t="s">
        <v>84</v>
      </c>
    </row>
    <row r="17416" spans="1:11">
      <c r="A17416" t="n">
        <v>117892</v>
      </c>
      <c r="B17416" s="15" t="n">
        <v>5</v>
      </c>
      <c r="C17416" s="7" t="n">
        <v>28</v>
      </c>
      <c r="D17416" s="34" t="s">
        <v>3</v>
      </c>
      <c r="E17416" s="21" t="n">
        <v>101</v>
      </c>
      <c r="F17416" s="7" t="n">
        <v>11</v>
      </c>
      <c r="G17416" s="7" t="n">
        <v>368</v>
      </c>
      <c r="H17416" s="7" t="n">
        <v>0</v>
      </c>
      <c r="I17416" s="34" t="s">
        <v>3</v>
      </c>
      <c r="J17416" s="7" t="n">
        <v>1</v>
      </c>
      <c r="K17416" s="16" t="n">
        <f t="normal" ca="1">A17426</f>
        <v>0</v>
      </c>
    </row>
    <row r="17417" spans="1:11">
      <c r="A17417" t="s">
        <v>4</v>
      </c>
      <c r="B17417" s="4" t="s">
        <v>5</v>
      </c>
      <c r="C17417" s="4" t="s">
        <v>10</v>
      </c>
      <c r="D17417" s="4" t="s">
        <v>13</v>
      </c>
      <c r="E17417" s="4" t="s">
        <v>111</v>
      </c>
      <c r="F17417" s="4" t="s">
        <v>13</v>
      </c>
      <c r="G17417" s="4" t="s">
        <v>13</v>
      </c>
    </row>
    <row r="17418" spans="1:11">
      <c r="A17418" t="n">
        <v>117907</v>
      </c>
      <c r="B17418" s="48" t="n">
        <v>24</v>
      </c>
      <c r="C17418" s="7" t="n">
        <v>65533</v>
      </c>
      <c r="D17418" s="7" t="n">
        <v>11</v>
      </c>
      <c r="E17418" s="7" t="s">
        <v>1559</v>
      </c>
      <c r="F17418" s="7" t="n">
        <v>2</v>
      </c>
      <c r="G17418" s="7" t="n">
        <v>0</v>
      </c>
    </row>
    <row r="17419" spans="1:11">
      <c r="A17419" t="s">
        <v>4</v>
      </c>
      <c r="B17419" s="4" t="s">
        <v>5</v>
      </c>
    </row>
    <row r="17420" spans="1:11">
      <c r="A17420" t="n">
        <v>117945</v>
      </c>
      <c r="B17420" s="33" t="n">
        <v>28</v>
      </c>
    </row>
    <row r="17421" spans="1:11">
      <c r="A17421" t="s">
        <v>4</v>
      </c>
      <c r="B17421" s="4" t="s">
        <v>5</v>
      </c>
      <c r="C17421" s="4" t="s">
        <v>13</v>
      </c>
    </row>
    <row r="17422" spans="1:11">
      <c r="A17422" t="n">
        <v>117946</v>
      </c>
      <c r="B17422" s="49" t="n">
        <v>27</v>
      </c>
      <c r="C17422" s="7" t="n">
        <v>0</v>
      </c>
    </row>
    <row r="17423" spans="1:11">
      <c r="A17423" t="s">
        <v>4</v>
      </c>
      <c r="B17423" s="4" t="s">
        <v>5</v>
      </c>
      <c r="C17423" s="4" t="s">
        <v>84</v>
      </c>
    </row>
    <row r="17424" spans="1:11">
      <c r="A17424" t="n">
        <v>117948</v>
      </c>
      <c r="B17424" s="29" t="n">
        <v>3</v>
      </c>
      <c r="C17424" s="16" t="n">
        <f t="normal" ca="1">A17432</f>
        <v>0</v>
      </c>
    </row>
    <row r="17425" spans="1:11">
      <c r="A17425" t="s">
        <v>4</v>
      </c>
      <c r="B17425" s="4" t="s">
        <v>5</v>
      </c>
      <c r="C17425" s="4" t="s">
        <v>10</v>
      </c>
      <c r="D17425" s="4" t="s">
        <v>13</v>
      </c>
      <c r="E17425" s="4" t="s">
        <v>111</v>
      </c>
      <c r="F17425" s="4" t="s">
        <v>13</v>
      </c>
      <c r="G17425" s="4" t="s">
        <v>13</v>
      </c>
    </row>
    <row r="17426" spans="1:11">
      <c r="A17426" t="n">
        <v>117953</v>
      </c>
      <c r="B17426" s="48" t="n">
        <v>24</v>
      </c>
      <c r="C17426" s="7" t="n">
        <v>65533</v>
      </c>
      <c r="D17426" s="7" t="n">
        <v>11</v>
      </c>
      <c r="E17426" s="7" t="s">
        <v>1560</v>
      </c>
      <c r="F17426" s="7" t="n">
        <v>2</v>
      </c>
      <c r="G17426" s="7" t="n">
        <v>0</v>
      </c>
    </row>
    <row r="17427" spans="1:11">
      <c r="A17427" t="s">
        <v>4</v>
      </c>
      <c r="B17427" s="4" t="s">
        <v>5</v>
      </c>
    </row>
    <row r="17428" spans="1:11">
      <c r="A17428" t="n">
        <v>117994</v>
      </c>
      <c r="B17428" s="33" t="n">
        <v>28</v>
      </c>
    </row>
    <row r="17429" spans="1:11">
      <c r="A17429" t="s">
        <v>4</v>
      </c>
      <c r="B17429" s="4" t="s">
        <v>5</v>
      </c>
      <c r="C17429" s="4" t="s">
        <v>13</v>
      </c>
    </row>
    <row r="17430" spans="1:11">
      <c r="A17430" t="n">
        <v>117995</v>
      </c>
      <c r="B17430" s="49" t="n">
        <v>27</v>
      </c>
      <c r="C17430" s="7" t="n">
        <v>0</v>
      </c>
    </row>
    <row r="17431" spans="1:11">
      <c r="A17431" t="s">
        <v>4</v>
      </c>
      <c r="B17431" s="4" t="s">
        <v>5</v>
      </c>
      <c r="C17431" s="4" t="s">
        <v>13</v>
      </c>
      <c r="D17431" s="4" t="s">
        <v>10</v>
      </c>
      <c r="E17431" s="4" t="s">
        <v>10</v>
      </c>
      <c r="F17431" s="4" t="s">
        <v>10</v>
      </c>
      <c r="G17431" s="4" t="s">
        <v>10</v>
      </c>
      <c r="H17431" s="4" t="s">
        <v>13</v>
      </c>
    </row>
    <row r="17432" spans="1:11">
      <c r="A17432" t="n">
        <v>117997</v>
      </c>
      <c r="B17432" s="47" t="n">
        <v>25</v>
      </c>
      <c r="C17432" s="7" t="n">
        <v>5</v>
      </c>
      <c r="D17432" s="7" t="n">
        <v>65535</v>
      </c>
      <c r="E17432" s="7" t="n">
        <v>65535</v>
      </c>
      <c r="F17432" s="7" t="n">
        <v>65535</v>
      </c>
      <c r="G17432" s="7" t="n">
        <v>65535</v>
      </c>
      <c r="H17432" s="7" t="n">
        <v>0</v>
      </c>
    </row>
    <row r="17433" spans="1:11">
      <c r="A17433" t="s">
        <v>4</v>
      </c>
      <c r="B17433" s="4" t="s">
        <v>5</v>
      </c>
      <c r="C17433" s="4" t="s">
        <v>84</v>
      </c>
    </row>
    <row r="17434" spans="1:11">
      <c r="A17434" t="n">
        <v>118008</v>
      </c>
      <c r="B17434" s="29" t="n">
        <v>3</v>
      </c>
      <c r="C17434" s="16" t="n">
        <f t="normal" ca="1">A17730</f>
        <v>0</v>
      </c>
    </row>
    <row r="17435" spans="1:11">
      <c r="A17435" t="s">
        <v>4</v>
      </c>
      <c r="B17435" s="4" t="s">
        <v>5</v>
      </c>
      <c r="C17435" s="4" t="s">
        <v>13</v>
      </c>
      <c r="D17435" s="34" t="s">
        <v>114</v>
      </c>
      <c r="E17435" s="4" t="s">
        <v>5</v>
      </c>
      <c r="F17435" s="4" t="s">
        <v>13</v>
      </c>
      <c r="G17435" s="4" t="s">
        <v>10</v>
      </c>
      <c r="H17435" s="4" t="s">
        <v>9</v>
      </c>
      <c r="I17435" s="34" t="s">
        <v>115</v>
      </c>
      <c r="J17435" s="4" t="s">
        <v>13</v>
      </c>
      <c r="K17435" s="4" t="s">
        <v>84</v>
      </c>
    </row>
    <row r="17436" spans="1:11">
      <c r="A17436" t="n">
        <v>118013</v>
      </c>
      <c r="B17436" s="15" t="n">
        <v>5</v>
      </c>
      <c r="C17436" s="7" t="n">
        <v>28</v>
      </c>
      <c r="D17436" s="34" t="s">
        <v>3</v>
      </c>
      <c r="E17436" s="21" t="n">
        <v>101</v>
      </c>
      <c r="F17436" s="7" t="n">
        <v>2</v>
      </c>
      <c r="G17436" s="7" t="n">
        <v>368</v>
      </c>
      <c r="H17436" s="7" t="n">
        <v>1</v>
      </c>
      <c r="I17436" s="34" t="s">
        <v>3</v>
      </c>
      <c r="J17436" s="7" t="n">
        <v>1</v>
      </c>
      <c r="K17436" s="16" t="n">
        <f t="normal" ca="1">A17472</f>
        <v>0</v>
      </c>
    </row>
    <row r="17437" spans="1:11">
      <c r="A17437" t="s">
        <v>4</v>
      </c>
      <c r="B17437" s="4" t="s">
        <v>5</v>
      </c>
      <c r="C17437" s="4" t="s">
        <v>13</v>
      </c>
      <c r="D17437" s="4" t="s">
        <v>10</v>
      </c>
      <c r="E17437" s="4" t="s">
        <v>13</v>
      </c>
      <c r="F17437" s="4" t="s">
        <v>84</v>
      </c>
    </row>
    <row r="17438" spans="1:11">
      <c r="A17438" t="n">
        <v>118028</v>
      </c>
      <c r="B17438" s="15" t="n">
        <v>5</v>
      </c>
      <c r="C17438" s="7" t="n">
        <v>30</v>
      </c>
      <c r="D17438" s="7" t="n">
        <v>6769</v>
      </c>
      <c r="E17438" s="7" t="n">
        <v>1</v>
      </c>
      <c r="F17438" s="16" t="n">
        <f t="normal" ca="1">A17456</f>
        <v>0</v>
      </c>
    </row>
    <row r="17439" spans="1:11">
      <c r="A17439" t="s">
        <v>4</v>
      </c>
      <c r="B17439" s="4" t="s">
        <v>5</v>
      </c>
      <c r="C17439" s="4" t="s">
        <v>13</v>
      </c>
      <c r="D17439" s="4" t="s">
        <v>10</v>
      </c>
      <c r="E17439" s="4" t="s">
        <v>69</v>
      </c>
      <c r="F17439" s="4" t="s">
        <v>10</v>
      </c>
      <c r="G17439" s="4" t="s">
        <v>9</v>
      </c>
      <c r="H17439" s="4" t="s">
        <v>9</v>
      </c>
      <c r="I17439" s="4" t="s">
        <v>10</v>
      </c>
      <c r="J17439" s="4" t="s">
        <v>10</v>
      </c>
      <c r="K17439" s="4" t="s">
        <v>9</v>
      </c>
      <c r="L17439" s="4" t="s">
        <v>9</v>
      </c>
      <c r="M17439" s="4" t="s">
        <v>9</v>
      </c>
      <c r="N17439" s="4" t="s">
        <v>9</v>
      </c>
      <c r="O17439" s="4" t="s">
        <v>6</v>
      </c>
    </row>
    <row r="17440" spans="1:11">
      <c r="A17440" t="n">
        <v>118037</v>
      </c>
      <c r="B17440" s="56" t="n">
        <v>50</v>
      </c>
      <c r="C17440" s="7" t="n">
        <v>0</v>
      </c>
      <c r="D17440" s="7" t="n">
        <v>12105</v>
      </c>
      <c r="E17440" s="7" t="n">
        <v>1</v>
      </c>
      <c r="F17440" s="7" t="n">
        <v>0</v>
      </c>
      <c r="G17440" s="7" t="n">
        <v>0</v>
      </c>
      <c r="H17440" s="7" t="n">
        <v>0</v>
      </c>
      <c r="I17440" s="7" t="n">
        <v>0</v>
      </c>
      <c r="J17440" s="7" t="n">
        <v>65533</v>
      </c>
      <c r="K17440" s="7" t="n">
        <v>0</v>
      </c>
      <c r="L17440" s="7" t="n">
        <v>0</v>
      </c>
      <c r="M17440" s="7" t="n">
        <v>0</v>
      </c>
      <c r="N17440" s="7" t="n">
        <v>0</v>
      </c>
      <c r="O17440" s="7" t="s">
        <v>12</v>
      </c>
    </row>
    <row r="17441" spans="1:15">
      <c r="A17441" t="s">
        <v>4</v>
      </c>
      <c r="B17441" s="4" t="s">
        <v>5</v>
      </c>
      <c r="C17441" s="4" t="s">
        <v>13</v>
      </c>
      <c r="D17441" s="4" t="s">
        <v>10</v>
      </c>
      <c r="E17441" s="4" t="s">
        <v>10</v>
      </c>
      <c r="F17441" s="4" t="s">
        <v>10</v>
      </c>
      <c r="G17441" s="4" t="s">
        <v>10</v>
      </c>
      <c r="H17441" s="4" t="s">
        <v>13</v>
      </c>
    </row>
    <row r="17442" spans="1:15">
      <c r="A17442" t="n">
        <v>118076</v>
      </c>
      <c r="B17442" s="47" t="n">
        <v>25</v>
      </c>
      <c r="C17442" s="7" t="n">
        <v>5</v>
      </c>
      <c r="D17442" s="7" t="n">
        <v>65535</v>
      </c>
      <c r="E17442" s="7" t="n">
        <v>65535</v>
      </c>
      <c r="F17442" s="7" t="n">
        <v>65535</v>
      </c>
      <c r="G17442" s="7" t="n">
        <v>65535</v>
      </c>
      <c r="H17442" s="7" t="n">
        <v>0</v>
      </c>
    </row>
    <row r="17443" spans="1:15">
      <c r="A17443" t="s">
        <v>4</v>
      </c>
      <c r="B17443" s="4" t="s">
        <v>5</v>
      </c>
      <c r="C17443" s="4" t="s">
        <v>10</v>
      </c>
      <c r="D17443" s="4" t="s">
        <v>13</v>
      </c>
      <c r="E17443" s="4" t="s">
        <v>111</v>
      </c>
      <c r="F17443" s="4" t="s">
        <v>13</v>
      </c>
      <c r="G17443" s="4" t="s">
        <v>13</v>
      </c>
    </row>
    <row r="17444" spans="1:15">
      <c r="A17444" t="n">
        <v>118087</v>
      </c>
      <c r="B17444" s="48" t="n">
        <v>24</v>
      </c>
      <c r="C17444" s="7" t="n">
        <v>65533</v>
      </c>
      <c r="D17444" s="7" t="n">
        <v>11</v>
      </c>
      <c r="E17444" s="7" t="s">
        <v>1561</v>
      </c>
      <c r="F17444" s="7" t="n">
        <v>2</v>
      </c>
      <c r="G17444" s="7" t="n">
        <v>0</v>
      </c>
    </row>
    <row r="17445" spans="1:15">
      <c r="A17445" t="s">
        <v>4</v>
      </c>
      <c r="B17445" s="4" t="s">
        <v>5</v>
      </c>
    </row>
    <row r="17446" spans="1:15">
      <c r="A17446" t="n">
        <v>118103</v>
      </c>
      <c r="B17446" s="33" t="n">
        <v>28</v>
      </c>
    </row>
    <row r="17447" spans="1:15">
      <c r="A17447" t="s">
        <v>4</v>
      </c>
      <c r="B17447" s="4" t="s">
        <v>5</v>
      </c>
      <c r="C17447" s="4" t="s">
        <v>13</v>
      </c>
    </row>
    <row r="17448" spans="1:15">
      <c r="A17448" t="n">
        <v>118104</v>
      </c>
      <c r="B17448" s="49" t="n">
        <v>27</v>
      </c>
      <c r="C17448" s="7" t="n">
        <v>0</v>
      </c>
    </row>
    <row r="17449" spans="1:15">
      <c r="A17449" t="s">
        <v>4</v>
      </c>
      <c r="B17449" s="4" t="s">
        <v>5</v>
      </c>
      <c r="C17449" s="4" t="s">
        <v>13</v>
      </c>
    </row>
    <row r="17450" spans="1:15">
      <c r="A17450" t="n">
        <v>118106</v>
      </c>
      <c r="B17450" s="49" t="n">
        <v>27</v>
      </c>
      <c r="C17450" s="7" t="n">
        <v>1</v>
      </c>
    </row>
    <row r="17451" spans="1:15">
      <c r="A17451" t="s">
        <v>4</v>
      </c>
      <c r="B17451" s="4" t="s">
        <v>5</v>
      </c>
      <c r="C17451" s="4" t="s">
        <v>13</v>
      </c>
      <c r="D17451" s="4" t="s">
        <v>10</v>
      </c>
      <c r="E17451" s="4" t="s">
        <v>10</v>
      </c>
      <c r="F17451" s="4" t="s">
        <v>10</v>
      </c>
      <c r="G17451" s="4" t="s">
        <v>10</v>
      </c>
      <c r="H17451" s="4" t="s">
        <v>13</v>
      </c>
    </row>
    <row r="17452" spans="1:15">
      <c r="A17452" t="n">
        <v>118108</v>
      </c>
      <c r="B17452" s="47" t="n">
        <v>25</v>
      </c>
      <c r="C17452" s="7" t="n">
        <v>5</v>
      </c>
      <c r="D17452" s="7" t="n">
        <v>65535</v>
      </c>
      <c r="E17452" s="7" t="n">
        <v>65535</v>
      </c>
      <c r="F17452" s="7" t="n">
        <v>65535</v>
      </c>
      <c r="G17452" s="7" t="n">
        <v>65535</v>
      </c>
      <c r="H17452" s="7" t="n">
        <v>0</v>
      </c>
    </row>
    <row r="17453" spans="1:15">
      <c r="A17453" t="s">
        <v>4</v>
      </c>
      <c r="B17453" s="4" t="s">
        <v>5</v>
      </c>
      <c r="C17453" s="4" t="s">
        <v>84</v>
      </c>
    </row>
    <row r="17454" spans="1:15">
      <c r="A17454" t="n">
        <v>118119</v>
      </c>
      <c r="B17454" s="29" t="n">
        <v>3</v>
      </c>
      <c r="C17454" s="16" t="n">
        <f t="normal" ca="1">A17470</f>
        <v>0</v>
      </c>
    </row>
    <row r="17455" spans="1:15">
      <c r="A17455" t="s">
        <v>4</v>
      </c>
      <c r="B17455" s="4" t="s">
        <v>5</v>
      </c>
      <c r="C17455" s="4" t="s">
        <v>13</v>
      </c>
      <c r="D17455" s="4" t="s">
        <v>10</v>
      </c>
      <c r="E17455" s="4" t="s">
        <v>69</v>
      </c>
      <c r="F17455" s="4" t="s">
        <v>10</v>
      </c>
      <c r="G17455" s="4" t="s">
        <v>9</v>
      </c>
      <c r="H17455" s="4" t="s">
        <v>9</v>
      </c>
      <c r="I17455" s="4" t="s">
        <v>10</v>
      </c>
      <c r="J17455" s="4" t="s">
        <v>10</v>
      </c>
      <c r="K17455" s="4" t="s">
        <v>9</v>
      </c>
      <c r="L17455" s="4" t="s">
        <v>9</v>
      </c>
      <c r="M17455" s="4" t="s">
        <v>9</v>
      </c>
      <c r="N17455" s="4" t="s">
        <v>9</v>
      </c>
      <c r="O17455" s="4" t="s">
        <v>6</v>
      </c>
    </row>
    <row r="17456" spans="1:15">
      <c r="A17456" t="n">
        <v>118124</v>
      </c>
      <c r="B17456" s="56" t="n">
        <v>50</v>
      </c>
      <c r="C17456" s="7" t="n">
        <v>0</v>
      </c>
      <c r="D17456" s="7" t="n">
        <v>12105</v>
      </c>
      <c r="E17456" s="7" t="n">
        <v>1</v>
      </c>
      <c r="F17456" s="7" t="n">
        <v>0</v>
      </c>
      <c r="G17456" s="7" t="n">
        <v>0</v>
      </c>
      <c r="H17456" s="7" t="n">
        <v>0</v>
      </c>
      <c r="I17456" s="7" t="n">
        <v>0</v>
      </c>
      <c r="J17456" s="7" t="n">
        <v>65533</v>
      </c>
      <c r="K17456" s="7" t="n">
        <v>0</v>
      </c>
      <c r="L17456" s="7" t="n">
        <v>0</v>
      </c>
      <c r="M17456" s="7" t="n">
        <v>0</v>
      </c>
      <c r="N17456" s="7" t="n">
        <v>0</v>
      </c>
      <c r="O17456" s="7" t="s">
        <v>12</v>
      </c>
    </row>
    <row r="17457" spans="1:15">
      <c r="A17457" t="s">
        <v>4</v>
      </c>
      <c r="B17457" s="4" t="s">
        <v>5</v>
      </c>
      <c r="C17457" s="4" t="s">
        <v>13</v>
      </c>
      <c r="D17457" s="4" t="s">
        <v>10</v>
      </c>
      <c r="E17457" s="4" t="s">
        <v>10</v>
      </c>
      <c r="F17457" s="4" t="s">
        <v>10</v>
      </c>
      <c r="G17457" s="4" t="s">
        <v>10</v>
      </c>
      <c r="H17457" s="4" t="s">
        <v>13</v>
      </c>
    </row>
    <row r="17458" spans="1:15">
      <c r="A17458" t="n">
        <v>118163</v>
      </c>
      <c r="B17458" s="47" t="n">
        <v>25</v>
      </c>
      <c r="C17458" s="7" t="n">
        <v>5</v>
      </c>
      <c r="D17458" s="7" t="n">
        <v>65535</v>
      </c>
      <c r="E17458" s="7" t="n">
        <v>65535</v>
      </c>
      <c r="F17458" s="7" t="n">
        <v>65535</v>
      </c>
      <c r="G17458" s="7" t="n">
        <v>65535</v>
      </c>
      <c r="H17458" s="7" t="n">
        <v>0</v>
      </c>
    </row>
    <row r="17459" spans="1:15">
      <c r="A17459" t="s">
        <v>4</v>
      </c>
      <c r="B17459" s="4" t="s">
        <v>5</v>
      </c>
      <c r="C17459" s="4" t="s">
        <v>10</v>
      </c>
      <c r="D17459" s="4" t="s">
        <v>13</v>
      </c>
      <c r="E17459" s="4" t="s">
        <v>111</v>
      </c>
      <c r="F17459" s="4" t="s">
        <v>13</v>
      </c>
      <c r="G17459" s="4" t="s">
        <v>13</v>
      </c>
    </row>
    <row r="17460" spans="1:15">
      <c r="A17460" t="n">
        <v>118174</v>
      </c>
      <c r="B17460" s="48" t="n">
        <v>24</v>
      </c>
      <c r="C17460" s="7" t="n">
        <v>65533</v>
      </c>
      <c r="D17460" s="7" t="n">
        <v>11</v>
      </c>
      <c r="E17460" s="7" t="s">
        <v>1562</v>
      </c>
      <c r="F17460" s="7" t="n">
        <v>2</v>
      </c>
      <c r="G17460" s="7" t="n">
        <v>0</v>
      </c>
    </row>
    <row r="17461" spans="1:15">
      <c r="A17461" t="s">
        <v>4</v>
      </c>
      <c r="B17461" s="4" t="s">
        <v>5</v>
      </c>
    </row>
    <row r="17462" spans="1:15">
      <c r="A17462" t="n">
        <v>118198</v>
      </c>
      <c r="B17462" s="33" t="n">
        <v>28</v>
      </c>
    </row>
    <row r="17463" spans="1:15">
      <c r="A17463" t="s">
        <v>4</v>
      </c>
      <c r="B17463" s="4" t="s">
        <v>5</v>
      </c>
      <c r="C17463" s="4" t="s">
        <v>13</v>
      </c>
    </row>
    <row r="17464" spans="1:15">
      <c r="A17464" t="n">
        <v>118199</v>
      </c>
      <c r="B17464" s="49" t="n">
        <v>27</v>
      </c>
      <c r="C17464" s="7" t="n">
        <v>0</v>
      </c>
    </row>
    <row r="17465" spans="1:15">
      <c r="A17465" t="s">
        <v>4</v>
      </c>
      <c r="B17465" s="4" t="s">
        <v>5</v>
      </c>
      <c r="C17465" s="4" t="s">
        <v>13</v>
      </c>
    </row>
    <row r="17466" spans="1:15">
      <c r="A17466" t="n">
        <v>118201</v>
      </c>
      <c r="B17466" s="49" t="n">
        <v>27</v>
      </c>
      <c r="C17466" s="7" t="n">
        <v>1</v>
      </c>
    </row>
    <row r="17467" spans="1:15">
      <c r="A17467" t="s">
        <v>4</v>
      </c>
      <c r="B17467" s="4" t="s">
        <v>5</v>
      </c>
      <c r="C17467" s="4" t="s">
        <v>13</v>
      </c>
      <c r="D17467" s="4" t="s">
        <v>10</v>
      </c>
      <c r="E17467" s="4" t="s">
        <v>10</v>
      </c>
      <c r="F17467" s="4" t="s">
        <v>10</v>
      </c>
      <c r="G17467" s="4" t="s">
        <v>10</v>
      </c>
      <c r="H17467" s="4" t="s">
        <v>13</v>
      </c>
    </row>
    <row r="17468" spans="1:15">
      <c r="A17468" t="n">
        <v>118203</v>
      </c>
      <c r="B17468" s="47" t="n">
        <v>25</v>
      </c>
      <c r="C17468" s="7" t="n">
        <v>5</v>
      </c>
      <c r="D17468" s="7" t="n">
        <v>65535</v>
      </c>
      <c r="E17468" s="7" t="n">
        <v>65535</v>
      </c>
      <c r="F17468" s="7" t="n">
        <v>65535</v>
      </c>
      <c r="G17468" s="7" t="n">
        <v>65535</v>
      </c>
      <c r="H17468" s="7" t="n">
        <v>0</v>
      </c>
    </row>
    <row r="17469" spans="1:15">
      <c r="A17469" t="s">
        <v>4</v>
      </c>
      <c r="B17469" s="4" t="s">
        <v>5</v>
      </c>
      <c r="C17469" s="4" t="s">
        <v>84</v>
      </c>
    </row>
    <row r="17470" spans="1:15">
      <c r="A17470" t="n">
        <v>118214</v>
      </c>
      <c r="B17470" s="29" t="n">
        <v>3</v>
      </c>
      <c r="C17470" s="16" t="n">
        <f t="normal" ca="1">A17486</f>
        <v>0</v>
      </c>
    </row>
    <row r="17471" spans="1:15">
      <c r="A17471" t="s">
        <v>4</v>
      </c>
      <c r="B17471" s="4" t="s">
        <v>5</v>
      </c>
      <c r="C17471" s="4" t="s">
        <v>13</v>
      </c>
      <c r="D17471" s="4" t="s">
        <v>10</v>
      </c>
      <c r="E17471" s="4" t="s">
        <v>69</v>
      </c>
      <c r="F17471" s="4" t="s">
        <v>10</v>
      </c>
      <c r="G17471" s="4" t="s">
        <v>9</v>
      </c>
      <c r="H17471" s="4" t="s">
        <v>9</v>
      </c>
      <c r="I17471" s="4" t="s">
        <v>10</v>
      </c>
      <c r="J17471" s="4" t="s">
        <v>10</v>
      </c>
      <c r="K17471" s="4" t="s">
        <v>9</v>
      </c>
      <c r="L17471" s="4" t="s">
        <v>9</v>
      </c>
      <c r="M17471" s="4" t="s">
        <v>9</v>
      </c>
      <c r="N17471" s="4" t="s">
        <v>9</v>
      </c>
      <c r="O17471" s="4" t="s">
        <v>6</v>
      </c>
    </row>
    <row r="17472" spans="1:15">
      <c r="A17472" t="n">
        <v>118219</v>
      </c>
      <c r="B17472" s="56" t="n">
        <v>50</v>
      </c>
      <c r="C17472" s="7" t="n">
        <v>0</v>
      </c>
      <c r="D17472" s="7" t="n">
        <v>12105</v>
      </c>
      <c r="E17472" s="7" t="n">
        <v>1</v>
      </c>
      <c r="F17472" s="7" t="n">
        <v>0</v>
      </c>
      <c r="G17472" s="7" t="n">
        <v>0</v>
      </c>
      <c r="H17472" s="7" t="n">
        <v>0</v>
      </c>
      <c r="I17472" s="7" t="n">
        <v>0</v>
      </c>
      <c r="J17472" s="7" t="n">
        <v>65533</v>
      </c>
      <c r="K17472" s="7" t="n">
        <v>0</v>
      </c>
      <c r="L17472" s="7" t="n">
        <v>0</v>
      </c>
      <c r="M17472" s="7" t="n">
        <v>0</v>
      </c>
      <c r="N17472" s="7" t="n">
        <v>0</v>
      </c>
      <c r="O17472" s="7" t="s">
        <v>12</v>
      </c>
    </row>
    <row r="17473" spans="1:15">
      <c r="A17473" t="s">
        <v>4</v>
      </c>
      <c r="B17473" s="4" t="s">
        <v>5</v>
      </c>
      <c r="C17473" s="4" t="s">
        <v>13</v>
      </c>
      <c r="D17473" s="4" t="s">
        <v>10</v>
      </c>
      <c r="E17473" s="4" t="s">
        <v>10</v>
      </c>
      <c r="F17473" s="4" t="s">
        <v>10</v>
      </c>
      <c r="G17473" s="4" t="s">
        <v>10</v>
      </c>
      <c r="H17473" s="4" t="s">
        <v>13</v>
      </c>
    </row>
    <row r="17474" spans="1:15">
      <c r="A17474" t="n">
        <v>118258</v>
      </c>
      <c r="B17474" s="47" t="n">
        <v>25</v>
      </c>
      <c r="C17474" s="7" t="n">
        <v>5</v>
      </c>
      <c r="D17474" s="7" t="n">
        <v>65535</v>
      </c>
      <c r="E17474" s="7" t="n">
        <v>65535</v>
      </c>
      <c r="F17474" s="7" t="n">
        <v>65535</v>
      </c>
      <c r="G17474" s="7" t="n">
        <v>65535</v>
      </c>
      <c r="H17474" s="7" t="n">
        <v>0</v>
      </c>
    </row>
    <row r="17475" spans="1:15">
      <c r="A17475" t="s">
        <v>4</v>
      </c>
      <c r="B17475" s="4" t="s">
        <v>5</v>
      </c>
      <c r="C17475" s="4" t="s">
        <v>10</v>
      </c>
      <c r="D17475" s="4" t="s">
        <v>13</v>
      </c>
      <c r="E17475" s="4" t="s">
        <v>111</v>
      </c>
      <c r="F17475" s="4" t="s">
        <v>13</v>
      </c>
      <c r="G17475" s="4" t="s">
        <v>13</v>
      </c>
    </row>
    <row r="17476" spans="1:15">
      <c r="A17476" t="n">
        <v>118269</v>
      </c>
      <c r="B17476" s="48" t="n">
        <v>24</v>
      </c>
      <c r="C17476" s="7" t="n">
        <v>65533</v>
      </c>
      <c r="D17476" s="7" t="n">
        <v>11</v>
      </c>
      <c r="E17476" s="7" t="s">
        <v>1563</v>
      </c>
      <c r="F17476" s="7" t="n">
        <v>2</v>
      </c>
      <c r="G17476" s="7" t="n">
        <v>0</v>
      </c>
    </row>
    <row r="17477" spans="1:15">
      <c r="A17477" t="s">
        <v>4</v>
      </c>
      <c r="B17477" s="4" t="s">
        <v>5</v>
      </c>
    </row>
    <row r="17478" spans="1:15">
      <c r="A17478" t="n">
        <v>118296</v>
      </c>
      <c r="B17478" s="33" t="n">
        <v>28</v>
      </c>
    </row>
    <row r="17479" spans="1:15">
      <c r="A17479" t="s">
        <v>4</v>
      </c>
      <c r="B17479" s="4" t="s">
        <v>5</v>
      </c>
      <c r="C17479" s="4" t="s">
        <v>13</v>
      </c>
    </row>
    <row r="17480" spans="1:15">
      <c r="A17480" t="n">
        <v>118297</v>
      </c>
      <c r="B17480" s="49" t="n">
        <v>27</v>
      </c>
      <c r="C17480" s="7" t="n">
        <v>0</v>
      </c>
    </row>
    <row r="17481" spans="1:15">
      <c r="A17481" t="s">
        <v>4</v>
      </c>
      <c r="B17481" s="4" t="s">
        <v>5</v>
      </c>
      <c r="C17481" s="4" t="s">
        <v>13</v>
      </c>
    </row>
    <row r="17482" spans="1:15">
      <c r="A17482" t="n">
        <v>118299</v>
      </c>
      <c r="B17482" s="49" t="n">
        <v>27</v>
      </c>
      <c r="C17482" s="7" t="n">
        <v>1</v>
      </c>
    </row>
    <row r="17483" spans="1:15">
      <c r="A17483" t="s">
        <v>4</v>
      </c>
      <c r="B17483" s="4" t="s">
        <v>5</v>
      </c>
      <c r="C17483" s="4" t="s">
        <v>13</v>
      </c>
      <c r="D17483" s="4" t="s">
        <v>10</v>
      </c>
      <c r="E17483" s="4" t="s">
        <v>10</v>
      </c>
      <c r="F17483" s="4" t="s">
        <v>10</v>
      </c>
      <c r="G17483" s="4" t="s">
        <v>10</v>
      </c>
      <c r="H17483" s="4" t="s">
        <v>13</v>
      </c>
    </row>
    <row r="17484" spans="1:15">
      <c r="A17484" t="n">
        <v>118301</v>
      </c>
      <c r="B17484" s="47" t="n">
        <v>25</v>
      </c>
      <c r="C17484" s="7" t="n">
        <v>5</v>
      </c>
      <c r="D17484" s="7" t="n">
        <v>65535</v>
      </c>
      <c r="E17484" s="7" t="n">
        <v>65535</v>
      </c>
      <c r="F17484" s="7" t="n">
        <v>65535</v>
      </c>
      <c r="G17484" s="7" t="n">
        <v>65535</v>
      </c>
      <c r="H17484" s="7" t="n">
        <v>0</v>
      </c>
    </row>
    <row r="17485" spans="1:15">
      <c r="A17485" t="s">
        <v>4</v>
      </c>
      <c r="B17485" s="4" t="s">
        <v>5</v>
      </c>
      <c r="C17485" s="4" t="s">
        <v>84</v>
      </c>
    </row>
    <row r="17486" spans="1:15">
      <c r="A17486" t="n">
        <v>118312</v>
      </c>
      <c r="B17486" s="29" t="n">
        <v>3</v>
      </c>
      <c r="C17486" s="16" t="n">
        <f t="normal" ca="1">A17730</f>
        <v>0</v>
      </c>
    </row>
    <row r="17487" spans="1:15">
      <c r="A17487" t="s">
        <v>4</v>
      </c>
      <c r="B17487" s="4" t="s">
        <v>5</v>
      </c>
      <c r="C17487" s="4" t="s">
        <v>13</v>
      </c>
      <c r="D17487" s="4" t="s">
        <v>10</v>
      </c>
      <c r="E17487" s="4" t="s">
        <v>9</v>
      </c>
    </row>
    <row r="17488" spans="1:15">
      <c r="A17488" t="n">
        <v>118317</v>
      </c>
      <c r="B17488" s="21" t="n">
        <v>101</v>
      </c>
      <c r="C17488" s="7" t="n">
        <v>1</v>
      </c>
      <c r="D17488" s="7" t="n">
        <v>358</v>
      </c>
      <c r="E17488" s="7" t="n">
        <v>99</v>
      </c>
    </row>
    <row r="17489" spans="1:8">
      <c r="A17489" t="s">
        <v>4</v>
      </c>
      <c r="B17489" s="4" t="s">
        <v>5</v>
      </c>
      <c r="C17489" s="4" t="s">
        <v>13</v>
      </c>
      <c r="D17489" s="4" t="s">
        <v>10</v>
      </c>
      <c r="E17489" s="4" t="s">
        <v>9</v>
      </c>
    </row>
    <row r="17490" spans="1:8">
      <c r="A17490" t="n">
        <v>118325</v>
      </c>
      <c r="B17490" s="21" t="n">
        <v>101</v>
      </c>
      <c r="C17490" s="7" t="n">
        <v>1</v>
      </c>
      <c r="D17490" s="7" t="n">
        <v>359</v>
      </c>
      <c r="E17490" s="7" t="n">
        <v>99</v>
      </c>
    </row>
    <row r="17491" spans="1:8">
      <c r="A17491" t="s">
        <v>4</v>
      </c>
      <c r="B17491" s="4" t="s">
        <v>5</v>
      </c>
      <c r="C17491" s="4" t="s">
        <v>13</v>
      </c>
      <c r="D17491" s="4" t="s">
        <v>10</v>
      </c>
      <c r="E17491" s="4" t="s">
        <v>9</v>
      </c>
    </row>
    <row r="17492" spans="1:8">
      <c r="A17492" t="n">
        <v>118333</v>
      </c>
      <c r="B17492" s="21" t="n">
        <v>101</v>
      </c>
      <c r="C17492" s="7" t="n">
        <v>1</v>
      </c>
      <c r="D17492" s="7" t="n">
        <v>360</v>
      </c>
      <c r="E17492" s="7" t="n">
        <v>99</v>
      </c>
    </row>
    <row r="17493" spans="1:8">
      <c r="A17493" t="s">
        <v>4</v>
      </c>
      <c r="B17493" s="4" t="s">
        <v>5</v>
      </c>
      <c r="C17493" s="4" t="s">
        <v>13</v>
      </c>
      <c r="D17493" s="4" t="s">
        <v>10</v>
      </c>
      <c r="E17493" s="4" t="s">
        <v>9</v>
      </c>
    </row>
    <row r="17494" spans="1:8">
      <c r="A17494" t="n">
        <v>118341</v>
      </c>
      <c r="B17494" s="21" t="n">
        <v>101</v>
      </c>
      <c r="C17494" s="7" t="n">
        <v>1</v>
      </c>
      <c r="D17494" s="7" t="n">
        <v>361</v>
      </c>
      <c r="E17494" s="7" t="n">
        <v>99</v>
      </c>
    </row>
    <row r="17495" spans="1:8">
      <c r="A17495" t="s">
        <v>4</v>
      </c>
      <c r="B17495" s="4" t="s">
        <v>5</v>
      </c>
      <c r="C17495" s="4" t="s">
        <v>13</v>
      </c>
      <c r="D17495" s="4" t="s">
        <v>10</v>
      </c>
      <c r="E17495" s="4" t="s">
        <v>9</v>
      </c>
    </row>
    <row r="17496" spans="1:8">
      <c r="A17496" t="n">
        <v>118349</v>
      </c>
      <c r="B17496" s="21" t="n">
        <v>101</v>
      </c>
      <c r="C17496" s="7" t="n">
        <v>1</v>
      </c>
      <c r="D17496" s="7" t="n">
        <v>362</v>
      </c>
      <c r="E17496" s="7" t="n">
        <v>99</v>
      </c>
    </row>
    <row r="17497" spans="1:8">
      <c r="A17497" t="s">
        <v>4</v>
      </c>
      <c r="B17497" s="4" t="s">
        <v>5</v>
      </c>
      <c r="C17497" s="4" t="s">
        <v>13</v>
      </c>
      <c r="D17497" s="4" t="s">
        <v>10</v>
      </c>
      <c r="E17497" s="4" t="s">
        <v>9</v>
      </c>
    </row>
    <row r="17498" spans="1:8">
      <c r="A17498" t="n">
        <v>118357</v>
      </c>
      <c r="B17498" s="21" t="n">
        <v>101</v>
      </c>
      <c r="C17498" s="7" t="n">
        <v>1</v>
      </c>
      <c r="D17498" s="7" t="n">
        <v>363</v>
      </c>
      <c r="E17498" s="7" t="n">
        <v>99</v>
      </c>
    </row>
    <row r="17499" spans="1:8">
      <c r="A17499" t="s">
        <v>4</v>
      </c>
      <c r="B17499" s="4" t="s">
        <v>5</v>
      </c>
      <c r="C17499" s="4" t="s">
        <v>13</v>
      </c>
      <c r="D17499" s="4" t="s">
        <v>10</v>
      </c>
      <c r="E17499" s="4" t="s">
        <v>9</v>
      </c>
    </row>
    <row r="17500" spans="1:8">
      <c r="A17500" t="n">
        <v>118365</v>
      </c>
      <c r="B17500" s="21" t="n">
        <v>101</v>
      </c>
      <c r="C17500" s="7" t="n">
        <v>1</v>
      </c>
      <c r="D17500" s="7" t="n">
        <v>364</v>
      </c>
      <c r="E17500" s="7" t="n">
        <v>99</v>
      </c>
    </row>
    <row r="17501" spans="1:8">
      <c r="A17501" t="s">
        <v>4</v>
      </c>
      <c r="B17501" s="4" t="s">
        <v>5</v>
      </c>
      <c r="C17501" s="4" t="s">
        <v>13</v>
      </c>
      <c r="D17501" s="4" t="s">
        <v>10</v>
      </c>
      <c r="E17501" s="4" t="s">
        <v>9</v>
      </c>
    </row>
    <row r="17502" spans="1:8">
      <c r="A17502" t="n">
        <v>118373</v>
      </c>
      <c r="B17502" s="21" t="n">
        <v>101</v>
      </c>
      <c r="C17502" s="7" t="n">
        <v>1</v>
      </c>
      <c r="D17502" s="7" t="n">
        <v>365</v>
      </c>
      <c r="E17502" s="7" t="n">
        <v>99</v>
      </c>
    </row>
    <row r="17503" spans="1:8">
      <c r="A17503" t="s">
        <v>4</v>
      </c>
      <c r="B17503" s="4" t="s">
        <v>5</v>
      </c>
      <c r="C17503" s="4" t="s">
        <v>13</v>
      </c>
      <c r="D17503" s="4" t="s">
        <v>10</v>
      </c>
      <c r="E17503" s="4" t="s">
        <v>9</v>
      </c>
    </row>
    <row r="17504" spans="1:8">
      <c r="A17504" t="n">
        <v>118381</v>
      </c>
      <c r="B17504" s="21" t="n">
        <v>101</v>
      </c>
      <c r="C17504" s="7" t="n">
        <v>1</v>
      </c>
      <c r="D17504" s="7" t="n">
        <v>366</v>
      </c>
      <c r="E17504" s="7" t="n">
        <v>99</v>
      </c>
    </row>
    <row r="17505" spans="1:5">
      <c r="A17505" t="s">
        <v>4</v>
      </c>
      <c r="B17505" s="4" t="s">
        <v>5</v>
      </c>
      <c r="C17505" s="4" t="s">
        <v>13</v>
      </c>
      <c r="D17505" s="4" t="s">
        <v>10</v>
      </c>
      <c r="E17505" s="4" t="s">
        <v>9</v>
      </c>
    </row>
    <row r="17506" spans="1:5">
      <c r="A17506" t="n">
        <v>118389</v>
      </c>
      <c r="B17506" s="21" t="n">
        <v>101</v>
      </c>
      <c r="C17506" s="7" t="n">
        <v>1</v>
      </c>
      <c r="D17506" s="7" t="n">
        <v>367</v>
      </c>
      <c r="E17506" s="7" t="n">
        <v>99</v>
      </c>
    </row>
    <row r="17507" spans="1:5">
      <c r="A17507" t="s">
        <v>4</v>
      </c>
      <c r="B17507" s="4" t="s">
        <v>5</v>
      </c>
      <c r="C17507" s="4" t="s">
        <v>13</v>
      </c>
      <c r="D17507" s="4" t="s">
        <v>10</v>
      </c>
      <c r="E17507" s="4" t="s">
        <v>9</v>
      </c>
    </row>
    <row r="17508" spans="1:5">
      <c r="A17508" t="n">
        <v>118397</v>
      </c>
      <c r="B17508" s="21" t="n">
        <v>101</v>
      </c>
      <c r="C17508" s="7" t="n">
        <v>10</v>
      </c>
      <c r="D17508" s="7" t="n">
        <v>358</v>
      </c>
      <c r="E17508" s="7" t="n">
        <v>0</v>
      </c>
    </row>
    <row r="17509" spans="1:5">
      <c r="A17509" t="s">
        <v>4</v>
      </c>
      <c r="B17509" s="4" t="s">
        <v>5</v>
      </c>
      <c r="C17509" s="4" t="s">
        <v>13</v>
      </c>
      <c r="D17509" s="4" t="s">
        <v>10</v>
      </c>
      <c r="E17509" s="4" t="s">
        <v>9</v>
      </c>
    </row>
    <row r="17510" spans="1:5">
      <c r="A17510" t="n">
        <v>118405</v>
      </c>
      <c r="B17510" s="21" t="n">
        <v>101</v>
      </c>
      <c r="C17510" s="7" t="n">
        <v>10</v>
      </c>
      <c r="D17510" s="7" t="n">
        <v>359</v>
      </c>
      <c r="E17510" s="7" t="n">
        <v>0</v>
      </c>
    </row>
    <row r="17511" spans="1:5">
      <c r="A17511" t="s">
        <v>4</v>
      </c>
      <c r="B17511" s="4" t="s">
        <v>5</v>
      </c>
      <c r="C17511" s="4" t="s">
        <v>13</v>
      </c>
      <c r="D17511" s="4" t="s">
        <v>10</v>
      </c>
      <c r="E17511" s="4" t="s">
        <v>9</v>
      </c>
    </row>
    <row r="17512" spans="1:5">
      <c r="A17512" t="n">
        <v>118413</v>
      </c>
      <c r="B17512" s="21" t="n">
        <v>101</v>
      </c>
      <c r="C17512" s="7" t="n">
        <v>10</v>
      </c>
      <c r="D17512" s="7" t="n">
        <v>360</v>
      </c>
      <c r="E17512" s="7" t="n">
        <v>0</v>
      </c>
    </row>
    <row r="17513" spans="1:5">
      <c r="A17513" t="s">
        <v>4</v>
      </c>
      <c r="B17513" s="4" t="s">
        <v>5</v>
      </c>
      <c r="C17513" s="4" t="s">
        <v>13</v>
      </c>
      <c r="D17513" s="4" t="s">
        <v>10</v>
      </c>
      <c r="E17513" s="4" t="s">
        <v>9</v>
      </c>
    </row>
    <row r="17514" spans="1:5">
      <c r="A17514" t="n">
        <v>118421</v>
      </c>
      <c r="B17514" s="21" t="n">
        <v>101</v>
      </c>
      <c r="C17514" s="7" t="n">
        <v>10</v>
      </c>
      <c r="D17514" s="7" t="n">
        <v>361</v>
      </c>
      <c r="E17514" s="7" t="n">
        <v>0</v>
      </c>
    </row>
    <row r="17515" spans="1:5">
      <c r="A17515" t="s">
        <v>4</v>
      </c>
      <c r="B17515" s="4" t="s">
        <v>5</v>
      </c>
      <c r="C17515" s="4" t="s">
        <v>13</v>
      </c>
      <c r="D17515" s="4" t="s">
        <v>10</v>
      </c>
      <c r="E17515" s="4" t="s">
        <v>9</v>
      </c>
    </row>
    <row r="17516" spans="1:5">
      <c r="A17516" t="n">
        <v>118429</v>
      </c>
      <c r="B17516" s="21" t="n">
        <v>101</v>
      </c>
      <c r="C17516" s="7" t="n">
        <v>10</v>
      </c>
      <c r="D17516" s="7" t="n">
        <v>362</v>
      </c>
      <c r="E17516" s="7" t="n">
        <v>0</v>
      </c>
    </row>
    <row r="17517" spans="1:5">
      <c r="A17517" t="s">
        <v>4</v>
      </c>
      <c r="B17517" s="4" t="s">
        <v>5</v>
      </c>
      <c r="C17517" s="4" t="s">
        <v>13</v>
      </c>
      <c r="D17517" s="4" t="s">
        <v>10</v>
      </c>
      <c r="E17517" s="4" t="s">
        <v>9</v>
      </c>
    </row>
    <row r="17518" spans="1:5">
      <c r="A17518" t="n">
        <v>118437</v>
      </c>
      <c r="B17518" s="21" t="n">
        <v>101</v>
      </c>
      <c r="C17518" s="7" t="n">
        <v>10</v>
      </c>
      <c r="D17518" s="7" t="n">
        <v>363</v>
      </c>
      <c r="E17518" s="7" t="n">
        <v>0</v>
      </c>
    </row>
    <row r="17519" spans="1:5">
      <c r="A17519" t="s">
        <v>4</v>
      </c>
      <c r="B17519" s="4" t="s">
        <v>5</v>
      </c>
      <c r="C17519" s="4" t="s">
        <v>13</v>
      </c>
      <c r="D17519" s="4" t="s">
        <v>10</v>
      </c>
      <c r="E17519" s="4" t="s">
        <v>9</v>
      </c>
    </row>
    <row r="17520" spans="1:5">
      <c r="A17520" t="n">
        <v>118445</v>
      </c>
      <c r="B17520" s="21" t="n">
        <v>101</v>
      </c>
      <c r="C17520" s="7" t="n">
        <v>10</v>
      </c>
      <c r="D17520" s="7" t="n">
        <v>364</v>
      </c>
      <c r="E17520" s="7" t="n">
        <v>0</v>
      </c>
    </row>
    <row r="17521" spans="1:5">
      <c r="A17521" t="s">
        <v>4</v>
      </c>
      <c r="B17521" s="4" t="s">
        <v>5</v>
      </c>
      <c r="C17521" s="4" t="s">
        <v>13</v>
      </c>
      <c r="D17521" s="4" t="s">
        <v>10</v>
      </c>
      <c r="E17521" s="4" t="s">
        <v>9</v>
      </c>
    </row>
    <row r="17522" spans="1:5">
      <c r="A17522" t="n">
        <v>118453</v>
      </c>
      <c r="B17522" s="21" t="n">
        <v>101</v>
      </c>
      <c r="C17522" s="7" t="n">
        <v>10</v>
      </c>
      <c r="D17522" s="7" t="n">
        <v>365</v>
      </c>
      <c r="E17522" s="7" t="n">
        <v>0</v>
      </c>
    </row>
    <row r="17523" spans="1:5">
      <c r="A17523" t="s">
        <v>4</v>
      </c>
      <c r="B17523" s="4" t="s">
        <v>5</v>
      </c>
      <c r="C17523" s="4" t="s">
        <v>13</v>
      </c>
      <c r="D17523" s="4" t="s">
        <v>10</v>
      </c>
      <c r="E17523" s="4" t="s">
        <v>9</v>
      </c>
    </row>
    <row r="17524" spans="1:5">
      <c r="A17524" t="n">
        <v>118461</v>
      </c>
      <c r="B17524" s="21" t="n">
        <v>101</v>
      </c>
      <c r="C17524" s="7" t="n">
        <v>10</v>
      </c>
      <c r="D17524" s="7" t="n">
        <v>366</v>
      </c>
      <c r="E17524" s="7" t="n">
        <v>0</v>
      </c>
    </row>
    <row r="17525" spans="1:5">
      <c r="A17525" t="s">
        <v>4</v>
      </c>
      <c r="B17525" s="4" t="s">
        <v>5</v>
      </c>
      <c r="C17525" s="4" t="s">
        <v>13</v>
      </c>
      <c r="D17525" s="4" t="s">
        <v>10</v>
      </c>
      <c r="E17525" s="4" t="s">
        <v>9</v>
      </c>
    </row>
    <row r="17526" spans="1:5">
      <c r="A17526" t="n">
        <v>118469</v>
      </c>
      <c r="B17526" s="21" t="n">
        <v>101</v>
      </c>
      <c r="C17526" s="7" t="n">
        <v>10</v>
      </c>
      <c r="D17526" s="7" t="n">
        <v>367</v>
      </c>
      <c r="E17526" s="7" t="n">
        <v>0</v>
      </c>
    </row>
    <row r="17527" spans="1:5">
      <c r="A17527" t="s">
        <v>4</v>
      </c>
      <c r="B17527" s="4" t="s">
        <v>5</v>
      </c>
      <c r="C17527" s="4" t="s">
        <v>13</v>
      </c>
      <c r="D17527" s="4" t="s">
        <v>10</v>
      </c>
      <c r="E17527" s="4" t="s">
        <v>9</v>
      </c>
    </row>
    <row r="17528" spans="1:5">
      <c r="A17528" t="n">
        <v>118477</v>
      </c>
      <c r="B17528" s="21" t="n">
        <v>101</v>
      </c>
      <c r="C17528" s="7" t="n">
        <v>0</v>
      </c>
      <c r="D17528" s="7" t="n">
        <v>368</v>
      </c>
      <c r="E17528" s="7" t="n">
        <v>1</v>
      </c>
    </row>
    <row r="17529" spans="1:5">
      <c r="A17529" t="s">
        <v>4</v>
      </c>
      <c r="B17529" s="4" t="s">
        <v>5</v>
      </c>
      <c r="C17529" s="4" t="s">
        <v>13</v>
      </c>
      <c r="D17529" s="4" t="s">
        <v>10</v>
      </c>
      <c r="E17529" s="4" t="s">
        <v>9</v>
      </c>
    </row>
    <row r="17530" spans="1:5">
      <c r="A17530" t="n">
        <v>118485</v>
      </c>
      <c r="B17530" s="21" t="n">
        <v>101</v>
      </c>
      <c r="C17530" s="7" t="n">
        <v>0</v>
      </c>
      <c r="D17530" s="7" t="n">
        <v>369</v>
      </c>
      <c r="E17530" s="7" t="n">
        <v>1</v>
      </c>
    </row>
    <row r="17531" spans="1:5">
      <c r="A17531" t="s">
        <v>4</v>
      </c>
      <c r="B17531" s="4" t="s">
        <v>5</v>
      </c>
      <c r="C17531" s="4" t="s">
        <v>13</v>
      </c>
      <c r="D17531" s="4" t="s">
        <v>10</v>
      </c>
      <c r="E17531" s="4" t="s">
        <v>9</v>
      </c>
    </row>
    <row r="17532" spans="1:5">
      <c r="A17532" t="n">
        <v>118493</v>
      </c>
      <c r="B17532" s="21" t="n">
        <v>101</v>
      </c>
      <c r="C17532" s="7" t="n">
        <v>0</v>
      </c>
      <c r="D17532" s="7" t="n">
        <v>370</v>
      </c>
      <c r="E17532" s="7" t="n">
        <v>1</v>
      </c>
    </row>
    <row r="17533" spans="1:5">
      <c r="A17533" t="s">
        <v>4</v>
      </c>
      <c r="B17533" s="4" t="s">
        <v>5</v>
      </c>
      <c r="C17533" s="4" t="s">
        <v>13</v>
      </c>
      <c r="D17533" s="4" t="s">
        <v>10</v>
      </c>
      <c r="E17533" s="4" t="s">
        <v>9</v>
      </c>
    </row>
    <row r="17534" spans="1:5">
      <c r="A17534" t="n">
        <v>118501</v>
      </c>
      <c r="B17534" s="21" t="n">
        <v>101</v>
      </c>
      <c r="C17534" s="7" t="n">
        <v>0</v>
      </c>
      <c r="D17534" s="7" t="n">
        <v>371</v>
      </c>
      <c r="E17534" s="7" t="n">
        <v>1</v>
      </c>
    </row>
    <row r="17535" spans="1:5">
      <c r="A17535" t="s">
        <v>4</v>
      </c>
      <c r="B17535" s="4" t="s">
        <v>5</v>
      </c>
      <c r="C17535" s="4" t="s">
        <v>13</v>
      </c>
      <c r="D17535" s="4" t="s">
        <v>10</v>
      </c>
      <c r="E17535" s="4" t="s">
        <v>9</v>
      </c>
    </row>
    <row r="17536" spans="1:5">
      <c r="A17536" t="n">
        <v>118509</v>
      </c>
      <c r="B17536" s="21" t="n">
        <v>101</v>
      </c>
      <c r="C17536" s="7" t="n">
        <v>0</v>
      </c>
      <c r="D17536" s="7" t="n">
        <v>372</v>
      </c>
      <c r="E17536" s="7" t="n">
        <v>1</v>
      </c>
    </row>
    <row r="17537" spans="1:5">
      <c r="A17537" t="s">
        <v>4</v>
      </c>
      <c r="B17537" s="4" t="s">
        <v>5</v>
      </c>
      <c r="C17537" s="4" t="s">
        <v>13</v>
      </c>
      <c r="D17537" s="4" t="s">
        <v>10</v>
      </c>
      <c r="E17537" s="4" t="s">
        <v>69</v>
      </c>
    </row>
    <row r="17538" spans="1:5">
      <c r="A17538" t="n">
        <v>118517</v>
      </c>
      <c r="B17538" s="39" t="n">
        <v>58</v>
      </c>
      <c r="C17538" s="7" t="n">
        <v>0</v>
      </c>
      <c r="D17538" s="7" t="n">
        <v>300</v>
      </c>
      <c r="E17538" s="7" t="n">
        <v>0.300000011920929</v>
      </c>
    </row>
    <row r="17539" spans="1:5">
      <c r="A17539" t="s">
        <v>4</v>
      </c>
      <c r="B17539" s="4" t="s">
        <v>5</v>
      </c>
      <c r="C17539" s="4" t="s">
        <v>13</v>
      </c>
      <c r="D17539" s="4" t="s">
        <v>10</v>
      </c>
    </row>
    <row r="17540" spans="1:5">
      <c r="A17540" t="n">
        <v>118525</v>
      </c>
      <c r="B17540" s="39" t="n">
        <v>58</v>
      </c>
      <c r="C17540" s="7" t="n">
        <v>255</v>
      </c>
      <c r="D17540" s="7" t="n">
        <v>0</v>
      </c>
    </row>
    <row r="17541" spans="1:5">
      <c r="A17541" t="s">
        <v>4</v>
      </c>
      <c r="B17541" s="4" t="s">
        <v>5</v>
      </c>
      <c r="C17541" s="4" t="s">
        <v>10</v>
      </c>
    </row>
    <row r="17542" spans="1:5">
      <c r="A17542" t="n">
        <v>118529</v>
      </c>
      <c r="B17542" s="53" t="n">
        <v>16</v>
      </c>
      <c r="C17542" s="7" t="n">
        <v>300</v>
      </c>
    </row>
    <row r="17543" spans="1:5">
      <c r="A17543" t="s">
        <v>4</v>
      </c>
      <c r="B17543" s="4" t="s">
        <v>5</v>
      </c>
      <c r="C17543" s="4" t="s">
        <v>13</v>
      </c>
      <c r="D17543" s="4" t="s">
        <v>10</v>
      </c>
      <c r="E17543" s="4" t="s">
        <v>69</v>
      </c>
      <c r="F17543" s="4" t="s">
        <v>10</v>
      </c>
      <c r="G17543" s="4" t="s">
        <v>9</v>
      </c>
      <c r="H17543" s="4" t="s">
        <v>9</v>
      </c>
      <c r="I17543" s="4" t="s">
        <v>10</v>
      </c>
      <c r="J17543" s="4" t="s">
        <v>10</v>
      </c>
      <c r="K17543" s="4" t="s">
        <v>9</v>
      </c>
      <c r="L17543" s="4" t="s">
        <v>9</v>
      </c>
      <c r="M17543" s="4" t="s">
        <v>9</v>
      </c>
      <c r="N17543" s="4" t="s">
        <v>9</v>
      </c>
      <c r="O17543" s="4" t="s">
        <v>6</v>
      </c>
    </row>
    <row r="17544" spans="1:5">
      <c r="A17544" t="n">
        <v>118532</v>
      </c>
      <c r="B17544" s="56" t="n">
        <v>50</v>
      </c>
      <c r="C17544" s="7" t="n">
        <v>0</v>
      </c>
      <c r="D17544" s="7" t="n">
        <v>12105</v>
      </c>
      <c r="E17544" s="7" t="n">
        <v>1</v>
      </c>
      <c r="F17544" s="7" t="n">
        <v>0</v>
      </c>
      <c r="G17544" s="7" t="n">
        <v>0</v>
      </c>
      <c r="H17544" s="7" t="n">
        <v>0</v>
      </c>
      <c r="I17544" s="7" t="n">
        <v>0</v>
      </c>
      <c r="J17544" s="7" t="n">
        <v>65533</v>
      </c>
      <c r="K17544" s="7" t="n">
        <v>0</v>
      </c>
      <c r="L17544" s="7" t="n">
        <v>0</v>
      </c>
      <c r="M17544" s="7" t="n">
        <v>0</v>
      </c>
      <c r="N17544" s="7" t="n">
        <v>0</v>
      </c>
      <c r="O17544" s="7" t="s">
        <v>12</v>
      </c>
    </row>
    <row r="17545" spans="1:5">
      <c r="A17545" t="s">
        <v>4</v>
      </c>
      <c r="B17545" s="4" t="s">
        <v>5</v>
      </c>
      <c r="C17545" s="4" t="s">
        <v>13</v>
      </c>
      <c r="D17545" s="4" t="s">
        <v>10</v>
      </c>
      <c r="E17545" s="4" t="s">
        <v>10</v>
      </c>
      <c r="F17545" s="4" t="s">
        <v>10</v>
      </c>
      <c r="G17545" s="4" t="s">
        <v>10</v>
      </c>
      <c r="H17545" s="4" t="s">
        <v>13</v>
      </c>
    </row>
    <row r="17546" spans="1:5">
      <c r="A17546" t="n">
        <v>118571</v>
      </c>
      <c r="B17546" s="47" t="n">
        <v>25</v>
      </c>
      <c r="C17546" s="7" t="n">
        <v>5</v>
      </c>
      <c r="D17546" s="7" t="n">
        <v>65535</v>
      </c>
      <c r="E17546" s="7" t="n">
        <v>65535</v>
      </c>
      <c r="F17546" s="7" t="n">
        <v>65535</v>
      </c>
      <c r="G17546" s="7" t="n">
        <v>65535</v>
      </c>
      <c r="H17546" s="7" t="n">
        <v>0</v>
      </c>
    </row>
    <row r="17547" spans="1:5">
      <c r="A17547" t="s">
        <v>4</v>
      </c>
      <c r="B17547" s="4" t="s">
        <v>5</v>
      </c>
      <c r="C17547" s="4" t="s">
        <v>10</v>
      </c>
      <c r="D17547" s="4" t="s">
        <v>13</v>
      </c>
      <c r="E17547" s="4" t="s">
        <v>111</v>
      </c>
      <c r="F17547" s="4" t="s">
        <v>13</v>
      </c>
      <c r="G17547" s="4" t="s">
        <v>13</v>
      </c>
    </row>
    <row r="17548" spans="1:5">
      <c r="A17548" t="n">
        <v>118582</v>
      </c>
      <c r="B17548" s="48" t="n">
        <v>24</v>
      </c>
      <c r="C17548" s="7" t="n">
        <v>65533</v>
      </c>
      <c r="D17548" s="7" t="n">
        <v>11</v>
      </c>
      <c r="E17548" s="7" t="s">
        <v>1564</v>
      </c>
      <c r="F17548" s="7" t="n">
        <v>2</v>
      </c>
      <c r="G17548" s="7" t="n">
        <v>0</v>
      </c>
    </row>
    <row r="17549" spans="1:5">
      <c r="A17549" t="s">
        <v>4</v>
      </c>
      <c r="B17549" s="4" t="s">
        <v>5</v>
      </c>
    </row>
    <row r="17550" spans="1:5">
      <c r="A17550" t="n">
        <v>118600</v>
      </c>
      <c r="B17550" s="33" t="n">
        <v>28</v>
      </c>
    </row>
    <row r="17551" spans="1:5">
      <c r="A17551" t="s">
        <v>4</v>
      </c>
      <c r="B17551" s="4" t="s">
        <v>5</v>
      </c>
      <c r="C17551" s="4" t="s">
        <v>13</v>
      </c>
    </row>
    <row r="17552" spans="1:5">
      <c r="A17552" t="n">
        <v>118601</v>
      </c>
      <c r="B17552" s="49" t="n">
        <v>27</v>
      </c>
      <c r="C17552" s="7" t="n">
        <v>0</v>
      </c>
    </row>
    <row r="17553" spans="1:15">
      <c r="A17553" t="s">
        <v>4</v>
      </c>
      <c r="B17553" s="4" t="s">
        <v>5</v>
      </c>
      <c r="C17553" s="4" t="s">
        <v>13</v>
      </c>
    </row>
    <row r="17554" spans="1:15">
      <c r="A17554" t="n">
        <v>118603</v>
      </c>
      <c r="B17554" s="49" t="n">
        <v>27</v>
      </c>
      <c r="C17554" s="7" t="n">
        <v>1</v>
      </c>
    </row>
    <row r="17555" spans="1:15">
      <c r="A17555" t="s">
        <v>4</v>
      </c>
      <c r="B17555" s="4" t="s">
        <v>5</v>
      </c>
      <c r="C17555" s="4" t="s">
        <v>13</v>
      </c>
      <c r="D17555" s="4" t="s">
        <v>10</v>
      </c>
      <c r="E17555" s="4" t="s">
        <v>10</v>
      </c>
      <c r="F17555" s="4" t="s">
        <v>10</v>
      </c>
      <c r="G17555" s="4" t="s">
        <v>10</v>
      </c>
      <c r="H17555" s="4" t="s">
        <v>13</v>
      </c>
    </row>
    <row r="17556" spans="1:15">
      <c r="A17556" t="n">
        <v>118605</v>
      </c>
      <c r="B17556" s="47" t="n">
        <v>25</v>
      </c>
      <c r="C17556" s="7" t="n">
        <v>5</v>
      </c>
      <c r="D17556" s="7" t="n">
        <v>65535</v>
      </c>
      <c r="E17556" s="7" t="n">
        <v>65535</v>
      </c>
      <c r="F17556" s="7" t="n">
        <v>65535</v>
      </c>
      <c r="G17556" s="7" t="n">
        <v>65535</v>
      </c>
      <c r="H17556" s="7" t="n">
        <v>0</v>
      </c>
    </row>
    <row r="17557" spans="1:15">
      <c r="A17557" t="s">
        <v>4</v>
      </c>
      <c r="B17557" s="4" t="s">
        <v>5</v>
      </c>
      <c r="C17557" s="4" t="s">
        <v>10</v>
      </c>
    </row>
    <row r="17558" spans="1:15">
      <c r="A17558" t="n">
        <v>118616</v>
      </c>
      <c r="B17558" s="53" t="n">
        <v>16</v>
      </c>
      <c r="C17558" s="7" t="n">
        <v>300</v>
      </c>
    </row>
    <row r="17559" spans="1:15">
      <c r="A17559" t="s">
        <v>4</v>
      </c>
      <c r="B17559" s="4" t="s">
        <v>5</v>
      </c>
      <c r="C17559" s="4" t="s">
        <v>13</v>
      </c>
      <c r="D17559" s="4" t="s">
        <v>10</v>
      </c>
      <c r="E17559" s="4" t="s">
        <v>69</v>
      </c>
    </row>
    <row r="17560" spans="1:15">
      <c r="A17560" t="n">
        <v>118619</v>
      </c>
      <c r="B17560" s="39" t="n">
        <v>58</v>
      </c>
      <c r="C17560" s="7" t="n">
        <v>100</v>
      </c>
      <c r="D17560" s="7" t="n">
        <v>300</v>
      </c>
      <c r="E17560" s="7" t="n">
        <v>0.300000011920929</v>
      </c>
    </row>
    <row r="17561" spans="1:15">
      <c r="A17561" t="s">
        <v>4</v>
      </c>
      <c r="B17561" s="4" t="s">
        <v>5</v>
      </c>
      <c r="C17561" s="4" t="s">
        <v>13</v>
      </c>
      <c r="D17561" s="4" t="s">
        <v>10</v>
      </c>
    </row>
    <row r="17562" spans="1:15">
      <c r="A17562" t="n">
        <v>118627</v>
      </c>
      <c r="B17562" s="39" t="n">
        <v>58</v>
      </c>
      <c r="C17562" s="7" t="n">
        <v>255</v>
      </c>
      <c r="D17562" s="7" t="n">
        <v>0</v>
      </c>
    </row>
    <row r="17563" spans="1:15">
      <c r="A17563" t="s">
        <v>4</v>
      </c>
      <c r="B17563" s="4" t="s">
        <v>5</v>
      </c>
      <c r="C17563" s="4" t="s">
        <v>84</v>
      </c>
    </row>
    <row r="17564" spans="1:15">
      <c r="A17564" t="n">
        <v>118631</v>
      </c>
      <c r="B17564" s="29" t="n">
        <v>3</v>
      </c>
      <c r="C17564" s="16" t="n">
        <f t="normal" ca="1">A17730</f>
        <v>0</v>
      </c>
    </row>
    <row r="17565" spans="1:15">
      <c r="A17565" t="s">
        <v>4</v>
      </c>
      <c r="B17565" s="4" t="s">
        <v>5</v>
      </c>
      <c r="C17565" s="4" t="s">
        <v>13</v>
      </c>
      <c r="D17565" s="4" t="s">
        <v>10</v>
      </c>
      <c r="E17565" s="4" t="s">
        <v>9</v>
      </c>
    </row>
    <row r="17566" spans="1:15">
      <c r="A17566" t="n">
        <v>118636</v>
      </c>
      <c r="B17566" s="21" t="n">
        <v>101</v>
      </c>
      <c r="C17566" s="7" t="n">
        <v>1</v>
      </c>
      <c r="D17566" s="7" t="n">
        <v>363</v>
      </c>
      <c r="E17566" s="7" t="n">
        <v>99</v>
      </c>
    </row>
    <row r="17567" spans="1:15">
      <c r="A17567" t="s">
        <v>4</v>
      </c>
      <c r="B17567" s="4" t="s">
        <v>5</v>
      </c>
      <c r="C17567" s="4" t="s">
        <v>13</v>
      </c>
      <c r="D17567" s="4" t="s">
        <v>10</v>
      </c>
      <c r="E17567" s="4" t="s">
        <v>9</v>
      </c>
    </row>
    <row r="17568" spans="1:15">
      <c r="A17568" t="n">
        <v>118644</v>
      </c>
      <c r="B17568" s="21" t="n">
        <v>101</v>
      </c>
      <c r="C17568" s="7" t="n">
        <v>1</v>
      </c>
      <c r="D17568" s="7" t="n">
        <v>364</v>
      </c>
      <c r="E17568" s="7" t="n">
        <v>99</v>
      </c>
    </row>
    <row r="17569" spans="1:8">
      <c r="A17569" t="s">
        <v>4</v>
      </c>
      <c r="B17569" s="4" t="s">
        <v>5</v>
      </c>
      <c r="C17569" s="4" t="s">
        <v>13</v>
      </c>
      <c r="D17569" s="4" t="s">
        <v>10</v>
      </c>
      <c r="E17569" s="4" t="s">
        <v>9</v>
      </c>
    </row>
    <row r="17570" spans="1:8">
      <c r="A17570" t="n">
        <v>118652</v>
      </c>
      <c r="B17570" s="21" t="n">
        <v>101</v>
      </c>
      <c r="C17570" s="7" t="n">
        <v>1</v>
      </c>
      <c r="D17570" s="7" t="n">
        <v>365</v>
      </c>
      <c r="E17570" s="7" t="n">
        <v>99</v>
      </c>
    </row>
    <row r="17571" spans="1:8">
      <c r="A17571" t="s">
        <v>4</v>
      </c>
      <c r="B17571" s="4" t="s">
        <v>5</v>
      </c>
      <c r="C17571" s="4" t="s">
        <v>13</v>
      </c>
      <c r="D17571" s="4" t="s">
        <v>10</v>
      </c>
      <c r="E17571" s="4" t="s">
        <v>9</v>
      </c>
    </row>
    <row r="17572" spans="1:8">
      <c r="A17572" t="n">
        <v>118660</v>
      </c>
      <c r="B17572" s="21" t="n">
        <v>101</v>
      </c>
      <c r="C17572" s="7" t="n">
        <v>1</v>
      </c>
      <c r="D17572" s="7" t="n">
        <v>366</v>
      </c>
      <c r="E17572" s="7" t="n">
        <v>99</v>
      </c>
    </row>
    <row r="17573" spans="1:8">
      <c r="A17573" t="s">
        <v>4</v>
      </c>
      <c r="B17573" s="4" t="s">
        <v>5</v>
      </c>
      <c r="C17573" s="4" t="s">
        <v>13</v>
      </c>
      <c r="D17573" s="4" t="s">
        <v>10</v>
      </c>
      <c r="E17573" s="4" t="s">
        <v>9</v>
      </c>
    </row>
    <row r="17574" spans="1:8">
      <c r="A17574" t="n">
        <v>118668</v>
      </c>
      <c r="B17574" s="21" t="n">
        <v>101</v>
      </c>
      <c r="C17574" s="7" t="n">
        <v>1</v>
      </c>
      <c r="D17574" s="7" t="n">
        <v>367</v>
      </c>
      <c r="E17574" s="7" t="n">
        <v>99</v>
      </c>
    </row>
    <row r="17575" spans="1:8">
      <c r="A17575" t="s">
        <v>4</v>
      </c>
      <c r="B17575" s="4" t="s">
        <v>5</v>
      </c>
      <c r="C17575" s="4" t="s">
        <v>13</v>
      </c>
      <c r="D17575" s="4" t="s">
        <v>10</v>
      </c>
      <c r="E17575" s="4" t="s">
        <v>9</v>
      </c>
    </row>
    <row r="17576" spans="1:8">
      <c r="A17576" t="n">
        <v>118676</v>
      </c>
      <c r="B17576" s="21" t="n">
        <v>101</v>
      </c>
      <c r="C17576" s="7" t="n">
        <v>10</v>
      </c>
      <c r="D17576" s="7" t="n">
        <v>363</v>
      </c>
      <c r="E17576" s="7" t="n">
        <v>0</v>
      </c>
    </row>
    <row r="17577" spans="1:8">
      <c r="A17577" t="s">
        <v>4</v>
      </c>
      <c r="B17577" s="4" t="s">
        <v>5</v>
      </c>
      <c r="C17577" s="4" t="s">
        <v>13</v>
      </c>
      <c r="D17577" s="4" t="s">
        <v>10</v>
      </c>
      <c r="E17577" s="4" t="s">
        <v>9</v>
      </c>
    </row>
    <row r="17578" spans="1:8">
      <c r="A17578" t="n">
        <v>118684</v>
      </c>
      <c r="B17578" s="21" t="n">
        <v>101</v>
      </c>
      <c r="C17578" s="7" t="n">
        <v>10</v>
      </c>
      <c r="D17578" s="7" t="n">
        <v>364</v>
      </c>
      <c r="E17578" s="7" t="n">
        <v>0</v>
      </c>
    </row>
    <row r="17579" spans="1:8">
      <c r="A17579" t="s">
        <v>4</v>
      </c>
      <c r="B17579" s="4" t="s">
        <v>5</v>
      </c>
      <c r="C17579" s="4" t="s">
        <v>13</v>
      </c>
      <c r="D17579" s="4" t="s">
        <v>10</v>
      </c>
      <c r="E17579" s="4" t="s">
        <v>9</v>
      </c>
    </row>
    <row r="17580" spans="1:8">
      <c r="A17580" t="n">
        <v>118692</v>
      </c>
      <c r="B17580" s="21" t="n">
        <v>101</v>
      </c>
      <c r="C17580" s="7" t="n">
        <v>10</v>
      </c>
      <c r="D17580" s="7" t="n">
        <v>365</v>
      </c>
      <c r="E17580" s="7" t="n">
        <v>0</v>
      </c>
    </row>
    <row r="17581" spans="1:8">
      <c r="A17581" t="s">
        <v>4</v>
      </c>
      <c r="B17581" s="4" t="s">
        <v>5</v>
      </c>
      <c r="C17581" s="4" t="s">
        <v>13</v>
      </c>
      <c r="D17581" s="4" t="s">
        <v>10</v>
      </c>
      <c r="E17581" s="4" t="s">
        <v>9</v>
      </c>
    </row>
    <row r="17582" spans="1:8">
      <c r="A17582" t="n">
        <v>118700</v>
      </c>
      <c r="B17582" s="21" t="n">
        <v>101</v>
      </c>
      <c r="C17582" s="7" t="n">
        <v>10</v>
      </c>
      <c r="D17582" s="7" t="n">
        <v>366</v>
      </c>
      <c r="E17582" s="7" t="n">
        <v>0</v>
      </c>
    </row>
    <row r="17583" spans="1:8">
      <c r="A17583" t="s">
        <v>4</v>
      </c>
      <c r="B17583" s="4" t="s">
        <v>5</v>
      </c>
      <c r="C17583" s="4" t="s">
        <v>13</v>
      </c>
      <c r="D17583" s="4" t="s">
        <v>10</v>
      </c>
      <c r="E17583" s="4" t="s">
        <v>9</v>
      </c>
    </row>
    <row r="17584" spans="1:8">
      <c r="A17584" t="n">
        <v>118708</v>
      </c>
      <c r="B17584" s="21" t="n">
        <v>101</v>
      </c>
      <c r="C17584" s="7" t="n">
        <v>10</v>
      </c>
      <c r="D17584" s="7" t="n">
        <v>367</v>
      </c>
      <c r="E17584" s="7" t="n">
        <v>0</v>
      </c>
    </row>
    <row r="17585" spans="1:5">
      <c r="A17585" t="s">
        <v>4</v>
      </c>
      <c r="B17585" s="4" t="s">
        <v>5</v>
      </c>
      <c r="C17585" s="4" t="s">
        <v>13</v>
      </c>
      <c r="D17585" s="34" t="s">
        <v>114</v>
      </c>
      <c r="E17585" s="4" t="s">
        <v>5</v>
      </c>
      <c r="F17585" s="4" t="s">
        <v>13</v>
      </c>
      <c r="G17585" s="4" t="s">
        <v>10</v>
      </c>
      <c r="H17585" s="4" t="s">
        <v>9</v>
      </c>
      <c r="I17585" s="34" t="s">
        <v>115</v>
      </c>
      <c r="J17585" s="4" t="s">
        <v>13</v>
      </c>
      <c r="K17585" s="34" t="s">
        <v>114</v>
      </c>
      <c r="L17585" s="4" t="s">
        <v>5</v>
      </c>
      <c r="M17585" s="4" t="s">
        <v>13</v>
      </c>
      <c r="N17585" s="4" t="s">
        <v>10</v>
      </c>
      <c r="O17585" s="4" t="s">
        <v>9</v>
      </c>
      <c r="P17585" s="34" t="s">
        <v>115</v>
      </c>
      <c r="Q17585" s="4" t="s">
        <v>13</v>
      </c>
      <c r="R17585" s="4" t="s">
        <v>13</v>
      </c>
      <c r="S17585" s="4" t="s">
        <v>84</v>
      </c>
    </row>
    <row r="17586" spans="1:5">
      <c r="A17586" t="n">
        <v>118716</v>
      </c>
      <c r="B17586" s="15" t="n">
        <v>5</v>
      </c>
      <c r="C17586" s="7" t="n">
        <v>28</v>
      </c>
      <c r="D17586" s="34" t="s">
        <v>3</v>
      </c>
      <c r="E17586" s="21" t="n">
        <v>101</v>
      </c>
      <c r="F17586" s="7" t="n">
        <v>2</v>
      </c>
      <c r="G17586" s="7" t="n">
        <v>359</v>
      </c>
      <c r="H17586" s="7" t="n">
        <v>1</v>
      </c>
      <c r="I17586" s="34" t="s">
        <v>3</v>
      </c>
      <c r="J17586" s="7" t="n">
        <v>28</v>
      </c>
      <c r="K17586" s="34" t="s">
        <v>3</v>
      </c>
      <c r="L17586" s="21" t="n">
        <v>101</v>
      </c>
      <c r="M17586" s="7" t="n">
        <v>2</v>
      </c>
      <c r="N17586" s="7" t="n">
        <v>360</v>
      </c>
      <c r="O17586" s="7" t="n">
        <v>1</v>
      </c>
      <c r="P17586" s="34" t="s">
        <v>3</v>
      </c>
      <c r="Q17586" s="7" t="n">
        <v>9</v>
      </c>
      <c r="R17586" s="7" t="n">
        <v>1</v>
      </c>
      <c r="S17586" s="16" t="n">
        <f t="normal" ca="1">A17642</f>
        <v>0</v>
      </c>
    </row>
    <row r="17587" spans="1:5">
      <c r="A17587" t="s">
        <v>4</v>
      </c>
      <c r="B17587" s="4" t="s">
        <v>5</v>
      </c>
      <c r="C17587" s="4" t="s">
        <v>13</v>
      </c>
      <c r="D17587" s="4" t="s">
        <v>10</v>
      </c>
      <c r="E17587" s="4" t="s">
        <v>9</v>
      </c>
    </row>
    <row r="17588" spans="1:5">
      <c r="A17588" t="n">
        <v>118741</v>
      </c>
      <c r="B17588" s="21" t="n">
        <v>101</v>
      </c>
      <c r="C17588" s="7" t="n">
        <v>1</v>
      </c>
      <c r="D17588" s="7" t="n">
        <v>359</v>
      </c>
      <c r="E17588" s="7" t="n">
        <v>99</v>
      </c>
    </row>
    <row r="17589" spans="1:5">
      <c r="A17589" t="s">
        <v>4</v>
      </c>
      <c r="B17589" s="4" t="s">
        <v>5</v>
      </c>
      <c r="C17589" s="4" t="s">
        <v>13</v>
      </c>
      <c r="D17589" s="4" t="s">
        <v>10</v>
      </c>
      <c r="E17589" s="4" t="s">
        <v>9</v>
      </c>
    </row>
    <row r="17590" spans="1:5">
      <c r="A17590" t="n">
        <v>118749</v>
      </c>
      <c r="B17590" s="21" t="n">
        <v>101</v>
      </c>
      <c r="C17590" s="7" t="n">
        <v>1</v>
      </c>
      <c r="D17590" s="7" t="n">
        <v>360</v>
      </c>
      <c r="E17590" s="7" t="n">
        <v>99</v>
      </c>
    </row>
    <row r="17591" spans="1:5">
      <c r="A17591" t="s">
        <v>4</v>
      </c>
      <c r="B17591" s="4" t="s">
        <v>5</v>
      </c>
      <c r="C17591" s="4" t="s">
        <v>13</v>
      </c>
      <c r="D17591" s="4" t="s">
        <v>10</v>
      </c>
      <c r="E17591" s="4" t="s">
        <v>9</v>
      </c>
    </row>
    <row r="17592" spans="1:5">
      <c r="A17592" t="n">
        <v>118757</v>
      </c>
      <c r="B17592" s="21" t="n">
        <v>101</v>
      </c>
      <c r="C17592" s="7" t="n">
        <v>10</v>
      </c>
      <c r="D17592" s="7" t="n">
        <v>359</v>
      </c>
      <c r="E17592" s="7" t="n">
        <v>0</v>
      </c>
    </row>
    <row r="17593" spans="1:5">
      <c r="A17593" t="s">
        <v>4</v>
      </c>
      <c r="B17593" s="4" t="s">
        <v>5</v>
      </c>
      <c r="C17593" s="4" t="s">
        <v>13</v>
      </c>
      <c r="D17593" s="4" t="s">
        <v>10</v>
      </c>
      <c r="E17593" s="4" t="s">
        <v>9</v>
      </c>
    </row>
    <row r="17594" spans="1:5">
      <c r="A17594" t="n">
        <v>118765</v>
      </c>
      <c r="B17594" s="21" t="n">
        <v>101</v>
      </c>
      <c r="C17594" s="7" t="n">
        <v>10</v>
      </c>
      <c r="D17594" s="7" t="n">
        <v>360</v>
      </c>
      <c r="E17594" s="7" t="n">
        <v>0</v>
      </c>
    </row>
    <row r="17595" spans="1:5">
      <c r="A17595" t="s">
        <v>4</v>
      </c>
      <c r="B17595" s="4" t="s">
        <v>5</v>
      </c>
      <c r="C17595" s="4" t="s">
        <v>13</v>
      </c>
      <c r="D17595" s="4" t="s">
        <v>10</v>
      </c>
      <c r="E17595" s="4" t="s">
        <v>9</v>
      </c>
    </row>
    <row r="17596" spans="1:5">
      <c r="A17596" t="n">
        <v>118773</v>
      </c>
      <c r="B17596" s="21" t="n">
        <v>101</v>
      </c>
      <c r="C17596" s="7" t="n">
        <v>0</v>
      </c>
      <c r="D17596" s="7" t="n">
        <v>364</v>
      </c>
      <c r="E17596" s="7" t="n">
        <v>1</v>
      </c>
    </row>
    <row r="17597" spans="1:5">
      <c r="A17597" t="s">
        <v>4</v>
      </c>
      <c r="B17597" s="4" t="s">
        <v>5</v>
      </c>
      <c r="C17597" s="4" t="s">
        <v>13</v>
      </c>
      <c r="D17597" s="4" t="s">
        <v>10</v>
      </c>
      <c r="E17597" s="4" t="s">
        <v>9</v>
      </c>
    </row>
    <row r="17598" spans="1:5">
      <c r="A17598" t="n">
        <v>118781</v>
      </c>
      <c r="B17598" s="21" t="n">
        <v>101</v>
      </c>
      <c r="C17598" s="7" t="n">
        <v>0</v>
      </c>
      <c r="D17598" s="7" t="n">
        <v>365</v>
      </c>
      <c r="E17598" s="7" t="n">
        <v>1</v>
      </c>
    </row>
    <row r="17599" spans="1:5">
      <c r="A17599" t="s">
        <v>4</v>
      </c>
      <c r="B17599" s="4" t="s">
        <v>5</v>
      </c>
      <c r="C17599" s="4" t="s">
        <v>13</v>
      </c>
      <c r="D17599" s="4" t="s">
        <v>10</v>
      </c>
      <c r="E17599" s="4" t="s">
        <v>69</v>
      </c>
    </row>
    <row r="17600" spans="1:5">
      <c r="A17600" t="n">
        <v>118789</v>
      </c>
      <c r="B17600" s="39" t="n">
        <v>58</v>
      </c>
      <c r="C17600" s="7" t="n">
        <v>0</v>
      </c>
      <c r="D17600" s="7" t="n">
        <v>300</v>
      </c>
      <c r="E17600" s="7" t="n">
        <v>0.300000011920929</v>
      </c>
    </row>
    <row r="17601" spans="1:19">
      <c r="A17601" t="s">
        <v>4</v>
      </c>
      <c r="B17601" s="4" t="s">
        <v>5</v>
      </c>
      <c r="C17601" s="4" t="s">
        <v>13</v>
      </c>
      <c r="D17601" s="4" t="s">
        <v>10</v>
      </c>
    </row>
    <row r="17602" spans="1:19">
      <c r="A17602" t="n">
        <v>118797</v>
      </c>
      <c r="B17602" s="39" t="n">
        <v>58</v>
      </c>
      <c r="C17602" s="7" t="n">
        <v>255</v>
      </c>
      <c r="D17602" s="7" t="n">
        <v>0</v>
      </c>
    </row>
    <row r="17603" spans="1:19">
      <c r="A17603" t="s">
        <v>4</v>
      </c>
      <c r="B17603" s="4" t="s">
        <v>5</v>
      </c>
      <c r="C17603" s="4" t="s">
        <v>10</v>
      </c>
    </row>
    <row r="17604" spans="1:19">
      <c r="A17604" t="n">
        <v>118801</v>
      </c>
      <c r="B17604" s="53" t="n">
        <v>16</v>
      </c>
      <c r="C17604" s="7" t="n">
        <v>300</v>
      </c>
    </row>
    <row r="17605" spans="1:19">
      <c r="A17605" t="s">
        <v>4</v>
      </c>
      <c r="B17605" s="4" t="s">
        <v>5</v>
      </c>
      <c r="C17605" s="4" t="s">
        <v>13</v>
      </c>
      <c r="D17605" s="4" t="s">
        <v>10</v>
      </c>
      <c r="E17605" s="4" t="s">
        <v>69</v>
      </c>
      <c r="F17605" s="4" t="s">
        <v>10</v>
      </c>
      <c r="G17605" s="4" t="s">
        <v>9</v>
      </c>
      <c r="H17605" s="4" t="s">
        <v>9</v>
      </c>
      <c r="I17605" s="4" t="s">
        <v>10</v>
      </c>
      <c r="J17605" s="4" t="s">
        <v>10</v>
      </c>
      <c r="K17605" s="4" t="s">
        <v>9</v>
      </c>
      <c r="L17605" s="4" t="s">
        <v>9</v>
      </c>
      <c r="M17605" s="4" t="s">
        <v>9</v>
      </c>
      <c r="N17605" s="4" t="s">
        <v>9</v>
      </c>
      <c r="O17605" s="4" t="s">
        <v>6</v>
      </c>
    </row>
    <row r="17606" spans="1:19">
      <c r="A17606" t="n">
        <v>118804</v>
      </c>
      <c r="B17606" s="56" t="n">
        <v>50</v>
      </c>
      <c r="C17606" s="7" t="n">
        <v>0</v>
      </c>
      <c r="D17606" s="7" t="n">
        <v>12105</v>
      </c>
      <c r="E17606" s="7" t="n">
        <v>1</v>
      </c>
      <c r="F17606" s="7" t="n">
        <v>0</v>
      </c>
      <c r="G17606" s="7" t="n">
        <v>0</v>
      </c>
      <c r="H17606" s="7" t="n">
        <v>0</v>
      </c>
      <c r="I17606" s="7" t="n">
        <v>0</v>
      </c>
      <c r="J17606" s="7" t="n">
        <v>65533</v>
      </c>
      <c r="K17606" s="7" t="n">
        <v>0</v>
      </c>
      <c r="L17606" s="7" t="n">
        <v>0</v>
      </c>
      <c r="M17606" s="7" t="n">
        <v>0</v>
      </c>
      <c r="N17606" s="7" t="n">
        <v>0</v>
      </c>
      <c r="O17606" s="7" t="s">
        <v>12</v>
      </c>
    </row>
    <row r="17607" spans="1:19">
      <c r="A17607" t="s">
        <v>4</v>
      </c>
      <c r="B17607" s="4" t="s">
        <v>5</v>
      </c>
      <c r="C17607" s="4" t="s">
        <v>13</v>
      </c>
      <c r="D17607" s="4" t="s">
        <v>10</v>
      </c>
      <c r="E17607" s="4" t="s">
        <v>10</v>
      </c>
      <c r="F17607" s="4" t="s">
        <v>10</v>
      </c>
      <c r="G17607" s="4" t="s">
        <v>10</v>
      </c>
      <c r="H17607" s="4" t="s">
        <v>13</v>
      </c>
    </row>
    <row r="17608" spans="1:19">
      <c r="A17608" t="n">
        <v>118843</v>
      </c>
      <c r="B17608" s="47" t="n">
        <v>25</v>
      </c>
      <c r="C17608" s="7" t="n">
        <v>5</v>
      </c>
      <c r="D17608" s="7" t="n">
        <v>65535</v>
      </c>
      <c r="E17608" s="7" t="n">
        <v>65535</v>
      </c>
      <c r="F17608" s="7" t="n">
        <v>65535</v>
      </c>
      <c r="G17608" s="7" t="n">
        <v>65535</v>
      </c>
      <c r="H17608" s="7" t="n">
        <v>0</v>
      </c>
    </row>
    <row r="17609" spans="1:19">
      <c r="A17609" t="s">
        <v>4</v>
      </c>
      <c r="B17609" s="4" t="s">
        <v>5</v>
      </c>
      <c r="C17609" s="4" t="s">
        <v>10</v>
      </c>
      <c r="D17609" s="4" t="s">
        <v>13</v>
      </c>
      <c r="E17609" s="4" t="s">
        <v>111</v>
      </c>
      <c r="F17609" s="4" t="s">
        <v>13</v>
      </c>
      <c r="G17609" s="4" t="s">
        <v>13</v>
      </c>
    </row>
    <row r="17610" spans="1:19">
      <c r="A17610" t="n">
        <v>118854</v>
      </c>
      <c r="B17610" s="48" t="n">
        <v>24</v>
      </c>
      <c r="C17610" s="7" t="n">
        <v>65533</v>
      </c>
      <c r="D17610" s="7" t="n">
        <v>11</v>
      </c>
      <c r="E17610" s="7" t="s">
        <v>1565</v>
      </c>
      <c r="F17610" s="7" t="n">
        <v>2</v>
      </c>
      <c r="G17610" s="7" t="n">
        <v>0</v>
      </c>
    </row>
    <row r="17611" spans="1:19">
      <c r="A17611" t="s">
        <v>4</v>
      </c>
      <c r="B17611" s="4" t="s">
        <v>5</v>
      </c>
    </row>
    <row r="17612" spans="1:19">
      <c r="A17612" t="n">
        <v>118912</v>
      </c>
      <c r="B17612" s="33" t="n">
        <v>28</v>
      </c>
    </row>
    <row r="17613" spans="1:19">
      <c r="A17613" t="s">
        <v>4</v>
      </c>
      <c r="B17613" s="4" t="s">
        <v>5</v>
      </c>
      <c r="C17613" s="4" t="s">
        <v>13</v>
      </c>
    </row>
    <row r="17614" spans="1:19">
      <c r="A17614" t="n">
        <v>118913</v>
      </c>
      <c r="B17614" s="49" t="n">
        <v>27</v>
      </c>
      <c r="C17614" s="7" t="n">
        <v>0</v>
      </c>
    </row>
    <row r="17615" spans="1:19">
      <c r="A17615" t="s">
        <v>4</v>
      </c>
      <c r="B17615" s="4" t="s">
        <v>5</v>
      </c>
      <c r="C17615" s="4" t="s">
        <v>13</v>
      </c>
    </row>
    <row r="17616" spans="1:19">
      <c r="A17616" t="n">
        <v>118915</v>
      </c>
      <c r="B17616" s="49" t="n">
        <v>27</v>
      </c>
      <c r="C17616" s="7" t="n">
        <v>1</v>
      </c>
    </row>
    <row r="17617" spans="1:15">
      <c r="A17617" t="s">
        <v>4</v>
      </c>
      <c r="B17617" s="4" t="s">
        <v>5</v>
      </c>
      <c r="C17617" s="4" t="s">
        <v>13</v>
      </c>
      <c r="D17617" s="4" t="s">
        <v>10</v>
      </c>
      <c r="E17617" s="4" t="s">
        <v>10</v>
      </c>
      <c r="F17617" s="4" t="s">
        <v>10</v>
      </c>
      <c r="G17617" s="4" t="s">
        <v>10</v>
      </c>
      <c r="H17617" s="4" t="s">
        <v>13</v>
      </c>
    </row>
    <row r="17618" spans="1:15">
      <c r="A17618" t="n">
        <v>118917</v>
      </c>
      <c r="B17618" s="47" t="n">
        <v>25</v>
      </c>
      <c r="C17618" s="7" t="n">
        <v>5</v>
      </c>
      <c r="D17618" s="7" t="n">
        <v>65535</v>
      </c>
      <c r="E17618" s="7" t="n">
        <v>65535</v>
      </c>
      <c r="F17618" s="7" t="n">
        <v>65535</v>
      </c>
      <c r="G17618" s="7" t="n">
        <v>65535</v>
      </c>
      <c r="H17618" s="7" t="n">
        <v>0</v>
      </c>
    </row>
    <row r="17619" spans="1:15">
      <c r="A17619" t="s">
        <v>4</v>
      </c>
      <c r="B17619" s="4" t="s">
        <v>5</v>
      </c>
      <c r="C17619" s="4" t="s">
        <v>10</v>
      </c>
    </row>
    <row r="17620" spans="1:15">
      <c r="A17620" t="n">
        <v>118928</v>
      </c>
      <c r="B17620" s="53" t="n">
        <v>16</v>
      </c>
      <c r="C17620" s="7" t="n">
        <v>300</v>
      </c>
    </row>
    <row r="17621" spans="1:15">
      <c r="A17621" t="s">
        <v>4</v>
      </c>
      <c r="B17621" s="4" t="s">
        <v>5</v>
      </c>
      <c r="C17621" s="4" t="s">
        <v>13</v>
      </c>
      <c r="D17621" s="4" t="s">
        <v>10</v>
      </c>
      <c r="E17621" s="4" t="s">
        <v>69</v>
      </c>
      <c r="F17621" s="4" t="s">
        <v>10</v>
      </c>
      <c r="G17621" s="4" t="s">
        <v>9</v>
      </c>
      <c r="H17621" s="4" t="s">
        <v>9</v>
      </c>
      <c r="I17621" s="4" t="s">
        <v>10</v>
      </c>
      <c r="J17621" s="4" t="s">
        <v>10</v>
      </c>
      <c r="K17621" s="4" t="s">
        <v>9</v>
      </c>
      <c r="L17621" s="4" t="s">
        <v>9</v>
      </c>
      <c r="M17621" s="4" t="s">
        <v>9</v>
      </c>
      <c r="N17621" s="4" t="s">
        <v>9</v>
      </c>
      <c r="O17621" s="4" t="s">
        <v>6</v>
      </c>
    </row>
    <row r="17622" spans="1:15">
      <c r="A17622" t="n">
        <v>118931</v>
      </c>
      <c r="B17622" s="56" t="n">
        <v>50</v>
      </c>
      <c r="C17622" s="7" t="n">
        <v>0</v>
      </c>
      <c r="D17622" s="7" t="n">
        <v>12105</v>
      </c>
      <c r="E17622" s="7" t="n">
        <v>1</v>
      </c>
      <c r="F17622" s="7" t="n">
        <v>0</v>
      </c>
      <c r="G17622" s="7" t="n">
        <v>0</v>
      </c>
      <c r="H17622" s="7" t="n">
        <v>0</v>
      </c>
      <c r="I17622" s="7" t="n">
        <v>0</v>
      </c>
      <c r="J17622" s="7" t="n">
        <v>65533</v>
      </c>
      <c r="K17622" s="7" t="n">
        <v>0</v>
      </c>
      <c r="L17622" s="7" t="n">
        <v>0</v>
      </c>
      <c r="M17622" s="7" t="n">
        <v>0</v>
      </c>
      <c r="N17622" s="7" t="n">
        <v>0</v>
      </c>
      <c r="O17622" s="7" t="s">
        <v>12</v>
      </c>
    </row>
    <row r="17623" spans="1:15">
      <c r="A17623" t="s">
        <v>4</v>
      </c>
      <c r="B17623" s="4" t="s">
        <v>5</v>
      </c>
      <c r="C17623" s="4" t="s">
        <v>13</v>
      </c>
      <c r="D17623" s="4" t="s">
        <v>10</v>
      </c>
      <c r="E17623" s="4" t="s">
        <v>10</v>
      </c>
      <c r="F17623" s="4" t="s">
        <v>10</v>
      </c>
      <c r="G17623" s="4" t="s">
        <v>10</v>
      </c>
      <c r="H17623" s="4" t="s">
        <v>13</v>
      </c>
    </row>
    <row r="17624" spans="1:15">
      <c r="A17624" t="n">
        <v>118970</v>
      </c>
      <c r="B17624" s="47" t="n">
        <v>25</v>
      </c>
      <c r="C17624" s="7" t="n">
        <v>5</v>
      </c>
      <c r="D17624" s="7" t="n">
        <v>65535</v>
      </c>
      <c r="E17624" s="7" t="n">
        <v>65535</v>
      </c>
      <c r="F17624" s="7" t="n">
        <v>65535</v>
      </c>
      <c r="G17624" s="7" t="n">
        <v>65535</v>
      </c>
      <c r="H17624" s="7" t="n">
        <v>0</v>
      </c>
    </row>
    <row r="17625" spans="1:15">
      <c r="A17625" t="s">
        <v>4</v>
      </c>
      <c r="B17625" s="4" t="s">
        <v>5</v>
      </c>
      <c r="C17625" s="4" t="s">
        <v>10</v>
      </c>
      <c r="D17625" s="4" t="s">
        <v>13</v>
      </c>
      <c r="E17625" s="4" t="s">
        <v>111</v>
      </c>
      <c r="F17625" s="4" t="s">
        <v>13</v>
      </c>
      <c r="G17625" s="4" t="s">
        <v>13</v>
      </c>
    </row>
    <row r="17626" spans="1:15">
      <c r="A17626" t="n">
        <v>118981</v>
      </c>
      <c r="B17626" s="48" t="n">
        <v>24</v>
      </c>
      <c r="C17626" s="7" t="n">
        <v>65533</v>
      </c>
      <c r="D17626" s="7" t="n">
        <v>11</v>
      </c>
      <c r="E17626" s="7" t="s">
        <v>1566</v>
      </c>
      <c r="F17626" s="7" t="n">
        <v>2</v>
      </c>
      <c r="G17626" s="7" t="n">
        <v>0</v>
      </c>
    </row>
    <row r="17627" spans="1:15">
      <c r="A17627" t="s">
        <v>4</v>
      </c>
      <c r="B17627" s="4" t="s">
        <v>5</v>
      </c>
    </row>
    <row r="17628" spans="1:15">
      <c r="A17628" t="n">
        <v>119039</v>
      </c>
      <c r="B17628" s="33" t="n">
        <v>28</v>
      </c>
    </row>
    <row r="17629" spans="1:15">
      <c r="A17629" t="s">
        <v>4</v>
      </c>
      <c r="B17629" s="4" t="s">
        <v>5</v>
      </c>
      <c r="C17629" s="4" t="s">
        <v>13</v>
      </c>
    </row>
    <row r="17630" spans="1:15">
      <c r="A17630" t="n">
        <v>119040</v>
      </c>
      <c r="B17630" s="49" t="n">
        <v>27</v>
      </c>
      <c r="C17630" s="7" t="n">
        <v>0</v>
      </c>
    </row>
    <row r="17631" spans="1:15">
      <c r="A17631" t="s">
        <v>4</v>
      </c>
      <c r="B17631" s="4" t="s">
        <v>5</v>
      </c>
      <c r="C17631" s="4" t="s">
        <v>13</v>
      </c>
    </row>
    <row r="17632" spans="1:15">
      <c r="A17632" t="n">
        <v>119042</v>
      </c>
      <c r="B17632" s="49" t="n">
        <v>27</v>
      </c>
      <c r="C17632" s="7" t="n">
        <v>1</v>
      </c>
    </row>
    <row r="17633" spans="1:15">
      <c r="A17633" t="s">
        <v>4</v>
      </c>
      <c r="B17633" s="4" t="s">
        <v>5</v>
      </c>
      <c r="C17633" s="4" t="s">
        <v>13</v>
      </c>
      <c r="D17633" s="4" t="s">
        <v>10</v>
      </c>
      <c r="E17633" s="4" t="s">
        <v>10</v>
      </c>
      <c r="F17633" s="4" t="s">
        <v>10</v>
      </c>
      <c r="G17633" s="4" t="s">
        <v>10</v>
      </c>
      <c r="H17633" s="4" t="s">
        <v>13</v>
      </c>
    </row>
    <row r="17634" spans="1:15">
      <c r="A17634" t="n">
        <v>119044</v>
      </c>
      <c r="B17634" s="47" t="n">
        <v>25</v>
      </c>
      <c r="C17634" s="7" t="n">
        <v>5</v>
      </c>
      <c r="D17634" s="7" t="n">
        <v>65535</v>
      </c>
      <c r="E17634" s="7" t="n">
        <v>65535</v>
      </c>
      <c r="F17634" s="7" t="n">
        <v>65535</v>
      </c>
      <c r="G17634" s="7" t="n">
        <v>65535</v>
      </c>
      <c r="H17634" s="7" t="n">
        <v>0</v>
      </c>
    </row>
    <row r="17635" spans="1:15">
      <c r="A17635" t="s">
        <v>4</v>
      </c>
      <c r="B17635" s="4" t="s">
        <v>5</v>
      </c>
      <c r="C17635" s="4" t="s">
        <v>10</v>
      </c>
    </row>
    <row r="17636" spans="1:15">
      <c r="A17636" t="n">
        <v>119055</v>
      </c>
      <c r="B17636" s="53" t="n">
        <v>16</v>
      </c>
      <c r="C17636" s="7" t="n">
        <v>300</v>
      </c>
    </row>
    <row r="17637" spans="1:15">
      <c r="A17637" t="s">
        <v>4</v>
      </c>
      <c r="B17637" s="4" t="s">
        <v>5</v>
      </c>
      <c r="C17637" s="4" t="s">
        <v>13</v>
      </c>
      <c r="D17637" s="4" t="s">
        <v>10</v>
      </c>
      <c r="E17637" s="4" t="s">
        <v>69</v>
      </c>
    </row>
    <row r="17638" spans="1:15">
      <c r="A17638" t="n">
        <v>119058</v>
      </c>
      <c r="B17638" s="39" t="n">
        <v>58</v>
      </c>
      <c r="C17638" s="7" t="n">
        <v>100</v>
      </c>
      <c r="D17638" s="7" t="n">
        <v>300</v>
      </c>
      <c r="E17638" s="7" t="n">
        <v>0.300000011920929</v>
      </c>
    </row>
    <row r="17639" spans="1:15">
      <c r="A17639" t="s">
        <v>4</v>
      </c>
      <c r="B17639" s="4" t="s">
        <v>5</v>
      </c>
      <c r="C17639" s="4" t="s">
        <v>13</v>
      </c>
      <c r="D17639" s="4" t="s">
        <v>10</v>
      </c>
    </row>
    <row r="17640" spans="1:15">
      <c r="A17640" t="n">
        <v>119066</v>
      </c>
      <c r="B17640" s="39" t="n">
        <v>58</v>
      </c>
      <c r="C17640" s="7" t="n">
        <v>255</v>
      </c>
      <c r="D17640" s="7" t="n">
        <v>0</v>
      </c>
    </row>
    <row r="17641" spans="1:15">
      <c r="A17641" t="s">
        <v>4</v>
      </c>
      <c r="B17641" s="4" t="s">
        <v>5</v>
      </c>
      <c r="C17641" s="4" t="s">
        <v>84</v>
      </c>
    </row>
    <row r="17642" spans="1:15">
      <c r="A17642" t="n">
        <v>119070</v>
      </c>
      <c r="B17642" s="29" t="n">
        <v>3</v>
      </c>
      <c r="C17642" s="16" t="n">
        <f t="normal" ca="1">A17730</f>
        <v>0</v>
      </c>
    </row>
    <row r="17643" spans="1:15">
      <c r="A17643" t="s">
        <v>4</v>
      </c>
      <c r="B17643" s="4" t="s">
        <v>5</v>
      </c>
      <c r="C17643" s="4" t="s">
        <v>13</v>
      </c>
      <c r="D17643" s="4" t="s">
        <v>10</v>
      </c>
      <c r="E17643" s="4" t="s">
        <v>69</v>
      </c>
    </row>
    <row r="17644" spans="1:15">
      <c r="A17644" t="n">
        <v>119075</v>
      </c>
      <c r="B17644" s="39" t="n">
        <v>58</v>
      </c>
      <c r="C17644" s="7" t="n">
        <v>0</v>
      </c>
      <c r="D17644" s="7" t="n">
        <v>300</v>
      </c>
      <c r="E17644" s="7" t="n">
        <v>0.300000011920929</v>
      </c>
    </row>
    <row r="17645" spans="1:15">
      <c r="A17645" t="s">
        <v>4</v>
      </c>
      <c r="B17645" s="4" t="s">
        <v>5</v>
      </c>
      <c r="C17645" s="4" t="s">
        <v>13</v>
      </c>
      <c r="D17645" s="4" t="s">
        <v>10</v>
      </c>
    </row>
    <row r="17646" spans="1:15">
      <c r="A17646" t="n">
        <v>119083</v>
      </c>
      <c r="B17646" s="39" t="n">
        <v>58</v>
      </c>
      <c r="C17646" s="7" t="n">
        <v>255</v>
      </c>
      <c r="D17646" s="7" t="n">
        <v>0</v>
      </c>
    </row>
    <row r="17647" spans="1:15">
      <c r="A17647" t="s">
        <v>4</v>
      </c>
      <c r="B17647" s="4" t="s">
        <v>5</v>
      </c>
      <c r="C17647" s="4" t="s">
        <v>13</v>
      </c>
      <c r="D17647" s="4" t="s">
        <v>10</v>
      </c>
      <c r="E17647" s="4" t="s">
        <v>69</v>
      </c>
      <c r="F17647" s="4" t="s">
        <v>10</v>
      </c>
      <c r="G17647" s="4" t="s">
        <v>9</v>
      </c>
      <c r="H17647" s="4" t="s">
        <v>9</v>
      </c>
      <c r="I17647" s="4" t="s">
        <v>10</v>
      </c>
      <c r="J17647" s="4" t="s">
        <v>10</v>
      </c>
      <c r="K17647" s="4" t="s">
        <v>9</v>
      </c>
      <c r="L17647" s="4" t="s">
        <v>9</v>
      </c>
      <c r="M17647" s="4" t="s">
        <v>9</v>
      </c>
      <c r="N17647" s="4" t="s">
        <v>9</v>
      </c>
      <c r="O17647" s="4" t="s">
        <v>6</v>
      </c>
    </row>
    <row r="17648" spans="1:15">
      <c r="A17648" t="n">
        <v>119087</v>
      </c>
      <c r="B17648" s="56" t="n">
        <v>50</v>
      </c>
      <c r="C17648" s="7" t="n">
        <v>0</v>
      </c>
      <c r="D17648" s="7" t="n">
        <v>12010</v>
      </c>
      <c r="E17648" s="7" t="n">
        <v>1</v>
      </c>
      <c r="F17648" s="7" t="n">
        <v>0</v>
      </c>
      <c r="G17648" s="7" t="n">
        <v>0</v>
      </c>
      <c r="H17648" s="7" t="n">
        <v>0</v>
      </c>
      <c r="I17648" s="7" t="n">
        <v>0</v>
      </c>
      <c r="J17648" s="7" t="n">
        <v>65533</v>
      </c>
      <c r="K17648" s="7" t="n">
        <v>0</v>
      </c>
      <c r="L17648" s="7" t="n">
        <v>0</v>
      </c>
      <c r="M17648" s="7" t="n">
        <v>0</v>
      </c>
      <c r="N17648" s="7" t="n">
        <v>0</v>
      </c>
      <c r="O17648" s="7" t="s">
        <v>12</v>
      </c>
    </row>
    <row r="17649" spans="1:15">
      <c r="A17649" t="s">
        <v>4</v>
      </c>
      <c r="B17649" s="4" t="s">
        <v>5</v>
      </c>
      <c r="C17649" s="4" t="s">
        <v>13</v>
      </c>
      <c r="D17649" s="4" t="s">
        <v>10</v>
      </c>
      <c r="E17649" s="4" t="s">
        <v>10</v>
      </c>
      <c r="F17649" s="4" t="s">
        <v>10</v>
      </c>
      <c r="G17649" s="4" t="s">
        <v>10</v>
      </c>
      <c r="H17649" s="4" t="s">
        <v>13</v>
      </c>
    </row>
    <row r="17650" spans="1:15">
      <c r="A17650" t="n">
        <v>119126</v>
      </c>
      <c r="B17650" s="47" t="n">
        <v>25</v>
      </c>
      <c r="C17650" s="7" t="n">
        <v>5</v>
      </c>
      <c r="D17650" s="7" t="n">
        <v>65535</v>
      </c>
      <c r="E17650" s="7" t="n">
        <v>65535</v>
      </c>
      <c r="F17650" s="7" t="n">
        <v>65535</v>
      </c>
      <c r="G17650" s="7" t="n">
        <v>65535</v>
      </c>
      <c r="H17650" s="7" t="n">
        <v>0</v>
      </c>
    </row>
    <row r="17651" spans="1:15">
      <c r="A17651" t="s">
        <v>4</v>
      </c>
      <c r="B17651" s="4" t="s">
        <v>5</v>
      </c>
      <c r="C17651" s="4" t="s">
        <v>13</v>
      </c>
      <c r="D17651" s="4" t="s">
        <v>10</v>
      </c>
      <c r="E17651" s="4" t="s">
        <v>9</v>
      </c>
    </row>
    <row r="17652" spans="1:15">
      <c r="A17652" t="n">
        <v>119137</v>
      </c>
      <c r="B17652" s="21" t="n">
        <v>101</v>
      </c>
      <c r="C17652" s="7" t="n">
        <v>0</v>
      </c>
      <c r="D17652" s="7" t="n">
        <v>358</v>
      </c>
      <c r="E17652" s="7" t="n">
        <v>1</v>
      </c>
    </row>
    <row r="17653" spans="1:15">
      <c r="A17653" t="s">
        <v>4</v>
      </c>
      <c r="B17653" s="4" t="s">
        <v>5</v>
      </c>
      <c r="C17653" s="4" t="s">
        <v>10</v>
      </c>
      <c r="D17653" s="4" t="s">
        <v>13</v>
      </c>
      <c r="E17653" s="4" t="s">
        <v>13</v>
      </c>
      <c r="F17653" s="4" t="s">
        <v>10</v>
      </c>
      <c r="G17653" s="4" t="s">
        <v>13</v>
      </c>
      <c r="H17653" s="4" t="s">
        <v>111</v>
      </c>
      <c r="I17653" s="4" t="s">
        <v>13</v>
      </c>
      <c r="J17653" s="4" t="s">
        <v>13</v>
      </c>
      <c r="K17653" s="4" t="s">
        <v>13</v>
      </c>
    </row>
    <row r="17654" spans="1:15">
      <c r="A17654" t="n">
        <v>119145</v>
      </c>
      <c r="B17654" s="48" t="n">
        <v>24</v>
      </c>
      <c r="C17654" s="7" t="n">
        <v>65533</v>
      </c>
      <c r="D17654" s="7" t="n">
        <v>12</v>
      </c>
      <c r="E17654" s="7" t="n">
        <v>16</v>
      </c>
      <c r="F17654" s="7" t="n">
        <v>358</v>
      </c>
      <c r="G17654" s="7" t="n">
        <v>7</v>
      </c>
      <c r="H17654" s="7" t="s">
        <v>1493</v>
      </c>
      <c r="I17654" s="7" t="n">
        <v>6</v>
      </c>
      <c r="J17654" s="7" t="n">
        <v>2</v>
      </c>
      <c r="K17654" s="7" t="n">
        <v>0</v>
      </c>
    </row>
    <row r="17655" spans="1:15">
      <c r="A17655" t="s">
        <v>4</v>
      </c>
      <c r="B17655" s="4" t="s">
        <v>5</v>
      </c>
    </row>
    <row r="17656" spans="1:15">
      <c r="A17656" t="n">
        <v>119170</v>
      </c>
      <c r="B17656" s="33" t="n">
        <v>28</v>
      </c>
    </row>
    <row r="17657" spans="1:15">
      <c r="A17657" t="s">
        <v>4</v>
      </c>
      <c r="B17657" s="4" t="s">
        <v>5</v>
      </c>
      <c r="C17657" s="4" t="s">
        <v>13</v>
      </c>
    </row>
    <row r="17658" spans="1:15">
      <c r="A17658" t="n">
        <v>119171</v>
      </c>
      <c r="B17658" s="49" t="n">
        <v>27</v>
      </c>
      <c r="C17658" s="7" t="n">
        <v>0</v>
      </c>
    </row>
    <row r="17659" spans="1:15">
      <c r="A17659" t="s">
        <v>4</v>
      </c>
      <c r="B17659" s="4" t="s">
        <v>5</v>
      </c>
      <c r="C17659" s="4" t="s">
        <v>13</v>
      </c>
      <c r="D17659" s="4" t="s">
        <v>10</v>
      </c>
      <c r="E17659" s="4" t="s">
        <v>10</v>
      </c>
      <c r="F17659" s="4" t="s">
        <v>10</v>
      </c>
      <c r="G17659" s="4" t="s">
        <v>10</v>
      </c>
      <c r="H17659" s="4" t="s">
        <v>13</v>
      </c>
    </row>
    <row r="17660" spans="1:15">
      <c r="A17660" t="n">
        <v>119173</v>
      </c>
      <c r="B17660" s="47" t="n">
        <v>25</v>
      </c>
      <c r="C17660" s="7" t="n">
        <v>5</v>
      </c>
      <c r="D17660" s="7" t="n">
        <v>65535</v>
      </c>
      <c r="E17660" s="7" t="n">
        <v>65535</v>
      </c>
      <c r="F17660" s="7" t="n">
        <v>65535</v>
      </c>
      <c r="G17660" s="7" t="n">
        <v>65535</v>
      </c>
      <c r="H17660" s="7" t="n">
        <v>0</v>
      </c>
    </row>
    <row r="17661" spans="1:15">
      <c r="A17661" t="s">
        <v>4</v>
      </c>
      <c r="B17661" s="4" t="s">
        <v>5</v>
      </c>
      <c r="C17661" s="4" t="s">
        <v>10</v>
      </c>
    </row>
    <row r="17662" spans="1:15">
      <c r="A17662" t="n">
        <v>119184</v>
      </c>
      <c r="B17662" s="53" t="n">
        <v>16</v>
      </c>
      <c r="C17662" s="7" t="n">
        <v>300</v>
      </c>
    </row>
    <row r="17663" spans="1:15">
      <c r="A17663" t="s">
        <v>4</v>
      </c>
      <c r="B17663" s="4" t="s">
        <v>5</v>
      </c>
      <c r="C17663" s="4" t="s">
        <v>13</v>
      </c>
      <c r="D17663" s="4" t="s">
        <v>10</v>
      </c>
      <c r="E17663" s="4" t="s">
        <v>69</v>
      </c>
      <c r="F17663" s="4" t="s">
        <v>10</v>
      </c>
      <c r="G17663" s="4" t="s">
        <v>9</v>
      </c>
      <c r="H17663" s="4" t="s">
        <v>9</v>
      </c>
      <c r="I17663" s="4" t="s">
        <v>10</v>
      </c>
      <c r="J17663" s="4" t="s">
        <v>10</v>
      </c>
      <c r="K17663" s="4" t="s">
        <v>9</v>
      </c>
      <c r="L17663" s="4" t="s">
        <v>9</v>
      </c>
      <c r="M17663" s="4" t="s">
        <v>9</v>
      </c>
      <c r="N17663" s="4" t="s">
        <v>9</v>
      </c>
      <c r="O17663" s="4" t="s">
        <v>6</v>
      </c>
    </row>
    <row r="17664" spans="1:15">
      <c r="A17664" t="n">
        <v>119187</v>
      </c>
      <c r="B17664" s="56" t="n">
        <v>50</v>
      </c>
      <c r="C17664" s="7" t="n">
        <v>0</v>
      </c>
      <c r="D17664" s="7" t="n">
        <v>12010</v>
      </c>
      <c r="E17664" s="7" t="n">
        <v>1</v>
      </c>
      <c r="F17664" s="7" t="n">
        <v>0</v>
      </c>
      <c r="G17664" s="7" t="n">
        <v>0</v>
      </c>
      <c r="H17664" s="7" t="n">
        <v>0</v>
      </c>
      <c r="I17664" s="7" t="n">
        <v>0</v>
      </c>
      <c r="J17664" s="7" t="n">
        <v>65533</v>
      </c>
      <c r="K17664" s="7" t="n">
        <v>0</v>
      </c>
      <c r="L17664" s="7" t="n">
        <v>0</v>
      </c>
      <c r="M17664" s="7" t="n">
        <v>0</v>
      </c>
      <c r="N17664" s="7" t="n">
        <v>0</v>
      </c>
      <c r="O17664" s="7" t="s">
        <v>12</v>
      </c>
    </row>
    <row r="17665" spans="1:15">
      <c r="A17665" t="s">
        <v>4</v>
      </c>
      <c r="B17665" s="4" t="s">
        <v>5</v>
      </c>
      <c r="C17665" s="4" t="s">
        <v>13</v>
      </c>
      <c r="D17665" s="4" t="s">
        <v>10</v>
      </c>
      <c r="E17665" s="4" t="s">
        <v>9</v>
      </c>
    </row>
    <row r="17666" spans="1:15">
      <c r="A17666" t="n">
        <v>119226</v>
      </c>
      <c r="B17666" s="21" t="n">
        <v>101</v>
      </c>
      <c r="C17666" s="7" t="n">
        <v>0</v>
      </c>
      <c r="D17666" s="7" t="n">
        <v>359</v>
      </c>
      <c r="E17666" s="7" t="n">
        <v>1</v>
      </c>
    </row>
    <row r="17667" spans="1:15">
      <c r="A17667" t="s">
        <v>4</v>
      </c>
      <c r="B17667" s="4" t="s">
        <v>5</v>
      </c>
      <c r="C17667" s="4" t="s">
        <v>10</v>
      </c>
      <c r="D17667" s="4" t="s">
        <v>13</v>
      </c>
      <c r="E17667" s="4" t="s">
        <v>13</v>
      </c>
      <c r="F17667" s="4" t="s">
        <v>10</v>
      </c>
      <c r="G17667" s="4" t="s">
        <v>13</v>
      </c>
      <c r="H17667" s="4" t="s">
        <v>111</v>
      </c>
      <c r="I17667" s="4" t="s">
        <v>13</v>
      </c>
      <c r="J17667" s="4" t="s">
        <v>13</v>
      </c>
      <c r="K17667" s="4" t="s">
        <v>13</v>
      </c>
    </row>
    <row r="17668" spans="1:15">
      <c r="A17668" t="n">
        <v>119234</v>
      </c>
      <c r="B17668" s="48" t="n">
        <v>24</v>
      </c>
      <c r="C17668" s="7" t="n">
        <v>65533</v>
      </c>
      <c r="D17668" s="7" t="n">
        <v>12</v>
      </c>
      <c r="E17668" s="7" t="n">
        <v>16</v>
      </c>
      <c r="F17668" s="7" t="n">
        <v>359</v>
      </c>
      <c r="G17668" s="7" t="n">
        <v>7</v>
      </c>
      <c r="H17668" s="7" t="s">
        <v>1493</v>
      </c>
      <c r="I17668" s="7" t="n">
        <v>6</v>
      </c>
      <c r="J17668" s="7" t="n">
        <v>2</v>
      </c>
      <c r="K17668" s="7" t="n">
        <v>0</v>
      </c>
    </row>
    <row r="17669" spans="1:15">
      <c r="A17669" t="s">
        <v>4</v>
      </c>
      <c r="B17669" s="4" t="s">
        <v>5</v>
      </c>
    </row>
    <row r="17670" spans="1:15">
      <c r="A17670" t="n">
        <v>119259</v>
      </c>
      <c r="B17670" s="33" t="n">
        <v>28</v>
      </c>
    </row>
    <row r="17671" spans="1:15">
      <c r="A17671" t="s">
        <v>4</v>
      </c>
      <c r="B17671" s="4" t="s">
        <v>5</v>
      </c>
      <c r="C17671" s="4" t="s">
        <v>13</v>
      </c>
    </row>
    <row r="17672" spans="1:15">
      <c r="A17672" t="n">
        <v>119260</v>
      </c>
      <c r="B17672" s="49" t="n">
        <v>27</v>
      </c>
      <c r="C17672" s="7" t="n">
        <v>0</v>
      </c>
    </row>
    <row r="17673" spans="1:15">
      <c r="A17673" t="s">
        <v>4</v>
      </c>
      <c r="B17673" s="4" t="s">
        <v>5</v>
      </c>
      <c r="C17673" s="4" t="s">
        <v>13</v>
      </c>
      <c r="D17673" s="4" t="s">
        <v>10</v>
      </c>
      <c r="E17673" s="4" t="s">
        <v>10</v>
      </c>
      <c r="F17673" s="4" t="s">
        <v>10</v>
      </c>
      <c r="G17673" s="4" t="s">
        <v>10</v>
      </c>
      <c r="H17673" s="4" t="s">
        <v>13</v>
      </c>
    </row>
    <row r="17674" spans="1:15">
      <c r="A17674" t="n">
        <v>119262</v>
      </c>
      <c r="B17674" s="47" t="n">
        <v>25</v>
      </c>
      <c r="C17674" s="7" t="n">
        <v>5</v>
      </c>
      <c r="D17674" s="7" t="n">
        <v>65535</v>
      </c>
      <c r="E17674" s="7" t="n">
        <v>65535</v>
      </c>
      <c r="F17674" s="7" t="n">
        <v>65535</v>
      </c>
      <c r="G17674" s="7" t="n">
        <v>65535</v>
      </c>
      <c r="H17674" s="7" t="n">
        <v>0</v>
      </c>
    </row>
    <row r="17675" spans="1:15">
      <c r="A17675" t="s">
        <v>4</v>
      </c>
      <c r="B17675" s="4" t="s">
        <v>5</v>
      </c>
      <c r="C17675" s="4" t="s">
        <v>10</v>
      </c>
    </row>
    <row r="17676" spans="1:15">
      <c r="A17676" t="n">
        <v>119273</v>
      </c>
      <c r="B17676" s="53" t="n">
        <v>16</v>
      </c>
      <c r="C17676" s="7" t="n">
        <v>300</v>
      </c>
    </row>
    <row r="17677" spans="1:15">
      <c r="A17677" t="s">
        <v>4</v>
      </c>
      <c r="B17677" s="4" t="s">
        <v>5</v>
      </c>
      <c r="C17677" s="4" t="s">
        <v>13</v>
      </c>
      <c r="D17677" s="4" t="s">
        <v>10</v>
      </c>
      <c r="E17677" s="4" t="s">
        <v>69</v>
      </c>
      <c r="F17677" s="4" t="s">
        <v>10</v>
      </c>
      <c r="G17677" s="4" t="s">
        <v>9</v>
      </c>
      <c r="H17677" s="4" t="s">
        <v>9</v>
      </c>
      <c r="I17677" s="4" t="s">
        <v>10</v>
      </c>
      <c r="J17677" s="4" t="s">
        <v>10</v>
      </c>
      <c r="K17677" s="4" t="s">
        <v>9</v>
      </c>
      <c r="L17677" s="4" t="s">
        <v>9</v>
      </c>
      <c r="M17677" s="4" t="s">
        <v>9</v>
      </c>
      <c r="N17677" s="4" t="s">
        <v>9</v>
      </c>
      <c r="O17677" s="4" t="s">
        <v>6</v>
      </c>
    </row>
    <row r="17678" spans="1:15">
      <c r="A17678" t="n">
        <v>119276</v>
      </c>
      <c r="B17678" s="56" t="n">
        <v>50</v>
      </c>
      <c r="C17678" s="7" t="n">
        <v>0</v>
      </c>
      <c r="D17678" s="7" t="n">
        <v>12010</v>
      </c>
      <c r="E17678" s="7" t="n">
        <v>1</v>
      </c>
      <c r="F17678" s="7" t="n">
        <v>0</v>
      </c>
      <c r="G17678" s="7" t="n">
        <v>0</v>
      </c>
      <c r="H17678" s="7" t="n">
        <v>0</v>
      </c>
      <c r="I17678" s="7" t="n">
        <v>0</v>
      </c>
      <c r="J17678" s="7" t="n">
        <v>65533</v>
      </c>
      <c r="K17678" s="7" t="n">
        <v>0</v>
      </c>
      <c r="L17678" s="7" t="n">
        <v>0</v>
      </c>
      <c r="M17678" s="7" t="n">
        <v>0</v>
      </c>
      <c r="N17678" s="7" t="n">
        <v>0</v>
      </c>
      <c r="O17678" s="7" t="s">
        <v>12</v>
      </c>
    </row>
    <row r="17679" spans="1:15">
      <c r="A17679" t="s">
        <v>4</v>
      </c>
      <c r="B17679" s="4" t="s">
        <v>5</v>
      </c>
      <c r="C17679" s="4" t="s">
        <v>13</v>
      </c>
      <c r="D17679" s="4" t="s">
        <v>10</v>
      </c>
      <c r="E17679" s="4" t="s">
        <v>9</v>
      </c>
    </row>
    <row r="17680" spans="1:15">
      <c r="A17680" t="n">
        <v>119315</v>
      </c>
      <c r="B17680" s="21" t="n">
        <v>101</v>
      </c>
      <c r="C17680" s="7" t="n">
        <v>0</v>
      </c>
      <c r="D17680" s="7" t="n">
        <v>360</v>
      </c>
      <c r="E17680" s="7" t="n">
        <v>1</v>
      </c>
    </row>
    <row r="17681" spans="1:15">
      <c r="A17681" t="s">
        <v>4</v>
      </c>
      <c r="B17681" s="4" t="s">
        <v>5</v>
      </c>
      <c r="C17681" s="4" t="s">
        <v>10</v>
      </c>
      <c r="D17681" s="4" t="s">
        <v>13</v>
      </c>
      <c r="E17681" s="4" t="s">
        <v>13</v>
      </c>
      <c r="F17681" s="4" t="s">
        <v>10</v>
      </c>
      <c r="G17681" s="4" t="s">
        <v>13</v>
      </c>
      <c r="H17681" s="4" t="s">
        <v>111</v>
      </c>
      <c r="I17681" s="4" t="s">
        <v>13</v>
      </c>
      <c r="J17681" s="4" t="s">
        <v>13</v>
      </c>
      <c r="K17681" s="4" t="s">
        <v>13</v>
      </c>
    </row>
    <row r="17682" spans="1:15">
      <c r="A17682" t="n">
        <v>119323</v>
      </c>
      <c r="B17682" s="48" t="n">
        <v>24</v>
      </c>
      <c r="C17682" s="7" t="n">
        <v>65533</v>
      </c>
      <c r="D17682" s="7" t="n">
        <v>12</v>
      </c>
      <c r="E17682" s="7" t="n">
        <v>16</v>
      </c>
      <c r="F17682" s="7" t="n">
        <v>360</v>
      </c>
      <c r="G17682" s="7" t="n">
        <v>7</v>
      </c>
      <c r="H17682" s="7" t="s">
        <v>1493</v>
      </c>
      <c r="I17682" s="7" t="n">
        <v>6</v>
      </c>
      <c r="J17682" s="7" t="n">
        <v>2</v>
      </c>
      <c r="K17682" s="7" t="n">
        <v>0</v>
      </c>
    </row>
    <row r="17683" spans="1:15">
      <c r="A17683" t="s">
        <v>4</v>
      </c>
      <c r="B17683" s="4" t="s">
        <v>5</v>
      </c>
    </row>
    <row r="17684" spans="1:15">
      <c r="A17684" t="n">
        <v>119348</v>
      </c>
      <c r="B17684" s="33" t="n">
        <v>28</v>
      </c>
    </row>
    <row r="17685" spans="1:15">
      <c r="A17685" t="s">
        <v>4</v>
      </c>
      <c r="B17685" s="4" t="s">
        <v>5</v>
      </c>
      <c r="C17685" s="4" t="s">
        <v>13</v>
      </c>
    </row>
    <row r="17686" spans="1:15">
      <c r="A17686" t="n">
        <v>119349</v>
      </c>
      <c r="B17686" s="49" t="n">
        <v>27</v>
      </c>
      <c r="C17686" s="7" t="n">
        <v>0</v>
      </c>
    </row>
    <row r="17687" spans="1:15">
      <c r="A17687" t="s">
        <v>4</v>
      </c>
      <c r="B17687" s="4" t="s">
        <v>5</v>
      </c>
      <c r="C17687" s="4" t="s">
        <v>13</v>
      </c>
      <c r="D17687" s="4" t="s">
        <v>10</v>
      </c>
      <c r="E17687" s="4" t="s">
        <v>10</v>
      </c>
      <c r="F17687" s="4" t="s">
        <v>10</v>
      </c>
      <c r="G17687" s="4" t="s">
        <v>10</v>
      </c>
      <c r="H17687" s="4" t="s">
        <v>13</v>
      </c>
    </row>
    <row r="17688" spans="1:15">
      <c r="A17688" t="n">
        <v>119351</v>
      </c>
      <c r="B17688" s="47" t="n">
        <v>25</v>
      </c>
      <c r="C17688" s="7" t="n">
        <v>5</v>
      </c>
      <c r="D17688" s="7" t="n">
        <v>65535</v>
      </c>
      <c r="E17688" s="7" t="n">
        <v>65535</v>
      </c>
      <c r="F17688" s="7" t="n">
        <v>65535</v>
      </c>
      <c r="G17688" s="7" t="n">
        <v>65535</v>
      </c>
      <c r="H17688" s="7" t="n">
        <v>0</v>
      </c>
    </row>
    <row r="17689" spans="1:15">
      <c r="A17689" t="s">
        <v>4</v>
      </c>
      <c r="B17689" s="4" t="s">
        <v>5</v>
      </c>
      <c r="C17689" s="4" t="s">
        <v>10</v>
      </c>
    </row>
    <row r="17690" spans="1:15">
      <c r="A17690" t="n">
        <v>119362</v>
      </c>
      <c r="B17690" s="53" t="n">
        <v>16</v>
      </c>
      <c r="C17690" s="7" t="n">
        <v>300</v>
      </c>
    </row>
    <row r="17691" spans="1:15">
      <c r="A17691" t="s">
        <v>4</v>
      </c>
      <c r="B17691" s="4" t="s">
        <v>5</v>
      </c>
      <c r="C17691" s="4" t="s">
        <v>13</v>
      </c>
      <c r="D17691" s="4" t="s">
        <v>10</v>
      </c>
      <c r="E17691" s="4" t="s">
        <v>69</v>
      </c>
      <c r="F17691" s="4" t="s">
        <v>10</v>
      </c>
      <c r="G17691" s="4" t="s">
        <v>9</v>
      </c>
      <c r="H17691" s="4" t="s">
        <v>9</v>
      </c>
      <c r="I17691" s="4" t="s">
        <v>10</v>
      </c>
      <c r="J17691" s="4" t="s">
        <v>10</v>
      </c>
      <c r="K17691" s="4" t="s">
        <v>9</v>
      </c>
      <c r="L17691" s="4" t="s">
        <v>9</v>
      </c>
      <c r="M17691" s="4" t="s">
        <v>9</v>
      </c>
      <c r="N17691" s="4" t="s">
        <v>9</v>
      </c>
      <c r="O17691" s="4" t="s">
        <v>6</v>
      </c>
    </row>
    <row r="17692" spans="1:15">
      <c r="A17692" t="n">
        <v>119365</v>
      </c>
      <c r="B17692" s="56" t="n">
        <v>50</v>
      </c>
      <c r="C17692" s="7" t="n">
        <v>0</v>
      </c>
      <c r="D17692" s="7" t="n">
        <v>12010</v>
      </c>
      <c r="E17692" s="7" t="n">
        <v>1</v>
      </c>
      <c r="F17692" s="7" t="n">
        <v>0</v>
      </c>
      <c r="G17692" s="7" t="n">
        <v>0</v>
      </c>
      <c r="H17692" s="7" t="n">
        <v>0</v>
      </c>
      <c r="I17692" s="7" t="n">
        <v>0</v>
      </c>
      <c r="J17692" s="7" t="n">
        <v>65533</v>
      </c>
      <c r="K17692" s="7" t="n">
        <v>0</v>
      </c>
      <c r="L17692" s="7" t="n">
        <v>0</v>
      </c>
      <c r="M17692" s="7" t="n">
        <v>0</v>
      </c>
      <c r="N17692" s="7" t="n">
        <v>0</v>
      </c>
      <c r="O17692" s="7" t="s">
        <v>12</v>
      </c>
    </row>
    <row r="17693" spans="1:15">
      <c r="A17693" t="s">
        <v>4</v>
      </c>
      <c r="B17693" s="4" t="s">
        <v>5</v>
      </c>
      <c r="C17693" s="4" t="s">
        <v>13</v>
      </c>
      <c r="D17693" s="4" t="s">
        <v>10</v>
      </c>
      <c r="E17693" s="4" t="s">
        <v>9</v>
      </c>
    </row>
    <row r="17694" spans="1:15">
      <c r="A17694" t="n">
        <v>119404</v>
      </c>
      <c r="B17694" s="21" t="n">
        <v>101</v>
      </c>
      <c r="C17694" s="7" t="n">
        <v>0</v>
      </c>
      <c r="D17694" s="7" t="n">
        <v>361</v>
      </c>
      <c r="E17694" s="7" t="n">
        <v>1</v>
      </c>
    </row>
    <row r="17695" spans="1:15">
      <c r="A17695" t="s">
        <v>4</v>
      </c>
      <c r="B17695" s="4" t="s">
        <v>5</v>
      </c>
      <c r="C17695" s="4" t="s">
        <v>10</v>
      </c>
      <c r="D17695" s="4" t="s">
        <v>13</v>
      </c>
      <c r="E17695" s="4" t="s">
        <v>13</v>
      </c>
      <c r="F17695" s="4" t="s">
        <v>10</v>
      </c>
      <c r="G17695" s="4" t="s">
        <v>13</v>
      </c>
      <c r="H17695" s="4" t="s">
        <v>111</v>
      </c>
      <c r="I17695" s="4" t="s">
        <v>13</v>
      </c>
      <c r="J17695" s="4" t="s">
        <v>13</v>
      </c>
      <c r="K17695" s="4" t="s">
        <v>13</v>
      </c>
    </row>
    <row r="17696" spans="1:15">
      <c r="A17696" t="n">
        <v>119412</v>
      </c>
      <c r="B17696" s="48" t="n">
        <v>24</v>
      </c>
      <c r="C17696" s="7" t="n">
        <v>65533</v>
      </c>
      <c r="D17696" s="7" t="n">
        <v>12</v>
      </c>
      <c r="E17696" s="7" t="n">
        <v>16</v>
      </c>
      <c r="F17696" s="7" t="n">
        <v>361</v>
      </c>
      <c r="G17696" s="7" t="n">
        <v>7</v>
      </c>
      <c r="H17696" s="7" t="s">
        <v>1493</v>
      </c>
      <c r="I17696" s="7" t="n">
        <v>6</v>
      </c>
      <c r="J17696" s="7" t="n">
        <v>2</v>
      </c>
      <c r="K17696" s="7" t="n">
        <v>0</v>
      </c>
    </row>
    <row r="17697" spans="1:15">
      <c r="A17697" t="s">
        <v>4</v>
      </c>
      <c r="B17697" s="4" t="s">
        <v>5</v>
      </c>
    </row>
    <row r="17698" spans="1:15">
      <c r="A17698" t="n">
        <v>119437</v>
      </c>
      <c r="B17698" s="33" t="n">
        <v>28</v>
      </c>
    </row>
    <row r="17699" spans="1:15">
      <c r="A17699" t="s">
        <v>4</v>
      </c>
      <c r="B17699" s="4" t="s">
        <v>5</v>
      </c>
      <c r="C17699" s="4" t="s">
        <v>13</v>
      </c>
    </row>
    <row r="17700" spans="1:15">
      <c r="A17700" t="n">
        <v>119438</v>
      </c>
      <c r="B17700" s="49" t="n">
        <v>27</v>
      </c>
      <c r="C17700" s="7" t="n">
        <v>0</v>
      </c>
    </row>
    <row r="17701" spans="1:15">
      <c r="A17701" t="s">
        <v>4</v>
      </c>
      <c r="B17701" s="4" t="s">
        <v>5</v>
      </c>
      <c r="C17701" s="4" t="s">
        <v>13</v>
      </c>
      <c r="D17701" s="4" t="s">
        <v>10</v>
      </c>
      <c r="E17701" s="4" t="s">
        <v>10</v>
      </c>
      <c r="F17701" s="4" t="s">
        <v>10</v>
      </c>
      <c r="G17701" s="4" t="s">
        <v>10</v>
      </c>
      <c r="H17701" s="4" t="s">
        <v>13</v>
      </c>
    </row>
    <row r="17702" spans="1:15">
      <c r="A17702" t="n">
        <v>119440</v>
      </c>
      <c r="B17702" s="47" t="n">
        <v>25</v>
      </c>
      <c r="C17702" s="7" t="n">
        <v>5</v>
      </c>
      <c r="D17702" s="7" t="n">
        <v>65535</v>
      </c>
      <c r="E17702" s="7" t="n">
        <v>65535</v>
      </c>
      <c r="F17702" s="7" t="n">
        <v>65535</v>
      </c>
      <c r="G17702" s="7" t="n">
        <v>65535</v>
      </c>
      <c r="H17702" s="7" t="n">
        <v>0</v>
      </c>
    </row>
    <row r="17703" spans="1:15">
      <c r="A17703" t="s">
        <v>4</v>
      </c>
      <c r="B17703" s="4" t="s">
        <v>5</v>
      </c>
      <c r="C17703" s="4" t="s">
        <v>10</v>
      </c>
    </row>
    <row r="17704" spans="1:15">
      <c r="A17704" t="n">
        <v>119451</v>
      </c>
      <c r="B17704" s="53" t="n">
        <v>16</v>
      </c>
      <c r="C17704" s="7" t="n">
        <v>300</v>
      </c>
    </row>
    <row r="17705" spans="1:15">
      <c r="A17705" t="s">
        <v>4</v>
      </c>
      <c r="B17705" s="4" t="s">
        <v>5</v>
      </c>
      <c r="C17705" s="4" t="s">
        <v>13</v>
      </c>
      <c r="D17705" s="4" t="s">
        <v>10</v>
      </c>
      <c r="E17705" s="4" t="s">
        <v>69</v>
      </c>
      <c r="F17705" s="4" t="s">
        <v>10</v>
      </c>
      <c r="G17705" s="4" t="s">
        <v>9</v>
      </c>
      <c r="H17705" s="4" t="s">
        <v>9</v>
      </c>
      <c r="I17705" s="4" t="s">
        <v>10</v>
      </c>
      <c r="J17705" s="4" t="s">
        <v>10</v>
      </c>
      <c r="K17705" s="4" t="s">
        <v>9</v>
      </c>
      <c r="L17705" s="4" t="s">
        <v>9</v>
      </c>
      <c r="M17705" s="4" t="s">
        <v>9</v>
      </c>
      <c r="N17705" s="4" t="s">
        <v>9</v>
      </c>
      <c r="O17705" s="4" t="s">
        <v>6</v>
      </c>
    </row>
    <row r="17706" spans="1:15">
      <c r="A17706" t="n">
        <v>119454</v>
      </c>
      <c r="B17706" s="56" t="n">
        <v>50</v>
      </c>
      <c r="C17706" s="7" t="n">
        <v>0</v>
      </c>
      <c r="D17706" s="7" t="n">
        <v>12010</v>
      </c>
      <c r="E17706" s="7" t="n">
        <v>1</v>
      </c>
      <c r="F17706" s="7" t="n">
        <v>0</v>
      </c>
      <c r="G17706" s="7" t="n">
        <v>0</v>
      </c>
      <c r="H17706" s="7" t="n">
        <v>0</v>
      </c>
      <c r="I17706" s="7" t="n">
        <v>0</v>
      </c>
      <c r="J17706" s="7" t="n">
        <v>65533</v>
      </c>
      <c r="K17706" s="7" t="n">
        <v>0</v>
      </c>
      <c r="L17706" s="7" t="n">
        <v>0</v>
      </c>
      <c r="M17706" s="7" t="n">
        <v>0</v>
      </c>
      <c r="N17706" s="7" t="n">
        <v>0</v>
      </c>
      <c r="O17706" s="7" t="s">
        <v>12</v>
      </c>
    </row>
    <row r="17707" spans="1:15">
      <c r="A17707" t="s">
        <v>4</v>
      </c>
      <c r="B17707" s="4" t="s">
        <v>5</v>
      </c>
      <c r="C17707" s="4" t="s">
        <v>13</v>
      </c>
      <c r="D17707" s="4" t="s">
        <v>10</v>
      </c>
      <c r="E17707" s="4" t="s">
        <v>9</v>
      </c>
    </row>
    <row r="17708" spans="1:15">
      <c r="A17708" t="n">
        <v>119493</v>
      </c>
      <c r="B17708" s="21" t="n">
        <v>101</v>
      </c>
      <c r="C17708" s="7" t="n">
        <v>0</v>
      </c>
      <c r="D17708" s="7" t="n">
        <v>362</v>
      </c>
      <c r="E17708" s="7" t="n">
        <v>1</v>
      </c>
    </row>
    <row r="17709" spans="1:15">
      <c r="A17709" t="s">
        <v>4</v>
      </c>
      <c r="B17709" s="4" t="s">
        <v>5</v>
      </c>
      <c r="C17709" s="4" t="s">
        <v>10</v>
      </c>
      <c r="D17709" s="4" t="s">
        <v>13</v>
      </c>
      <c r="E17709" s="4" t="s">
        <v>13</v>
      </c>
      <c r="F17709" s="4" t="s">
        <v>10</v>
      </c>
      <c r="G17709" s="4" t="s">
        <v>13</v>
      </c>
      <c r="H17709" s="4" t="s">
        <v>111</v>
      </c>
      <c r="I17709" s="4" t="s">
        <v>13</v>
      </c>
      <c r="J17709" s="4" t="s">
        <v>13</v>
      </c>
      <c r="K17709" s="4" t="s">
        <v>13</v>
      </c>
    </row>
    <row r="17710" spans="1:15">
      <c r="A17710" t="n">
        <v>119501</v>
      </c>
      <c r="B17710" s="48" t="n">
        <v>24</v>
      </c>
      <c r="C17710" s="7" t="n">
        <v>65533</v>
      </c>
      <c r="D17710" s="7" t="n">
        <v>12</v>
      </c>
      <c r="E17710" s="7" t="n">
        <v>16</v>
      </c>
      <c r="F17710" s="7" t="n">
        <v>362</v>
      </c>
      <c r="G17710" s="7" t="n">
        <v>7</v>
      </c>
      <c r="H17710" s="7" t="s">
        <v>1493</v>
      </c>
      <c r="I17710" s="7" t="n">
        <v>6</v>
      </c>
      <c r="J17710" s="7" t="n">
        <v>2</v>
      </c>
      <c r="K17710" s="7" t="n">
        <v>0</v>
      </c>
    </row>
    <row r="17711" spans="1:15">
      <c r="A17711" t="s">
        <v>4</v>
      </c>
      <c r="B17711" s="4" t="s">
        <v>5</v>
      </c>
    </row>
    <row r="17712" spans="1:15">
      <c r="A17712" t="n">
        <v>119526</v>
      </c>
      <c r="B17712" s="33" t="n">
        <v>28</v>
      </c>
    </row>
    <row r="17713" spans="1:15">
      <c r="A17713" t="s">
        <v>4</v>
      </c>
      <c r="B17713" s="4" t="s">
        <v>5</v>
      </c>
      <c r="C17713" s="4" t="s">
        <v>13</v>
      </c>
    </row>
    <row r="17714" spans="1:15">
      <c r="A17714" t="n">
        <v>119527</v>
      </c>
      <c r="B17714" s="49" t="n">
        <v>27</v>
      </c>
      <c r="C17714" s="7" t="n">
        <v>0</v>
      </c>
    </row>
    <row r="17715" spans="1:15">
      <c r="A17715" t="s">
        <v>4</v>
      </c>
      <c r="B17715" s="4" t="s">
        <v>5</v>
      </c>
      <c r="C17715" s="4" t="s">
        <v>13</v>
      </c>
      <c r="D17715" s="4" t="s">
        <v>10</v>
      </c>
      <c r="E17715" s="4" t="s">
        <v>10</v>
      </c>
      <c r="F17715" s="4" t="s">
        <v>10</v>
      </c>
      <c r="G17715" s="4" t="s">
        <v>10</v>
      </c>
      <c r="H17715" s="4" t="s">
        <v>13</v>
      </c>
    </row>
    <row r="17716" spans="1:15">
      <c r="A17716" t="n">
        <v>119529</v>
      </c>
      <c r="B17716" s="47" t="n">
        <v>25</v>
      </c>
      <c r="C17716" s="7" t="n">
        <v>5</v>
      </c>
      <c r="D17716" s="7" t="n">
        <v>65535</v>
      </c>
      <c r="E17716" s="7" t="n">
        <v>65535</v>
      </c>
      <c r="F17716" s="7" t="n">
        <v>65535</v>
      </c>
      <c r="G17716" s="7" t="n">
        <v>65535</v>
      </c>
      <c r="H17716" s="7" t="n">
        <v>0</v>
      </c>
    </row>
    <row r="17717" spans="1:15">
      <c r="A17717" t="s">
        <v>4</v>
      </c>
      <c r="B17717" s="4" t="s">
        <v>5</v>
      </c>
      <c r="C17717" s="4" t="s">
        <v>10</v>
      </c>
    </row>
    <row r="17718" spans="1:15">
      <c r="A17718" t="n">
        <v>119540</v>
      </c>
      <c r="B17718" s="53" t="n">
        <v>16</v>
      </c>
      <c r="C17718" s="7" t="n">
        <v>300</v>
      </c>
    </row>
    <row r="17719" spans="1:15">
      <c r="A17719" t="s">
        <v>4</v>
      </c>
      <c r="B17719" s="4" t="s">
        <v>5</v>
      </c>
      <c r="C17719" s="4" t="s">
        <v>13</v>
      </c>
      <c r="D17719" s="4" t="s">
        <v>10</v>
      </c>
      <c r="E17719" s="4" t="s">
        <v>69</v>
      </c>
    </row>
    <row r="17720" spans="1:15">
      <c r="A17720" t="n">
        <v>119543</v>
      </c>
      <c r="B17720" s="39" t="n">
        <v>58</v>
      </c>
      <c r="C17720" s="7" t="n">
        <v>100</v>
      </c>
      <c r="D17720" s="7" t="n">
        <v>300</v>
      </c>
      <c r="E17720" s="7" t="n">
        <v>0.300000011920929</v>
      </c>
    </row>
    <row r="17721" spans="1:15">
      <c r="A17721" t="s">
        <v>4</v>
      </c>
      <c r="B17721" s="4" t="s">
        <v>5</v>
      </c>
      <c r="C17721" s="4" t="s">
        <v>13</v>
      </c>
      <c r="D17721" s="4" t="s">
        <v>10</v>
      </c>
    </row>
    <row r="17722" spans="1:15">
      <c r="A17722" t="n">
        <v>119551</v>
      </c>
      <c r="B17722" s="39" t="n">
        <v>58</v>
      </c>
      <c r="C17722" s="7" t="n">
        <v>255</v>
      </c>
      <c r="D17722" s="7" t="n">
        <v>0</v>
      </c>
    </row>
    <row r="17723" spans="1:15">
      <c r="A17723" t="s">
        <v>4</v>
      </c>
      <c r="B17723" s="4" t="s">
        <v>5</v>
      </c>
      <c r="C17723" s="4" t="s">
        <v>84</v>
      </c>
    </row>
    <row r="17724" spans="1:15">
      <c r="A17724" t="n">
        <v>119555</v>
      </c>
      <c r="B17724" s="29" t="n">
        <v>3</v>
      </c>
      <c r="C17724" s="16" t="n">
        <f t="normal" ca="1">A17730</f>
        <v>0</v>
      </c>
    </row>
    <row r="17725" spans="1:15">
      <c r="A17725" t="s">
        <v>4</v>
      </c>
      <c r="B17725" s="4" t="s">
        <v>5</v>
      </c>
      <c r="C17725" s="4" t="s">
        <v>13</v>
      </c>
      <c r="D17725" s="4" t="s">
        <v>13</v>
      </c>
      <c r="E17725" s="4" t="s">
        <v>9</v>
      </c>
      <c r="F17725" s="4" t="s">
        <v>13</v>
      </c>
      <c r="G17725" s="4" t="s">
        <v>13</v>
      </c>
    </row>
    <row r="17726" spans="1:15">
      <c r="A17726" t="n">
        <v>119560</v>
      </c>
      <c r="B17726" s="25" t="n">
        <v>18</v>
      </c>
      <c r="C17726" s="7" t="n">
        <v>0</v>
      </c>
      <c r="D17726" s="7" t="n">
        <v>0</v>
      </c>
      <c r="E17726" s="7" t="n">
        <v>-1</v>
      </c>
      <c r="F17726" s="7" t="n">
        <v>19</v>
      </c>
      <c r="G17726" s="7" t="n">
        <v>1</v>
      </c>
    </row>
    <row r="17727" spans="1:15">
      <c r="A17727" t="s">
        <v>4</v>
      </c>
      <c r="B17727" s="4" t="s">
        <v>5</v>
      </c>
      <c r="C17727" s="4" t="s">
        <v>84</v>
      </c>
    </row>
    <row r="17728" spans="1:15">
      <c r="A17728" t="n">
        <v>119569</v>
      </c>
      <c r="B17728" s="29" t="n">
        <v>3</v>
      </c>
      <c r="C17728" s="16" t="n">
        <f t="normal" ca="1">A17730</f>
        <v>0</v>
      </c>
    </row>
    <row r="17729" spans="1:8">
      <c r="A17729" t="s">
        <v>4</v>
      </c>
      <c r="B17729" s="4" t="s">
        <v>5</v>
      </c>
      <c r="C17729" s="4" t="s">
        <v>84</v>
      </c>
    </row>
    <row r="17730" spans="1:8">
      <c r="A17730" t="n">
        <v>119574</v>
      </c>
      <c r="B17730" s="29" t="n">
        <v>3</v>
      </c>
      <c r="C17730" s="16" t="n">
        <f t="normal" ca="1">A17044</f>
        <v>0</v>
      </c>
    </row>
    <row r="17731" spans="1:8">
      <c r="A17731" t="s">
        <v>4</v>
      </c>
      <c r="B17731" s="4" t="s">
        <v>5</v>
      </c>
    </row>
    <row r="17732" spans="1:8">
      <c r="A17732" t="n">
        <v>119579</v>
      </c>
      <c r="B17732" s="5" t="n">
        <v>1</v>
      </c>
    </row>
    <row r="17733" spans="1:8" s="3" customFormat="1" customHeight="0">
      <c r="A17733" s="3" t="s">
        <v>2</v>
      </c>
      <c r="B17733" s="3" t="s">
        <v>1567</v>
      </c>
    </row>
    <row r="17734" spans="1:8">
      <c r="A17734" t="s">
        <v>4</v>
      </c>
      <c r="B17734" s="4" t="s">
        <v>5</v>
      </c>
      <c r="C17734" s="4" t="s">
        <v>13</v>
      </c>
      <c r="D17734" s="4" t="s">
        <v>13</v>
      </c>
      <c r="E17734" s="4" t="s">
        <v>9</v>
      </c>
      <c r="F17734" s="4" t="s">
        <v>13</v>
      </c>
      <c r="G17734" s="4" t="s">
        <v>13</v>
      </c>
    </row>
    <row r="17735" spans="1:8">
      <c r="A17735" t="n">
        <v>119580</v>
      </c>
      <c r="B17735" s="25" t="n">
        <v>18</v>
      </c>
      <c r="C17735" s="7" t="n">
        <v>0</v>
      </c>
      <c r="D17735" s="7" t="n">
        <v>0</v>
      </c>
      <c r="E17735" s="7" t="n">
        <v>0</v>
      </c>
      <c r="F17735" s="7" t="n">
        <v>19</v>
      </c>
      <c r="G17735" s="7" t="n">
        <v>1</v>
      </c>
    </row>
    <row r="17736" spans="1:8">
      <c r="A17736" t="s">
        <v>4</v>
      </c>
      <c r="B17736" s="4" t="s">
        <v>5</v>
      </c>
      <c r="C17736" s="4" t="s">
        <v>13</v>
      </c>
      <c r="D17736" s="4" t="s">
        <v>13</v>
      </c>
      <c r="E17736" s="4" t="s">
        <v>13</v>
      </c>
      <c r="F17736" s="4" t="s">
        <v>9</v>
      </c>
      <c r="G17736" s="4" t="s">
        <v>13</v>
      </c>
      <c r="H17736" s="4" t="s">
        <v>13</v>
      </c>
      <c r="I17736" s="4" t="s">
        <v>84</v>
      </c>
    </row>
    <row r="17737" spans="1:8">
      <c r="A17737" t="n">
        <v>119589</v>
      </c>
      <c r="B17737" s="15" t="n">
        <v>5</v>
      </c>
      <c r="C17737" s="7" t="n">
        <v>35</v>
      </c>
      <c r="D17737" s="7" t="n">
        <v>0</v>
      </c>
      <c r="E17737" s="7" t="n">
        <v>0</v>
      </c>
      <c r="F17737" s="7" t="n">
        <v>-1</v>
      </c>
      <c r="G17737" s="7" t="n">
        <v>3</v>
      </c>
      <c r="H17737" s="7" t="n">
        <v>1</v>
      </c>
      <c r="I17737" s="16" t="n">
        <f t="normal" ca="1">A18569</f>
        <v>0</v>
      </c>
    </row>
    <row r="17738" spans="1:8">
      <c r="A17738" t="s">
        <v>4</v>
      </c>
      <c r="B17738" s="4" t="s">
        <v>5</v>
      </c>
      <c r="C17738" s="4" t="s">
        <v>13</v>
      </c>
      <c r="D17738" s="4" t="s">
        <v>13</v>
      </c>
      <c r="E17738" s="4" t="s">
        <v>10</v>
      </c>
      <c r="F17738" s="4" t="s">
        <v>9</v>
      </c>
    </row>
    <row r="17739" spans="1:8">
      <c r="A17739" t="n">
        <v>119603</v>
      </c>
      <c r="B17739" s="26" t="n">
        <v>31</v>
      </c>
      <c r="C17739" s="7" t="n">
        <v>0</v>
      </c>
      <c r="D17739" s="7" t="n">
        <v>0</v>
      </c>
      <c r="E17739" s="7" t="n">
        <v>20</v>
      </c>
      <c r="F17739" s="7" t="n">
        <v>1107296256</v>
      </c>
    </row>
    <row r="17740" spans="1:8">
      <c r="A17740" t="s">
        <v>4</v>
      </c>
      <c r="B17740" s="4" t="s">
        <v>5</v>
      </c>
      <c r="C17740" s="4" t="s">
        <v>13</v>
      </c>
      <c r="D17740" s="4" t="s">
        <v>13</v>
      </c>
      <c r="E17740" s="4" t="s">
        <v>6</v>
      </c>
      <c r="F17740" s="4" t="s">
        <v>10</v>
      </c>
    </row>
    <row r="17741" spans="1:8">
      <c r="A17741" t="n">
        <v>119612</v>
      </c>
      <c r="B17741" s="26" t="n">
        <v>31</v>
      </c>
      <c r="C17741" s="7" t="n">
        <v>1</v>
      </c>
      <c r="D17741" s="7" t="n">
        <v>0</v>
      </c>
      <c r="E17741" s="7" t="s">
        <v>1568</v>
      </c>
      <c r="F17741" s="7" t="n">
        <v>1</v>
      </c>
    </row>
    <row r="17742" spans="1:8">
      <c r="A17742" t="s">
        <v>4</v>
      </c>
      <c r="B17742" s="4" t="s">
        <v>5</v>
      </c>
      <c r="C17742" s="4" t="s">
        <v>13</v>
      </c>
      <c r="D17742" s="4" t="s">
        <v>13</v>
      </c>
      <c r="E17742" s="4" t="s">
        <v>6</v>
      </c>
      <c r="F17742" s="4" t="s">
        <v>10</v>
      </c>
    </row>
    <row r="17743" spans="1:8">
      <c r="A17743" t="n">
        <v>119642</v>
      </c>
      <c r="B17743" s="26" t="n">
        <v>31</v>
      </c>
      <c r="C17743" s="7" t="n">
        <v>1</v>
      </c>
      <c r="D17743" s="7" t="n">
        <v>0</v>
      </c>
      <c r="E17743" s="7" t="s">
        <v>1569</v>
      </c>
      <c r="F17743" s="7" t="n">
        <v>2</v>
      </c>
    </row>
    <row r="17744" spans="1:8">
      <c r="A17744" t="s">
        <v>4</v>
      </c>
      <c r="B17744" s="4" t="s">
        <v>5</v>
      </c>
      <c r="C17744" s="4" t="s">
        <v>13</v>
      </c>
      <c r="D17744" s="4" t="s">
        <v>13</v>
      </c>
      <c r="E17744" s="4" t="s">
        <v>6</v>
      </c>
      <c r="F17744" s="4" t="s">
        <v>10</v>
      </c>
    </row>
    <row r="17745" spans="1:9">
      <c r="A17745" t="n">
        <v>119683</v>
      </c>
      <c r="B17745" s="26" t="n">
        <v>31</v>
      </c>
      <c r="C17745" s="7" t="n">
        <v>1</v>
      </c>
      <c r="D17745" s="7" t="n">
        <v>0</v>
      </c>
      <c r="E17745" s="7" t="s">
        <v>1570</v>
      </c>
      <c r="F17745" s="7" t="n">
        <v>46</v>
      </c>
    </row>
    <row r="17746" spans="1:9">
      <c r="A17746" t="s">
        <v>4</v>
      </c>
      <c r="B17746" s="4" t="s">
        <v>5</v>
      </c>
      <c r="C17746" s="4" t="s">
        <v>13</v>
      </c>
      <c r="D17746" s="4" t="s">
        <v>13</v>
      </c>
      <c r="E17746" s="4" t="s">
        <v>6</v>
      </c>
      <c r="F17746" s="4" t="s">
        <v>10</v>
      </c>
    </row>
    <row r="17747" spans="1:9">
      <c r="A17747" t="n">
        <v>119708</v>
      </c>
      <c r="B17747" s="26" t="n">
        <v>31</v>
      </c>
      <c r="C17747" s="7" t="n">
        <v>1</v>
      </c>
      <c r="D17747" s="7" t="n">
        <v>0</v>
      </c>
      <c r="E17747" s="7" t="s">
        <v>1571</v>
      </c>
      <c r="F17747" s="7" t="n">
        <v>47</v>
      </c>
    </row>
    <row r="17748" spans="1:9">
      <c r="A17748" t="s">
        <v>4</v>
      </c>
      <c r="B17748" s="4" t="s">
        <v>5</v>
      </c>
      <c r="C17748" s="4" t="s">
        <v>13</v>
      </c>
      <c r="D17748" s="4" t="s">
        <v>13</v>
      </c>
      <c r="E17748" s="4" t="s">
        <v>6</v>
      </c>
      <c r="F17748" s="4" t="s">
        <v>10</v>
      </c>
    </row>
    <row r="17749" spans="1:9">
      <c r="A17749" t="n">
        <v>119739</v>
      </c>
      <c r="B17749" s="26" t="n">
        <v>31</v>
      </c>
      <c r="C17749" s="7" t="n">
        <v>1</v>
      </c>
      <c r="D17749" s="7" t="n">
        <v>0</v>
      </c>
      <c r="E17749" s="7" t="s">
        <v>1572</v>
      </c>
      <c r="F17749" s="7" t="n">
        <v>48</v>
      </c>
    </row>
    <row r="17750" spans="1:9">
      <c r="A17750" t="s">
        <v>4</v>
      </c>
      <c r="B17750" s="4" t="s">
        <v>5</v>
      </c>
      <c r="C17750" s="4" t="s">
        <v>13</v>
      </c>
      <c r="D17750" s="4" t="s">
        <v>13</v>
      </c>
      <c r="E17750" s="4" t="s">
        <v>6</v>
      </c>
      <c r="F17750" s="4" t="s">
        <v>10</v>
      </c>
    </row>
    <row r="17751" spans="1:9">
      <c r="A17751" t="n">
        <v>119806</v>
      </c>
      <c r="B17751" s="26" t="n">
        <v>31</v>
      </c>
      <c r="C17751" s="7" t="n">
        <v>1</v>
      </c>
      <c r="D17751" s="7" t="n">
        <v>0</v>
      </c>
      <c r="E17751" s="7" t="s">
        <v>1573</v>
      </c>
      <c r="F17751" s="7" t="n">
        <v>49</v>
      </c>
    </row>
    <row r="17752" spans="1:9">
      <c r="A17752" t="s">
        <v>4</v>
      </c>
      <c r="B17752" s="4" t="s">
        <v>5</v>
      </c>
      <c r="C17752" s="4" t="s">
        <v>13</v>
      </c>
      <c r="D17752" s="4" t="s">
        <v>13</v>
      </c>
      <c r="E17752" s="4" t="s">
        <v>6</v>
      </c>
      <c r="F17752" s="4" t="s">
        <v>10</v>
      </c>
    </row>
    <row r="17753" spans="1:9">
      <c r="A17753" t="n">
        <v>119838</v>
      </c>
      <c r="B17753" s="26" t="n">
        <v>31</v>
      </c>
      <c r="C17753" s="7" t="n">
        <v>1</v>
      </c>
      <c r="D17753" s="7" t="n">
        <v>0</v>
      </c>
      <c r="E17753" s="7" t="s">
        <v>1574</v>
      </c>
      <c r="F17753" s="7" t="n">
        <v>50</v>
      </c>
    </row>
    <row r="17754" spans="1:9">
      <c r="A17754" t="s">
        <v>4</v>
      </c>
      <c r="B17754" s="4" t="s">
        <v>5</v>
      </c>
      <c r="C17754" s="4" t="s">
        <v>13</v>
      </c>
      <c r="D17754" s="4" t="s">
        <v>13</v>
      </c>
      <c r="E17754" s="4" t="s">
        <v>6</v>
      </c>
      <c r="F17754" s="4" t="s">
        <v>10</v>
      </c>
    </row>
    <row r="17755" spans="1:9">
      <c r="A17755" t="n">
        <v>119878</v>
      </c>
      <c r="B17755" s="26" t="n">
        <v>31</v>
      </c>
      <c r="C17755" s="7" t="n">
        <v>1</v>
      </c>
      <c r="D17755" s="7" t="n">
        <v>0</v>
      </c>
      <c r="E17755" s="7" t="s">
        <v>1575</v>
      </c>
      <c r="F17755" s="7" t="n">
        <v>45</v>
      </c>
    </row>
    <row r="17756" spans="1:9">
      <c r="A17756" t="s">
        <v>4</v>
      </c>
      <c r="B17756" s="4" t="s">
        <v>5</v>
      </c>
      <c r="C17756" s="4" t="s">
        <v>13</v>
      </c>
      <c r="D17756" s="4" t="s">
        <v>13</v>
      </c>
      <c r="E17756" s="4" t="s">
        <v>6</v>
      </c>
      <c r="F17756" s="4" t="s">
        <v>10</v>
      </c>
    </row>
    <row r="17757" spans="1:9">
      <c r="A17757" t="n">
        <v>119903</v>
      </c>
      <c r="B17757" s="26" t="n">
        <v>31</v>
      </c>
      <c r="C17757" s="7" t="n">
        <v>1</v>
      </c>
      <c r="D17757" s="7" t="n">
        <v>0</v>
      </c>
      <c r="E17757" s="7" t="s">
        <v>1576</v>
      </c>
      <c r="F17757" s="7" t="n">
        <v>40</v>
      </c>
    </row>
    <row r="17758" spans="1:9">
      <c r="A17758" t="s">
        <v>4</v>
      </c>
      <c r="B17758" s="4" t="s">
        <v>5</v>
      </c>
      <c r="C17758" s="4" t="s">
        <v>13</v>
      </c>
      <c r="D17758" s="4" t="s">
        <v>13</v>
      </c>
      <c r="E17758" s="4" t="s">
        <v>6</v>
      </c>
      <c r="F17758" s="4" t="s">
        <v>10</v>
      </c>
    </row>
    <row r="17759" spans="1:9">
      <c r="A17759" t="n">
        <v>119955</v>
      </c>
      <c r="B17759" s="26" t="n">
        <v>31</v>
      </c>
      <c r="C17759" s="7" t="n">
        <v>1</v>
      </c>
      <c r="D17759" s="7" t="n">
        <v>0</v>
      </c>
      <c r="E17759" s="7" t="s">
        <v>1577</v>
      </c>
      <c r="F17759" s="7" t="n">
        <v>41</v>
      </c>
    </row>
    <row r="17760" spans="1:9">
      <c r="A17760" t="s">
        <v>4</v>
      </c>
      <c r="B17760" s="4" t="s">
        <v>5</v>
      </c>
      <c r="C17760" s="4" t="s">
        <v>13</v>
      </c>
      <c r="D17760" s="4" t="s">
        <v>13</v>
      </c>
      <c r="E17760" s="4" t="s">
        <v>6</v>
      </c>
      <c r="F17760" s="4" t="s">
        <v>10</v>
      </c>
    </row>
    <row r="17761" spans="1:6">
      <c r="A17761" t="n">
        <v>119990</v>
      </c>
      <c r="B17761" s="26" t="n">
        <v>31</v>
      </c>
      <c r="C17761" s="7" t="n">
        <v>1</v>
      </c>
      <c r="D17761" s="7" t="n">
        <v>0</v>
      </c>
      <c r="E17761" s="7" t="s">
        <v>1578</v>
      </c>
      <c r="F17761" s="7" t="n">
        <v>42</v>
      </c>
    </row>
    <row r="17762" spans="1:6">
      <c r="A17762" t="s">
        <v>4</v>
      </c>
      <c r="B17762" s="4" t="s">
        <v>5</v>
      </c>
      <c r="C17762" s="4" t="s">
        <v>13</v>
      </c>
      <c r="D17762" s="4" t="s">
        <v>13</v>
      </c>
      <c r="E17762" s="4" t="s">
        <v>6</v>
      </c>
      <c r="F17762" s="4" t="s">
        <v>10</v>
      </c>
    </row>
    <row r="17763" spans="1:6">
      <c r="A17763" t="n">
        <v>120027</v>
      </c>
      <c r="B17763" s="26" t="n">
        <v>31</v>
      </c>
      <c r="C17763" s="7" t="n">
        <v>1</v>
      </c>
      <c r="D17763" s="7" t="n">
        <v>0</v>
      </c>
      <c r="E17763" s="7" t="s">
        <v>1579</v>
      </c>
      <c r="F17763" s="7" t="n">
        <v>43</v>
      </c>
    </row>
    <row r="17764" spans="1:6">
      <c r="A17764" t="s">
        <v>4</v>
      </c>
      <c r="B17764" s="4" t="s">
        <v>5</v>
      </c>
      <c r="C17764" s="4" t="s">
        <v>13</v>
      </c>
      <c r="D17764" s="4" t="s">
        <v>13</v>
      </c>
      <c r="E17764" s="4" t="s">
        <v>6</v>
      </c>
      <c r="F17764" s="4" t="s">
        <v>10</v>
      </c>
    </row>
    <row r="17765" spans="1:6">
      <c r="A17765" t="n">
        <v>120062</v>
      </c>
      <c r="B17765" s="26" t="n">
        <v>31</v>
      </c>
      <c r="C17765" s="7" t="n">
        <v>1</v>
      </c>
      <c r="D17765" s="7" t="n">
        <v>0</v>
      </c>
      <c r="E17765" s="7" t="s">
        <v>1580</v>
      </c>
      <c r="F17765" s="7" t="n">
        <v>44</v>
      </c>
    </row>
    <row r="17766" spans="1:6">
      <c r="A17766" t="s">
        <v>4</v>
      </c>
      <c r="B17766" s="4" t="s">
        <v>5</v>
      </c>
      <c r="C17766" s="4" t="s">
        <v>13</v>
      </c>
      <c r="D17766" s="4" t="s">
        <v>13</v>
      </c>
      <c r="E17766" s="4" t="s">
        <v>6</v>
      </c>
      <c r="F17766" s="4" t="s">
        <v>10</v>
      </c>
    </row>
    <row r="17767" spans="1:6">
      <c r="A17767" t="n">
        <v>120092</v>
      </c>
      <c r="B17767" s="26" t="n">
        <v>31</v>
      </c>
      <c r="C17767" s="7" t="n">
        <v>1</v>
      </c>
      <c r="D17767" s="7" t="n">
        <v>0</v>
      </c>
      <c r="E17767" s="7" t="s">
        <v>1581</v>
      </c>
      <c r="F17767" s="7" t="n">
        <v>20</v>
      </c>
    </row>
    <row r="17768" spans="1:6">
      <c r="A17768" t="s">
        <v>4</v>
      </c>
      <c r="B17768" s="4" t="s">
        <v>5</v>
      </c>
      <c r="C17768" s="4" t="s">
        <v>13</v>
      </c>
      <c r="D17768" s="4" t="s">
        <v>13</v>
      </c>
      <c r="E17768" s="4" t="s">
        <v>6</v>
      </c>
      <c r="F17768" s="4" t="s">
        <v>10</v>
      </c>
    </row>
    <row r="17769" spans="1:6">
      <c r="A17769" t="n">
        <v>120117</v>
      </c>
      <c r="B17769" s="26" t="n">
        <v>31</v>
      </c>
      <c r="C17769" s="7" t="n">
        <v>1</v>
      </c>
      <c r="D17769" s="7" t="n">
        <v>0</v>
      </c>
      <c r="E17769" s="7" t="s">
        <v>1582</v>
      </c>
      <c r="F17769" s="7" t="n">
        <v>21</v>
      </c>
    </row>
    <row r="17770" spans="1:6">
      <c r="A17770" t="s">
        <v>4</v>
      </c>
      <c r="B17770" s="4" t="s">
        <v>5</v>
      </c>
      <c r="C17770" s="4" t="s">
        <v>13</v>
      </c>
      <c r="D17770" s="4" t="s">
        <v>13</v>
      </c>
      <c r="E17770" s="4" t="s">
        <v>6</v>
      </c>
      <c r="F17770" s="4" t="s">
        <v>10</v>
      </c>
    </row>
    <row r="17771" spans="1:6">
      <c r="A17771" t="n">
        <v>120144</v>
      </c>
      <c r="B17771" s="26" t="n">
        <v>31</v>
      </c>
      <c r="C17771" s="7" t="n">
        <v>1</v>
      </c>
      <c r="D17771" s="7" t="n">
        <v>0</v>
      </c>
      <c r="E17771" s="7" t="s">
        <v>1583</v>
      </c>
      <c r="F17771" s="7" t="n">
        <v>22</v>
      </c>
    </row>
    <row r="17772" spans="1:6">
      <c r="A17772" t="s">
        <v>4</v>
      </c>
      <c r="B17772" s="4" t="s">
        <v>5</v>
      </c>
      <c r="C17772" s="4" t="s">
        <v>13</v>
      </c>
      <c r="D17772" s="4" t="s">
        <v>13</v>
      </c>
      <c r="E17772" s="4" t="s">
        <v>6</v>
      </c>
      <c r="F17772" s="4" t="s">
        <v>10</v>
      </c>
    </row>
    <row r="17773" spans="1:6">
      <c r="A17773" t="n">
        <v>120170</v>
      </c>
      <c r="B17773" s="26" t="n">
        <v>31</v>
      </c>
      <c r="C17773" s="7" t="n">
        <v>1</v>
      </c>
      <c r="D17773" s="7" t="n">
        <v>0</v>
      </c>
      <c r="E17773" s="7" t="s">
        <v>1584</v>
      </c>
      <c r="F17773" s="7" t="n">
        <v>23</v>
      </c>
    </row>
    <row r="17774" spans="1:6">
      <c r="A17774" t="s">
        <v>4</v>
      </c>
      <c r="B17774" s="4" t="s">
        <v>5</v>
      </c>
      <c r="C17774" s="4" t="s">
        <v>13</v>
      </c>
      <c r="D17774" s="4" t="s">
        <v>13</v>
      </c>
      <c r="E17774" s="4" t="s">
        <v>6</v>
      </c>
      <c r="F17774" s="4" t="s">
        <v>10</v>
      </c>
    </row>
    <row r="17775" spans="1:6">
      <c r="A17775" t="n">
        <v>120197</v>
      </c>
      <c r="B17775" s="26" t="n">
        <v>31</v>
      </c>
      <c r="C17775" s="7" t="n">
        <v>1</v>
      </c>
      <c r="D17775" s="7" t="n">
        <v>0</v>
      </c>
      <c r="E17775" s="7" t="s">
        <v>1585</v>
      </c>
      <c r="F17775" s="7" t="n">
        <v>24</v>
      </c>
    </row>
    <row r="17776" spans="1:6">
      <c r="A17776" t="s">
        <v>4</v>
      </c>
      <c r="B17776" s="4" t="s">
        <v>5</v>
      </c>
      <c r="C17776" s="4" t="s">
        <v>13</v>
      </c>
      <c r="D17776" s="4" t="s">
        <v>13</v>
      </c>
      <c r="E17776" s="4" t="s">
        <v>6</v>
      </c>
      <c r="F17776" s="4" t="s">
        <v>10</v>
      </c>
    </row>
    <row r="17777" spans="1:6">
      <c r="A17777" t="n">
        <v>120224</v>
      </c>
      <c r="B17777" s="26" t="n">
        <v>31</v>
      </c>
      <c r="C17777" s="7" t="n">
        <v>1</v>
      </c>
      <c r="D17777" s="7" t="n">
        <v>0</v>
      </c>
      <c r="E17777" s="7" t="s">
        <v>1586</v>
      </c>
      <c r="F17777" s="7" t="n">
        <v>28</v>
      </c>
    </row>
    <row r="17778" spans="1:6">
      <c r="A17778" t="s">
        <v>4</v>
      </c>
      <c r="B17778" s="4" t="s">
        <v>5</v>
      </c>
      <c r="C17778" s="4" t="s">
        <v>13</v>
      </c>
      <c r="D17778" s="4" t="s">
        <v>13</v>
      </c>
      <c r="E17778" s="4" t="s">
        <v>6</v>
      </c>
      <c r="F17778" s="4" t="s">
        <v>10</v>
      </c>
    </row>
    <row r="17779" spans="1:6">
      <c r="A17779" t="n">
        <v>120255</v>
      </c>
      <c r="B17779" s="26" t="n">
        <v>31</v>
      </c>
      <c r="C17779" s="7" t="n">
        <v>1</v>
      </c>
      <c r="D17779" s="7" t="n">
        <v>0</v>
      </c>
      <c r="E17779" s="7" t="s">
        <v>1587</v>
      </c>
      <c r="F17779" s="7" t="n">
        <v>25</v>
      </c>
    </row>
    <row r="17780" spans="1:6">
      <c r="A17780" t="s">
        <v>4</v>
      </c>
      <c r="B17780" s="4" t="s">
        <v>5</v>
      </c>
      <c r="C17780" s="4" t="s">
        <v>13</v>
      </c>
      <c r="D17780" s="4" t="s">
        <v>13</v>
      </c>
      <c r="E17780" s="4" t="s">
        <v>6</v>
      </c>
      <c r="F17780" s="4" t="s">
        <v>10</v>
      </c>
    </row>
    <row r="17781" spans="1:6">
      <c r="A17781" t="n">
        <v>120300</v>
      </c>
      <c r="B17781" s="26" t="n">
        <v>31</v>
      </c>
      <c r="C17781" s="7" t="n">
        <v>1</v>
      </c>
      <c r="D17781" s="7" t="n">
        <v>0</v>
      </c>
      <c r="E17781" s="7" t="s">
        <v>1588</v>
      </c>
      <c r="F17781" s="7" t="n">
        <v>9</v>
      </c>
    </row>
    <row r="17782" spans="1:6">
      <c r="A17782" t="s">
        <v>4</v>
      </c>
      <c r="B17782" s="4" t="s">
        <v>5</v>
      </c>
      <c r="C17782" s="4" t="s">
        <v>13</v>
      </c>
      <c r="D17782" s="4" t="s">
        <v>13</v>
      </c>
      <c r="E17782" s="4" t="s">
        <v>6</v>
      </c>
      <c r="F17782" s="4" t="s">
        <v>10</v>
      </c>
    </row>
    <row r="17783" spans="1:6">
      <c r="A17783" t="n">
        <v>120342</v>
      </c>
      <c r="B17783" s="26" t="n">
        <v>31</v>
      </c>
      <c r="C17783" s="7" t="n">
        <v>1</v>
      </c>
      <c r="D17783" s="7" t="n">
        <v>0</v>
      </c>
      <c r="E17783" s="7" t="s">
        <v>1589</v>
      </c>
      <c r="F17783" s="7" t="n">
        <v>10</v>
      </c>
    </row>
    <row r="17784" spans="1:6">
      <c r="A17784" t="s">
        <v>4</v>
      </c>
      <c r="B17784" s="4" t="s">
        <v>5</v>
      </c>
      <c r="C17784" s="4" t="s">
        <v>13</v>
      </c>
      <c r="D17784" s="4" t="s">
        <v>13</v>
      </c>
      <c r="E17784" s="4" t="s">
        <v>6</v>
      </c>
      <c r="F17784" s="4" t="s">
        <v>10</v>
      </c>
    </row>
    <row r="17785" spans="1:6">
      <c r="A17785" t="n">
        <v>120397</v>
      </c>
      <c r="B17785" s="26" t="n">
        <v>31</v>
      </c>
      <c r="C17785" s="7" t="n">
        <v>1</v>
      </c>
      <c r="D17785" s="7" t="n">
        <v>0</v>
      </c>
      <c r="E17785" s="7" t="s">
        <v>1590</v>
      </c>
      <c r="F17785" s="7" t="n">
        <v>11</v>
      </c>
    </row>
    <row r="17786" spans="1:6">
      <c r="A17786" t="s">
        <v>4</v>
      </c>
      <c r="B17786" s="4" t="s">
        <v>5</v>
      </c>
      <c r="C17786" s="4" t="s">
        <v>13</v>
      </c>
      <c r="D17786" s="4" t="s">
        <v>13</v>
      </c>
      <c r="E17786" s="4" t="s">
        <v>6</v>
      </c>
      <c r="F17786" s="4" t="s">
        <v>10</v>
      </c>
    </row>
    <row r="17787" spans="1:6">
      <c r="A17787" t="n">
        <v>120442</v>
      </c>
      <c r="B17787" s="26" t="n">
        <v>31</v>
      </c>
      <c r="C17787" s="7" t="n">
        <v>1</v>
      </c>
      <c r="D17787" s="7" t="n">
        <v>0</v>
      </c>
      <c r="E17787" s="7" t="s">
        <v>1591</v>
      </c>
      <c r="F17787" s="7" t="n">
        <v>12</v>
      </c>
    </row>
    <row r="17788" spans="1:6">
      <c r="A17788" t="s">
        <v>4</v>
      </c>
      <c r="B17788" s="4" t="s">
        <v>5</v>
      </c>
      <c r="C17788" s="4" t="s">
        <v>13</v>
      </c>
      <c r="D17788" s="4" t="s">
        <v>13</v>
      </c>
      <c r="E17788" s="4" t="s">
        <v>6</v>
      </c>
      <c r="F17788" s="4" t="s">
        <v>10</v>
      </c>
    </row>
    <row r="17789" spans="1:6">
      <c r="A17789" t="n">
        <v>120473</v>
      </c>
      <c r="B17789" s="26" t="n">
        <v>31</v>
      </c>
      <c r="C17789" s="7" t="n">
        <v>1</v>
      </c>
      <c r="D17789" s="7" t="n">
        <v>0</v>
      </c>
      <c r="E17789" s="7" t="s">
        <v>1592</v>
      </c>
      <c r="F17789" s="7" t="n">
        <v>31</v>
      </c>
    </row>
    <row r="17790" spans="1:6">
      <c r="A17790" t="s">
        <v>4</v>
      </c>
      <c r="B17790" s="4" t="s">
        <v>5</v>
      </c>
      <c r="C17790" s="4" t="s">
        <v>13</v>
      </c>
      <c r="D17790" s="4" t="s">
        <v>13</v>
      </c>
      <c r="E17790" s="4" t="s">
        <v>6</v>
      </c>
      <c r="F17790" s="4" t="s">
        <v>10</v>
      </c>
    </row>
    <row r="17791" spans="1:6">
      <c r="A17791" t="n">
        <v>120518</v>
      </c>
      <c r="B17791" s="26" t="n">
        <v>31</v>
      </c>
      <c r="C17791" s="7" t="n">
        <v>1</v>
      </c>
      <c r="D17791" s="7" t="n">
        <v>0</v>
      </c>
      <c r="E17791" s="7" t="s">
        <v>1593</v>
      </c>
      <c r="F17791" s="7" t="n">
        <v>32</v>
      </c>
    </row>
    <row r="17792" spans="1:6">
      <c r="A17792" t="s">
        <v>4</v>
      </c>
      <c r="B17792" s="4" t="s">
        <v>5</v>
      </c>
      <c r="C17792" s="4" t="s">
        <v>13</v>
      </c>
      <c r="D17792" s="4" t="s">
        <v>13</v>
      </c>
      <c r="E17792" s="4" t="s">
        <v>6</v>
      </c>
      <c r="F17792" s="4" t="s">
        <v>10</v>
      </c>
    </row>
    <row r="17793" spans="1:6">
      <c r="A17793" t="n">
        <v>120561</v>
      </c>
      <c r="B17793" s="26" t="n">
        <v>31</v>
      </c>
      <c r="C17793" s="7" t="n">
        <v>1</v>
      </c>
      <c r="D17793" s="7" t="n">
        <v>0</v>
      </c>
      <c r="E17793" s="7" t="s">
        <v>1594</v>
      </c>
      <c r="F17793" s="7" t="n">
        <v>60</v>
      </c>
    </row>
    <row r="17794" spans="1:6">
      <c r="A17794" t="s">
        <v>4</v>
      </c>
      <c r="B17794" s="4" t="s">
        <v>5</v>
      </c>
      <c r="C17794" s="4" t="s">
        <v>13</v>
      </c>
      <c r="D17794" s="4" t="s">
        <v>13</v>
      </c>
      <c r="E17794" s="4" t="s">
        <v>6</v>
      </c>
      <c r="F17794" s="4" t="s">
        <v>10</v>
      </c>
    </row>
    <row r="17795" spans="1:6">
      <c r="A17795" t="n">
        <v>120585</v>
      </c>
      <c r="B17795" s="26" t="n">
        <v>31</v>
      </c>
      <c r="C17795" s="7" t="n">
        <v>1</v>
      </c>
      <c r="D17795" s="7" t="n">
        <v>0</v>
      </c>
      <c r="E17795" s="7" t="s">
        <v>1595</v>
      </c>
      <c r="F17795" s="7" t="n">
        <v>61</v>
      </c>
    </row>
    <row r="17796" spans="1:6">
      <c r="A17796" t="s">
        <v>4</v>
      </c>
      <c r="B17796" s="4" t="s">
        <v>5</v>
      </c>
      <c r="C17796" s="4" t="s">
        <v>13</v>
      </c>
      <c r="D17796" s="4" t="s">
        <v>13</v>
      </c>
      <c r="E17796" s="4" t="s">
        <v>6</v>
      </c>
      <c r="F17796" s="4" t="s">
        <v>10</v>
      </c>
    </row>
    <row r="17797" spans="1:6">
      <c r="A17797" t="n">
        <v>120609</v>
      </c>
      <c r="B17797" s="26" t="n">
        <v>31</v>
      </c>
      <c r="C17797" s="7" t="n">
        <v>1</v>
      </c>
      <c r="D17797" s="7" t="n">
        <v>0</v>
      </c>
      <c r="E17797" s="7" t="s">
        <v>1596</v>
      </c>
      <c r="F17797" s="7" t="n">
        <v>62</v>
      </c>
    </row>
    <row r="17798" spans="1:6">
      <c r="A17798" t="s">
        <v>4</v>
      </c>
      <c r="B17798" s="4" t="s">
        <v>5</v>
      </c>
      <c r="C17798" s="4" t="s">
        <v>13</v>
      </c>
      <c r="D17798" s="4" t="s">
        <v>13</v>
      </c>
      <c r="E17798" s="4" t="s">
        <v>6</v>
      </c>
      <c r="F17798" s="4" t="s">
        <v>10</v>
      </c>
    </row>
    <row r="17799" spans="1:6">
      <c r="A17799" t="n">
        <v>120639</v>
      </c>
      <c r="B17799" s="26" t="n">
        <v>31</v>
      </c>
      <c r="C17799" s="7" t="n">
        <v>1</v>
      </c>
      <c r="D17799" s="7" t="n">
        <v>0</v>
      </c>
      <c r="E17799" s="7" t="s">
        <v>1597</v>
      </c>
      <c r="F17799" s="7" t="n">
        <v>63</v>
      </c>
    </row>
    <row r="17800" spans="1:6">
      <c r="A17800" t="s">
        <v>4</v>
      </c>
      <c r="B17800" s="4" t="s">
        <v>5</v>
      </c>
      <c r="C17800" s="4" t="s">
        <v>13</v>
      </c>
      <c r="D17800" s="4" t="s">
        <v>13</v>
      </c>
      <c r="E17800" s="4" t="s">
        <v>6</v>
      </c>
      <c r="F17800" s="4" t="s">
        <v>10</v>
      </c>
    </row>
    <row r="17801" spans="1:6">
      <c r="A17801" t="n">
        <v>120670</v>
      </c>
      <c r="B17801" s="26" t="n">
        <v>31</v>
      </c>
      <c r="C17801" s="7" t="n">
        <v>1</v>
      </c>
      <c r="D17801" s="7" t="n">
        <v>0</v>
      </c>
      <c r="E17801" s="7" t="s">
        <v>1598</v>
      </c>
      <c r="F17801" s="7" t="n">
        <v>64</v>
      </c>
    </row>
    <row r="17802" spans="1:6">
      <c r="A17802" t="s">
        <v>4</v>
      </c>
      <c r="B17802" s="4" t="s">
        <v>5</v>
      </c>
      <c r="C17802" s="4" t="s">
        <v>13</v>
      </c>
      <c r="D17802" s="4" t="s">
        <v>13</v>
      </c>
      <c r="E17802" s="4" t="s">
        <v>6</v>
      </c>
      <c r="F17802" s="4" t="s">
        <v>10</v>
      </c>
    </row>
    <row r="17803" spans="1:6">
      <c r="A17803" t="n">
        <v>120692</v>
      </c>
      <c r="B17803" s="26" t="n">
        <v>31</v>
      </c>
      <c r="C17803" s="7" t="n">
        <v>1</v>
      </c>
      <c r="D17803" s="7" t="n">
        <v>0</v>
      </c>
      <c r="E17803" s="7" t="s">
        <v>1599</v>
      </c>
      <c r="F17803" s="7" t="n">
        <v>65</v>
      </c>
    </row>
    <row r="17804" spans="1:6">
      <c r="A17804" t="s">
        <v>4</v>
      </c>
      <c r="B17804" s="4" t="s">
        <v>5</v>
      </c>
      <c r="C17804" s="4" t="s">
        <v>13</v>
      </c>
      <c r="D17804" s="4" t="s">
        <v>13</v>
      </c>
      <c r="E17804" s="4" t="s">
        <v>13</v>
      </c>
      <c r="F17804" s="4" t="s">
        <v>10</v>
      </c>
      <c r="G17804" s="4" t="s">
        <v>10</v>
      </c>
      <c r="H17804" s="4" t="s">
        <v>13</v>
      </c>
    </row>
    <row r="17805" spans="1:6">
      <c r="A17805" t="n">
        <v>120716</v>
      </c>
      <c r="B17805" s="26" t="n">
        <v>31</v>
      </c>
      <c r="C17805" s="7" t="n">
        <v>2</v>
      </c>
      <c r="D17805" s="7" t="n">
        <v>0</v>
      </c>
      <c r="E17805" s="7" t="n">
        <v>1</v>
      </c>
      <c r="F17805" s="7" t="n">
        <v>65535</v>
      </c>
      <c r="G17805" s="7" t="n">
        <v>65535</v>
      </c>
      <c r="H17805" s="7" t="n">
        <v>0</v>
      </c>
    </row>
    <row r="17806" spans="1:6">
      <c r="A17806" t="s">
        <v>4</v>
      </c>
      <c r="B17806" s="4" t="s">
        <v>5</v>
      </c>
      <c r="C17806" s="4" t="s">
        <v>13</v>
      </c>
      <c r="D17806" s="4" t="s">
        <v>13</v>
      </c>
      <c r="E17806" s="4" t="s">
        <v>13</v>
      </c>
    </row>
    <row r="17807" spans="1:6">
      <c r="A17807" t="n">
        <v>120725</v>
      </c>
      <c r="B17807" s="26" t="n">
        <v>31</v>
      </c>
      <c r="C17807" s="7" t="n">
        <v>4</v>
      </c>
      <c r="D17807" s="7" t="n">
        <v>0</v>
      </c>
      <c r="E17807" s="7" t="n">
        <v>0</v>
      </c>
    </row>
    <row r="17808" spans="1:6">
      <c r="A17808" t="s">
        <v>4</v>
      </c>
      <c r="B17808" s="4" t="s">
        <v>5</v>
      </c>
      <c r="C17808" s="4" t="s">
        <v>13</v>
      </c>
      <c r="D17808" s="4" t="s">
        <v>13</v>
      </c>
    </row>
    <row r="17809" spans="1:8">
      <c r="A17809" t="n">
        <v>120729</v>
      </c>
      <c r="B17809" s="26" t="n">
        <v>31</v>
      </c>
      <c r="C17809" s="7" t="n">
        <v>3</v>
      </c>
      <c r="D17809" s="7" t="n">
        <v>0</v>
      </c>
    </row>
    <row r="17810" spans="1:8">
      <c r="A17810" t="s">
        <v>4</v>
      </c>
      <c r="B17810" s="4" t="s">
        <v>5</v>
      </c>
      <c r="C17810" s="4" t="s">
        <v>13</v>
      </c>
      <c r="D17810" s="4" t="s">
        <v>13</v>
      </c>
      <c r="E17810" s="4" t="s">
        <v>13</v>
      </c>
      <c r="F17810" s="4" t="s">
        <v>13</v>
      </c>
      <c r="G17810" s="4" t="s">
        <v>10</v>
      </c>
      <c r="H17810" s="4" t="s">
        <v>84</v>
      </c>
      <c r="I17810" s="4" t="s">
        <v>84</v>
      </c>
    </row>
    <row r="17811" spans="1:8">
      <c r="A17811" t="n">
        <v>120732</v>
      </c>
      <c r="B17811" s="27" t="n">
        <v>6</v>
      </c>
      <c r="C17811" s="7" t="n">
        <v>35</v>
      </c>
      <c r="D17811" s="7" t="n">
        <v>0</v>
      </c>
      <c r="E17811" s="7" t="n">
        <v>1</v>
      </c>
      <c r="F17811" s="7" t="n">
        <v>1</v>
      </c>
      <c r="G17811" s="7" t="n">
        <v>2</v>
      </c>
      <c r="H17811" s="16" t="n">
        <f t="normal" ca="1">A17813</f>
        <v>0</v>
      </c>
      <c r="I17811" s="16" t="n">
        <f t="normal" ca="1">A17821</f>
        <v>0</v>
      </c>
    </row>
    <row r="17812" spans="1:8">
      <c r="A17812" t="s">
        <v>4</v>
      </c>
      <c r="B17812" s="4" t="s">
        <v>5</v>
      </c>
      <c r="C17812" s="4" t="s">
        <v>13</v>
      </c>
      <c r="D17812" s="4" t="s">
        <v>6</v>
      </c>
    </row>
    <row r="17813" spans="1:8">
      <c r="A17813" t="n">
        <v>120747</v>
      </c>
      <c r="B17813" s="30" t="n">
        <v>2</v>
      </c>
      <c r="C17813" s="7" t="n">
        <v>11</v>
      </c>
      <c r="D17813" s="7" t="s">
        <v>562</v>
      </c>
    </row>
    <row r="17814" spans="1:8">
      <c r="A17814" t="s">
        <v>4</v>
      </c>
      <c r="B17814" s="4" t="s">
        <v>5</v>
      </c>
      <c r="C17814" s="4" t="s">
        <v>13</v>
      </c>
      <c r="D17814" s="4" t="s">
        <v>6</v>
      </c>
    </row>
    <row r="17815" spans="1:8">
      <c r="A17815" t="n">
        <v>120763</v>
      </c>
      <c r="B17815" s="30" t="n">
        <v>2</v>
      </c>
      <c r="C17815" s="7" t="n">
        <v>11</v>
      </c>
      <c r="D17815" s="7" t="s">
        <v>563</v>
      </c>
    </row>
    <row r="17816" spans="1:8">
      <c r="A17816" t="s">
        <v>4</v>
      </c>
      <c r="B17816" s="4" t="s">
        <v>5</v>
      </c>
      <c r="C17816" s="4" t="s">
        <v>10</v>
      </c>
    </row>
    <row r="17817" spans="1:8">
      <c r="A17817" t="n">
        <v>120784</v>
      </c>
      <c r="B17817" s="9" t="n">
        <v>12</v>
      </c>
      <c r="C17817" s="7" t="n">
        <v>6400</v>
      </c>
    </row>
    <row r="17818" spans="1:8">
      <c r="A17818" t="s">
        <v>4</v>
      </c>
      <c r="B17818" s="4" t="s">
        <v>5</v>
      </c>
      <c r="C17818" s="4" t="s">
        <v>84</v>
      </c>
    </row>
    <row r="17819" spans="1:8">
      <c r="A17819" t="n">
        <v>120787</v>
      </c>
      <c r="B17819" s="29" t="n">
        <v>3</v>
      </c>
      <c r="C17819" s="16" t="n">
        <f t="normal" ca="1">A17821</f>
        <v>0</v>
      </c>
    </row>
    <row r="17820" spans="1:8">
      <c r="A17820" t="s">
        <v>4</v>
      </c>
      <c r="B17820" s="4" t="s">
        <v>5</v>
      </c>
      <c r="C17820" s="4" t="s">
        <v>13</v>
      </c>
      <c r="D17820" s="4" t="s">
        <v>13</v>
      </c>
      <c r="E17820" s="4" t="s">
        <v>13</v>
      </c>
      <c r="F17820" s="4" t="s">
        <v>13</v>
      </c>
      <c r="G17820" s="4" t="s">
        <v>10</v>
      </c>
      <c r="H17820" s="4" t="s">
        <v>84</v>
      </c>
      <c r="I17820" s="4" t="s">
        <v>10</v>
      </c>
      <c r="J17820" s="4" t="s">
        <v>84</v>
      </c>
      <c r="K17820" s="4" t="s">
        <v>10</v>
      </c>
      <c r="L17820" s="4" t="s">
        <v>84</v>
      </c>
      <c r="M17820" s="4" t="s">
        <v>10</v>
      </c>
      <c r="N17820" s="4" t="s">
        <v>84</v>
      </c>
      <c r="O17820" s="4" t="s">
        <v>10</v>
      </c>
      <c r="P17820" s="4" t="s">
        <v>84</v>
      </c>
      <c r="Q17820" s="4" t="s">
        <v>10</v>
      </c>
      <c r="R17820" s="4" t="s">
        <v>84</v>
      </c>
      <c r="S17820" s="4" t="s">
        <v>10</v>
      </c>
      <c r="T17820" s="4" t="s">
        <v>84</v>
      </c>
      <c r="U17820" s="4" t="s">
        <v>10</v>
      </c>
      <c r="V17820" s="4" t="s">
        <v>84</v>
      </c>
      <c r="W17820" s="4" t="s">
        <v>10</v>
      </c>
      <c r="X17820" s="4" t="s">
        <v>84</v>
      </c>
      <c r="Y17820" s="4" t="s">
        <v>10</v>
      </c>
      <c r="Z17820" s="4" t="s">
        <v>84</v>
      </c>
      <c r="AA17820" s="4" t="s">
        <v>10</v>
      </c>
      <c r="AB17820" s="4" t="s">
        <v>84</v>
      </c>
      <c r="AC17820" s="4" t="s">
        <v>10</v>
      </c>
      <c r="AD17820" s="4" t="s">
        <v>84</v>
      </c>
      <c r="AE17820" s="4" t="s">
        <v>10</v>
      </c>
      <c r="AF17820" s="4" t="s">
        <v>84</v>
      </c>
      <c r="AG17820" s="4" t="s">
        <v>10</v>
      </c>
      <c r="AH17820" s="4" t="s">
        <v>84</v>
      </c>
      <c r="AI17820" s="4" t="s">
        <v>10</v>
      </c>
      <c r="AJ17820" s="4" t="s">
        <v>84</v>
      </c>
      <c r="AK17820" s="4" t="s">
        <v>10</v>
      </c>
      <c r="AL17820" s="4" t="s">
        <v>84</v>
      </c>
      <c r="AM17820" s="4" t="s">
        <v>10</v>
      </c>
      <c r="AN17820" s="4" t="s">
        <v>84</v>
      </c>
      <c r="AO17820" s="4" t="s">
        <v>10</v>
      </c>
      <c r="AP17820" s="4" t="s">
        <v>84</v>
      </c>
      <c r="AQ17820" s="4" t="s">
        <v>10</v>
      </c>
      <c r="AR17820" s="4" t="s">
        <v>84</v>
      </c>
      <c r="AS17820" s="4" t="s">
        <v>10</v>
      </c>
      <c r="AT17820" s="4" t="s">
        <v>84</v>
      </c>
      <c r="AU17820" s="4" t="s">
        <v>10</v>
      </c>
      <c r="AV17820" s="4" t="s">
        <v>84</v>
      </c>
      <c r="AW17820" s="4" t="s">
        <v>10</v>
      </c>
      <c r="AX17820" s="4" t="s">
        <v>84</v>
      </c>
      <c r="AY17820" s="4" t="s">
        <v>10</v>
      </c>
      <c r="AZ17820" s="4" t="s">
        <v>84</v>
      </c>
      <c r="BA17820" s="4" t="s">
        <v>10</v>
      </c>
      <c r="BB17820" s="4" t="s">
        <v>84</v>
      </c>
      <c r="BC17820" s="4" t="s">
        <v>10</v>
      </c>
      <c r="BD17820" s="4" t="s">
        <v>84</v>
      </c>
      <c r="BE17820" s="4" t="s">
        <v>10</v>
      </c>
      <c r="BF17820" s="4" t="s">
        <v>84</v>
      </c>
      <c r="BG17820" s="4" t="s">
        <v>10</v>
      </c>
      <c r="BH17820" s="4" t="s">
        <v>84</v>
      </c>
      <c r="BI17820" s="4" t="s">
        <v>10</v>
      </c>
      <c r="BJ17820" s="4" t="s">
        <v>84</v>
      </c>
      <c r="BK17820" s="4" t="s">
        <v>10</v>
      </c>
      <c r="BL17820" s="4" t="s">
        <v>84</v>
      </c>
      <c r="BM17820" s="4" t="s">
        <v>10</v>
      </c>
      <c r="BN17820" s="4" t="s">
        <v>84</v>
      </c>
      <c r="BO17820" s="4" t="s">
        <v>10</v>
      </c>
      <c r="BP17820" s="4" t="s">
        <v>84</v>
      </c>
      <c r="BQ17820" s="4" t="s">
        <v>10</v>
      </c>
      <c r="BR17820" s="4" t="s">
        <v>84</v>
      </c>
      <c r="BS17820" s="4" t="s">
        <v>84</v>
      </c>
    </row>
    <row r="17821" spans="1:8">
      <c r="A17821" t="n">
        <v>120792</v>
      </c>
      <c r="B17821" s="27" t="n">
        <v>6</v>
      </c>
      <c r="C17821" s="7" t="n">
        <v>35</v>
      </c>
      <c r="D17821" s="7" t="n">
        <v>0</v>
      </c>
      <c r="E17821" s="7" t="n">
        <v>1</v>
      </c>
      <c r="F17821" s="7" t="n">
        <v>32</v>
      </c>
      <c r="G17821" s="7" t="n">
        <v>1</v>
      </c>
      <c r="H17821" s="16" t="n">
        <f t="normal" ca="1">A17823</f>
        <v>0</v>
      </c>
      <c r="I17821" s="7" t="n">
        <v>2</v>
      </c>
      <c r="J17821" s="16" t="n">
        <f t="normal" ca="1">A17829</f>
        <v>0</v>
      </c>
      <c r="K17821" s="7" t="n">
        <v>12</v>
      </c>
      <c r="L17821" s="16" t="n">
        <f t="normal" ca="1">A17853</f>
        <v>0</v>
      </c>
      <c r="M17821" s="7" t="n">
        <v>9</v>
      </c>
      <c r="N17821" s="16" t="n">
        <f t="normal" ca="1">A17913</f>
        <v>0</v>
      </c>
      <c r="O17821" s="7" t="n">
        <v>11</v>
      </c>
      <c r="P17821" s="16" t="n">
        <f t="normal" ca="1">A17959</f>
        <v>0</v>
      </c>
      <c r="Q17821" s="7" t="n">
        <v>10</v>
      </c>
      <c r="R17821" s="16" t="n">
        <f t="normal" ca="1">A17969</f>
        <v>0</v>
      </c>
      <c r="S17821" s="7" t="n">
        <v>20</v>
      </c>
      <c r="T17821" s="16" t="n">
        <f t="normal" ca="1">A18037</f>
        <v>0</v>
      </c>
      <c r="U17821" s="7" t="n">
        <v>21</v>
      </c>
      <c r="V17821" s="16" t="n">
        <f t="normal" ca="1">A18051</f>
        <v>0</v>
      </c>
      <c r="W17821" s="7" t="n">
        <v>22</v>
      </c>
      <c r="X17821" s="16" t="n">
        <f t="normal" ca="1">A18067</f>
        <v>0</v>
      </c>
      <c r="Y17821" s="7" t="n">
        <v>23</v>
      </c>
      <c r="Z17821" s="16" t="n">
        <f t="normal" ca="1">A18081</f>
        <v>0</v>
      </c>
      <c r="AA17821" s="7" t="n">
        <v>24</v>
      </c>
      <c r="AB17821" s="16" t="n">
        <f t="normal" ca="1">A18095</f>
        <v>0</v>
      </c>
      <c r="AC17821" s="7" t="n">
        <v>28</v>
      </c>
      <c r="AD17821" s="16" t="n">
        <f t="normal" ca="1">A18109</f>
        <v>0</v>
      </c>
      <c r="AE17821" s="7" t="n">
        <v>25</v>
      </c>
      <c r="AF17821" s="16" t="n">
        <f t="normal" ca="1">A18121</f>
        <v>0</v>
      </c>
      <c r="AG17821" s="7" t="n">
        <v>32</v>
      </c>
      <c r="AH17821" s="16" t="n">
        <f t="normal" ca="1">A18131</f>
        <v>0</v>
      </c>
      <c r="AI17821" s="7" t="n">
        <v>31</v>
      </c>
      <c r="AJ17821" s="16" t="n">
        <f t="normal" ca="1">A18131</f>
        <v>0</v>
      </c>
      <c r="AK17821" s="7" t="n">
        <v>41</v>
      </c>
      <c r="AL17821" s="16" t="n">
        <f t="normal" ca="1">A18227</f>
        <v>0</v>
      </c>
      <c r="AM17821" s="7" t="n">
        <v>42</v>
      </c>
      <c r="AN17821" s="16" t="n">
        <f t="normal" ca="1">A18247</f>
        <v>0</v>
      </c>
      <c r="AO17821" s="7" t="n">
        <v>43</v>
      </c>
      <c r="AP17821" s="16" t="n">
        <f t="normal" ca="1">A18267</f>
        <v>0</v>
      </c>
      <c r="AQ17821" s="7" t="n">
        <v>44</v>
      </c>
      <c r="AR17821" s="16" t="n">
        <f t="normal" ca="1">A18287</f>
        <v>0</v>
      </c>
      <c r="AS17821" s="7" t="n">
        <v>45</v>
      </c>
      <c r="AT17821" s="16" t="n">
        <f t="normal" ca="1">A18341</f>
        <v>0</v>
      </c>
      <c r="AU17821" s="7" t="n">
        <v>46</v>
      </c>
      <c r="AV17821" s="16" t="n">
        <f t="normal" ca="1">A18341</f>
        <v>0</v>
      </c>
      <c r="AW17821" s="7" t="n">
        <v>47</v>
      </c>
      <c r="AX17821" s="16" t="n">
        <f t="normal" ca="1">A18387</f>
        <v>0</v>
      </c>
      <c r="AY17821" s="7" t="n">
        <v>48</v>
      </c>
      <c r="AZ17821" s="16" t="n">
        <f t="normal" ca="1">A18399</f>
        <v>0</v>
      </c>
      <c r="BA17821" s="7" t="n">
        <v>49</v>
      </c>
      <c r="BB17821" s="16" t="n">
        <f t="normal" ca="1">A18423</f>
        <v>0</v>
      </c>
      <c r="BC17821" s="7" t="n">
        <v>50</v>
      </c>
      <c r="BD17821" s="16" t="n">
        <f t="normal" ca="1">A18423</f>
        <v>0</v>
      </c>
      <c r="BE17821" s="7" t="n">
        <v>40</v>
      </c>
      <c r="BF17821" s="16" t="n">
        <f t="normal" ca="1">A18441</f>
        <v>0</v>
      </c>
      <c r="BG17821" s="7" t="n">
        <v>60</v>
      </c>
      <c r="BH17821" s="16" t="n">
        <f t="normal" ca="1">A18445</f>
        <v>0</v>
      </c>
      <c r="BI17821" s="7" t="n">
        <v>61</v>
      </c>
      <c r="BJ17821" s="16" t="n">
        <f t="normal" ca="1">A18455</f>
        <v>0</v>
      </c>
      <c r="BK17821" s="7" t="n">
        <v>62</v>
      </c>
      <c r="BL17821" s="16" t="n">
        <f t="normal" ca="1">A18487</f>
        <v>0</v>
      </c>
      <c r="BM17821" s="7" t="n">
        <v>63</v>
      </c>
      <c r="BN17821" s="16" t="n">
        <f t="normal" ca="1">A18499</f>
        <v>0</v>
      </c>
      <c r="BO17821" s="7" t="n">
        <v>64</v>
      </c>
      <c r="BP17821" s="16" t="n">
        <f t="normal" ca="1">A18555</f>
        <v>0</v>
      </c>
      <c r="BQ17821" s="7" t="n">
        <v>65</v>
      </c>
      <c r="BR17821" s="16" t="n">
        <f t="normal" ca="1">A18559</f>
        <v>0</v>
      </c>
      <c r="BS17821" s="16" t="n">
        <f t="normal" ca="1">A18563</f>
        <v>0</v>
      </c>
    </row>
    <row r="17822" spans="1:8">
      <c r="A17822" t="s">
        <v>4</v>
      </c>
      <c r="B17822" s="4" t="s">
        <v>5</v>
      </c>
      <c r="C17822" s="4" t="s">
        <v>13</v>
      </c>
      <c r="D17822" s="4" t="s">
        <v>13</v>
      </c>
      <c r="E17822" s="4" t="s">
        <v>9</v>
      </c>
      <c r="F17822" s="4" t="s">
        <v>13</v>
      </c>
      <c r="G17822" s="4" t="s">
        <v>13</v>
      </c>
    </row>
    <row r="17823" spans="1:8">
      <c r="A17823" t="n">
        <v>120993</v>
      </c>
      <c r="B17823" s="25" t="n">
        <v>18</v>
      </c>
      <c r="C17823" s="7" t="n">
        <v>1</v>
      </c>
      <c r="D17823" s="7" t="n">
        <v>0</v>
      </c>
      <c r="E17823" s="7" t="n">
        <v>61</v>
      </c>
      <c r="F17823" s="7" t="n">
        <v>19</v>
      </c>
      <c r="G17823" s="7" t="n">
        <v>1</v>
      </c>
    </row>
    <row r="17824" spans="1:8">
      <c r="A17824" t="s">
        <v>4</v>
      </c>
      <c r="B17824" s="4" t="s">
        <v>5</v>
      </c>
      <c r="C17824" s="4" t="s">
        <v>13</v>
      </c>
      <c r="D17824" s="4" t="s">
        <v>6</v>
      </c>
    </row>
    <row r="17825" spans="1:71">
      <c r="A17825" t="n">
        <v>121002</v>
      </c>
      <c r="B17825" s="30" t="n">
        <v>2</v>
      </c>
      <c r="C17825" s="7" t="n">
        <v>0</v>
      </c>
      <c r="D17825" s="7" t="s">
        <v>571</v>
      </c>
    </row>
    <row r="17826" spans="1:71">
      <c r="A17826" t="s">
        <v>4</v>
      </c>
      <c r="B17826" s="4" t="s">
        <v>5</v>
      </c>
      <c r="C17826" s="4" t="s">
        <v>84</v>
      </c>
    </row>
    <row r="17827" spans="1:71">
      <c r="A17827" t="n">
        <v>121017</v>
      </c>
      <c r="B17827" s="29" t="n">
        <v>3</v>
      </c>
      <c r="C17827" s="16" t="n">
        <f t="normal" ca="1">A18567</f>
        <v>0</v>
      </c>
    </row>
    <row r="17828" spans="1:71">
      <c r="A17828" t="s">
        <v>4</v>
      </c>
      <c r="B17828" s="4" t="s">
        <v>5</v>
      </c>
      <c r="C17828" s="4" t="s">
        <v>10</v>
      </c>
    </row>
    <row r="17829" spans="1:71">
      <c r="A17829" t="n">
        <v>121022</v>
      </c>
      <c r="B17829" s="9" t="n">
        <v>12</v>
      </c>
      <c r="C17829" s="7" t="n">
        <v>10320</v>
      </c>
    </row>
    <row r="17830" spans="1:71">
      <c r="A17830" t="s">
        <v>4</v>
      </c>
      <c r="B17830" s="4" t="s">
        <v>5</v>
      </c>
      <c r="C17830" s="4" t="s">
        <v>10</v>
      </c>
    </row>
    <row r="17831" spans="1:71">
      <c r="A17831" t="n">
        <v>121025</v>
      </c>
      <c r="B17831" s="9" t="n">
        <v>12</v>
      </c>
      <c r="C17831" s="7" t="n">
        <v>8949</v>
      </c>
    </row>
    <row r="17832" spans="1:71">
      <c r="A17832" t="s">
        <v>4</v>
      </c>
      <c r="B17832" s="4" t="s">
        <v>5</v>
      </c>
      <c r="C17832" s="4" t="s">
        <v>10</v>
      </c>
    </row>
    <row r="17833" spans="1:71">
      <c r="A17833" t="n">
        <v>121028</v>
      </c>
      <c r="B17833" s="9" t="n">
        <v>12</v>
      </c>
      <c r="C17833" s="7" t="n">
        <v>8953</v>
      </c>
    </row>
    <row r="17834" spans="1:71">
      <c r="A17834" t="s">
        <v>4</v>
      </c>
      <c r="B17834" s="4" t="s">
        <v>5</v>
      </c>
      <c r="C17834" s="4" t="s">
        <v>10</v>
      </c>
    </row>
    <row r="17835" spans="1:71">
      <c r="A17835" t="n">
        <v>121031</v>
      </c>
      <c r="B17835" s="9" t="n">
        <v>12</v>
      </c>
      <c r="C17835" s="7" t="n">
        <v>8958</v>
      </c>
    </row>
    <row r="17836" spans="1:71">
      <c r="A17836" t="s">
        <v>4</v>
      </c>
      <c r="B17836" s="4" t="s">
        <v>5</v>
      </c>
      <c r="C17836" s="4" t="s">
        <v>10</v>
      </c>
    </row>
    <row r="17837" spans="1:71">
      <c r="A17837" t="n">
        <v>121034</v>
      </c>
      <c r="B17837" s="9" t="n">
        <v>12</v>
      </c>
      <c r="C17837" s="7" t="n">
        <v>9712</v>
      </c>
    </row>
    <row r="17838" spans="1:71">
      <c r="A17838" t="s">
        <v>4</v>
      </c>
      <c r="B17838" s="4" t="s">
        <v>5</v>
      </c>
      <c r="C17838" s="4" t="s">
        <v>10</v>
      </c>
    </row>
    <row r="17839" spans="1:71">
      <c r="A17839" t="n">
        <v>121037</v>
      </c>
      <c r="B17839" s="9" t="n">
        <v>12</v>
      </c>
      <c r="C17839" s="7" t="n">
        <v>9715</v>
      </c>
    </row>
    <row r="17840" spans="1:71">
      <c r="A17840" t="s">
        <v>4</v>
      </c>
      <c r="B17840" s="4" t="s">
        <v>5</v>
      </c>
      <c r="C17840" s="4" t="s">
        <v>10</v>
      </c>
    </row>
    <row r="17841" spans="1:4">
      <c r="A17841" t="n">
        <v>121040</v>
      </c>
      <c r="B17841" s="9" t="n">
        <v>12</v>
      </c>
      <c r="C17841" s="7" t="n">
        <v>9721</v>
      </c>
    </row>
    <row r="17842" spans="1:4">
      <c r="A17842" t="s">
        <v>4</v>
      </c>
      <c r="B17842" s="4" t="s">
        <v>5</v>
      </c>
      <c r="C17842" s="4" t="s">
        <v>10</v>
      </c>
    </row>
    <row r="17843" spans="1:4">
      <c r="A17843" t="n">
        <v>121043</v>
      </c>
      <c r="B17843" s="9" t="n">
        <v>12</v>
      </c>
      <c r="C17843" s="7" t="n">
        <v>9724</v>
      </c>
    </row>
    <row r="17844" spans="1:4">
      <c r="A17844" t="s">
        <v>4</v>
      </c>
      <c r="B17844" s="4" t="s">
        <v>5</v>
      </c>
      <c r="C17844" s="4" t="s">
        <v>10</v>
      </c>
    </row>
    <row r="17845" spans="1:4">
      <c r="A17845" t="n">
        <v>121046</v>
      </c>
      <c r="B17845" s="9" t="n">
        <v>12</v>
      </c>
      <c r="C17845" s="7" t="n">
        <v>10225</v>
      </c>
    </row>
    <row r="17846" spans="1:4">
      <c r="A17846" t="s">
        <v>4</v>
      </c>
      <c r="B17846" s="4" t="s">
        <v>5</v>
      </c>
      <c r="C17846" s="4" t="s">
        <v>13</v>
      </c>
      <c r="D17846" s="4" t="s">
        <v>13</v>
      </c>
      <c r="E17846" s="4" t="s">
        <v>9</v>
      </c>
      <c r="F17846" s="4" t="s">
        <v>13</v>
      </c>
      <c r="G17846" s="4" t="s">
        <v>13</v>
      </c>
    </row>
    <row r="17847" spans="1:4">
      <c r="A17847" t="n">
        <v>121049</v>
      </c>
      <c r="B17847" s="25" t="n">
        <v>18</v>
      </c>
      <c r="C17847" s="7" t="n">
        <v>3</v>
      </c>
      <c r="D17847" s="7" t="n">
        <v>0</v>
      </c>
      <c r="E17847" s="7" t="n">
        <v>4</v>
      </c>
      <c r="F17847" s="7" t="n">
        <v>19</v>
      </c>
      <c r="G17847" s="7" t="n">
        <v>1</v>
      </c>
    </row>
    <row r="17848" spans="1:4">
      <c r="A17848" t="s">
        <v>4</v>
      </c>
      <c r="B17848" s="4" t="s">
        <v>5</v>
      </c>
      <c r="C17848" s="4" t="s">
        <v>6</v>
      </c>
      <c r="D17848" s="4" t="s">
        <v>6</v>
      </c>
      <c r="E17848" s="4" t="s">
        <v>13</v>
      </c>
    </row>
    <row r="17849" spans="1:4">
      <c r="A17849" t="n">
        <v>121058</v>
      </c>
      <c r="B17849" s="45" t="n">
        <v>30</v>
      </c>
      <c r="C17849" s="7" t="s">
        <v>1257</v>
      </c>
      <c r="D17849" s="7" t="s">
        <v>12</v>
      </c>
      <c r="E17849" s="7" t="n">
        <v>0</v>
      </c>
    </row>
    <row r="17850" spans="1:4">
      <c r="A17850" t="s">
        <v>4</v>
      </c>
      <c r="B17850" s="4" t="s">
        <v>5</v>
      </c>
      <c r="C17850" s="4" t="s">
        <v>84</v>
      </c>
    </row>
    <row r="17851" spans="1:4">
      <c r="A17851" t="n">
        <v>121067</v>
      </c>
      <c r="B17851" s="29" t="n">
        <v>3</v>
      </c>
      <c r="C17851" s="16" t="n">
        <f t="normal" ca="1">A18567</f>
        <v>0</v>
      </c>
    </row>
    <row r="17852" spans="1:4">
      <c r="A17852" t="s">
        <v>4</v>
      </c>
      <c r="B17852" s="4" t="s">
        <v>5</v>
      </c>
      <c r="C17852" s="4" t="s">
        <v>13</v>
      </c>
    </row>
    <row r="17853" spans="1:4">
      <c r="A17853" t="n">
        <v>121072</v>
      </c>
      <c r="B17853" s="31" t="n">
        <v>64</v>
      </c>
      <c r="C17853" s="7" t="n">
        <v>2</v>
      </c>
    </row>
    <row r="17854" spans="1:4">
      <c r="A17854" t="s">
        <v>4</v>
      </c>
      <c r="B17854" s="4" t="s">
        <v>5</v>
      </c>
      <c r="C17854" s="4" t="s">
        <v>13</v>
      </c>
      <c r="D17854" s="4" t="s">
        <v>10</v>
      </c>
    </row>
    <row r="17855" spans="1:4">
      <c r="A17855" t="n">
        <v>121074</v>
      </c>
      <c r="B17855" s="31" t="n">
        <v>64</v>
      </c>
      <c r="C17855" s="7" t="n">
        <v>0</v>
      </c>
      <c r="D17855" s="7" t="n">
        <v>0</v>
      </c>
    </row>
    <row r="17856" spans="1:4">
      <c r="A17856" t="s">
        <v>4</v>
      </c>
      <c r="B17856" s="4" t="s">
        <v>5</v>
      </c>
      <c r="C17856" s="4" t="s">
        <v>13</v>
      </c>
      <c r="D17856" s="4" t="s">
        <v>10</v>
      </c>
    </row>
    <row r="17857" spans="1:7">
      <c r="A17857" t="n">
        <v>121078</v>
      </c>
      <c r="B17857" s="31" t="n">
        <v>64</v>
      </c>
      <c r="C17857" s="7" t="n">
        <v>4</v>
      </c>
      <c r="D17857" s="7" t="n">
        <v>0</v>
      </c>
    </row>
    <row r="17858" spans="1:7">
      <c r="A17858" t="s">
        <v>4</v>
      </c>
      <c r="B17858" s="4" t="s">
        <v>5</v>
      </c>
      <c r="C17858" s="4" t="s">
        <v>10</v>
      </c>
    </row>
    <row r="17859" spans="1:7">
      <c r="A17859" t="n">
        <v>121082</v>
      </c>
      <c r="B17859" s="9" t="n">
        <v>12</v>
      </c>
      <c r="C17859" s="7" t="n">
        <v>10354</v>
      </c>
    </row>
    <row r="17860" spans="1:7">
      <c r="A17860" t="s">
        <v>4</v>
      </c>
      <c r="B17860" s="4" t="s">
        <v>5</v>
      </c>
      <c r="C17860" s="4" t="s">
        <v>10</v>
      </c>
    </row>
    <row r="17861" spans="1:7">
      <c r="A17861" t="n">
        <v>121085</v>
      </c>
      <c r="B17861" s="9" t="n">
        <v>12</v>
      </c>
      <c r="C17861" s="7" t="n">
        <v>10362</v>
      </c>
    </row>
    <row r="17862" spans="1:7">
      <c r="A17862" t="s">
        <v>4</v>
      </c>
      <c r="B17862" s="4" t="s">
        <v>5</v>
      </c>
      <c r="C17862" s="4" t="s">
        <v>10</v>
      </c>
    </row>
    <row r="17863" spans="1:7">
      <c r="A17863" t="n">
        <v>121088</v>
      </c>
      <c r="B17863" s="9" t="n">
        <v>12</v>
      </c>
      <c r="C17863" s="7" t="n">
        <v>10370</v>
      </c>
    </row>
    <row r="17864" spans="1:7">
      <c r="A17864" t="s">
        <v>4</v>
      </c>
      <c r="B17864" s="4" t="s">
        <v>5</v>
      </c>
      <c r="C17864" s="4" t="s">
        <v>10</v>
      </c>
    </row>
    <row r="17865" spans="1:7">
      <c r="A17865" t="n">
        <v>121091</v>
      </c>
      <c r="B17865" s="9" t="n">
        <v>12</v>
      </c>
      <c r="C17865" s="7" t="n">
        <v>10692</v>
      </c>
    </row>
    <row r="17866" spans="1:7">
      <c r="A17866" t="s">
        <v>4</v>
      </c>
      <c r="B17866" s="4" t="s">
        <v>5</v>
      </c>
      <c r="C17866" s="4" t="s">
        <v>10</v>
      </c>
    </row>
    <row r="17867" spans="1:7">
      <c r="A17867" t="n">
        <v>121094</v>
      </c>
      <c r="B17867" s="9" t="n">
        <v>12</v>
      </c>
      <c r="C17867" s="7" t="n">
        <v>10671</v>
      </c>
    </row>
    <row r="17868" spans="1:7">
      <c r="A17868" t="s">
        <v>4</v>
      </c>
      <c r="B17868" s="4" t="s">
        <v>5</v>
      </c>
      <c r="C17868" s="4" t="s">
        <v>10</v>
      </c>
    </row>
    <row r="17869" spans="1:7">
      <c r="A17869" t="n">
        <v>121097</v>
      </c>
      <c r="B17869" s="9" t="n">
        <v>12</v>
      </c>
      <c r="C17869" s="7" t="n">
        <v>10653</v>
      </c>
    </row>
    <row r="17870" spans="1:7">
      <c r="A17870" t="s">
        <v>4</v>
      </c>
      <c r="B17870" s="4" t="s">
        <v>5</v>
      </c>
      <c r="C17870" s="4" t="s">
        <v>10</v>
      </c>
    </row>
    <row r="17871" spans="1:7">
      <c r="A17871" t="n">
        <v>121100</v>
      </c>
      <c r="B17871" s="9" t="n">
        <v>12</v>
      </c>
      <c r="C17871" s="7" t="n">
        <v>9712</v>
      </c>
    </row>
    <row r="17872" spans="1:7">
      <c r="A17872" t="s">
        <v>4</v>
      </c>
      <c r="B17872" s="4" t="s">
        <v>5</v>
      </c>
      <c r="C17872" s="4" t="s">
        <v>10</v>
      </c>
    </row>
    <row r="17873" spans="1:4">
      <c r="A17873" t="n">
        <v>121103</v>
      </c>
      <c r="B17873" s="9" t="n">
        <v>12</v>
      </c>
      <c r="C17873" s="7" t="n">
        <v>9713</v>
      </c>
    </row>
    <row r="17874" spans="1:4">
      <c r="A17874" t="s">
        <v>4</v>
      </c>
      <c r="B17874" s="4" t="s">
        <v>5</v>
      </c>
      <c r="C17874" s="4" t="s">
        <v>10</v>
      </c>
    </row>
    <row r="17875" spans="1:4">
      <c r="A17875" t="n">
        <v>121106</v>
      </c>
      <c r="B17875" s="9" t="n">
        <v>12</v>
      </c>
      <c r="C17875" s="7" t="n">
        <v>9714</v>
      </c>
    </row>
    <row r="17876" spans="1:4">
      <c r="A17876" t="s">
        <v>4</v>
      </c>
      <c r="B17876" s="4" t="s">
        <v>5</v>
      </c>
      <c r="C17876" s="4" t="s">
        <v>10</v>
      </c>
    </row>
    <row r="17877" spans="1:4">
      <c r="A17877" t="n">
        <v>121109</v>
      </c>
      <c r="B17877" s="9" t="n">
        <v>12</v>
      </c>
      <c r="C17877" s="7" t="n">
        <v>9715</v>
      </c>
    </row>
    <row r="17878" spans="1:4">
      <c r="A17878" t="s">
        <v>4</v>
      </c>
      <c r="B17878" s="4" t="s">
        <v>5</v>
      </c>
      <c r="C17878" s="4" t="s">
        <v>10</v>
      </c>
    </row>
    <row r="17879" spans="1:4">
      <c r="A17879" t="n">
        <v>121112</v>
      </c>
      <c r="B17879" s="9" t="n">
        <v>12</v>
      </c>
      <c r="C17879" s="7" t="n">
        <v>9716</v>
      </c>
    </row>
    <row r="17880" spans="1:4">
      <c r="A17880" t="s">
        <v>4</v>
      </c>
      <c r="B17880" s="4" t="s">
        <v>5</v>
      </c>
      <c r="C17880" s="4" t="s">
        <v>10</v>
      </c>
    </row>
    <row r="17881" spans="1:4">
      <c r="A17881" t="n">
        <v>121115</v>
      </c>
      <c r="B17881" s="9" t="n">
        <v>12</v>
      </c>
      <c r="C17881" s="7" t="n">
        <v>9720</v>
      </c>
    </row>
    <row r="17882" spans="1:4">
      <c r="A17882" t="s">
        <v>4</v>
      </c>
      <c r="B17882" s="4" t="s">
        <v>5</v>
      </c>
      <c r="C17882" s="4" t="s">
        <v>10</v>
      </c>
    </row>
    <row r="17883" spans="1:4">
      <c r="A17883" t="n">
        <v>121118</v>
      </c>
      <c r="B17883" s="9" t="n">
        <v>12</v>
      </c>
      <c r="C17883" s="7" t="n">
        <v>9721</v>
      </c>
    </row>
    <row r="17884" spans="1:4">
      <c r="A17884" t="s">
        <v>4</v>
      </c>
      <c r="B17884" s="4" t="s">
        <v>5</v>
      </c>
      <c r="C17884" s="4" t="s">
        <v>10</v>
      </c>
    </row>
    <row r="17885" spans="1:4">
      <c r="A17885" t="n">
        <v>121121</v>
      </c>
      <c r="B17885" s="9" t="n">
        <v>12</v>
      </c>
      <c r="C17885" s="7" t="n">
        <v>9722</v>
      </c>
    </row>
    <row r="17886" spans="1:4">
      <c r="A17886" t="s">
        <v>4</v>
      </c>
      <c r="B17886" s="4" t="s">
        <v>5</v>
      </c>
      <c r="C17886" s="4" t="s">
        <v>10</v>
      </c>
    </row>
    <row r="17887" spans="1:4">
      <c r="A17887" t="n">
        <v>121124</v>
      </c>
      <c r="B17887" s="9" t="n">
        <v>12</v>
      </c>
      <c r="C17887" s="7" t="n">
        <v>9723</v>
      </c>
    </row>
    <row r="17888" spans="1:4">
      <c r="A17888" t="s">
        <v>4</v>
      </c>
      <c r="B17888" s="4" t="s">
        <v>5</v>
      </c>
      <c r="C17888" s="4" t="s">
        <v>10</v>
      </c>
    </row>
    <row r="17889" spans="1:3">
      <c r="A17889" t="n">
        <v>121127</v>
      </c>
      <c r="B17889" s="9" t="n">
        <v>12</v>
      </c>
      <c r="C17889" s="7" t="n">
        <v>9725</v>
      </c>
    </row>
    <row r="17890" spans="1:3">
      <c r="A17890" t="s">
        <v>4</v>
      </c>
      <c r="B17890" s="4" t="s">
        <v>5</v>
      </c>
      <c r="C17890" s="4" t="s">
        <v>10</v>
      </c>
    </row>
    <row r="17891" spans="1:3">
      <c r="A17891" t="n">
        <v>121130</v>
      </c>
      <c r="B17891" s="9" t="n">
        <v>12</v>
      </c>
      <c r="C17891" s="7" t="n">
        <v>9724</v>
      </c>
    </row>
    <row r="17892" spans="1:3">
      <c r="A17892" t="s">
        <v>4</v>
      </c>
      <c r="B17892" s="4" t="s">
        <v>5</v>
      </c>
      <c r="C17892" s="4" t="s">
        <v>10</v>
      </c>
    </row>
    <row r="17893" spans="1:3">
      <c r="A17893" t="n">
        <v>121133</v>
      </c>
      <c r="B17893" s="17" t="n">
        <v>13</v>
      </c>
      <c r="C17893" s="7" t="n">
        <v>10389</v>
      </c>
    </row>
    <row r="17894" spans="1:3">
      <c r="A17894" t="s">
        <v>4</v>
      </c>
      <c r="B17894" s="4" t="s">
        <v>5</v>
      </c>
      <c r="C17894" s="4" t="s">
        <v>10</v>
      </c>
    </row>
    <row r="17895" spans="1:3">
      <c r="A17895" t="n">
        <v>121136</v>
      </c>
      <c r="B17895" s="17" t="n">
        <v>13</v>
      </c>
      <c r="C17895" s="7" t="n">
        <v>10390</v>
      </c>
    </row>
    <row r="17896" spans="1:3">
      <c r="A17896" t="s">
        <v>4</v>
      </c>
      <c r="B17896" s="4" t="s">
        <v>5</v>
      </c>
      <c r="C17896" s="4" t="s">
        <v>10</v>
      </c>
    </row>
    <row r="17897" spans="1:3">
      <c r="A17897" t="n">
        <v>121139</v>
      </c>
      <c r="B17897" s="17" t="n">
        <v>13</v>
      </c>
      <c r="C17897" s="7" t="n">
        <v>10391</v>
      </c>
    </row>
    <row r="17898" spans="1:3">
      <c r="A17898" t="s">
        <v>4</v>
      </c>
      <c r="B17898" s="4" t="s">
        <v>5</v>
      </c>
      <c r="C17898" s="4" t="s">
        <v>10</v>
      </c>
    </row>
    <row r="17899" spans="1:3">
      <c r="A17899" t="n">
        <v>121142</v>
      </c>
      <c r="B17899" s="17" t="n">
        <v>13</v>
      </c>
      <c r="C17899" s="7" t="n">
        <v>10392</v>
      </c>
    </row>
    <row r="17900" spans="1:3">
      <c r="A17900" t="s">
        <v>4</v>
      </c>
      <c r="B17900" s="4" t="s">
        <v>5</v>
      </c>
      <c r="C17900" s="4" t="s">
        <v>10</v>
      </c>
    </row>
    <row r="17901" spans="1:3">
      <c r="A17901" t="n">
        <v>121145</v>
      </c>
      <c r="B17901" s="17" t="n">
        <v>13</v>
      </c>
      <c r="C17901" s="7" t="n">
        <v>10393</v>
      </c>
    </row>
    <row r="17902" spans="1:3">
      <c r="A17902" t="s">
        <v>4</v>
      </c>
      <c r="B17902" s="4" t="s">
        <v>5</v>
      </c>
      <c r="C17902" s="4" t="s">
        <v>10</v>
      </c>
    </row>
    <row r="17903" spans="1:3">
      <c r="A17903" t="n">
        <v>121148</v>
      </c>
      <c r="B17903" s="17" t="n">
        <v>13</v>
      </c>
      <c r="C17903" s="7" t="n">
        <v>10388</v>
      </c>
    </row>
    <row r="17904" spans="1:3">
      <c r="A17904" t="s">
        <v>4</v>
      </c>
      <c r="B17904" s="4" t="s">
        <v>5</v>
      </c>
      <c r="C17904" s="4" t="s">
        <v>13</v>
      </c>
      <c r="D17904" s="4" t="s">
        <v>13</v>
      </c>
      <c r="E17904" s="4" t="s">
        <v>9</v>
      </c>
      <c r="F17904" s="4" t="s">
        <v>13</v>
      </c>
      <c r="G17904" s="4" t="s">
        <v>13</v>
      </c>
    </row>
    <row r="17905" spans="1:7">
      <c r="A17905" t="n">
        <v>121151</v>
      </c>
      <c r="B17905" s="25" t="n">
        <v>18</v>
      </c>
      <c r="C17905" s="7" t="n">
        <v>3</v>
      </c>
      <c r="D17905" s="7" t="n">
        <v>0</v>
      </c>
      <c r="E17905" s="7" t="n">
        <v>3</v>
      </c>
      <c r="F17905" s="7" t="n">
        <v>19</v>
      </c>
      <c r="G17905" s="7" t="n">
        <v>1</v>
      </c>
    </row>
    <row r="17906" spans="1:7">
      <c r="A17906" t="s">
        <v>4</v>
      </c>
      <c r="B17906" s="4" t="s">
        <v>5</v>
      </c>
      <c r="C17906" s="4" t="s">
        <v>10</v>
      </c>
    </row>
    <row r="17907" spans="1:7">
      <c r="A17907" t="n">
        <v>121160</v>
      </c>
      <c r="B17907" s="9" t="n">
        <v>12</v>
      </c>
      <c r="C17907" s="7" t="n">
        <v>10665</v>
      </c>
    </row>
    <row r="17908" spans="1:7">
      <c r="A17908" t="s">
        <v>4</v>
      </c>
      <c r="B17908" s="4" t="s">
        <v>5</v>
      </c>
      <c r="C17908" s="4" t="s">
        <v>6</v>
      </c>
      <c r="D17908" s="4" t="s">
        <v>6</v>
      </c>
      <c r="E17908" s="4" t="s">
        <v>13</v>
      </c>
    </row>
    <row r="17909" spans="1:7">
      <c r="A17909" t="n">
        <v>121163</v>
      </c>
      <c r="B17909" s="45" t="n">
        <v>30</v>
      </c>
      <c r="C17909" s="7" t="s">
        <v>1273</v>
      </c>
      <c r="D17909" s="7" t="s">
        <v>12</v>
      </c>
      <c r="E17909" s="7" t="n">
        <v>0</v>
      </c>
    </row>
    <row r="17910" spans="1:7">
      <c r="A17910" t="s">
        <v>4</v>
      </c>
      <c r="B17910" s="4" t="s">
        <v>5</v>
      </c>
      <c r="C17910" s="4" t="s">
        <v>84</v>
      </c>
    </row>
    <row r="17911" spans="1:7">
      <c r="A17911" t="n">
        <v>121172</v>
      </c>
      <c r="B17911" s="29" t="n">
        <v>3</v>
      </c>
      <c r="C17911" s="16" t="n">
        <f t="normal" ca="1">A18567</f>
        <v>0</v>
      </c>
    </row>
    <row r="17912" spans="1:7">
      <c r="A17912" t="s">
        <v>4</v>
      </c>
      <c r="B17912" s="4" t="s">
        <v>5</v>
      </c>
      <c r="C17912" s="4" t="s">
        <v>10</v>
      </c>
    </row>
    <row r="17913" spans="1:7">
      <c r="A17913" t="n">
        <v>121177</v>
      </c>
      <c r="B17913" s="17" t="n">
        <v>13</v>
      </c>
      <c r="C17913" s="7" t="n">
        <v>10224</v>
      </c>
    </row>
    <row r="17914" spans="1:7">
      <c r="A17914" t="s">
        <v>4</v>
      </c>
      <c r="B17914" s="4" t="s">
        <v>5</v>
      </c>
      <c r="C17914" s="4" t="s">
        <v>10</v>
      </c>
    </row>
    <row r="17915" spans="1:7">
      <c r="A17915" t="n">
        <v>121180</v>
      </c>
      <c r="B17915" s="17" t="n">
        <v>13</v>
      </c>
      <c r="C17915" s="7" t="n">
        <v>10225</v>
      </c>
    </row>
    <row r="17916" spans="1:7">
      <c r="A17916" t="s">
        <v>4</v>
      </c>
      <c r="B17916" s="4" t="s">
        <v>5</v>
      </c>
      <c r="C17916" s="4" t="s">
        <v>10</v>
      </c>
    </row>
    <row r="17917" spans="1:7">
      <c r="A17917" t="n">
        <v>121183</v>
      </c>
      <c r="B17917" s="9" t="n">
        <v>12</v>
      </c>
      <c r="C17917" s="7" t="n">
        <v>9712</v>
      </c>
    </row>
    <row r="17918" spans="1:7">
      <c r="A17918" t="s">
        <v>4</v>
      </c>
      <c r="B17918" s="4" t="s">
        <v>5</v>
      </c>
      <c r="C17918" s="4" t="s">
        <v>10</v>
      </c>
    </row>
    <row r="17919" spans="1:7">
      <c r="A17919" t="n">
        <v>121186</v>
      </c>
      <c r="B17919" s="9" t="n">
        <v>12</v>
      </c>
      <c r="C17919" s="7" t="n">
        <v>9713</v>
      </c>
    </row>
    <row r="17920" spans="1:7">
      <c r="A17920" t="s">
        <v>4</v>
      </c>
      <c r="B17920" s="4" t="s">
        <v>5</v>
      </c>
      <c r="C17920" s="4" t="s">
        <v>10</v>
      </c>
    </row>
    <row r="17921" spans="1:7">
      <c r="A17921" t="n">
        <v>121189</v>
      </c>
      <c r="B17921" s="9" t="n">
        <v>12</v>
      </c>
      <c r="C17921" s="7" t="n">
        <v>9714</v>
      </c>
    </row>
    <row r="17922" spans="1:7">
      <c r="A17922" t="s">
        <v>4</v>
      </c>
      <c r="B17922" s="4" t="s">
        <v>5</v>
      </c>
      <c r="C17922" s="4" t="s">
        <v>10</v>
      </c>
    </row>
    <row r="17923" spans="1:7">
      <c r="A17923" t="n">
        <v>121192</v>
      </c>
      <c r="B17923" s="9" t="n">
        <v>12</v>
      </c>
      <c r="C17923" s="7" t="n">
        <v>9715</v>
      </c>
    </row>
    <row r="17924" spans="1:7">
      <c r="A17924" t="s">
        <v>4</v>
      </c>
      <c r="B17924" s="4" t="s">
        <v>5</v>
      </c>
      <c r="C17924" s="4" t="s">
        <v>10</v>
      </c>
    </row>
    <row r="17925" spans="1:7">
      <c r="A17925" t="n">
        <v>121195</v>
      </c>
      <c r="B17925" s="9" t="n">
        <v>12</v>
      </c>
      <c r="C17925" s="7" t="n">
        <v>9716</v>
      </c>
    </row>
    <row r="17926" spans="1:7">
      <c r="A17926" t="s">
        <v>4</v>
      </c>
      <c r="B17926" s="4" t="s">
        <v>5</v>
      </c>
      <c r="C17926" s="4" t="s">
        <v>10</v>
      </c>
    </row>
    <row r="17927" spans="1:7">
      <c r="A17927" t="n">
        <v>121198</v>
      </c>
      <c r="B17927" s="9" t="n">
        <v>12</v>
      </c>
      <c r="C17927" s="7" t="n">
        <v>9720</v>
      </c>
    </row>
    <row r="17928" spans="1:7">
      <c r="A17928" t="s">
        <v>4</v>
      </c>
      <c r="B17928" s="4" t="s">
        <v>5</v>
      </c>
      <c r="C17928" s="4" t="s">
        <v>10</v>
      </c>
    </row>
    <row r="17929" spans="1:7">
      <c r="A17929" t="n">
        <v>121201</v>
      </c>
      <c r="B17929" s="9" t="n">
        <v>12</v>
      </c>
      <c r="C17929" s="7" t="n">
        <v>9721</v>
      </c>
    </row>
    <row r="17930" spans="1:7">
      <c r="A17930" t="s">
        <v>4</v>
      </c>
      <c r="B17930" s="4" t="s">
        <v>5</v>
      </c>
      <c r="C17930" s="4" t="s">
        <v>10</v>
      </c>
    </row>
    <row r="17931" spans="1:7">
      <c r="A17931" t="n">
        <v>121204</v>
      </c>
      <c r="B17931" s="9" t="n">
        <v>12</v>
      </c>
      <c r="C17931" s="7" t="n">
        <v>9722</v>
      </c>
    </row>
    <row r="17932" spans="1:7">
      <c r="A17932" t="s">
        <v>4</v>
      </c>
      <c r="B17932" s="4" t="s">
        <v>5</v>
      </c>
      <c r="C17932" s="4" t="s">
        <v>10</v>
      </c>
    </row>
    <row r="17933" spans="1:7">
      <c r="A17933" t="n">
        <v>121207</v>
      </c>
      <c r="B17933" s="9" t="n">
        <v>12</v>
      </c>
      <c r="C17933" s="7" t="n">
        <v>9723</v>
      </c>
    </row>
    <row r="17934" spans="1:7">
      <c r="A17934" t="s">
        <v>4</v>
      </c>
      <c r="B17934" s="4" t="s">
        <v>5</v>
      </c>
      <c r="C17934" s="4" t="s">
        <v>10</v>
      </c>
    </row>
    <row r="17935" spans="1:7">
      <c r="A17935" t="n">
        <v>121210</v>
      </c>
      <c r="B17935" s="9" t="n">
        <v>12</v>
      </c>
      <c r="C17935" s="7" t="n">
        <v>9725</v>
      </c>
    </row>
    <row r="17936" spans="1:7">
      <c r="A17936" t="s">
        <v>4</v>
      </c>
      <c r="B17936" s="4" t="s">
        <v>5</v>
      </c>
      <c r="C17936" s="4" t="s">
        <v>13</v>
      </c>
      <c r="D17936" s="4" t="s">
        <v>13</v>
      </c>
      <c r="E17936" s="4" t="s">
        <v>9</v>
      </c>
      <c r="F17936" s="4" t="s">
        <v>13</v>
      </c>
      <c r="G17936" s="4" t="s">
        <v>13</v>
      </c>
    </row>
    <row r="17937" spans="1:7">
      <c r="A17937" t="n">
        <v>121213</v>
      </c>
      <c r="B17937" s="25" t="n">
        <v>18</v>
      </c>
      <c r="C17937" s="7" t="n">
        <v>3</v>
      </c>
      <c r="D17937" s="7" t="n">
        <v>0</v>
      </c>
      <c r="E17937" s="7" t="n">
        <v>3</v>
      </c>
      <c r="F17937" s="7" t="n">
        <v>19</v>
      </c>
      <c r="G17937" s="7" t="n">
        <v>1</v>
      </c>
    </row>
    <row r="17938" spans="1:7">
      <c r="A17938" t="s">
        <v>4</v>
      </c>
      <c r="B17938" s="4" t="s">
        <v>5</v>
      </c>
      <c r="C17938" s="4" t="s">
        <v>10</v>
      </c>
    </row>
    <row r="17939" spans="1:7">
      <c r="A17939" t="n">
        <v>121222</v>
      </c>
      <c r="B17939" s="9" t="n">
        <v>12</v>
      </c>
      <c r="C17939" s="7" t="n">
        <v>10686</v>
      </c>
    </row>
    <row r="17940" spans="1:7">
      <c r="A17940" t="s">
        <v>4</v>
      </c>
      <c r="B17940" s="4" t="s">
        <v>5</v>
      </c>
      <c r="C17940" s="4" t="s">
        <v>10</v>
      </c>
    </row>
    <row r="17941" spans="1:7">
      <c r="A17941" t="n">
        <v>121225</v>
      </c>
      <c r="B17941" s="17" t="n">
        <v>13</v>
      </c>
      <c r="C17941" s="7" t="n">
        <v>10898</v>
      </c>
    </row>
    <row r="17942" spans="1:7">
      <c r="A17942" t="s">
        <v>4</v>
      </c>
      <c r="B17942" s="4" t="s">
        <v>5</v>
      </c>
      <c r="C17942" s="4" t="s">
        <v>10</v>
      </c>
    </row>
    <row r="17943" spans="1:7">
      <c r="A17943" t="n">
        <v>121228</v>
      </c>
      <c r="B17943" s="17" t="n">
        <v>13</v>
      </c>
      <c r="C17943" s="7" t="n">
        <v>10899</v>
      </c>
    </row>
    <row r="17944" spans="1:7">
      <c r="A17944" t="s">
        <v>4</v>
      </c>
      <c r="B17944" s="4" t="s">
        <v>5</v>
      </c>
      <c r="C17944" s="4" t="s">
        <v>10</v>
      </c>
    </row>
    <row r="17945" spans="1:7">
      <c r="A17945" t="n">
        <v>121231</v>
      </c>
      <c r="B17945" s="17" t="n">
        <v>13</v>
      </c>
      <c r="C17945" s="7" t="n">
        <v>10900</v>
      </c>
    </row>
    <row r="17946" spans="1:7">
      <c r="A17946" t="s">
        <v>4</v>
      </c>
      <c r="B17946" s="4" t="s">
        <v>5</v>
      </c>
      <c r="C17946" s="4" t="s">
        <v>10</v>
      </c>
    </row>
    <row r="17947" spans="1:7">
      <c r="A17947" t="n">
        <v>121234</v>
      </c>
      <c r="B17947" s="17" t="n">
        <v>13</v>
      </c>
      <c r="C17947" s="7" t="n">
        <v>10901</v>
      </c>
    </row>
    <row r="17948" spans="1:7">
      <c r="A17948" t="s">
        <v>4</v>
      </c>
      <c r="B17948" s="4" t="s">
        <v>5</v>
      </c>
      <c r="C17948" s="4" t="s">
        <v>10</v>
      </c>
    </row>
    <row r="17949" spans="1:7">
      <c r="A17949" t="n">
        <v>121237</v>
      </c>
      <c r="B17949" s="17" t="n">
        <v>13</v>
      </c>
      <c r="C17949" s="7" t="n">
        <v>10902</v>
      </c>
    </row>
    <row r="17950" spans="1:7">
      <c r="A17950" t="s">
        <v>4</v>
      </c>
      <c r="B17950" s="4" t="s">
        <v>5</v>
      </c>
      <c r="C17950" s="4" t="s">
        <v>13</v>
      </c>
      <c r="D17950" s="4" t="s">
        <v>10</v>
      </c>
      <c r="E17950" s="4" t="s">
        <v>9</v>
      </c>
    </row>
    <row r="17951" spans="1:7">
      <c r="A17951" t="n">
        <v>121240</v>
      </c>
      <c r="B17951" s="21" t="n">
        <v>101</v>
      </c>
      <c r="C17951" s="7" t="n">
        <v>0</v>
      </c>
      <c r="D17951" s="7" t="n">
        <v>252</v>
      </c>
      <c r="E17951" s="7" t="n">
        <v>1</v>
      </c>
    </row>
    <row r="17952" spans="1:7">
      <c r="A17952" t="s">
        <v>4</v>
      </c>
      <c r="B17952" s="4" t="s">
        <v>5</v>
      </c>
      <c r="C17952" s="4" t="s">
        <v>13</v>
      </c>
      <c r="D17952" s="4" t="s">
        <v>13</v>
      </c>
      <c r="E17952" s="4" t="s">
        <v>9</v>
      </c>
      <c r="F17952" s="4" t="s">
        <v>13</v>
      </c>
      <c r="G17952" s="4" t="s">
        <v>13</v>
      </c>
    </row>
    <row r="17953" spans="1:7">
      <c r="A17953" t="n">
        <v>121248</v>
      </c>
      <c r="B17953" s="25" t="n">
        <v>18</v>
      </c>
      <c r="C17953" s="7" t="n">
        <v>24</v>
      </c>
      <c r="D17953" s="7" t="n">
        <v>0</v>
      </c>
      <c r="E17953" s="7" t="n">
        <v>0</v>
      </c>
      <c r="F17953" s="7" t="n">
        <v>19</v>
      </c>
      <c r="G17953" s="7" t="n">
        <v>1</v>
      </c>
    </row>
    <row r="17954" spans="1:7">
      <c r="A17954" t="s">
        <v>4</v>
      </c>
      <c r="B17954" s="4" t="s">
        <v>5</v>
      </c>
      <c r="C17954" s="4" t="s">
        <v>6</v>
      </c>
      <c r="D17954" s="4" t="s">
        <v>6</v>
      </c>
      <c r="E17954" s="4" t="s">
        <v>13</v>
      </c>
    </row>
    <row r="17955" spans="1:7">
      <c r="A17955" t="n">
        <v>121257</v>
      </c>
      <c r="B17955" s="45" t="n">
        <v>30</v>
      </c>
      <c r="C17955" s="7" t="s">
        <v>1273</v>
      </c>
      <c r="D17955" s="7" t="s">
        <v>12</v>
      </c>
      <c r="E17955" s="7" t="n">
        <v>0</v>
      </c>
    </row>
    <row r="17956" spans="1:7">
      <c r="A17956" t="s">
        <v>4</v>
      </c>
      <c r="B17956" s="4" t="s">
        <v>5</v>
      </c>
      <c r="C17956" s="4" t="s">
        <v>84</v>
      </c>
    </row>
    <row r="17957" spans="1:7">
      <c r="A17957" t="n">
        <v>121266</v>
      </c>
      <c r="B17957" s="29" t="n">
        <v>3</v>
      </c>
      <c r="C17957" s="16" t="n">
        <f t="normal" ca="1">A18567</f>
        <v>0</v>
      </c>
    </row>
    <row r="17958" spans="1:7">
      <c r="A17958" t="s">
        <v>4</v>
      </c>
      <c r="B17958" s="4" t="s">
        <v>5</v>
      </c>
      <c r="C17958" s="4" t="s">
        <v>13</v>
      </c>
      <c r="D17958" s="4" t="s">
        <v>13</v>
      </c>
      <c r="E17958" s="4" t="s">
        <v>9</v>
      </c>
      <c r="F17958" s="4" t="s">
        <v>13</v>
      </c>
      <c r="G17958" s="4" t="s">
        <v>13</v>
      </c>
    </row>
    <row r="17959" spans="1:7">
      <c r="A17959" t="n">
        <v>121271</v>
      </c>
      <c r="B17959" s="25" t="n">
        <v>18</v>
      </c>
      <c r="C17959" s="7" t="n">
        <v>3</v>
      </c>
      <c r="D17959" s="7" t="n">
        <v>0</v>
      </c>
      <c r="E17959" s="7" t="n">
        <v>4</v>
      </c>
      <c r="F17959" s="7" t="n">
        <v>19</v>
      </c>
      <c r="G17959" s="7" t="n">
        <v>1</v>
      </c>
    </row>
    <row r="17960" spans="1:7">
      <c r="A17960" t="s">
        <v>4</v>
      </c>
      <c r="B17960" s="4" t="s">
        <v>5</v>
      </c>
      <c r="C17960" s="4" t="s">
        <v>10</v>
      </c>
    </row>
    <row r="17961" spans="1:7">
      <c r="A17961" t="n">
        <v>121280</v>
      </c>
      <c r="B17961" s="9" t="n">
        <v>12</v>
      </c>
      <c r="C17961" s="7" t="n">
        <v>10224</v>
      </c>
    </row>
    <row r="17962" spans="1:7">
      <c r="A17962" t="s">
        <v>4</v>
      </c>
      <c r="B17962" s="4" t="s">
        <v>5</v>
      </c>
      <c r="C17962" s="4" t="s">
        <v>10</v>
      </c>
    </row>
    <row r="17963" spans="1:7">
      <c r="A17963" t="n">
        <v>121283</v>
      </c>
      <c r="B17963" s="9" t="n">
        <v>12</v>
      </c>
      <c r="C17963" s="7" t="n">
        <v>10225</v>
      </c>
    </row>
    <row r="17964" spans="1:7">
      <c r="A17964" t="s">
        <v>4</v>
      </c>
      <c r="B17964" s="4" t="s">
        <v>5</v>
      </c>
      <c r="C17964" s="4" t="s">
        <v>10</v>
      </c>
    </row>
    <row r="17965" spans="1:7">
      <c r="A17965" t="n">
        <v>121286</v>
      </c>
      <c r="B17965" s="9" t="n">
        <v>12</v>
      </c>
      <c r="C17965" s="7" t="n">
        <v>9250</v>
      </c>
    </row>
    <row r="17966" spans="1:7">
      <c r="A17966" t="s">
        <v>4</v>
      </c>
      <c r="B17966" s="4" t="s">
        <v>5</v>
      </c>
      <c r="C17966" s="4" t="s">
        <v>10</v>
      </c>
    </row>
    <row r="17967" spans="1:7">
      <c r="A17967" t="n">
        <v>121289</v>
      </c>
      <c r="B17967" s="9" t="n">
        <v>12</v>
      </c>
      <c r="C17967" s="7" t="n">
        <v>10847</v>
      </c>
    </row>
    <row r="17968" spans="1:7">
      <c r="A17968" t="s">
        <v>4</v>
      </c>
      <c r="B17968" s="4" t="s">
        <v>5</v>
      </c>
      <c r="C17968" s="4" t="s">
        <v>13</v>
      </c>
      <c r="D17968" s="4" t="s">
        <v>13</v>
      </c>
      <c r="E17968" s="4" t="s">
        <v>13</v>
      </c>
      <c r="F17968" s="4" t="s">
        <v>9</v>
      </c>
      <c r="G17968" s="4" t="s">
        <v>13</v>
      </c>
      <c r="H17968" s="4" t="s">
        <v>13</v>
      </c>
      <c r="I17968" s="4" t="s">
        <v>84</v>
      </c>
    </row>
    <row r="17969" spans="1:9">
      <c r="A17969" t="n">
        <v>121292</v>
      </c>
      <c r="B17969" s="15" t="n">
        <v>5</v>
      </c>
      <c r="C17969" s="7" t="n">
        <v>35</v>
      </c>
      <c r="D17969" s="7" t="n">
        <v>0</v>
      </c>
      <c r="E17969" s="7" t="n">
        <v>0</v>
      </c>
      <c r="F17969" s="7" t="n">
        <v>10</v>
      </c>
      <c r="G17969" s="7" t="n">
        <v>2</v>
      </c>
      <c r="H17969" s="7" t="n">
        <v>1</v>
      </c>
      <c r="I17969" s="16" t="n">
        <f t="normal" ca="1">A17979</f>
        <v>0</v>
      </c>
    </row>
    <row r="17970" spans="1:9">
      <c r="A17970" t="s">
        <v>4</v>
      </c>
      <c r="B17970" s="4" t="s">
        <v>5</v>
      </c>
      <c r="C17970" s="4" t="s">
        <v>10</v>
      </c>
    </row>
    <row r="17971" spans="1:9">
      <c r="A17971" t="n">
        <v>121306</v>
      </c>
      <c r="B17971" s="17" t="n">
        <v>13</v>
      </c>
      <c r="C17971" s="7" t="n">
        <v>10910</v>
      </c>
    </row>
    <row r="17972" spans="1:9">
      <c r="A17972" t="s">
        <v>4</v>
      </c>
      <c r="B17972" s="4" t="s">
        <v>5</v>
      </c>
      <c r="C17972" s="4" t="s">
        <v>10</v>
      </c>
    </row>
    <row r="17973" spans="1:9">
      <c r="A17973" t="n">
        <v>121309</v>
      </c>
      <c r="B17973" s="17" t="n">
        <v>13</v>
      </c>
      <c r="C17973" s="7" t="n">
        <v>10224</v>
      </c>
    </row>
    <row r="17974" spans="1:9">
      <c r="A17974" t="s">
        <v>4</v>
      </c>
      <c r="B17974" s="4" t="s">
        <v>5</v>
      </c>
      <c r="C17974" s="4" t="s">
        <v>10</v>
      </c>
    </row>
    <row r="17975" spans="1:9">
      <c r="A17975" t="n">
        <v>121312</v>
      </c>
      <c r="B17975" s="17" t="n">
        <v>13</v>
      </c>
      <c r="C17975" s="7" t="n">
        <v>10225</v>
      </c>
    </row>
    <row r="17976" spans="1:9">
      <c r="A17976" t="s">
        <v>4</v>
      </c>
      <c r="B17976" s="4" t="s">
        <v>5</v>
      </c>
      <c r="C17976" s="4" t="s">
        <v>13</v>
      </c>
      <c r="D17976" s="4" t="s">
        <v>13</v>
      </c>
      <c r="E17976" s="4" t="s">
        <v>9</v>
      </c>
      <c r="F17976" s="4" t="s">
        <v>13</v>
      </c>
      <c r="G17976" s="4" t="s">
        <v>13</v>
      </c>
    </row>
    <row r="17977" spans="1:9">
      <c r="A17977" t="n">
        <v>121315</v>
      </c>
      <c r="B17977" s="25" t="n">
        <v>18</v>
      </c>
      <c r="C17977" s="7" t="n">
        <v>3</v>
      </c>
      <c r="D17977" s="7" t="n">
        <v>0</v>
      </c>
      <c r="E17977" s="7" t="n">
        <v>3</v>
      </c>
      <c r="F17977" s="7" t="n">
        <v>19</v>
      </c>
      <c r="G17977" s="7" t="n">
        <v>1</v>
      </c>
    </row>
    <row r="17978" spans="1:9">
      <c r="A17978" t="s">
        <v>4</v>
      </c>
      <c r="B17978" s="4" t="s">
        <v>5</v>
      </c>
      <c r="C17978" s="4" t="s">
        <v>10</v>
      </c>
    </row>
    <row r="17979" spans="1:9">
      <c r="A17979" t="n">
        <v>121324</v>
      </c>
      <c r="B17979" s="9" t="n">
        <v>12</v>
      </c>
      <c r="C17979" s="7" t="n">
        <v>9712</v>
      </c>
    </row>
    <row r="17980" spans="1:9">
      <c r="A17980" t="s">
        <v>4</v>
      </c>
      <c r="B17980" s="4" t="s">
        <v>5</v>
      </c>
      <c r="C17980" s="4" t="s">
        <v>10</v>
      </c>
    </row>
    <row r="17981" spans="1:9">
      <c r="A17981" t="n">
        <v>121327</v>
      </c>
      <c r="B17981" s="9" t="n">
        <v>12</v>
      </c>
      <c r="C17981" s="7" t="n">
        <v>9713</v>
      </c>
    </row>
    <row r="17982" spans="1:9">
      <c r="A17982" t="s">
        <v>4</v>
      </c>
      <c r="B17982" s="4" t="s">
        <v>5</v>
      </c>
      <c r="C17982" s="4" t="s">
        <v>10</v>
      </c>
    </row>
    <row r="17983" spans="1:9">
      <c r="A17983" t="n">
        <v>121330</v>
      </c>
      <c r="B17983" s="9" t="n">
        <v>12</v>
      </c>
      <c r="C17983" s="7" t="n">
        <v>9714</v>
      </c>
    </row>
    <row r="17984" spans="1:9">
      <c r="A17984" t="s">
        <v>4</v>
      </c>
      <c r="B17984" s="4" t="s">
        <v>5</v>
      </c>
      <c r="C17984" s="4" t="s">
        <v>10</v>
      </c>
    </row>
    <row r="17985" spans="1:9">
      <c r="A17985" t="n">
        <v>121333</v>
      </c>
      <c r="B17985" s="9" t="n">
        <v>12</v>
      </c>
      <c r="C17985" s="7" t="n">
        <v>9715</v>
      </c>
    </row>
    <row r="17986" spans="1:9">
      <c r="A17986" t="s">
        <v>4</v>
      </c>
      <c r="B17986" s="4" t="s">
        <v>5</v>
      </c>
      <c r="C17986" s="4" t="s">
        <v>10</v>
      </c>
    </row>
    <row r="17987" spans="1:9">
      <c r="A17987" t="n">
        <v>121336</v>
      </c>
      <c r="B17987" s="9" t="n">
        <v>12</v>
      </c>
      <c r="C17987" s="7" t="n">
        <v>9716</v>
      </c>
    </row>
    <row r="17988" spans="1:9">
      <c r="A17988" t="s">
        <v>4</v>
      </c>
      <c r="B17988" s="4" t="s">
        <v>5</v>
      </c>
      <c r="C17988" s="4" t="s">
        <v>10</v>
      </c>
    </row>
    <row r="17989" spans="1:9">
      <c r="A17989" t="n">
        <v>121339</v>
      </c>
      <c r="B17989" s="9" t="n">
        <v>12</v>
      </c>
      <c r="C17989" s="7" t="n">
        <v>9720</v>
      </c>
    </row>
    <row r="17990" spans="1:9">
      <c r="A17990" t="s">
        <v>4</v>
      </c>
      <c r="B17990" s="4" t="s">
        <v>5</v>
      </c>
      <c r="C17990" s="4" t="s">
        <v>10</v>
      </c>
    </row>
    <row r="17991" spans="1:9">
      <c r="A17991" t="n">
        <v>121342</v>
      </c>
      <c r="B17991" s="9" t="n">
        <v>12</v>
      </c>
      <c r="C17991" s="7" t="n">
        <v>9721</v>
      </c>
    </row>
    <row r="17992" spans="1:9">
      <c r="A17992" t="s">
        <v>4</v>
      </c>
      <c r="B17992" s="4" t="s">
        <v>5</v>
      </c>
      <c r="C17992" s="4" t="s">
        <v>10</v>
      </c>
    </row>
    <row r="17993" spans="1:9">
      <c r="A17993" t="n">
        <v>121345</v>
      </c>
      <c r="B17993" s="9" t="n">
        <v>12</v>
      </c>
      <c r="C17993" s="7" t="n">
        <v>9722</v>
      </c>
    </row>
    <row r="17994" spans="1:9">
      <c r="A17994" t="s">
        <v>4</v>
      </c>
      <c r="B17994" s="4" t="s">
        <v>5</v>
      </c>
      <c r="C17994" s="4" t="s">
        <v>10</v>
      </c>
    </row>
    <row r="17995" spans="1:9">
      <c r="A17995" t="n">
        <v>121348</v>
      </c>
      <c r="B17995" s="9" t="n">
        <v>12</v>
      </c>
      <c r="C17995" s="7" t="n">
        <v>9723</v>
      </c>
    </row>
    <row r="17996" spans="1:9">
      <c r="A17996" t="s">
        <v>4</v>
      </c>
      <c r="B17996" s="4" t="s">
        <v>5</v>
      </c>
      <c r="C17996" s="4" t="s">
        <v>10</v>
      </c>
    </row>
    <row r="17997" spans="1:9">
      <c r="A17997" t="n">
        <v>121351</v>
      </c>
      <c r="B17997" s="9" t="n">
        <v>12</v>
      </c>
      <c r="C17997" s="7" t="n">
        <v>9725</v>
      </c>
    </row>
    <row r="17998" spans="1:9">
      <c r="A17998" t="s">
        <v>4</v>
      </c>
      <c r="B17998" s="4" t="s">
        <v>5</v>
      </c>
      <c r="C17998" s="4" t="s">
        <v>10</v>
      </c>
    </row>
    <row r="17999" spans="1:9">
      <c r="A17999" t="n">
        <v>121354</v>
      </c>
      <c r="B17999" s="17" t="n">
        <v>13</v>
      </c>
      <c r="C17999" s="7" t="n">
        <v>10349</v>
      </c>
    </row>
    <row r="18000" spans="1:9">
      <c r="A18000" t="s">
        <v>4</v>
      </c>
      <c r="B18000" s="4" t="s">
        <v>5</v>
      </c>
      <c r="C18000" s="4" t="s">
        <v>10</v>
      </c>
    </row>
    <row r="18001" spans="1:3">
      <c r="A18001" t="n">
        <v>121357</v>
      </c>
      <c r="B18001" s="17" t="n">
        <v>13</v>
      </c>
      <c r="C18001" s="7" t="n">
        <v>10350</v>
      </c>
    </row>
    <row r="18002" spans="1:3">
      <c r="A18002" t="s">
        <v>4</v>
      </c>
      <c r="B18002" s="4" t="s">
        <v>5</v>
      </c>
      <c r="C18002" s="4" t="s">
        <v>10</v>
      </c>
    </row>
    <row r="18003" spans="1:3">
      <c r="A18003" t="n">
        <v>121360</v>
      </c>
      <c r="B18003" s="17" t="n">
        <v>13</v>
      </c>
      <c r="C18003" s="7" t="n">
        <v>10351</v>
      </c>
    </row>
    <row r="18004" spans="1:3">
      <c r="A18004" t="s">
        <v>4</v>
      </c>
      <c r="B18004" s="4" t="s">
        <v>5</v>
      </c>
      <c r="C18004" s="4" t="s">
        <v>10</v>
      </c>
    </row>
    <row r="18005" spans="1:3">
      <c r="A18005" t="n">
        <v>121363</v>
      </c>
      <c r="B18005" s="17" t="n">
        <v>13</v>
      </c>
      <c r="C18005" s="7" t="n">
        <v>10352</v>
      </c>
    </row>
    <row r="18006" spans="1:3">
      <c r="A18006" t="s">
        <v>4</v>
      </c>
      <c r="B18006" s="4" t="s">
        <v>5</v>
      </c>
      <c r="C18006" s="4" t="s">
        <v>10</v>
      </c>
    </row>
    <row r="18007" spans="1:3">
      <c r="A18007" t="n">
        <v>121366</v>
      </c>
      <c r="B18007" s="17" t="n">
        <v>13</v>
      </c>
      <c r="C18007" s="7" t="n">
        <v>10353</v>
      </c>
    </row>
    <row r="18008" spans="1:3">
      <c r="A18008" t="s">
        <v>4</v>
      </c>
      <c r="B18008" s="4" t="s">
        <v>5</v>
      </c>
      <c r="C18008" s="4" t="s">
        <v>10</v>
      </c>
    </row>
    <row r="18009" spans="1:3">
      <c r="A18009" t="n">
        <v>121369</v>
      </c>
      <c r="B18009" s="17" t="n">
        <v>13</v>
      </c>
      <c r="C18009" s="7" t="n">
        <v>10339</v>
      </c>
    </row>
    <row r="18010" spans="1:3">
      <c r="A18010" t="s">
        <v>4</v>
      </c>
      <c r="B18010" s="4" t="s">
        <v>5</v>
      </c>
      <c r="C18010" s="4" t="s">
        <v>10</v>
      </c>
    </row>
    <row r="18011" spans="1:3">
      <c r="A18011" t="n">
        <v>121372</v>
      </c>
      <c r="B18011" s="17" t="n">
        <v>13</v>
      </c>
      <c r="C18011" s="7" t="n">
        <v>10340</v>
      </c>
    </row>
    <row r="18012" spans="1:3">
      <c r="A18012" t="s">
        <v>4</v>
      </c>
      <c r="B18012" s="4" t="s">
        <v>5</v>
      </c>
      <c r="C18012" s="4" t="s">
        <v>10</v>
      </c>
    </row>
    <row r="18013" spans="1:3">
      <c r="A18013" t="n">
        <v>121375</v>
      </c>
      <c r="B18013" s="17" t="n">
        <v>13</v>
      </c>
      <c r="C18013" s="7" t="n">
        <v>10341</v>
      </c>
    </row>
    <row r="18014" spans="1:3">
      <c r="A18014" t="s">
        <v>4</v>
      </c>
      <c r="B18014" s="4" t="s">
        <v>5</v>
      </c>
      <c r="C18014" s="4" t="s">
        <v>10</v>
      </c>
    </row>
    <row r="18015" spans="1:3">
      <c r="A18015" t="n">
        <v>121378</v>
      </c>
      <c r="B18015" s="17" t="n">
        <v>13</v>
      </c>
      <c r="C18015" s="7" t="n">
        <v>10342</v>
      </c>
    </row>
    <row r="18016" spans="1:3">
      <c r="A18016" t="s">
        <v>4</v>
      </c>
      <c r="B18016" s="4" t="s">
        <v>5</v>
      </c>
      <c r="C18016" s="4" t="s">
        <v>10</v>
      </c>
    </row>
    <row r="18017" spans="1:3">
      <c r="A18017" t="n">
        <v>121381</v>
      </c>
      <c r="B18017" s="17" t="n">
        <v>13</v>
      </c>
      <c r="C18017" s="7" t="n">
        <v>10343</v>
      </c>
    </row>
    <row r="18018" spans="1:3">
      <c r="A18018" t="s">
        <v>4</v>
      </c>
      <c r="B18018" s="4" t="s">
        <v>5</v>
      </c>
      <c r="C18018" s="4" t="s">
        <v>10</v>
      </c>
    </row>
    <row r="18019" spans="1:3">
      <c r="A18019" t="n">
        <v>121384</v>
      </c>
      <c r="B18019" s="17" t="n">
        <v>13</v>
      </c>
      <c r="C18019" s="7" t="n">
        <v>10344</v>
      </c>
    </row>
    <row r="18020" spans="1:3">
      <c r="A18020" t="s">
        <v>4</v>
      </c>
      <c r="B18020" s="4" t="s">
        <v>5</v>
      </c>
      <c r="C18020" s="4" t="s">
        <v>10</v>
      </c>
    </row>
    <row r="18021" spans="1:3">
      <c r="A18021" t="n">
        <v>121387</v>
      </c>
      <c r="B18021" s="17" t="n">
        <v>13</v>
      </c>
      <c r="C18021" s="7" t="n">
        <v>10345</v>
      </c>
    </row>
    <row r="18022" spans="1:3">
      <c r="A18022" t="s">
        <v>4</v>
      </c>
      <c r="B18022" s="4" t="s">
        <v>5</v>
      </c>
      <c r="C18022" s="4" t="s">
        <v>10</v>
      </c>
    </row>
    <row r="18023" spans="1:3">
      <c r="A18023" t="n">
        <v>121390</v>
      </c>
      <c r="B18023" s="17" t="n">
        <v>13</v>
      </c>
      <c r="C18023" s="7" t="n">
        <v>10346</v>
      </c>
    </row>
    <row r="18024" spans="1:3">
      <c r="A18024" t="s">
        <v>4</v>
      </c>
      <c r="B18024" s="4" t="s">
        <v>5</v>
      </c>
      <c r="C18024" s="4" t="s">
        <v>10</v>
      </c>
    </row>
    <row r="18025" spans="1:3">
      <c r="A18025" t="n">
        <v>121393</v>
      </c>
      <c r="B18025" s="17" t="n">
        <v>13</v>
      </c>
      <c r="C18025" s="7" t="n">
        <v>10347</v>
      </c>
    </row>
    <row r="18026" spans="1:3">
      <c r="A18026" t="s">
        <v>4</v>
      </c>
      <c r="B18026" s="4" t="s">
        <v>5</v>
      </c>
      <c r="C18026" s="4" t="s">
        <v>10</v>
      </c>
    </row>
    <row r="18027" spans="1:3">
      <c r="A18027" t="n">
        <v>121396</v>
      </c>
      <c r="B18027" s="17" t="n">
        <v>13</v>
      </c>
      <c r="C18027" s="7" t="n">
        <v>10348</v>
      </c>
    </row>
    <row r="18028" spans="1:3">
      <c r="A18028" t="s">
        <v>4</v>
      </c>
      <c r="B18028" s="4" t="s">
        <v>5</v>
      </c>
      <c r="C18028" s="4" t="s">
        <v>10</v>
      </c>
    </row>
    <row r="18029" spans="1:3">
      <c r="A18029" t="n">
        <v>121399</v>
      </c>
      <c r="B18029" s="9" t="n">
        <v>12</v>
      </c>
      <c r="C18029" s="7" t="n">
        <v>9345</v>
      </c>
    </row>
    <row r="18030" spans="1:3">
      <c r="A18030" t="s">
        <v>4</v>
      </c>
      <c r="B18030" s="4" t="s">
        <v>5</v>
      </c>
      <c r="C18030" s="4" t="s">
        <v>10</v>
      </c>
    </row>
    <row r="18031" spans="1:3">
      <c r="A18031" t="n">
        <v>121402</v>
      </c>
      <c r="B18031" s="9" t="n">
        <v>12</v>
      </c>
      <c r="C18031" s="7" t="n">
        <v>10711</v>
      </c>
    </row>
    <row r="18032" spans="1:3">
      <c r="A18032" t="s">
        <v>4</v>
      </c>
      <c r="B18032" s="4" t="s">
        <v>5</v>
      </c>
      <c r="C18032" s="4" t="s">
        <v>6</v>
      </c>
      <c r="D18032" s="4" t="s">
        <v>6</v>
      </c>
      <c r="E18032" s="4" t="s">
        <v>13</v>
      </c>
    </row>
    <row r="18033" spans="1:5">
      <c r="A18033" t="n">
        <v>121405</v>
      </c>
      <c r="B18033" s="45" t="n">
        <v>30</v>
      </c>
      <c r="C18033" s="7" t="s">
        <v>1273</v>
      </c>
      <c r="D18033" s="7" t="s">
        <v>12</v>
      </c>
      <c r="E18033" s="7" t="n">
        <v>0</v>
      </c>
    </row>
    <row r="18034" spans="1:5">
      <c r="A18034" t="s">
        <v>4</v>
      </c>
      <c r="B18034" s="4" t="s">
        <v>5</v>
      </c>
      <c r="C18034" s="4" t="s">
        <v>84</v>
      </c>
    </row>
    <row r="18035" spans="1:5">
      <c r="A18035" t="n">
        <v>121414</v>
      </c>
      <c r="B18035" s="29" t="n">
        <v>3</v>
      </c>
      <c r="C18035" s="16" t="n">
        <f t="normal" ca="1">A18567</f>
        <v>0</v>
      </c>
    </row>
    <row r="18036" spans="1:5">
      <c r="A18036" t="s">
        <v>4</v>
      </c>
      <c r="B18036" s="4" t="s">
        <v>5</v>
      </c>
      <c r="C18036" s="4" t="s">
        <v>13</v>
      </c>
      <c r="D18036" s="4" t="s">
        <v>6</v>
      </c>
    </row>
    <row r="18037" spans="1:5">
      <c r="A18037" t="n">
        <v>121419</v>
      </c>
      <c r="B18037" s="30" t="n">
        <v>2</v>
      </c>
      <c r="C18037" s="7" t="n">
        <v>0</v>
      </c>
      <c r="D18037" s="7" t="s">
        <v>1149</v>
      </c>
    </row>
    <row r="18038" spans="1:5">
      <c r="A18038" t="s">
        <v>4</v>
      </c>
      <c r="B18038" s="4" t="s">
        <v>5</v>
      </c>
      <c r="C18038" s="4" t="s">
        <v>13</v>
      </c>
      <c r="D18038" s="4" t="s">
        <v>10</v>
      </c>
    </row>
    <row r="18039" spans="1:5">
      <c r="A18039" t="n">
        <v>121438</v>
      </c>
      <c r="B18039" s="31" t="n">
        <v>64</v>
      </c>
      <c r="C18039" s="7" t="n">
        <v>4</v>
      </c>
      <c r="D18039" s="7" t="n">
        <v>0</v>
      </c>
    </row>
    <row r="18040" spans="1:5">
      <c r="A18040" t="s">
        <v>4</v>
      </c>
      <c r="B18040" s="4" t="s">
        <v>5</v>
      </c>
      <c r="C18040" s="4" t="s">
        <v>10</v>
      </c>
    </row>
    <row r="18041" spans="1:5">
      <c r="A18041" t="n">
        <v>121442</v>
      </c>
      <c r="B18041" s="9" t="n">
        <v>12</v>
      </c>
      <c r="C18041" s="7" t="n">
        <v>9715</v>
      </c>
    </row>
    <row r="18042" spans="1:5">
      <c r="A18042" t="s">
        <v>4</v>
      </c>
      <c r="B18042" s="4" t="s">
        <v>5</v>
      </c>
      <c r="C18042" s="4" t="s">
        <v>10</v>
      </c>
    </row>
    <row r="18043" spans="1:5">
      <c r="A18043" t="n">
        <v>121445</v>
      </c>
      <c r="B18043" s="17" t="n">
        <v>13</v>
      </c>
      <c r="C18043" s="7" t="n">
        <v>10381</v>
      </c>
    </row>
    <row r="18044" spans="1:5">
      <c r="A18044" t="s">
        <v>4</v>
      </c>
      <c r="B18044" s="4" t="s">
        <v>5</v>
      </c>
      <c r="C18044" s="4" t="s">
        <v>10</v>
      </c>
    </row>
    <row r="18045" spans="1:5">
      <c r="A18045" t="n">
        <v>121448</v>
      </c>
      <c r="B18045" s="17" t="n">
        <v>13</v>
      </c>
      <c r="C18045" s="7" t="n">
        <v>10382</v>
      </c>
    </row>
    <row r="18046" spans="1:5">
      <c r="A18046" t="s">
        <v>4</v>
      </c>
      <c r="B18046" s="4" t="s">
        <v>5</v>
      </c>
      <c r="C18046" s="4" t="s">
        <v>6</v>
      </c>
      <c r="D18046" s="4" t="s">
        <v>6</v>
      </c>
      <c r="E18046" s="4" t="s">
        <v>13</v>
      </c>
    </row>
    <row r="18047" spans="1:5">
      <c r="A18047" t="n">
        <v>121451</v>
      </c>
      <c r="B18047" s="45" t="n">
        <v>30</v>
      </c>
      <c r="C18047" s="7" t="s">
        <v>1600</v>
      </c>
      <c r="D18047" s="7" t="s">
        <v>12</v>
      </c>
      <c r="E18047" s="7" t="n">
        <v>0</v>
      </c>
    </row>
    <row r="18048" spans="1:5">
      <c r="A18048" t="s">
        <v>4</v>
      </c>
      <c r="B18048" s="4" t="s">
        <v>5</v>
      </c>
      <c r="C18048" s="4" t="s">
        <v>84</v>
      </c>
    </row>
    <row r="18049" spans="1:5">
      <c r="A18049" t="n">
        <v>121460</v>
      </c>
      <c r="B18049" s="29" t="n">
        <v>3</v>
      </c>
      <c r="C18049" s="16" t="n">
        <f t="normal" ca="1">A18567</f>
        <v>0</v>
      </c>
    </row>
    <row r="18050" spans="1:5">
      <c r="A18050" t="s">
        <v>4</v>
      </c>
      <c r="B18050" s="4" t="s">
        <v>5</v>
      </c>
      <c r="C18050" s="4" t="s">
        <v>13</v>
      </c>
      <c r="D18050" s="4" t="s">
        <v>6</v>
      </c>
    </row>
    <row r="18051" spans="1:5">
      <c r="A18051" t="n">
        <v>121465</v>
      </c>
      <c r="B18051" s="30" t="n">
        <v>2</v>
      </c>
      <c r="C18051" s="7" t="n">
        <v>0</v>
      </c>
      <c r="D18051" s="7" t="s">
        <v>1149</v>
      </c>
    </row>
    <row r="18052" spans="1:5">
      <c r="A18052" t="s">
        <v>4</v>
      </c>
      <c r="B18052" s="4" t="s">
        <v>5</v>
      </c>
      <c r="C18052" s="4" t="s">
        <v>13</v>
      </c>
      <c r="D18052" s="4" t="s">
        <v>10</v>
      </c>
    </row>
    <row r="18053" spans="1:5">
      <c r="A18053" t="n">
        <v>121484</v>
      </c>
      <c r="B18053" s="31" t="n">
        <v>64</v>
      </c>
      <c r="C18053" s="7" t="n">
        <v>4</v>
      </c>
      <c r="D18053" s="7" t="n">
        <v>0</v>
      </c>
    </row>
    <row r="18054" spans="1:5">
      <c r="A18054" t="s">
        <v>4</v>
      </c>
      <c r="B18054" s="4" t="s">
        <v>5</v>
      </c>
      <c r="C18054" s="4" t="s">
        <v>10</v>
      </c>
    </row>
    <row r="18055" spans="1:5">
      <c r="A18055" t="n">
        <v>121488</v>
      </c>
      <c r="B18055" s="9" t="n">
        <v>12</v>
      </c>
      <c r="C18055" s="7" t="n">
        <v>9712</v>
      </c>
    </row>
    <row r="18056" spans="1:5">
      <c r="A18056" t="s">
        <v>4</v>
      </c>
      <c r="B18056" s="4" t="s">
        <v>5</v>
      </c>
      <c r="C18056" s="4" t="s">
        <v>10</v>
      </c>
    </row>
    <row r="18057" spans="1:5">
      <c r="A18057" t="n">
        <v>121491</v>
      </c>
      <c r="B18057" s="9" t="n">
        <v>12</v>
      </c>
      <c r="C18057" s="7" t="n">
        <v>9715</v>
      </c>
    </row>
    <row r="18058" spans="1:5">
      <c r="A18058" t="s">
        <v>4</v>
      </c>
      <c r="B18058" s="4" t="s">
        <v>5</v>
      </c>
      <c r="C18058" s="4" t="s">
        <v>10</v>
      </c>
    </row>
    <row r="18059" spans="1:5">
      <c r="A18059" t="n">
        <v>121494</v>
      </c>
      <c r="B18059" s="17" t="n">
        <v>13</v>
      </c>
      <c r="C18059" s="7" t="n">
        <v>10381</v>
      </c>
    </row>
    <row r="18060" spans="1:5">
      <c r="A18060" t="s">
        <v>4</v>
      </c>
      <c r="B18060" s="4" t="s">
        <v>5</v>
      </c>
      <c r="C18060" s="4" t="s">
        <v>10</v>
      </c>
    </row>
    <row r="18061" spans="1:5">
      <c r="A18061" t="n">
        <v>121497</v>
      </c>
      <c r="B18061" s="17" t="n">
        <v>13</v>
      </c>
      <c r="C18061" s="7" t="n">
        <v>10383</v>
      </c>
    </row>
    <row r="18062" spans="1:5">
      <c r="A18062" t="s">
        <v>4</v>
      </c>
      <c r="B18062" s="4" t="s">
        <v>5</v>
      </c>
      <c r="C18062" s="4" t="s">
        <v>6</v>
      </c>
      <c r="D18062" s="4" t="s">
        <v>6</v>
      </c>
      <c r="E18062" s="4" t="s">
        <v>13</v>
      </c>
    </row>
    <row r="18063" spans="1:5">
      <c r="A18063" t="n">
        <v>121500</v>
      </c>
      <c r="B18063" s="45" t="n">
        <v>30</v>
      </c>
      <c r="C18063" s="7" t="s">
        <v>1601</v>
      </c>
      <c r="D18063" s="7" t="s">
        <v>12</v>
      </c>
      <c r="E18063" s="7" t="n">
        <v>0</v>
      </c>
    </row>
    <row r="18064" spans="1:5">
      <c r="A18064" t="s">
        <v>4</v>
      </c>
      <c r="B18064" s="4" t="s">
        <v>5</v>
      </c>
      <c r="C18064" s="4" t="s">
        <v>84</v>
      </c>
    </row>
    <row r="18065" spans="1:5">
      <c r="A18065" t="n">
        <v>121509</v>
      </c>
      <c r="B18065" s="29" t="n">
        <v>3</v>
      </c>
      <c r="C18065" s="16" t="n">
        <f t="normal" ca="1">A18567</f>
        <v>0</v>
      </c>
    </row>
    <row r="18066" spans="1:5">
      <c r="A18066" t="s">
        <v>4</v>
      </c>
      <c r="B18066" s="4" t="s">
        <v>5</v>
      </c>
      <c r="C18066" s="4" t="s">
        <v>13</v>
      </c>
      <c r="D18066" s="4" t="s">
        <v>6</v>
      </c>
    </row>
    <row r="18067" spans="1:5">
      <c r="A18067" t="n">
        <v>121514</v>
      </c>
      <c r="B18067" s="30" t="n">
        <v>2</v>
      </c>
      <c r="C18067" s="7" t="n">
        <v>0</v>
      </c>
      <c r="D18067" s="7" t="s">
        <v>1149</v>
      </c>
    </row>
    <row r="18068" spans="1:5">
      <c r="A18068" t="s">
        <v>4</v>
      </c>
      <c r="B18068" s="4" t="s">
        <v>5</v>
      </c>
      <c r="C18068" s="4" t="s">
        <v>13</v>
      </c>
      <c r="D18068" s="4" t="s">
        <v>10</v>
      </c>
    </row>
    <row r="18069" spans="1:5">
      <c r="A18069" t="n">
        <v>121533</v>
      </c>
      <c r="B18069" s="31" t="n">
        <v>64</v>
      </c>
      <c r="C18069" s="7" t="n">
        <v>4</v>
      </c>
      <c r="D18069" s="7" t="n">
        <v>0</v>
      </c>
    </row>
    <row r="18070" spans="1:5">
      <c r="A18070" t="s">
        <v>4</v>
      </c>
      <c r="B18070" s="4" t="s">
        <v>5</v>
      </c>
      <c r="C18070" s="4" t="s">
        <v>10</v>
      </c>
    </row>
    <row r="18071" spans="1:5">
      <c r="A18071" t="n">
        <v>121537</v>
      </c>
      <c r="B18071" s="9" t="n">
        <v>12</v>
      </c>
      <c r="C18071" s="7" t="n">
        <v>9715</v>
      </c>
    </row>
    <row r="18072" spans="1:5">
      <c r="A18072" t="s">
        <v>4</v>
      </c>
      <c r="B18072" s="4" t="s">
        <v>5</v>
      </c>
      <c r="C18072" s="4" t="s">
        <v>10</v>
      </c>
    </row>
    <row r="18073" spans="1:5">
      <c r="A18073" t="n">
        <v>121540</v>
      </c>
      <c r="B18073" s="17" t="n">
        <v>13</v>
      </c>
      <c r="C18073" s="7" t="n">
        <v>10381</v>
      </c>
    </row>
    <row r="18074" spans="1:5">
      <c r="A18074" t="s">
        <v>4</v>
      </c>
      <c r="B18074" s="4" t="s">
        <v>5</v>
      </c>
      <c r="C18074" s="4" t="s">
        <v>10</v>
      </c>
    </row>
    <row r="18075" spans="1:5">
      <c r="A18075" t="n">
        <v>121543</v>
      </c>
      <c r="B18075" s="17" t="n">
        <v>13</v>
      </c>
      <c r="C18075" s="7" t="n">
        <v>10384</v>
      </c>
    </row>
    <row r="18076" spans="1:5">
      <c r="A18076" t="s">
        <v>4</v>
      </c>
      <c r="B18076" s="4" t="s">
        <v>5</v>
      </c>
      <c r="C18076" s="4" t="s">
        <v>6</v>
      </c>
      <c r="D18076" s="4" t="s">
        <v>6</v>
      </c>
      <c r="E18076" s="4" t="s">
        <v>13</v>
      </c>
    </row>
    <row r="18077" spans="1:5">
      <c r="A18077" t="n">
        <v>121546</v>
      </c>
      <c r="B18077" s="45" t="n">
        <v>30</v>
      </c>
      <c r="C18077" s="7" t="s">
        <v>1602</v>
      </c>
      <c r="D18077" s="7" t="s">
        <v>12</v>
      </c>
      <c r="E18077" s="7" t="n">
        <v>0</v>
      </c>
    </row>
    <row r="18078" spans="1:5">
      <c r="A18078" t="s">
        <v>4</v>
      </c>
      <c r="B18078" s="4" t="s">
        <v>5</v>
      </c>
      <c r="C18078" s="4" t="s">
        <v>84</v>
      </c>
    </row>
    <row r="18079" spans="1:5">
      <c r="A18079" t="n">
        <v>121555</v>
      </c>
      <c r="B18079" s="29" t="n">
        <v>3</v>
      </c>
      <c r="C18079" s="16" t="n">
        <f t="normal" ca="1">A18567</f>
        <v>0</v>
      </c>
    </row>
    <row r="18080" spans="1:5">
      <c r="A18080" t="s">
        <v>4</v>
      </c>
      <c r="B18080" s="4" t="s">
        <v>5</v>
      </c>
      <c r="C18080" s="4" t="s">
        <v>13</v>
      </c>
      <c r="D18080" s="4" t="s">
        <v>6</v>
      </c>
    </row>
    <row r="18081" spans="1:5">
      <c r="A18081" t="n">
        <v>121560</v>
      </c>
      <c r="B18081" s="30" t="n">
        <v>2</v>
      </c>
      <c r="C18081" s="7" t="n">
        <v>0</v>
      </c>
      <c r="D18081" s="7" t="s">
        <v>1149</v>
      </c>
    </row>
    <row r="18082" spans="1:5">
      <c r="A18082" t="s">
        <v>4</v>
      </c>
      <c r="B18082" s="4" t="s">
        <v>5</v>
      </c>
      <c r="C18082" s="4" t="s">
        <v>13</v>
      </c>
      <c r="D18082" s="4" t="s">
        <v>10</v>
      </c>
    </row>
    <row r="18083" spans="1:5">
      <c r="A18083" t="n">
        <v>121579</v>
      </c>
      <c r="B18083" s="31" t="n">
        <v>64</v>
      </c>
      <c r="C18083" s="7" t="n">
        <v>4</v>
      </c>
      <c r="D18083" s="7" t="n">
        <v>0</v>
      </c>
    </row>
    <row r="18084" spans="1:5">
      <c r="A18084" t="s">
        <v>4</v>
      </c>
      <c r="B18084" s="4" t="s">
        <v>5</v>
      </c>
      <c r="C18084" s="4" t="s">
        <v>10</v>
      </c>
    </row>
    <row r="18085" spans="1:5">
      <c r="A18085" t="n">
        <v>121583</v>
      </c>
      <c r="B18085" s="9" t="n">
        <v>12</v>
      </c>
      <c r="C18085" s="7" t="n">
        <v>9721</v>
      </c>
    </row>
    <row r="18086" spans="1:5">
      <c r="A18086" t="s">
        <v>4</v>
      </c>
      <c r="B18086" s="4" t="s">
        <v>5</v>
      </c>
      <c r="C18086" s="4" t="s">
        <v>10</v>
      </c>
    </row>
    <row r="18087" spans="1:5">
      <c r="A18087" t="n">
        <v>121586</v>
      </c>
      <c r="B18087" s="17" t="n">
        <v>13</v>
      </c>
      <c r="C18087" s="7" t="n">
        <v>10381</v>
      </c>
    </row>
    <row r="18088" spans="1:5">
      <c r="A18088" t="s">
        <v>4</v>
      </c>
      <c r="B18088" s="4" t="s">
        <v>5</v>
      </c>
      <c r="C18088" s="4" t="s">
        <v>10</v>
      </c>
    </row>
    <row r="18089" spans="1:5">
      <c r="A18089" t="n">
        <v>121589</v>
      </c>
      <c r="B18089" s="17" t="n">
        <v>13</v>
      </c>
      <c r="C18089" s="7" t="n">
        <v>10385</v>
      </c>
    </row>
    <row r="18090" spans="1:5">
      <c r="A18090" t="s">
        <v>4</v>
      </c>
      <c r="B18090" s="4" t="s">
        <v>5</v>
      </c>
      <c r="C18090" s="4" t="s">
        <v>6</v>
      </c>
      <c r="D18090" s="4" t="s">
        <v>6</v>
      </c>
      <c r="E18090" s="4" t="s">
        <v>13</v>
      </c>
    </row>
    <row r="18091" spans="1:5">
      <c r="A18091" t="n">
        <v>121592</v>
      </c>
      <c r="B18091" s="45" t="n">
        <v>30</v>
      </c>
      <c r="C18091" s="7" t="s">
        <v>1603</v>
      </c>
      <c r="D18091" s="7" t="s">
        <v>12</v>
      </c>
      <c r="E18091" s="7" t="n">
        <v>0</v>
      </c>
    </row>
    <row r="18092" spans="1:5">
      <c r="A18092" t="s">
        <v>4</v>
      </c>
      <c r="B18092" s="4" t="s">
        <v>5</v>
      </c>
      <c r="C18092" s="4" t="s">
        <v>84</v>
      </c>
    </row>
    <row r="18093" spans="1:5">
      <c r="A18093" t="n">
        <v>121601</v>
      </c>
      <c r="B18093" s="29" t="n">
        <v>3</v>
      </c>
      <c r="C18093" s="16" t="n">
        <f t="normal" ca="1">A18567</f>
        <v>0</v>
      </c>
    </row>
    <row r="18094" spans="1:5">
      <c r="A18094" t="s">
        <v>4</v>
      </c>
      <c r="B18094" s="4" t="s">
        <v>5</v>
      </c>
      <c r="C18094" s="4" t="s">
        <v>13</v>
      </c>
      <c r="D18094" s="4" t="s">
        <v>6</v>
      </c>
    </row>
    <row r="18095" spans="1:5">
      <c r="A18095" t="n">
        <v>121606</v>
      </c>
      <c r="B18095" s="30" t="n">
        <v>2</v>
      </c>
      <c r="C18095" s="7" t="n">
        <v>0</v>
      </c>
      <c r="D18095" s="7" t="s">
        <v>1149</v>
      </c>
    </row>
    <row r="18096" spans="1:5">
      <c r="A18096" t="s">
        <v>4</v>
      </c>
      <c r="B18096" s="4" t="s">
        <v>5</v>
      </c>
      <c r="C18096" s="4" t="s">
        <v>13</v>
      </c>
      <c r="D18096" s="4" t="s">
        <v>10</v>
      </c>
    </row>
    <row r="18097" spans="1:5">
      <c r="A18097" t="n">
        <v>121625</v>
      </c>
      <c r="B18097" s="31" t="n">
        <v>64</v>
      </c>
      <c r="C18097" s="7" t="n">
        <v>4</v>
      </c>
      <c r="D18097" s="7" t="n">
        <v>0</v>
      </c>
    </row>
    <row r="18098" spans="1:5">
      <c r="A18098" t="s">
        <v>4</v>
      </c>
      <c r="B18098" s="4" t="s">
        <v>5</v>
      </c>
      <c r="C18098" s="4" t="s">
        <v>10</v>
      </c>
    </row>
    <row r="18099" spans="1:5">
      <c r="A18099" t="n">
        <v>121629</v>
      </c>
      <c r="B18099" s="9" t="n">
        <v>12</v>
      </c>
      <c r="C18099" s="7" t="n">
        <v>9721</v>
      </c>
    </row>
    <row r="18100" spans="1:5">
      <c r="A18100" t="s">
        <v>4</v>
      </c>
      <c r="B18100" s="4" t="s">
        <v>5</v>
      </c>
      <c r="C18100" s="4" t="s">
        <v>10</v>
      </c>
    </row>
    <row r="18101" spans="1:5">
      <c r="A18101" t="n">
        <v>121632</v>
      </c>
      <c r="B18101" s="17" t="n">
        <v>13</v>
      </c>
      <c r="C18101" s="7" t="n">
        <v>10381</v>
      </c>
    </row>
    <row r="18102" spans="1:5">
      <c r="A18102" t="s">
        <v>4</v>
      </c>
      <c r="B18102" s="4" t="s">
        <v>5</v>
      </c>
      <c r="C18102" s="4" t="s">
        <v>10</v>
      </c>
    </row>
    <row r="18103" spans="1:5">
      <c r="A18103" t="n">
        <v>121635</v>
      </c>
      <c r="B18103" s="17" t="n">
        <v>13</v>
      </c>
      <c r="C18103" s="7" t="n">
        <v>10386</v>
      </c>
    </row>
    <row r="18104" spans="1:5">
      <c r="A18104" t="s">
        <v>4</v>
      </c>
      <c r="B18104" s="4" t="s">
        <v>5</v>
      </c>
      <c r="C18104" s="4" t="s">
        <v>6</v>
      </c>
      <c r="D18104" s="4" t="s">
        <v>6</v>
      </c>
      <c r="E18104" s="4" t="s">
        <v>13</v>
      </c>
    </row>
    <row r="18105" spans="1:5">
      <c r="A18105" t="n">
        <v>121638</v>
      </c>
      <c r="B18105" s="45" t="n">
        <v>30</v>
      </c>
      <c r="C18105" s="7" t="s">
        <v>1604</v>
      </c>
      <c r="D18105" s="7" t="s">
        <v>12</v>
      </c>
      <c r="E18105" s="7" t="n">
        <v>0</v>
      </c>
    </row>
    <row r="18106" spans="1:5">
      <c r="A18106" t="s">
        <v>4</v>
      </c>
      <c r="B18106" s="4" t="s">
        <v>5</v>
      </c>
      <c r="C18106" s="4" t="s">
        <v>84</v>
      </c>
    </row>
    <row r="18107" spans="1:5">
      <c r="A18107" t="n">
        <v>121647</v>
      </c>
      <c r="B18107" s="29" t="n">
        <v>3</v>
      </c>
      <c r="C18107" s="16" t="n">
        <f t="normal" ca="1">A18567</f>
        <v>0</v>
      </c>
    </row>
    <row r="18108" spans="1:5">
      <c r="A18108" t="s">
        <v>4</v>
      </c>
      <c r="B18108" s="4" t="s">
        <v>5</v>
      </c>
      <c r="C18108" s="4" t="s">
        <v>13</v>
      </c>
      <c r="D18108" s="4" t="s">
        <v>6</v>
      </c>
    </row>
    <row r="18109" spans="1:5">
      <c r="A18109" t="n">
        <v>121652</v>
      </c>
      <c r="B18109" s="30" t="n">
        <v>2</v>
      </c>
      <c r="C18109" s="7" t="n">
        <v>0</v>
      </c>
      <c r="D18109" s="7" t="s">
        <v>1149</v>
      </c>
    </row>
    <row r="18110" spans="1:5">
      <c r="A18110" t="s">
        <v>4</v>
      </c>
      <c r="B18110" s="4" t="s">
        <v>5</v>
      </c>
      <c r="C18110" s="4" t="s">
        <v>13</v>
      </c>
      <c r="D18110" s="4" t="s">
        <v>10</v>
      </c>
    </row>
    <row r="18111" spans="1:5">
      <c r="A18111" t="n">
        <v>121671</v>
      </c>
      <c r="B18111" s="31" t="n">
        <v>64</v>
      </c>
      <c r="C18111" s="7" t="n">
        <v>4</v>
      </c>
      <c r="D18111" s="7" t="n">
        <v>0</v>
      </c>
    </row>
    <row r="18112" spans="1:5">
      <c r="A18112" t="s">
        <v>4</v>
      </c>
      <c r="B18112" s="4" t="s">
        <v>5</v>
      </c>
      <c r="C18112" s="4" t="s">
        <v>10</v>
      </c>
    </row>
    <row r="18113" spans="1:5">
      <c r="A18113" t="n">
        <v>121675</v>
      </c>
      <c r="B18113" s="17" t="n">
        <v>13</v>
      </c>
      <c r="C18113" s="7" t="n">
        <v>10387</v>
      </c>
    </row>
    <row r="18114" spans="1:5">
      <c r="A18114" t="s">
        <v>4</v>
      </c>
      <c r="B18114" s="4" t="s">
        <v>5</v>
      </c>
      <c r="C18114" s="4" t="s">
        <v>10</v>
      </c>
    </row>
    <row r="18115" spans="1:5">
      <c r="A18115" t="n">
        <v>121678</v>
      </c>
      <c r="B18115" s="9" t="n">
        <v>12</v>
      </c>
      <c r="C18115" s="7" t="n">
        <v>10297</v>
      </c>
    </row>
    <row r="18116" spans="1:5">
      <c r="A18116" t="s">
        <v>4</v>
      </c>
      <c r="B18116" s="4" t="s">
        <v>5</v>
      </c>
      <c r="C18116" s="4" t="s">
        <v>6</v>
      </c>
      <c r="D18116" s="4" t="s">
        <v>6</v>
      </c>
      <c r="E18116" s="4" t="s">
        <v>13</v>
      </c>
    </row>
    <row r="18117" spans="1:5">
      <c r="A18117" t="n">
        <v>121681</v>
      </c>
      <c r="B18117" s="45" t="n">
        <v>30</v>
      </c>
      <c r="C18117" s="7" t="s">
        <v>1605</v>
      </c>
      <c r="D18117" s="7" t="s">
        <v>12</v>
      </c>
      <c r="E18117" s="7" t="n">
        <v>0</v>
      </c>
    </row>
    <row r="18118" spans="1:5">
      <c r="A18118" t="s">
        <v>4</v>
      </c>
      <c r="B18118" s="4" t="s">
        <v>5</v>
      </c>
      <c r="C18118" s="4" t="s">
        <v>84</v>
      </c>
    </row>
    <row r="18119" spans="1:5">
      <c r="A18119" t="n">
        <v>121690</v>
      </c>
      <c r="B18119" s="29" t="n">
        <v>3</v>
      </c>
      <c r="C18119" s="16" t="n">
        <f t="normal" ca="1">A18567</f>
        <v>0</v>
      </c>
    </row>
    <row r="18120" spans="1:5">
      <c r="A18120" t="s">
        <v>4</v>
      </c>
      <c r="B18120" s="4" t="s">
        <v>5</v>
      </c>
      <c r="C18120" s="4" t="s">
        <v>13</v>
      </c>
      <c r="D18120" s="4" t="s">
        <v>6</v>
      </c>
    </row>
    <row r="18121" spans="1:5">
      <c r="A18121" t="n">
        <v>121695</v>
      </c>
      <c r="B18121" s="30" t="n">
        <v>2</v>
      </c>
      <c r="C18121" s="7" t="n">
        <v>0</v>
      </c>
      <c r="D18121" s="7" t="s">
        <v>1149</v>
      </c>
    </row>
    <row r="18122" spans="1:5">
      <c r="A18122" t="s">
        <v>4</v>
      </c>
      <c r="B18122" s="4" t="s">
        <v>5</v>
      </c>
      <c r="C18122" s="4" t="s">
        <v>13</v>
      </c>
      <c r="D18122" s="4" t="s">
        <v>10</v>
      </c>
    </row>
    <row r="18123" spans="1:5">
      <c r="A18123" t="n">
        <v>121714</v>
      </c>
      <c r="B18123" s="31" t="n">
        <v>64</v>
      </c>
      <c r="C18123" s="7" t="n">
        <v>4</v>
      </c>
      <c r="D18123" s="7" t="n">
        <v>0</v>
      </c>
    </row>
    <row r="18124" spans="1:5">
      <c r="A18124" t="s">
        <v>4</v>
      </c>
      <c r="B18124" s="4" t="s">
        <v>5</v>
      </c>
      <c r="C18124" s="4" t="s">
        <v>10</v>
      </c>
    </row>
    <row r="18125" spans="1:5">
      <c r="A18125" t="n">
        <v>121718</v>
      </c>
      <c r="B18125" s="17" t="n">
        <v>13</v>
      </c>
      <c r="C18125" s="7" t="n">
        <v>10387</v>
      </c>
    </row>
    <row r="18126" spans="1:5">
      <c r="A18126" t="s">
        <v>4</v>
      </c>
      <c r="B18126" s="4" t="s">
        <v>5</v>
      </c>
      <c r="C18126" s="4" t="s">
        <v>6</v>
      </c>
      <c r="D18126" s="4" t="s">
        <v>6</v>
      </c>
      <c r="E18126" s="4" t="s">
        <v>13</v>
      </c>
    </row>
    <row r="18127" spans="1:5">
      <c r="A18127" t="n">
        <v>121721</v>
      </c>
      <c r="B18127" s="45" t="n">
        <v>30</v>
      </c>
      <c r="C18127" s="7" t="s">
        <v>1606</v>
      </c>
      <c r="D18127" s="7" t="s">
        <v>12</v>
      </c>
      <c r="E18127" s="7" t="n">
        <v>0</v>
      </c>
    </row>
    <row r="18128" spans="1:5">
      <c r="A18128" t="s">
        <v>4</v>
      </c>
      <c r="B18128" s="4" t="s">
        <v>5</v>
      </c>
      <c r="C18128" s="4" t="s">
        <v>84</v>
      </c>
    </row>
    <row r="18129" spans="1:5">
      <c r="A18129" t="n">
        <v>121730</v>
      </c>
      <c r="B18129" s="29" t="n">
        <v>3</v>
      </c>
      <c r="C18129" s="16" t="n">
        <f t="normal" ca="1">A18567</f>
        <v>0</v>
      </c>
    </row>
    <row r="18130" spans="1:5">
      <c r="A18130" t="s">
        <v>4</v>
      </c>
      <c r="B18130" s="4" t="s">
        <v>5</v>
      </c>
      <c r="C18130" s="4" t="s">
        <v>13</v>
      </c>
    </row>
    <row r="18131" spans="1:5">
      <c r="A18131" t="n">
        <v>121735</v>
      </c>
      <c r="B18131" s="31" t="n">
        <v>64</v>
      </c>
      <c r="C18131" s="7" t="n">
        <v>2</v>
      </c>
    </row>
    <row r="18132" spans="1:5">
      <c r="A18132" t="s">
        <v>4</v>
      </c>
      <c r="B18132" s="4" t="s">
        <v>5</v>
      </c>
      <c r="C18132" s="4" t="s">
        <v>13</v>
      </c>
      <c r="D18132" s="4" t="s">
        <v>10</v>
      </c>
    </row>
    <row r="18133" spans="1:5">
      <c r="A18133" t="n">
        <v>121737</v>
      </c>
      <c r="B18133" s="31" t="n">
        <v>64</v>
      </c>
      <c r="C18133" s="7" t="n">
        <v>0</v>
      </c>
      <c r="D18133" s="7" t="n">
        <v>0</v>
      </c>
    </row>
    <row r="18134" spans="1:5">
      <c r="A18134" t="s">
        <v>4</v>
      </c>
      <c r="B18134" s="4" t="s">
        <v>5</v>
      </c>
      <c r="C18134" s="4" t="s">
        <v>13</v>
      </c>
      <c r="D18134" s="4" t="s">
        <v>10</v>
      </c>
    </row>
    <row r="18135" spans="1:5">
      <c r="A18135" t="n">
        <v>121741</v>
      </c>
      <c r="B18135" s="31" t="n">
        <v>64</v>
      </c>
      <c r="C18135" s="7" t="n">
        <v>4</v>
      </c>
      <c r="D18135" s="7" t="n">
        <v>0</v>
      </c>
    </row>
    <row r="18136" spans="1:5">
      <c r="A18136" t="s">
        <v>4</v>
      </c>
      <c r="B18136" s="4" t="s">
        <v>5</v>
      </c>
      <c r="C18136" s="4" t="s">
        <v>13</v>
      </c>
      <c r="D18136" s="4" t="s">
        <v>13</v>
      </c>
      <c r="E18136" s="4" t="s">
        <v>13</v>
      </c>
      <c r="F18136" s="4" t="s">
        <v>9</v>
      </c>
      <c r="G18136" s="4" t="s">
        <v>13</v>
      </c>
      <c r="H18136" s="4" t="s">
        <v>13</v>
      </c>
      <c r="I18136" s="4" t="s">
        <v>84</v>
      </c>
    </row>
    <row r="18137" spans="1:5">
      <c r="A18137" t="n">
        <v>121745</v>
      </c>
      <c r="B18137" s="15" t="n">
        <v>5</v>
      </c>
      <c r="C18137" s="7" t="n">
        <v>35</v>
      </c>
      <c r="D18137" s="7" t="n">
        <v>0</v>
      </c>
      <c r="E18137" s="7" t="n">
        <v>0</v>
      </c>
      <c r="F18137" s="7" t="n">
        <v>32</v>
      </c>
      <c r="G18137" s="7" t="n">
        <v>2</v>
      </c>
      <c r="H18137" s="7" t="n">
        <v>1</v>
      </c>
      <c r="I18137" s="16" t="n">
        <f t="normal" ca="1">A18181</f>
        <v>0</v>
      </c>
    </row>
    <row r="18138" spans="1:5">
      <c r="A18138" t="s">
        <v>4</v>
      </c>
      <c r="B18138" s="4" t="s">
        <v>5</v>
      </c>
      <c r="C18138" s="4" t="s">
        <v>13</v>
      </c>
      <c r="D18138" s="4" t="s">
        <v>13</v>
      </c>
      <c r="E18138" s="4" t="s">
        <v>9</v>
      </c>
      <c r="F18138" s="4" t="s">
        <v>13</v>
      </c>
      <c r="G18138" s="4" t="s">
        <v>13</v>
      </c>
    </row>
    <row r="18139" spans="1:5">
      <c r="A18139" t="n">
        <v>121759</v>
      </c>
      <c r="B18139" s="25" t="n">
        <v>18</v>
      </c>
      <c r="C18139" s="7" t="n">
        <v>3</v>
      </c>
      <c r="D18139" s="7" t="n">
        <v>0</v>
      </c>
      <c r="E18139" s="7" t="n">
        <v>4</v>
      </c>
      <c r="F18139" s="7" t="n">
        <v>19</v>
      </c>
      <c r="G18139" s="7" t="n">
        <v>1</v>
      </c>
    </row>
    <row r="18140" spans="1:5">
      <c r="A18140" t="s">
        <v>4</v>
      </c>
      <c r="B18140" s="4" t="s">
        <v>5</v>
      </c>
      <c r="C18140" s="4" t="s">
        <v>10</v>
      </c>
    </row>
    <row r="18141" spans="1:5">
      <c r="A18141" t="n">
        <v>121768</v>
      </c>
      <c r="B18141" s="9" t="n">
        <v>12</v>
      </c>
      <c r="C18141" s="7" t="n">
        <v>10224</v>
      </c>
    </row>
    <row r="18142" spans="1:5">
      <c r="A18142" t="s">
        <v>4</v>
      </c>
      <c r="B18142" s="4" t="s">
        <v>5</v>
      </c>
      <c r="C18142" s="4" t="s">
        <v>10</v>
      </c>
    </row>
    <row r="18143" spans="1:5">
      <c r="A18143" t="n">
        <v>121771</v>
      </c>
      <c r="B18143" s="9" t="n">
        <v>12</v>
      </c>
      <c r="C18143" s="7" t="n">
        <v>10225</v>
      </c>
    </row>
    <row r="18144" spans="1:5">
      <c r="A18144" t="s">
        <v>4</v>
      </c>
      <c r="B18144" s="4" t="s">
        <v>5</v>
      </c>
      <c r="C18144" s="4" t="s">
        <v>10</v>
      </c>
    </row>
    <row r="18145" spans="1:9">
      <c r="A18145" t="n">
        <v>121774</v>
      </c>
      <c r="B18145" s="9" t="n">
        <v>12</v>
      </c>
      <c r="C18145" s="7" t="n">
        <v>9250</v>
      </c>
    </row>
    <row r="18146" spans="1:9">
      <c r="A18146" t="s">
        <v>4</v>
      </c>
      <c r="B18146" s="4" t="s">
        <v>5</v>
      </c>
      <c r="C18146" s="4" t="s">
        <v>10</v>
      </c>
    </row>
    <row r="18147" spans="1:9">
      <c r="A18147" t="n">
        <v>121777</v>
      </c>
      <c r="B18147" s="9" t="n">
        <v>12</v>
      </c>
      <c r="C18147" s="7" t="n">
        <v>10364</v>
      </c>
    </row>
    <row r="18148" spans="1:9">
      <c r="A18148" t="s">
        <v>4</v>
      </c>
      <c r="B18148" s="4" t="s">
        <v>5</v>
      </c>
      <c r="C18148" s="4" t="s">
        <v>10</v>
      </c>
    </row>
    <row r="18149" spans="1:9">
      <c r="A18149" t="n">
        <v>121780</v>
      </c>
      <c r="B18149" s="9" t="n">
        <v>12</v>
      </c>
      <c r="C18149" s="7" t="n">
        <v>10365</v>
      </c>
    </row>
    <row r="18150" spans="1:9">
      <c r="A18150" t="s">
        <v>4</v>
      </c>
      <c r="B18150" s="4" t="s">
        <v>5</v>
      </c>
      <c r="C18150" s="4" t="s">
        <v>10</v>
      </c>
    </row>
    <row r="18151" spans="1:9">
      <c r="A18151" t="n">
        <v>121783</v>
      </c>
      <c r="B18151" s="9" t="n">
        <v>12</v>
      </c>
      <c r="C18151" s="7" t="n">
        <v>10367</v>
      </c>
    </row>
    <row r="18152" spans="1:9">
      <c r="A18152" t="s">
        <v>4</v>
      </c>
      <c r="B18152" s="4" t="s">
        <v>5</v>
      </c>
      <c r="C18152" s="4" t="s">
        <v>10</v>
      </c>
    </row>
    <row r="18153" spans="1:9">
      <c r="A18153" t="n">
        <v>121786</v>
      </c>
      <c r="B18153" s="9" t="n">
        <v>12</v>
      </c>
      <c r="C18153" s="7" t="n">
        <v>10356</v>
      </c>
    </row>
    <row r="18154" spans="1:9">
      <c r="A18154" t="s">
        <v>4</v>
      </c>
      <c r="B18154" s="4" t="s">
        <v>5</v>
      </c>
      <c r="C18154" s="4" t="s">
        <v>10</v>
      </c>
    </row>
    <row r="18155" spans="1:9">
      <c r="A18155" t="n">
        <v>121789</v>
      </c>
      <c r="B18155" s="9" t="n">
        <v>12</v>
      </c>
      <c r="C18155" s="7" t="n">
        <v>10357</v>
      </c>
    </row>
    <row r="18156" spans="1:9">
      <c r="A18156" t="s">
        <v>4</v>
      </c>
      <c r="B18156" s="4" t="s">
        <v>5</v>
      </c>
      <c r="C18156" s="4" t="s">
        <v>10</v>
      </c>
    </row>
    <row r="18157" spans="1:9">
      <c r="A18157" t="n">
        <v>121792</v>
      </c>
      <c r="B18157" s="9" t="n">
        <v>12</v>
      </c>
      <c r="C18157" s="7" t="n">
        <v>10359</v>
      </c>
    </row>
    <row r="18158" spans="1:9">
      <c r="A18158" t="s">
        <v>4</v>
      </c>
      <c r="B18158" s="4" t="s">
        <v>5</v>
      </c>
      <c r="C18158" s="4" t="s">
        <v>10</v>
      </c>
    </row>
    <row r="18159" spans="1:9">
      <c r="A18159" t="n">
        <v>121795</v>
      </c>
      <c r="B18159" s="9" t="n">
        <v>12</v>
      </c>
      <c r="C18159" s="7" t="n">
        <v>10372</v>
      </c>
    </row>
    <row r="18160" spans="1:9">
      <c r="A18160" t="s">
        <v>4</v>
      </c>
      <c r="B18160" s="4" t="s">
        <v>5</v>
      </c>
      <c r="C18160" s="4" t="s">
        <v>10</v>
      </c>
    </row>
    <row r="18161" spans="1:3">
      <c r="A18161" t="n">
        <v>121798</v>
      </c>
      <c r="B18161" s="9" t="n">
        <v>12</v>
      </c>
      <c r="C18161" s="7" t="n">
        <v>10373</v>
      </c>
    </row>
    <row r="18162" spans="1:3">
      <c r="A18162" t="s">
        <v>4</v>
      </c>
      <c r="B18162" s="4" t="s">
        <v>5</v>
      </c>
      <c r="C18162" s="4" t="s">
        <v>10</v>
      </c>
    </row>
    <row r="18163" spans="1:3">
      <c r="A18163" t="n">
        <v>121801</v>
      </c>
      <c r="B18163" s="9" t="n">
        <v>12</v>
      </c>
      <c r="C18163" s="7" t="n">
        <v>10375</v>
      </c>
    </row>
    <row r="18164" spans="1:3">
      <c r="A18164" t="s">
        <v>4</v>
      </c>
      <c r="B18164" s="4" t="s">
        <v>5</v>
      </c>
      <c r="C18164" s="4" t="s">
        <v>10</v>
      </c>
    </row>
    <row r="18165" spans="1:3">
      <c r="A18165" t="n">
        <v>121804</v>
      </c>
      <c r="B18165" s="9" t="n">
        <v>12</v>
      </c>
      <c r="C18165" s="7" t="n">
        <v>10354</v>
      </c>
    </row>
    <row r="18166" spans="1:3">
      <c r="A18166" t="s">
        <v>4</v>
      </c>
      <c r="B18166" s="4" t="s">
        <v>5</v>
      </c>
      <c r="C18166" s="4" t="s">
        <v>10</v>
      </c>
    </row>
    <row r="18167" spans="1:3">
      <c r="A18167" t="n">
        <v>121807</v>
      </c>
      <c r="B18167" s="9" t="n">
        <v>12</v>
      </c>
      <c r="C18167" s="7" t="n">
        <v>10362</v>
      </c>
    </row>
    <row r="18168" spans="1:3">
      <c r="A18168" t="s">
        <v>4</v>
      </c>
      <c r="B18168" s="4" t="s">
        <v>5</v>
      </c>
      <c r="C18168" s="4" t="s">
        <v>10</v>
      </c>
    </row>
    <row r="18169" spans="1:3">
      <c r="A18169" t="n">
        <v>121810</v>
      </c>
      <c r="B18169" s="9" t="n">
        <v>12</v>
      </c>
      <c r="C18169" s="7" t="n">
        <v>10370</v>
      </c>
    </row>
    <row r="18170" spans="1:3">
      <c r="A18170" t="s">
        <v>4</v>
      </c>
      <c r="B18170" s="4" t="s">
        <v>5</v>
      </c>
      <c r="C18170" s="4" t="s">
        <v>10</v>
      </c>
    </row>
    <row r="18171" spans="1:3">
      <c r="A18171" t="n">
        <v>121813</v>
      </c>
      <c r="B18171" s="17" t="n">
        <v>13</v>
      </c>
      <c r="C18171" s="7" t="n">
        <v>10355</v>
      </c>
    </row>
    <row r="18172" spans="1:3">
      <c r="A18172" t="s">
        <v>4</v>
      </c>
      <c r="B18172" s="4" t="s">
        <v>5</v>
      </c>
      <c r="C18172" s="4" t="s">
        <v>10</v>
      </c>
    </row>
    <row r="18173" spans="1:3">
      <c r="A18173" t="n">
        <v>121816</v>
      </c>
      <c r="B18173" s="17" t="n">
        <v>13</v>
      </c>
      <c r="C18173" s="7" t="n">
        <v>10363</v>
      </c>
    </row>
    <row r="18174" spans="1:3">
      <c r="A18174" t="s">
        <v>4</v>
      </c>
      <c r="B18174" s="4" t="s">
        <v>5</v>
      </c>
      <c r="C18174" s="4" t="s">
        <v>10</v>
      </c>
    </row>
    <row r="18175" spans="1:3">
      <c r="A18175" t="n">
        <v>121819</v>
      </c>
      <c r="B18175" s="17" t="n">
        <v>13</v>
      </c>
      <c r="C18175" s="7" t="n">
        <v>10371</v>
      </c>
    </row>
    <row r="18176" spans="1:3">
      <c r="A18176" t="s">
        <v>4</v>
      </c>
      <c r="B18176" s="4" t="s">
        <v>5</v>
      </c>
      <c r="C18176" s="4" t="s">
        <v>10</v>
      </c>
    </row>
    <row r="18177" spans="1:3">
      <c r="A18177" t="n">
        <v>121822</v>
      </c>
      <c r="B18177" s="9" t="n">
        <v>12</v>
      </c>
      <c r="C18177" s="7" t="n">
        <v>10696</v>
      </c>
    </row>
    <row r="18178" spans="1:3">
      <c r="A18178" t="s">
        <v>4</v>
      </c>
      <c r="B18178" s="4" t="s">
        <v>5</v>
      </c>
      <c r="C18178" s="4" t="s">
        <v>84</v>
      </c>
    </row>
    <row r="18179" spans="1:3">
      <c r="A18179" t="n">
        <v>121825</v>
      </c>
      <c r="B18179" s="29" t="n">
        <v>3</v>
      </c>
      <c r="C18179" s="16" t="n">
        <f t="normal" ca="1">A18195</f>
        <v>0</v>
      </c>
    </row>
    <row r="18180" spans="1:3">
      <c r="A18180" t="s">
        <v>4</v>
      </c>
      <c r="B18180" s="4" t="s">
        <v>5</v>
      </c>
      <c r="C18180" s="4" t="s">
        <v>13</v>
      </c>
      <c r="D18180" s="4" t="s">
        <v>13</v>
      </c>
      <c r="E18180" s="4" t="s">
        <v>9</v>
      </c>
      <c r="F18180" s="4" t="s">
        <v>13</v>
      </c>
      <c r="G18180" s="4" t="s">
        <v>13</v>
      </c>
    </row>
    <row r="18181" spans="1:3">
      <c r="A18181" t="n">
        <v>121830</v>
      </c>
      <c r="B18181" s="25" t="n">
        <v>18</v>
      </c>
      <c r="C18181" s="7" t="n">
        <v>3</v>
      </c>
      <c r="D18181" s="7" t="n">
        <v>0</v>
      </c>
      <c r="E18181" s="7" t="n">
        <v>3</v>
      </c>
      <c r="F18181" s="7" t="n">
        <v>19</v>
      </c>
      <c r="G18181" s="7" t="n">
        <v>1</v>
      </c>
    </row>
    <row r="18182" spans="1:3">
      <c r="A18182" t="s">
        <v>4</v>
      </c>
      <c r="B18182" s="4" t="s">
        <v>5</v>
      </c>
      <c r="C18182" s="4" t="s">
        <v>10</v>
      </c>
    </row>
    <row r="18183" spans="1:3">
      <c r="A18183" t="n">
        <v>121839</v>
      </c>
      <c r="B18183" s="17" t="n">
        <v>13</v>
      </c>
      <c r="C18183" s="7" t="n">
        <v>10354</v>
      </c>
    </row>
    <row r="18184" spans="1:3">
      <c r="A18184" t="s">
        <v>4</v>
      </c>
      <c r="B18184" s="4" t="s">
        <v>5</v>
      </c>
      <c r="C18184" s="4" t="s">
        <v>10</v>
      </c>
    </row>
    <row r="18185" spans="1:3">
      <c r="A18185" t="n">
        <v>121842</v>
      </c>
      <c r="B18185" s="17" t="n">
        <v>13</v>
      </c>
      <c r="C18185" s="7" t="n">
        <v>10362</v>
      </c>
    </row>
    <row r="18186" spans="1:3">
      <c r="A18186" t="s">
        <v>4</v>
      </c>
      <c r="B18186" s="4" t="s">
        <v>5</v>
      </c>
      <c r="C18186" s="4" t="s">
        <v>10</v>
      </c>
    </row>
    <row r="18187" spans="1:3">
      <c r="A18187" t="n">
        <v>121845</v>
      </c>
      <c r="B18187" s="17" t="n">
        <v>13</v>
      </c>
      <c r="C18187" s="7" t="n">
        <v>10370</v>
      </c>
    </row>
    <row r="18188" spans="1:3">
      <c r="A18188" t="s">
        <v>4</v>
      </c>
      <c r="B18188" s="4" t="s">
        <v>5</v>
      </c>
      <c r="C18188" s="4" t="s">
        <v>10</v>
      </c>
    </row>
    <row r="18189" spans="1:3">
      <c r="A18189" t="n">
        <v>121848</v>
      </c>
      <c r="B18189" s="17" t="n">
        <v>13</v>
      </c>
      <c r="C18189" s="7" t="n">
        <v>10355</v>
      </c>
    </row>
    <row r="18190" spans="1:3">
      <c r="A18190" t="s">
        <v>4</v>
      </c>
      <c r="B18190" s="4" t="s">
        <v>5</v>
      </c>
      <c r="C18190" s="4" t="s">
        <v>10</v>
      </c>
    </row>
    <row r="18191" spans="1:3">
      <c r="A18191" t="n">
        <v>121851</v>
      </c>
      <c r="B18191" s="17" t="n">
        <v>13</v>
      </c>
      <c r="C18191" s="7" t="n">
        <v>10363</v>
      </c>
    </row>
    <row r="18192" spans="1:3">
      <c r="A18192" t="s">
        <v>4</v>
      </c>
      <c r="B18192" s="4" t="s">
        <v>5</v>
      </c>
      <c r="C18192" s="4" t="s">
        <v>10</v>
      </c>
    </row>
    <row r="18193" spans="1:7">
      <c r="A18193" t="n">
        <v>121854</v>
      </c>
      <c r="B18193" s="17" t="n">
        <v>13</v>
      </c>
      <c r="C18193" s="7" t="n">
        <v>10371</v>
      </c>
    </row>
    <row r="18194" spans="1:7">
      <c r="A18194" t="s">
        <v>4</v>
      </c>
      <c r="B18194" s="4" t="s">
        <v>5</v>
      </c>
      <c r="C18194" s="4" t="s">
        <v>10</v>
      </c>
    </row>
    <row r="18195" spans="1:7">
      <c r="A18195" t="n">
        <v>121857</v>
      </c>
      <c r="B18195" s="9" t="n">
        <v>12</v>
      </c>
      <c r="C18195" s="7" t="n">
        <v>10692</v>
      </c>
    </row>
    <row r="18196" spans="1:7">
      <c r="A18196" t="s">
        <v>4</v>
      </c>
      <c r="B18196" s="4" t="s">
        <v>5</v>
      </c>
      <c r="C18196" s="4" t="s">
        <v>10</v>
      </c>
    </row>
    <row r="18197" spans="1:7">
      <c r="A18197" t="n">
        <v>121860</v>
      </c>
      <c r="B18197" s="9" t="n">
        <v>12</v>
      </c>
      <c r="C18197" s="7" t="n">
        <v>10671</v>
      </c>
    </row>
    <row r="18198" spans="1:7">
      <c r="A18198" t="s">
        <v>4</v>
      </c>
      <c r="B18198" s="4" t="s">
        <v>5</v>
      </c>
      <c r="C18198" s="4" t="s">
        <v>10</v>
      </c>
    </row>
    <row r="18199" spans="1:7">
      <c r="A18199" t="n">
        <v>121863</v>
      </c>
      <c r="B18199" s="9" t="n">
        <v>12</v>
      </c>
      <c r="C18199" s="7" t="n">
        <v>10653</v>
      </c>
    </row>
    <row r="18200" spans="1:7">
      <c r="A18200" t="s">
        <v>4</v>
      </c>
      <c r="B18200" s="4" t="s">
        <v>5</v>
      </c>
      <c r="C18200" s="4" t="s">
        <v>10</v>
      </c>
    </row>
    <row r="18201" spans="1:7">
      <c r="A18201" t="n">
        <v>121866</v>
      </c>
      <c r="B18201" s="9" t="n">
        <v>12</v>
      </c>
      <c r="C18201" s="7" t="n">
        <v>9712</v>
      </c>
    </row>
    <row r="18202" spans="1:7">
      <c r="A18202" t="s">
        <v>4</v>
      </c>
      <c r="B18202" s="4" t="s">
        <v>5</v>
      </c>
      <c r="C18202" s="4" t="s">
        <v>10</v>
      </c>
    </row>
    <row r="18203" spans="1:7">
      <c r="A18203" t="n">
        <v>121869</v>
      </c>
      <c r="B18203" s="9" t="n">
        <v>12</v>
      </c>
      <c r="C18203" s="7" t="n">
        <v>9713</v>
      </c>
    </row>
    <row r="18204" spans="1:7">
      <c r="A18204" t="s">
        <v>4</v>
      </c>
      <c r="B18204" s="4" t="s">
        <v>5</v>
      </c>
      <c r="C18204" s="4" t="s">
        <v>10</v>
      </c>
    </row>
    <row r="18205" spans="1:7">
      <c r="A18205" t="n">
        <v>121872</v>
      </c>
      <c r="B18205" s="9" t="n">
        <v>12</v>
      </c>
      <c r="C18205" s="7" t="n">
        <v>9714</v>
      </c>
    </row>
    <row r="18206" spans="1:7">
      <c r="A18206" t="s">
        <v>4</v>
      </c>
      <c r="B18206" s="4" t="s">
        <v>5</v>
      </c>
      <c r="C18206" s="4" t="s">
        <v>10</v>
      </c>
    </row>
    <row r="18207" spans="1:7">
      <c r="A18207" t="n">
        <v>121875</v>
      </c>
      <c r="B18207" s="9" t="n">
        <v>12</v>
      </c>
      <c r="C18207" s="7" t="n">
        <v>9715</v>
      </c>
    </row>
    <row r="18208" spans="1:7">
      <c r="A18208" t="s">
        <v>4</v>
      </c>
      <c r="B18208" s="4" t="s">
        <v>5</v>
      </c>
      <c r="C18208" s="4" t="s">
        <v>10</v>
      </c>
    </row>
    <row r="18209" spans="1:3">
      <c r="A18209" t="n">
        <v>121878</v>
      </c>
      <c r="B18209" s="9" t="n">
        <v>12</v>
      </c>
      <c r="C18209" s="7" t="n">
        <v>9716</v>
      </c>
    </row>
    <row r="18210" spans="1:3">
      <c r="A18210" t="s">
        <v>4</v>
      </c>
      <c r="B18210" s="4" t="s">
        <v>5</v>
      </c>
      <c r="C18210" s="4" t="s">
        <v>10</v>
      </c>
    </row>
    <row r="18211" spans="1:3">
      <c r="A18211" t="n">
        <v>121881</v>
      </c>
      <c r="B18211" s="9" t="n">
        <v>12</v>
      </c>
      <c r="C18211" s="7" t="n">
        <v>9720</v>
      </c>
    </row>
    <row r="18212" spans="1:3">
      <c r="A18212" t="s">
        <v>4</v>
      </c>
      <c r="B18212" s="4" t="s">
        <v>5</v>
      </c>
      <c r="C18212" s="4" t="s">
        <v>10</v>
      </c>
    </row>
    <row r="18213" spans="1:3">
      <c r="A18213" t="n">
        <v>121884</v>
      </c>
      <c r="B18213" s="9" t="n">
        <v>12</v>
      </c>
      <c r="C18213" s="7" t="n">
        <v>9721</v>
      </c>
    </row>
    <row r="18214" spans="1:3">
      <c r="A18214" t="s">
        <v>4</v>
      </c>
      <c r="B18214" s="4" t="s">
        <v>5</v>
      </c>
      <c r="C18214" s="4" t="s">
        <v>10</v>
      </c>
    </row>
    <row r="18215" spans="1:3">
      <c r="A18215" t="n">
        <v>121887</v>
      </c>
      <c r="B18215" s="9" t="n">
        <v>12</v>
      </c>
      <c r="C18215" s="7" t="n">
        <v>9722</v>
      </c>
    </row>
    <row r="18216" spans="1:3">
      <c r="A18216" t="s">
        <v>4</v>
      </c>
      <c r="B18216" s="4" t="s">
        <v>5</v>
      </c>
      <c r="C18216" s="4" t="s">
        <v>10</v>
      </c>
    </row>
    <row r="18217" spans="1:3">
      <c r="A18217" t="n">
        <v>121890</v>
      </c>
      <c r="B18217" s="9" t="n">
        <v>12</v>
      </c>
      <c r="C18217" s="7" t="n">
        <v>9723</v>
      </c>
    </row>
    <row r="18218" spans="1:3">
      <c r="A18218" t="s">
        <v>4</v>
      </c>
      <c r="B18218" s="4" t="s">
        <v>5</v>
      </c>
      <c r="C18218" s="4" t="s">
        <v>10</v>
      </c>
    </row>
    <row r="18219" spans="1:3">
      <c r="A18219" t="n">
        <v>121893</v>
      </c>
      <c r="B18219" s="9" t="n">
        <v>12</v>
      </c>
      <c r="C18219" s="7" t="n">
        <v>9725</v>
      </c>
    </row>
    <row r="18220" spans="1:3">
      <c r="A18220" t="s">
        <v>4</v>
      </c>
      <c r="B18220" s="4" t="s">
        <v>5</v>
      </c>
      <c r="C18220" s="4" t="s">
        <v>10</v>
      </c>
    </row>
    <row r="18221" spans="1:3">
      <c r="A18221" t="n">
        <v>121896</v>
      </c>
      <c r="B18221" s="9" t="n">
        <v>12</v>
      </c>
      <c r="C18221" s="7" t="n">
        <v>9724</v>
      </c>
    </row>
    <row r="18222" spans="1:3">
      <c r="A18222" t="s">
        <v>4</v>
      </c>
      <c r="B18222" s="4" t="s">
        <v>5</v>
      </c>
      <c r="C18222" s="4" t="s">
        <v>6</v>
      </c>
      <c r="D18222" s="4" t="s">
        <v>6</v>
      </c>
      <c r="E18222" s="4" t="s">
        <v>13</v>
      </c>
    </row>
    <row r="18223" spans="1:3">
      <c r="A18223" t="n">
        <v>121899</v>
      </c>
      <c r="B18223" s="45" t="n">
        <v>30</v>
      </c>
      <c r="C18223" s="7" t="s">
        <v>1607</v>
      </c>
      <c r="D18223" s="7" t="s">
        <v>12</v>
      </c>
      <c r="E18223" s="7" t="n">
        <v>0</v>
      </c>
    </row>
    <row r="18224" spans="1:3">
      <c r="A18224" t="s">
        <v>4</v>
      </c>
      <c r="B18224" s="4" t="s">
        <v>5</v>
      </c>
      <c r="C18224" s="4" t="s">
        <v>84</v>
      </c>
    </row>
    <row r="18225" spans="1:5">
      <c r="A18225" t="n">
        <v>121908</v>
      </c>
      <c r="B18225" s="29" t="n">
        <v>3</v>
      </c>
      <c r="C18225" s="16" t="n">
        <f t="normal" ca="1">A18567</f>
        <v>0</v>
      </c>
    </row>
    <row r="18226" spans="1:5">
      <c r="A18226" t="s">
        <v>4</v>
      </c>
      <c r="B18226" s="4" t="s">
        <v>5</v>
      </c>
      <c r="C18226" s="4" t="s">
        <v>10</v>
      </c>
    </row>
    <row r="18227" spans="1:5">
      <c r="A18227" t="n">
        <v>121913</v>
      </c>
      <c r="B18227" s="9" t="n">
        <v>12</v>
      </c>
      <c r="C18227" s="7" t="n">
        <v>10225</v>
      </c>
    </row>
    <row r="18228" spans="1:5">
      <c r="A18228" t="s">
        <v>4</v>
      </c>
      <c r="B18228" s="4" t="s">
        <v>5</v>
      </c>
      <c r="C18228" s="4" t="s">
        <v>10</v>
      </c>
    </row>
    <row r="18229" spans="1:5">
      <c r="A18229" t="n">
        <v>121916</v>
      </c>
      <c r="B18229" s="17" t="n">
        <v>13</v>
      </c>
      <c r="C18229" s="7" t="n">
        <v>10881</v>
      </c>
    </row>
    <row r="18230" spans="1:5">
      <c r="A18230" t="s">
        <v>4</v>
      </c>
      <c r="B18230" s="4" t="s">
        <v>5</v>
      </c>
      <c r="C18230" s="4" t="s">
        <v>10</v>
      </c>
    </row>
    <row r="18231" spans="1:5">
      <c r="A18231" t="n">
        <v>121919</v>
      </c>
      <c r="B18231" s="17" t="n">
        <v>13</v>
      </c>
      <c r="C18231" s="7" t="n">
        <v>10882</v>
      </c>
    </row>
    <row r="18232" spans="1:5">
      <c r="A18232" t="s">
        <v>4</v>
      </c>
      <c r="B18232" s="4" t="s">
        <v>5</v>
      </c>
      <c r="C18232" s="4" t="s">
        <v>10</v>
      </c>
    </row>
    <row r="18233" spans="1:5">
      <c r="A18233" t="n">
        <v>121922</v>
      </c>
      <c r="B18233" s="17" t="n">
        <v>13</v>
      </c>
      <c r="C18233" s="7" t="n">
        <v>10883</v>
      </c>
    </row>
    <row r="18234" spans="1:5">
      <c r="A18234" t="s">
        <v>4</v>
      </c>
      <c r="B18234" s="4" t="s">
        <v>5</v>
      </c>
      <c r="C18234" s="4" t="s">
        <v>10</v>
      </c>
    </row>
    <row r="18235" spans="1:5">
      <c r="A18235" t="n">
        <v>121925</v>
      </c>
      <c r="B18235" s="17" t="n">
        <v>13</v>
      </c>
      <c r="C18235" s="7" t="n">
        <v>10884</v>
      </c>
    </row>
    <row r="18236" spans="1:5">
      <c r="A18236" t="s">
        <v>4</v>
      </c>
      <c r="B18236" s="4" t="s">
        <v>5</v>
      </c>
      <c r="C18236" s="4" t="s">
        <v>10</v>
      </c>
    </row>
    <row r="18237" spans="1:5">
      <c r="A18237" t="n">
        <v>121928</v>
      </c>
      <c r="B18237" s="17" t="n">
        <v>13</v>
      </c>
      <c r="C18237" s="7" t="n">
        <v>10885</v>
      </c>
    </row>
    <row r="18238" spans="1:5">
      <c r="A18238" t="s">
        <v>4</v>
      </c>
      <c r="B18238" s="4" t="s">
        <v>5</v>
      </c>
      <c r="C18238" s="4" t="s">
        <v>10</v>
      </c>
    </row>
    <row r="18239" spans="1:5">
      <c r="A18239" t="n">
        <v>121931</v>
      </c>
      <c r="B18239" s="9" t="n">
        <v>12</v>
      </c>
      <c r="C18239" s="7" t="n">
        <v>10624</v>
      </c>
    </row>
    <row r="18240" spans="1:5">
      <c r="A18240" t="s">
        <v>4</v>
      </c>
      <c r="B18240" s="4" t="s">
        <v>5</v>
      </c>
      <c r="C18240" s="4" t="s">
        <v>13</v>
      </c>
      <c r="D18240" s="4" t="s">
        <v>13</v>
      </c>
      <c r="E18240" s="4" t="s">
        <v>9</v>
      </c>
      <c r="F18240" s="4" t="s">
        <v>13</v>
      </c>
      <c r="G18240" s="4" t="s">
        <v>13</v>
      </c>
    </row>
    <row r="18241" spans="1:7">
      <c r="A18241" t="n">
        <v>121934</v>
      </c>
      <c r="B18241" s="25" t="n">
        <v>18</v>
      </c>
      <c r="C18241" s="7" t="n">
        <v>37</v>
      </c>
      <c r="D18241" s="7" t="n">
        <v>0</v>
      </c>
      <c r="E18241" s="7" t="n">
        <v>0</v>
      </c>
      <c r="F18241" s="7" t="n">
        <v>19</v>
      </c>
      <c r="G18241" s="7" t="n">
        <v>1</v>
      </c>
    </row>
    <row r="18242" spans="1:7">
      <c r="A18242" t="s">
        <v>4</v>
      </c>
      <c r="B18242" s="4" t="s">
        <v>5</v>
      </c>
      <c r="C18242" s="4" t="s">
        <v>6</v>
      </c>
      <c r="D18242" s="4" t="s">
        <v>6</v>
      </c>
      <c r="E18242" s="4" t="s">
        <v>13</v>
      </c>
    </row>
    <row r="18243" spans="1:7">
      <c r="A18243" t="n">
        <v>121943</v>
      </c>
      <c r="B18243" s="45" t="n">
        <v>30</v>
      </c>
      <c r="C18243" s="7" t="s">
        <v>1273</v>
      </c>
      <c r="D18243" s="7" t="s">
        <v>12</v>
      </c>
      <c r="E18243" s="7" t="n">
        <v>0</v>
      </c>
    </row>
    <row r="18244" spans="1:7">
      <c r="A18244" t="s">
        <v>4</v>
      </c>
      <c r="B18244" s="4" t="s">
        <v>5</v>
      </c>
      <c r="C18244" s="4" t="s">
        <v>84</v>
      </c>
    </row>
    <row r="18245" spans="1:7">
      <c r="A18245" t="n">
        <v>121952</v>
      </c>
      <c r="B18245" s="29" t="n">
        <v>3</v>
      </c>
      <c r="C18245" s="16" t="n">
        <f t="normal" ca="1">A18567</f>
        <v>0</v>
      </c>
    </row>
    <row r="18246" spans="1:7">
      <c r="A18246" t="s">
        <v>4</v>
      </c>
      <c r="B18246" s="4" t="s">
        <v>5</v>
      </c>
      <c r="C18246" s="4" t="s">
        <v>10</v>
      </c>
    </row>
    <row r="18247" spans="1:7">
      <c r="A18247" t="n">
        <v>121957</v>
      </c>
      <c r="B18247" s="9" t="n">
        <v>12</v>
      </c>
      <c r="C18247" s="7" t="n">
        <v>10225</v>
      </c>
    </row>
    <row r="18248" spans="1:7">
      <c r="A18248" t="s">
        <v>4</v>
      </c>
      <c r="B18248" s="4" t="s">
        <v>5</v>
      </c>
      <c r="C18248" s="4" t="s">
        <v>10</v>
      </c>
    </row>
    <row r="18249" spans="1:7">
      <c r="A18249" t="n">
        <v>121960</v>
      </c>
      <c r="B18249" s="17" t="n">
        <v>13</v>
      </c>
      <c r="C18249" s="7" t="n">
        <v>10886</v>
      </c>
    </row>
    <row r="18250" spans="1:7">
      <c r="A18250" t="s">
        <v>4</v>
      </c>
      <c r="B18250" s="4" t="s">
        <v>5</v>
      </c>
      <c r="C18250" s="4" t="s">
        <v>10</v>
      </c>
    </row>
    <row r="18251" spans="1:7">
      <c r="A18251" t="n">
        <v>121963</v>
      </c>
      <c r="B18251" s="17" t="n">
        <v>13</v>
      </c>
      <c r="C18251" s="7" t="n">
        <v>10887</v>
      </c>
    </row>
    <row r="18252" spans="1:7">
      <c r="A18252" t="s">
        <v>4</v>
      </c>
      <c r="B18252" s="4" t="s">
        <v>5</v>
      </c>
      <c r="C18252" s="4" t="s">
        <v>10</v>
      </c>
    </row>
    <row r="18253" spans="1:7">
      <c r="A18253" t="n">
        <v>121966</v>
      </c>
      <c r="B18253" s="17" t="n">
        <v>13</v>
      </c>
      <c r="C18253" s="7" t="n">
        <v>10888</v>
      </c>
    </row>
    <row r="18254" spans="1:7">
      <c r="A18254" t="s">
        <v>4</v>
      </c>
      <c r="B18254" s="4" t="s">
        <v>5</v>
      </c>
      <c r="C18254" s="4" t="s">
        <v>10</v>
      </c>
    </row>
    <row r="18255" spans="1:7">
      <c r="A18255" t="n">
        <v>121969</v>
      </c>
      <c r="B18255" s="17" t="n">
        <v>13</v>
      </c>
      <c r="C18255" s="7" t="n">
        <v>10889</v>
      </c>
    </row>
    <row r="18256" spans="1:7">
      <c r="A18256" t="s">
        <v>4</v>
      </c>
      <c r="B18256" s="4" t="s">
        <v>5</v>
      </c>
      <c r="C18256" s="4" t="s">
        <v>10</v>
      </c>
    </row>
    <row r="18257" spans="1:7">
      <c r="A18257" t="n">
        <v>121972</v>
      </c>
      <c r="B18257" s="17" t="n">
        <v>13</v>
      </c>
      <c r="C18257" s="7" t="n">
        <v>10890</v>
      </c>
    </row>
    <row r="18258" spans="1:7">
      <c r="A18258" t="s">
        <v>4</v>
      </c>
      <c r="B18258" s="4" t="s">
        <v>5</v>
      </c>
      <c r="C18258" s="4" t="s">
        <v>10</v>
      </c>
    </row>
    <row r="18259" spans="1:7">
      <c r="A18259" t="n">
        <v>121975</v>
      </c>
      <c r="B18259" s="9" t="n">
        <v>12</v>
      </c>
      <c r="C18259" s="7" t="n">
        <v>10688</v>
      </c>
    </row>
    <row r="18260" spans="1:7">
      <c r="A18260" t="s">
        <v>4</v>
      </c>
      <c r="B18260" s="4" t="s">
        <v>5</v>
      </c>
      <c r="C18260" s="4" t="s">
        <v>13</v>
      </c>
      <c r="D18260" s="4" t="s">
        <v>13</v>
      </c>
      <c r="E18260" s="4" t="s">
        <v>9</v>
      </c>
      <c r="F18260" s="4" t="s">
        <v>13</v>
      </c>
      <c r="G18260" s="4" t="s">
        <v>13</v>
      </c>
    </row>
    <row r="18261" spans="1:7">
      <c r="A18261" t="n">
        <v>121978</v>
      </c>
      <c r="B18261" s="25" t="n">
        <v>18</v>
      </c>
      <c r="C18261" s="7" t="n">
        <v>38</v>
      </c>
      <c r="D18261" s="7" t="n">
        <v>0</v>
      </c>
      <c r="E18261" s="7" t="n">
        <v>0</v>
      </c>
      <c r="F18261" s="7" t="n">
        <v>19</v>
      </c>
      <c r="G18261" s="7" t="n">
        <v>1</v>
      </c>
    </row>
    <row r="18262" spans="1:7">
      <c r="A18262" t="s">
        <v>4</v>
      </c>
      <c r="B18262" s="4" t="s">
        <v>5</v>
      </c>
      <c r="C18262" s="4" t="s">
        <v>6</v>
      </c>
      <c r="D18262" s="4" t="s">
        <v>6</v>
      </c>
      <c r="E18262" s="4" t="s">
        <v>13</v>
      </c>
    </row>
    <row r="18263" spans="1:7">
      <c r="A18263" t="n">
        <v>121987</v>
      </c>
      <c r="B18263" s="45" t="n">
        <v>30</v>
      </c>
      <c r="C18263" s="7" t="s">
        <v>1273</v>
      </c>
      <c r="D18263" s="7" t="s">
        <v>12</v>
      </c>
      <c r="E18263" s="7" t="n">
        <v>0</v>
      </c>
    </row>
    <row r="18264" spans="1:7">
      <c r="A18264" t="s">
        <v>4</v>
      </c>
      <c r="B18264" s="4" t="s">
        <v>5</v>
      </c>
      <c r="C18264" s="4" t="s">
        <v>84</v>
      </c>
    </row>
    <row r="18265" spans="1:7">
      <c r="A18265" t="n">
        <v>121996</v>
      </c>
      <c r="B18265" s="29" t="n">
        <v>3</v>
      </c>
      <c r="C18265" s="16" t="n">
        <f t="normal" ca="1">A18567</f>
        <v>0</v>
      </c>
    </row>
    <row r="18266" spans="1:7">
      <c r="A18266" t="s">
        <v>4</v>
      </c>
      <c r="B18266" s="4" t="s">
        <v>5</v>
      </c>
      <c r="C18266" s="4" t="s">
        <v>10</v>
      </c>
    </row>
    <row r="18267" spans="1:7">
      <c r="A18267" t="n">
        <v>122001</v>
      </c>
      <c r="B18267" s="9" t="n">
        <v>12</v>
      </c>
      <c r="C18267" s="7" t="n">
        <v>10225</v>
      </c>
    </row>
    <row r="18268" spans="1:7">
      <c r="A18268" t="s">
        <v>4</v>
      </c>
      <c r="B18268" s="4" t="s">
        <v>5</v>
      </c>
      <c r="C18268" s="4" t="s">
        <v>10</v>
      </c>
    </row>
    <row r="18269" spans="1:7">
      <c r="A18269" t="n">
        <v>122004</v>
      </c>
      <c r="B18269" s="17" t="n">
        <v>13</v>
      </c>
      <c r="C18269" s="7" t="n">
        <v>10891</v>
      </c>
    </row>
    <row r="18270" spans="1:7">
      <c r="A18270" t="s">
        <v>4</v>
      </c>
      <c r="B18270" s="4" t="s">
        <v>5</v>
      </c>
      <c r="C18270" s="4" t="s">
        <v>10</v>
      </c>
    </row>
    <row r="18271" spans="1:7">
      <c r="A18271" t="n">
        <v>122007</v>
      </c>
      <c r="B18271" s="17" t="n">
        <v>13</v>
      </c>
      <c r="C18271" s="7" t="n">
        <v>10892</v>
      </c>
    </row>
    <row r="18272" spans="1:7">
      <c r="A18272" t="s">
        <v>4</v>
      </c>
      <c r="B18272" s="4" t="s">
        <v>5</v>
      </c>
      <c r="C18272" s="4" t="s">
        <v>10</v>
      </c>
    </row>
    <row r="18273" spans="1:7">
      <c r="A18273" t="n">
        <v>122010</v>
      </c>
      <c r="B18273" s="17" t="n">
        <v>13</v>
      </c>
      <c r="C18273" s="7" t="n">
        <v>10893</v>
      </c>
    </row>
    <row r="18274" spans="1:7">
      <c r="A18274" t="s">
        <v>4</v>
      </c>
      <c r="B18274" s="4" t="s">
        <v>5</v>
      </c>
      <c r="C18274" s="4" t="s">
        <v>10</v>
      </c>
    </row>
    <row r="18275" spans="1:7">
      <c r="A18275" t="n">
        <v>122013</v>
      </c>
      <c r="B18275" s="17" t="n">
        <v>13</v>
      </c>
      <c r="C18275" s="7" t="n">
        <v>10894</v>
      </c>
    </row>
    <row r="18276" spans="1:7">
      <c r="A18276" t="s">
        <v>4</v>
      </c>
      <c r="B18276" s="4" t="s">
        <v>5</v>
      </c>
      <c r="C18276" s="4" t="s">
        <v>10</v>
      </c>
    </row>
    <row r="18277" spans="1:7">
      <c r="A18277" t="n">
        <v>122016</v>
      </c>
      <c r="B18277" s="17" t="n">
        <v>13</v>
      </c>
      <c r="C18277" s="7" t="n">
        <v>10895</v>
      </c>
    </row>
    <row r="18278" spans="1:7">
      <c r="A18278" t="s">
        <v>4</v>
      </c>
      <c r="B18278" s="4" t="s">
        <v>5</v>
      </c>
      <c r="C18278" s="4" t="s">
        <v>10</v>
      </c>
    </row>
    <row r="18279" spans="1:7">
      <c r="A18279" t="n">
        <v>122019</v>
      </c>
      <c r="B18279" s="9" t="n">
        <v>12</v>
      </c>
      <c r="C18279" s="7" t="n">
        <v>10698</v>
      </c>
    </row>
    <row r="18280" spans="1:7">
      <c r="A18280" t="s">
        <v>4</v>
      </c>
      <c r="B18280" s="4" t="s">
        <v>5</v>
      </c>
      <c r="C18280" s="4" t="s">
        <v>13</v>
      </c>
      <c r="D18280" s="4" t="s">
        <v>13</v>
      </c>
      <c r="E18280" s="4" t="s">
        <v>9</v>
      </c>
      <c r="F18280" s="4" t="s">
        <v>13</v>
      </c>
      <c r="G18280" s="4" t="s">
        <v>13</v>
      </c>
    </row>
    <row r="18281" spans="1:7">
      <c r="A18281" t="n">
        <v>122022</v>
      </c>
      <c r="B18281" s="25" t="n">
        <v>18</v>
      </c>
      <c r="C18281" s="7" t="n">
        <v>39</v>
      </c>
      <c r="D18281" s="7" t="n">
        <v>0</v>
      </c>
      <c r="E18281" s="7" t="n">
        <v>0</v>
      </c>
      <c r="F18281" s="7" t="n">
        <v>19</v>
      </c>
      <c r="G18281" s="7" t="n">
        <v>1</v>
      </c>
    </row>
    <row r="18282" spans="1:7">
      <c r="A18282" t="s">
        <v>4</v>
      </c>
      <c r="B18282" s="4" t="s">
        <v>5</v>
      </c>
      <c r="C18282" s="4" t="s">
        <v>6</v>
      </c>
      <c r="D18282" s="4" t="s">
        <v>6</v>
      </c>
      <c r="E18282" s="4" t="s">
        <v>13</v>
      </c>
    </row>
    <row r="18283" spans="1:7">
      <c r="A18283" t="n">
        <v>122031</v>
      </c>
      <c r="B18283" s="45" t="n">
        <v>30</v>
      </c>
      <c r="C18283" s="7" t="s">
        <v>1608</v>
      </c>
      <c r="D18283" s="7" t="s">
        <v>12</v>
      </c>
      <c r="E18283" s="7" t="n">
        <v>0</v>
      </c>
    </row>
    <row r="18284" spans="1:7">
      <c r="A18284" t="s">
        <v>4</v>
      </c>
      <c r="B18284" s="4" t="s">
        <v>5</v>
      </c>
      <c r="C18284" s="4" t="s">
        <v>84</v>
      </c>
    </row>
    <row r="18285" spans="1:7">
      <c r="A18285" t="n">
        <v>122040</v>
      </c>
      <c r="B18285" s="29" t="n">
        <v>3</v>
      </c>
      <c r="C18285" s="16" t="n">
        <f t="normal" ca="1">A18567</f>
        <v>0</v>
      </c>
    </row>
    <row r="18286" spans="1:7">
      <c r="A18286" t="s">
        <v>4</v>
      </c>
      <c r="B18286" s="4" t="s">
        <v>5</v>
      </c>
      <c r="C18286" s="4" t="s">
        <v>10</v>
      </c>
    </row>
    <row r="18287" spans="1:7">
      <c r="A18287" t="n">
        <v>122045</v>
      </c>
      <c r="B18287" s="9" t="n">
        <v>12</v>
      </c>
      <c r="C18287" s="7" t="n">
        <v>10225</v>
      </c>
    </row>
    <row r="18288" spans="1:7">
      <c r="A18288" t="s">
        <v>4</v>
      </c>
      <c r="B18288" s="4" t="s">
        <v>5</v>
      </c>
      <c r="C18288" s="4" t="s">
        <v>10</v>
      </c>
    </row>
    <row r="18289" spans="1:7">
      <c r="A18289" t="n">
        <v>122048</v>
      </c>
      <c r="B18289" s="57" t="n">
        <v>141</v>
      </c>
      <c r="C18289" s="7" t="n">
        <v>0</v>
      </c>
    </row>
    <row r="18290" spans="1:7">
      <c r="A18290" t="s">
        <v>4</v>
      </c>
      <c r="B18290" s="4" t="s">
        <v>5</v>
      </c>
      <c r="C18290" s="4" t="s">
        <v>10</v>
      </c>
    </row>
    <row r="18291" spans="1:7">
      <c r="A18291" t="n">
        <v>122051</v>
      </c>
      <c r="B18291" s="57" t="n">
        <v>141</v>
      </c>
      <c r="C18291" s="7" t="n">
        <v>1</v>
      </c>
    </row>
    <row r="18292" spans="1:7">
      <c r="A18292" t="s">
        <v>4</v>
      </c>
      <c r="B18292" s="4" t="s">
        <v>5</v>
      </c>
      <c r="C18292" s="4" t="s">
        <v>10</v>
      </c>
    </row>
    <row r="18293" spans="1:7">
      <c r="A18293" t="n">
        <v>122054</v>
      </c>
      <c r="B18293" s="57" t="n">
        <v>141</v>
      </c>
      <c r="C18293" s="7" t="n">
        <v>2</v>
      </c>
    </row>
    <row r="18294" spans="1:7">
      <c r="A18294" t="s">
        <v>4</v>
      </c>
      <c r="B18294" s="4" t="s">
        <v>5</v>
      </c>
      <c r="C18294" s="4" t="s">
        <v>10</v>
      </c>
    </row>
    <row r="18295" spans="1:7">
      <c r="A18295" t="n">
        <v>122057</v>
      </c>
      <c r="B18295" s="57" t="n">
        <v>141</v>
      </c>
      <c r="C18295" s="7" t="n">
        <v>3</v>
      </c>
    </row>
    <row r="18296" spans="1:7">
      <c r="A18296" t="s">
        <v>4</v>
      </c>
      <c r="B18296" s="4" t="s">
        <v>5</v>
      </c>
      <c r="C18296" s="4" t="s">
        <v>10</v>
      </c>
    </row>
    <row r="18297" spans="1:7">
      <c r="A18297" t="n">
        <v>122060</v>
      </c>
      <c r="B18297" s="57" t="n">
        <v>141</v>
      </c>
      <c r="C18297" s="7" t="n">
        <v>4</v>
      </c>
    </row>
    <row r="18298" spans="1:7">
      <c r="A18298" t="s">
        <v>4</v>
      </c>
      <c r="B18298" s="4" t="s">
        <v>5</v>
      </c>
      <c r="C18298" s="4" t="s">
        <v>10</v>
      </c>
    </row>
    <row r="18299" spans="1:7">
      <c r="A18299" t="n">
        <v>122063</v>
      </c>
      <c r="B18299" s="57" t="n">
        <v>141</v>
      </c>
      <c r="C18299" s="7" t="n">
        <v>5</v>
      </c>
    </row>
    <row r="18300" spans="1:7">
      <c r="A18300" t="s">
        <v>4</v>
      </c>
      <c r="B18300" s="4" t="s">
        <v>5</v>
      </c>
      <c r="C18300" s="4" t="s">
        <v>10</v>
      </c>
    </row>
    <row r="18301" spans="1:7">
      <c r="A18301" t="n">
        <v>122066</v>
      </c>
      <c r="B18301" s="57" t="n">
        <v>141</v>
      </c>
      <c r="C18301" s="7" t="n">
        <v>6</v>
      </c>
    </row>
    <row r="18302" spans="1:7">
      <c r="A18302" t="s">
        <v>4</v>
      </c>
      <c r="B18302" s="4" t="s">
        <v>5</v>
      </c>
      <c r="C18302" s="4" t="s">
        <v>10</v>
      </c>
    </row>
    <row r="18303" spans="1:7">
      <c r="A18303" t="n">
        <v>122069</v>
      </c>
      <c r="B18303" s="57" t="n">
        <v>141</v>
      </c>
      <c r="C18303" s="7" t="n">
        <v>7</v>
      </c>
    </row>
    <row r="18304" spans="1:7">
      <c r="A18304" t="s">
        <v>4</v>
      </c>
      <c r="B18304" s="4" t="s">
        <v>5</v>
      </c>
      <c r="C18304" s="4" t="s">
        <v>10</v>
      </c>
    </row>
    <row r="18305" spans="1:3">
      <c r="A18305" t="n">
        <v>122072</v>
      </c>
      <c r="B18305" s="57" t="n">
        <v>141</v>
      </c>
      <c r="C18305" s="7" t="n">
        <v>8</v>
      </c>
    </row>
    <row r="18306" spans="1:3">
      <c r="A18306" t="s">
        <v>4</v>
      </c>
      <c r="B18306" s="4" t="s">
        <v>5</v>
      </c>
      <c r="C18306" s="4" t="s">
        <v>10</v>
      </c>
    </row>
    <row r="18307" spans="1:3">
      <c r="A18307" t="n">
        <v>122075</v>
      </c>
      <c r="B18307" s="57" t="n">
        <v>141</v>
      </c>
      <c r="C18307" s="7" t="n">
        <v>9</v>
      </c>
    </row>
    <row r="18308" spans="1:3">
      <c r="A18308" t="s">
        <v>4</v>
      </c>
      <c r="B18308" s="4" t="s">
        <v>5</v>
      </c>
      <c r="C18308" s="4" t="s">
        <v>10</v>
      </c>
    </row>
    <row r="18309" spans="1:3">
      <c r="A18309" t="n">
        <v>122078</v>
      </c>
      <c r="B18309" s="57" t="n">
        <v>141</v>
      </c>
      <c r="C18309" s="7" t="n">
        <v>10</v>
      </c>
    </row>
    <row r="18310" spans="1:3">
      <c r="A18310" t="s">
        <v>4</v>
      </c>
      <c r="B18310" s="4" t="s">
        <v>5</v>
      </c>
      <c r="C18310" s="4" t="s">
        <v>10</v>
      </c>
    </row>
    <row r="18311" spans="1:3">
      <c r="A18311" t="n">
        <v>122081</v>
      </c>
      <c r="B18311" s="57" t="n">
        <v>141</v>
      </c>
      <c r="C18311" s="7" t="n">
        <v>11</v>
      </c>
    </row>
    <row r="18312" spans="1:3">
      <c r="A18312" t="s">
        <v>4</v>
      </c>
      <c r="B18312" s="4" t="s">
        <v>5</v>
      </c>
      <c r="C18312" s="4" t="s">
        <v>10</v>
      </c>
    </row>
    <row r="18313" spans="1:3">
      <c r="A18313" t="n">
        <v>122084</v>
      </c>
      <c r="B18313" s="57" t="n">
        <v>141</v>
      </c>
      <c r="C18313" s="7" t="n">
        <v>12</v>
      </c>
    </row>
    <row r="18314" spans="1:3">
      <c r="A18314" t="s">
        <v>4</v>
      </c>
      <c r="B18314" s="4" t="s">
        <v>5</v>
      </c>
      <c r="C18314" s="4" t="s">
        <v>10</v>
      </c>
    </row>
    <row r="18315" spans="1:3">
      <c r="A18315" t="n">
        <v>122087</v>
      </c>
      <c r="B18315" s="57" t="n">
        <v>141</v>
      </c>
      <c r="C18315" s="7" t="n">
        <v>13</v>
      </c>
    </row>
    <row r="18316" spans="1:3">
      <c r="A18316" t="s">
        <v>4</v>
      </c>
      <c r="B18316" s="4" t="s">
        <v>5</v>
      </c>
      <c r="C18316" s="4" t="s">
        <v>10</v>
      </c>
    </row>
    <row r="18317" spans="1:3">
      <c r="A18317" t="n">
        <v>122090</v>
      </c>
      <c r="B18317" s="57" t="n">
        <v>141</v>
      </c>
      <c r="C18317" s="7" t="n">
        <v>14</v>
      </c>
    </row>
    <row r="18318" spans="1:3">
      <c r="A18318" t="s">
        <v>4</v>
      </c>
      <c r="B18318" s="4" t="s">
        <v>5</v>
      </c>
      <c r="C18318" s="4" t="s">
        <v>10</v>
      </c>
    </row>
    <row r="18319" spans="1:3">
      <c r="A18319" t="n">
        <v>122093</v>
      </c>
      <c r="B18319" s="57" t="n">
        <v>141</v>
      </c>
      <c r="C18319" s="7" t="n">
        <v>15</v>
      </c>
    </row>
    <row r="18320" spans="1:3">
      <c r="A18320" t="s">
        <v>4</v>
      </c>
      <c r="B18320" s="4" t="s">
        <v>5</v>
      </c>
      <c r="C18320" s="4" t="s">
        <v>10</v>
      </c>
    </row>
    <row r="18321" spans="1:3">
      <c r="A18321" t="n">
        <v>122096</v>
      </c>
      <c r="B18321" s="57" t="n">
        <v>141</v>
      </c>
      <c r="C18321" s="7" t="n">
        <v>16</v>
      </c>
    </row>
    <row r="18322" spans="1:3">
      <c r="A18322" t="s">
        <v>4</v>
      </c>
      <c r="B18322" s="4" t="s">
        <v>5</v>
      </c>
      <c r="C18322" s="4" t="s">
        <v>10</v>
      </c>
    </row>
    <row r="18323" spans="1:3">
      <c r="A18323" t="n">
        <v>122099</v>
      </c>
      <c r="B18323" s="57" t="n">
        <v>141</v>
      </c>
      <c r="C18323" s="7" t="n">
        <v>17</v>
      </c>
    </row>
    <row r="18324" spans="1:3">
      <c r="A18324" t="s">
        <v>4</v>
      </c>
      <c r="B18324" s="4" t="s">
        <v>5</v>
      </c>
      <c r="C18324" s="4" t="s">
        <v>10</v>
      </c>
    </row>
    <row r="18325" spans="1:3">
      <c r="A18325" t="n">
        <v>122102</v>
      </c>
      <c r="B18325" s="57" t="n">
        <v>141</v>
      </c>
      <c r="C18325" s="7" t="n">
        <v>18</v>
      </c>
    </row>
    <row r="18326" spans="1:3">
      <c r="A18326" t="s">
        <v>4</v>
      </c>
      <c r="B18326" s="4" t="s">
        <v>5</v>
      </c>
      <c r="C18326" s="4" t="s">
        <v>10</v>
      </c>
    </row>
    <row r="18327" spans="1:3">
      <c r="A18327" t="n">
        <v>122105</v>
      </c>
      <c r="B18327" s="57" t="n">
        <v>141</v>
      </c>
      <c r="C18327" s="7" t="n">
        <v>19</v>
      </c>
    </row>
    <row r="18328" spans="1:3">
      <c r="A18328" t="s">
        <v>4</v>
      </c>
      <c r="B18328" s="4" t="s">
        <v>5</v>
      </c>
      <c r="C18328" s="4" t="s">
        <v>10</v>
      </c>
    </row>
    <row r="18329" spans="1:3">
      <c r="A18329" t="n">
        <v>122108</v>
      </c>
      <c r="B18329" s="57" t="n">
        <v>141</v>
      </c>
      <c r="C18329" s="7" t="n">
        <v>20</v>
      </c>
    </row>
    <row r="18330" spans="1:3">
      <c r="A18330" t="s">
        <v>4</v>
      </c>
      <c r="B18330" s="4" t="s">
        <v>5</v>
      </c>
      <c r="C18330" s="4" t="s">
        <v>10</v>
      </c>
    </row>
    <row r="18331" spans="1:3">
      <c r="A18331" t="n">
        <v>122111</v>
      </c>
      <c r="B18331" s="57" t="n">
        <v>141</v>
      </c>
      <c r="C18331" s="7" t="n">
        <v>21</v>
      </c>
    </row>
    <row r="18332" spans="1:3">
      <c r="A18332" t="s">
        <v>4</v>
      </c>
      <c r="B18332" s="4" t="s">
        <v>5</v>
      </c>
      <c r="C18332" s="4" t="s">
        <v>10</v>
      </c>
    </row>
    <row r="18333" spans="1:3">
      <c r="A18333" t="n">
        <v>122114</v>
      </c>
      <c r="B18333" s="17" t="n">
        <v>13</v>
      </c>
      <c r="C18333" s="7" t="n">
        <v>10896</v>
      </c>
    </row>
    <row r="18334" spans="1:3">
      <c r="A18334" t="s">
        <v>4</v>
      </c>
      <c r="B18334" s="4" t="s">
        <v>5</v>
      </c>
      <c r="C18334" s="4" t="s">
        <v>10</v>
      </c>
    </row>
    <row r="18335" spans="1:3">
      <c r="A18335" t="n">
        <v>122117</v>
      </c>
      <c r="B18335" s="17" t="n">
        <v>13</v>
      </c>
      <c r="C18335" s="7" t="n">
        <v>10897</v>
      </c>
    </row>
    <row r="18336" spans="1:3">
      <c r="A18336" t="s">
        <v>4</v>
      </c>
      <c r="B18336" s="4" t="s">
        <v>5</v>
      </c>
      <c r="C18336" s="4" t="s">
        <v>6</v>
      </c>
      <c r="D18336" s="4" t="s">
        <v>6</v>
      </c>
      <c r="E18336" s="4" t="s">
        <v>13</v>
      </c>
    </row>
    <row r="18337" spans="1:5">
      <c r="A18337" t="n">
        <v>122120</v>
      </c>
      <c r="B18337" s="45" t="n">
        <v>30</v>
      </c>
      <c r="C18337" s="7" t="s">
        <v>1273</v>
      </c>
      <c r="D18337" s="7" t="s">
        <v>12</v>
      </c>
      <c r="E18337" s="7" t="n">
        <v>0</v>
      </c>
    </row>
    <row r="18338" spans="1:5">
      <c r="A18338" t="s">
        <v>4</v>
      </c>
      <c r="B18338" s="4" t="s">
        <v>5</v>
      </c>
      <c r="C18338" s="4" t="s">
        <v>84</v>
      </c>
    </row>
    <row r="18339" spans="1:5">
      <c r="A18339" t="n">
        <v>122129</v>
      </c>
      <c r="B18339" s="29" t="n">
        <v>3</v>
      </c>
      <c r="C18339" s="16" t="n">
        <f t="normal" ca="1">A18567</f>
        <v>0</v>
      </c>
    </row>
    <row r="18340" spans="1:5">
      <c r="A18340" t="s">
        <v>4</v>
      </c>
      <c r="B18340" s="4" t="s">
        <v>5</v>
      </c>
      <c r="C18340" s="4" t="s">
        <v>10</v>
      </c>
    </row>
    <row r="18341" spans="1:5">
      <c r="A18341" t="n">
        <v>122134</v>
      </c>
      <c r="B18341" s="17" t="n">
        <v>13</v>
      </c>
      <c r="C18341" s="7" t="n">
        <v>10880</v>
      </c>
    </row>
    <row r="18342" spans="1:5">
      <c r="A18342" t="s">
        <v>4</v>
      </c>
      <c r="B18342" s="4" t="s">
        <v>5</v>
      </c>
      <c r="C18342" s="4" t="s">
        <v>10</v>
      </c>
    </row>
    <row r="18343" spans="1:5">
      <c r="A18343" t="n">
        <v>122137</v>
      </c>
      <c r="B18343" s="9" t="n">
        <v>12</v>
      </c>
      <c r="C18343" s="7" t="n">
        <v>8195</v>
      </c>
    </row>
    <row r="18344" spans="1:5">
      <c r="A18344" t="s">
        <v>4</v>
      </c>
      <c r="B18344" s="4" t="s">
        <v>5</v>
      </c>
      <c r="C18344" s="4" t="s">
        <v>10</v>
      </c>
    </row>
    <row r="18345" spans="1:5">
      <c r="A18345" t="n">
        <v>122140</v>
      </c>
      <c r="B18345" s="9" t="n">
        <v>12</v>
      </c>
      <c r="C18345" s="7" t="n">
        <v>8433</v>
      </c>
    </row>
    <row r="18346" spans="1:5">
      <c r="A18346" t="s">
        <v>4</v>
      </c>
      <c r="B18346" s="4" t="s">
        <v>5</v>
      </c>
      <c r="C18346" s="4" t="s">
        <v>10</v>
      </c>
      <c r="D18346" s="4" t="s">
        <v>13</v>
      </c>
      <c r="E18346" s="4" t="s">
        <v>10</v>
      </c>
    </row>
    <row r="18347" spans="1:5">
      <c r="A18347" t="n">
        <v>122143</v>
      </c>
      <c r="B18347" s="51" t="n">
        <v>104</v>
      </c>
      <c r="C18347" s="7" t="n">
        <v>100</v>
      </c>
      <c r="D18347" s="7" t="n">
        <v>1</v>
      </c>
      <c r="E18347" s="7" t="n">
        <v>3</v>
      </c>
    </row>
    <row r="18348" spans="1:5">
      <c r="A18348" t="s">
        <v>4</v>
      </c>
      <c r="B18348" s="4" t="s">
        <v>5</v>
      </c>
    </row>
    <row r="18349" spans="1:5">
      <c r="A18349" t="n">
        <v>122149</v>
      </c>
      <c r="B18349" s="5" t="n">
        <v>1</v>
      </c>
    </row>
    <row r="18350" spans="1:5">
      <c r="A18350" t="s">
        <v>4</v>
      </c>
      <c r="B18350" s="4" t="s">
        <v>5</v>
      </c>
      <c r="C18350" s="4" t="s">
        <v>10</v>
      </c>
      <c r="D18350" s="4" t="s">
        <v>13</v>
      </c>
      <c r="E18350" s="4" t="s">
        <v>13</v>
      </c>
    </row>
    <row r="18351" spans="1:5">
      <c r="A18351" t="n">
        <v>122150</v>
      </c>
      <c r="B18351" s="51" t="n">
        <v>104</v>
      </c>
      <c r="C18351" s="7" t="n">
        <v>100</v>
      </c>
      <c r="D18351" s="7" t="n">
        <v>3</v>
      </c>
      <c r="E18351" s="7" t="n">
        <v>2</v>
      </c>
    </row>
    <row r="18352" spans="1:5">
      <c r="A18352" t="s">
        <v>4</v>
      </c>
      <c r="B18352" s="4" t="s">
        <v>5</v>
      </c>
    </row>
    <row r="18353" spans="1:5">
      <c r="A18353" t="n">
        <v>122155</v>
      </c>
      <c r="B18353" s="5" t="n">
        <v>1</v>
      </c>
    </row>
    <row r="18354" spans="1:5">
      <c r="A18354" t="s">
        <v>4</v>
      </c>
      <c r="B18354" s="4" t="s">
        <v>5</v>
      </c>
      <c r="C18354" s="4" t="s">
        <v>10</v>
      </c>
      <c r="D18354" s="4" t="s">
        <v>13</v>
      </c>
      <c r="E18354" s="4" t="s">
        <v>13</v>
      </c>
    </row>
    <row r="18355" spans="1:5">
      <c r="A18355" t="n">
        <v>122156</v>
      </c>
      <c r="B18355" s="51" t="n">
        <v>104</v>
      </c>
      <c r="C18355" s="7" t="n">
        <v>101</v>
      </c>
      <c r="D18355" s="7" t="n">
        <v>3</v>
      </c>
      <c r="E18355" s="7" t="n">
        <v>1</v>
      </c>
    </row>
    <row r="18356" spans="1:5">
      <c r="A18356" t="s">
        <v>4</v>
      </c>
      <c r="B18356" s="4" t="s">
        <v>5</v>
      </c>
    </row>
    <row r="18357" spans="1:5">
      <c r="A18357" t="n">
        <v>122161</v>
      </c>
      <c r="B18357" s="5" t="n">
        <v>1</v>
      </c>
    </row>
    <row r="18358" spans="1:5">
      <c r="A18358" t="s">
        <v>4</v>
      </c>
      <c r="B18358" s="4" t="s">
        <v>5</v>
      </c>
      <c r="C18358" s="4" t="s">
        <v>10</v>
      </c>
      <c r="D18358" s="4" t="s">
        <v>13</v>
      </c>
      <c r="E18358" s="4" t="s">
        <v>10</v>
      </c>
    </row>
    <row r="18359" spans="1:5">
      <c r="A18359" t="n">
        <v>122162</v>
      </c>
      <c r="B18359" s="51" t="n">
        <v>104</v>
      </c>
      <c r="C18359" s="7" t="n">
        <v>101</v>
      </c>
      <c r="D18359" s="7" t="n">
        <v>1</v>
      </c>
      <c r="E18359" s="7" t="n">
        <v>0</v>
      </c>
    </row>
    <row r="18360" spans="1:5">
      <c r="A18360" t="s">
        <v>4</v>
      </c>
      <c r="B18360" s="4" t="s">
        <v>5</v>
      </c>
    </row>
    <row r="18361" spans="1:5">
      <c r="A18361" t="n">
        <v>122168</v>
      </c>
      <c r="B18361" s="5" t="n">
        <v>1</v>
      </c>
    </row>
    <row r="18362" spans="1:5">
      <c r="A18362" t="s">
        <v>4</v>
      </c>
      <c r="B18362" s="4" t="s">
        <v>5</v>
      </c>
      <c r="C18362" s="4" t="s">
        <v>13</v>
      </c>
      <c r="D18362" s="4" t="s">
        <v>10</v>
      </c>
      <c r="E18362" s="4" t="s">
        <v>9</v>
      </c>
    </row>
    <row r="18363" spans="1:5">
      <c r="A18363" t="n">
        <v>122169</v>
      </c>
      <c r="B18363" s="21" t="n">
        <v>101</v>
      </c>
      <c r="C18363" s="7" t="n">
        <v>0</v>
      </c>
      <c r="D18363" s="7" t="n">
        <v>250</v>
      </c>
      <c r="E18363" s="7" t="n">
        <v>1</v>
      </c>
    </row>
    <row r="18364" spans="1:5">
      <c r="A18364" t="s">
        <v>4</v>
      </c>
      <c r="B18364" s="4" t="s">
        <v>5</v>
      </c>
      <c r="C18364" s="4" t="s">
        <v>13</v>
      </c>
      <c r="D18364" s="4" t="s">
        <v>10</v>
      </c>
      <c r="E18364" s="4" t="s">
        <v>9</v>
      </c>
    </row>
    <row r="18365" spans="1:5">
      <c r="A18365" t="n">
        <v>122177</v>
      </c>
      <c r="B18365" s="21" t="n">
        <v>101</v>
      </c>
      <c r="C18365" s="7" t="n">
        <v>0</v>
      </c>
      <c r="D18365" s="7" t="n">
        <v>253</v>
      </c>
      <c r="E18365" s="7" t="n">
        <v>1</v>
      </c>
    </row>
    <row r="18366" spans="1:5">
      <c r="A18366" t="s">
        <v>4</v>
      </c>
      <c r="B18366" s="4" t="s">
        <v>5</v>
      </c>
      <c r="C18366" s="4" t="s">
        <v>13</v>
      </c>
      <c r="D18366" s="4" t="s">
        <v>13</v>
      </c>
      <c r="E18366" s="4" t="s">
        <v>9</v>
      </c>
      <c r="F18366" s="4" t="s">
        <v>13</v>
      </c>
      <c r="G18366" s="4" t="s">
        <v>13</v>
      </c>
    </row>
    <row r="18367" spans="1:5">
      <c r="A18367" t="n">
        <v>122185</v>
      </c>
      <c r="B18367" s="25" t="n">
        <v>18</v>
      </c>
      <c r="C18367" s="7" t="n">
        <v>3</v>
      </c>
      <c r="D18367" s="7" t="n">
        <v>0</v>
      </c>
      <c r="E18367" s="7" t="n">
        <v>1</v>
      </c>
      <c r="F18367" s="7" t="n">
        <v>19</v>
      </c>
      <c r="G18367" s="7" t="n">
        <v>1</v>
      </c>
    </row>
    <row r="18368" spans="1:5">
      <c r="A18368" t="s">
        <v>4</v>
      </c>
      <c r="B18368" s="4" t="s">
        <v>5</v>
      </c>
      <c r="C18368" s="4" t="s">
        <v>13</v>
      </c>
      <c r="D18368" s="4" t="s">
        <v>13</v>
      </c>
      <c r="E18368" s="4" t="s">
        <v>13</v>
      </c>
      <c r="F18368" s="4" t="s">
        <v>9</v>
      </c>
      <c r="G18368" s="4" t="s">
        <v>13</v>
      </c>
      <c r="H18368" s="4" t="s">
        <v>13</v>
      </c>
      <c r="I18368" s="4" t="s">
        <v>84</v>
      </c>
    </row>
    <row r="18369" spans="1:9">
      <c r="A18369" t="n">
        <v>122194</v>
      </c>
      <c r="B18369" s="15" t="n">
        <v>5</v>
      </c>
      <c r="C18369" s="7" t="n">
        <v>35</v>
      </c>
      <c r="D18369" s="7" t="n">
        <v>0</v>
      </c>
      <c r="E18369" s="7" t="n">
        <v>0</v>
      </c>
      <c r="F18369" s="7" t="n">
        <v>45</v>
      </c>
      <c r="G18369" s="7" t="n">
        <v>2</v>
      </c>
      <c r="H18369" s="7" t="n">
        <v>1</v>
      </c>
      <c r="I18369" s="16" t="n">
        <f t="normal" ca="1">A18375</f>
        <v>0</v>
      </c>
    </row>
    <row r="18370" spans="1:9">
      <c r="A18370" t="s">
        <v>4</v>
      </c>
      <c r="B18370" s="4" t="s">
        <v>5</v>
      </c>
      <c r="C18370" s="4" t="s">
        <v>6</v>
      </c>
      <c r="D18370" s="4" t="s">
        <v>6</v>
      </c>
      <c r="E18370" s="4" t="s">
        <v>13</v>
      </c>
    </row>
    <row r="18371" spans="1:9">
      <c r="A18371" t="n">
        <v>122208</v>
      </c>
      <c r="B18371" s="45" t="n">
        <v>30</v>
      </c>
      <c r="C18371" s="7" t="s">
        <v>1271</v>
      </c>
      <c r="D18371" s="7" t="s">
        <v>12</v>
      </c>
      <c r="E18371" s="7" t="n">
        <v>0</v>
      </c>
    </row>
    <row r="18372" spans="1:9">
      <c r="A18372" t="s">
        <v>4</v>
      </c>
      <c r="B18372" s="4" t="s">
        <v>5</v>
      </c>
      <c r="C18372" s="4" t="s">
        <v>84</v>
      </c>
    </row>
    <row r="18373" spans="1:9">
      <c r="A18373" t="n">
        <v>122217</v>
      </c>
      <c r="B18373" s="29" t="n">
        <v>3</v>
      </c>
      <c r="C18373" s="16" t="n">
        <f t="normal" ca="1">A18385</f>
        <v>0</v>
      </c>
    </row>
    <row r="18374" spans="1:9">
      <c r="A18374" t="s">
        <v>4</v>
      </c>
      <c r="B18374" s="4" t="s">
        <v>5</v>
      </c>
      <c r="C18374" s="4" t="s">
        <v>10</v>
      </c>
    </row>
    <row r="18375" spans="1:9">
      <c r="A18375" t="n">
        <v>122222</v>
      </c>
      <c r="B18375" s="9" t="n">
        <v>12</v>
      </c>
      <c r="C18375" s="7" t="n">
        <v>1132</v>
      </c>
    </row>
    <row r="18376" spans="1:9">
      <c r="A18376" t="s">
        <v>4</v>
      </c>
      <c r="B18376" s="4" t="s">
        <v>5</v>
      </c>
      <c r="C18376" s="4" t="s">
        <v>10</v>
      </c>
    </row>
    <row r="18377" spans="1:9">
      <c r="A18377" t="n">
        <v>122225</v>
      </c>
      <c r="B18377" s="9" t="n">
        <v>12</v>
      </c>
      <c r="C18377" s="7" t="n">
        <v>840</v>
      </c>
    </row>
    <row r="18378" spans="1:9">
      <c r="A18378" t="s">
        <v>4</v>
      </c>
      <c r="B18378" s="4" t="s">
        <v>5</v>
      </c>
      <c r="C18378" s="4" t="s">
        <v>10</v>
      </c>
    </row>
    <row r="18379" spans="1:9">
      <c r="A18379" t="n">
        <v>122228</v>
      </c>
      <c r="B18379" s="17" t="n">
        <v>13</v>
      </c>
      <c r="C18379" s="7" t="n">
        <v>6502</v>
      </c>
    </row>
    <row r="18380" spans="1:9">
      <c r="A18380" t="s">
        <v>4</v>
      </c>
      <c r="B18380" s="4" t="s">
        <v>5</v>
      </c>
      <c r="C18380" s="4" t="s">
        <v>10</v>
      </c>
    </row>
    <row r="18381" spans="1:9">
      <c r="A18381" t="n">
        <v>122231</v>
      </c>
      <c r="B18381" s="17" t="n">
        <v>13</v>
      </c>
      <c r="C18381" s="7" t="n">
        <v>6403</v>
      </c>
    </row>
    <row r="18382" spans="1:9">
      <c r="A18382" t="s">
        <v>4</v>
      </c>
      <c r="B18382" s="4" t="s">
        <v>5</v>
      </c>
      <c r="C18382" s="4" t="s">
        <v>6</v>
      </c>
      <c r="D18382" s="4" t="s">
        <v>6</v>
      </c>
      <c r="E18382" s="4" t="s">
        <v>13</v>
      </c>
    </row>
    <row r="18383" spans="1:9">
      <c r="A18383" t="n">
        <v>122234</v>
      </c>
      <c r="B18383" s="45" t="n">
        <v>30</v>
      </c>
      <c r="C18383" s="7" t="s">
        <v>1605</v>
      </c>
      <c r="D18383" s="7" t="s">
        <v>12</v>
      </c>
      <c r="E18383" s="7" t="n">
        <v>0</v>
      </c>
    </row>
    <row r="18384" spans="1:9">
      <c r="A18384" t="s">
        <v>4</v>
      </c>
      <c r="B18384" s="4" t="s">
        <v>5</v>
      </c>
      <c r="C18384" s="4" t="s">
        <v>84</v>
      </c>
    </row>
    <row r="18385" spans="1:9">
      <c r="A18385" t="n">
        <v>122243</v>
      </c>
      <c r="B18385" s="29" t="n">
        <v>3</v>
      </c>
      <c r="C18385" s="16" t="n">
        <f t="normal" ca="1">A18567</f>
        <v>0</v>
      </c>
    </row>
    <row r="18386" spans="1:9">
      <c r="A18386" t="s">
        <v>4</v>
      </c>
      <c r="B18386" s="4" t="s">
        <v>5</v>
      </c>
      <c r="C18386" s="4" t="s">
        <v>13</v>
      </c>
      <c r="D18386" s="4" t="s">
        <v>10</v>
      </c>
      <c r="E18386" s="4" t="s">
        <v>9</v>
      </c>
    </row>
    <row r="18387" spans="1:9">
      <c r="A18387" t="n">
        <v>122248</v>
      </c>
      <c r="B18387" s="21" t="n">
        <v>101</v>
      </c>
      <c r="C18387" s="7" t="n">
        <v>0</v>
      </c>
      <c r="D18387" s="7" t="n">
        <v>255</v>
      </c>
      <c r="E18387" s="7" t="n">
        <v>1</v>
      </c>
    </row>
    <row r="18388" spans="1:9">
      <c r="A18388" t="s">
        <v>4</v>
      </c>
      <c r="B18388" s="4" t="s">
        <v>5</v>
      </c>
      <c r="C18388" s="4" t="s">
        <v>13</v>
      </c>
      <c r="D18388" s="4" t="s">
        <v>13</v>
      </c>
      <c r="E18388" s="4" t="s">
        <v>9</v>
      </c>
      <c r="F18388" s="4" t="s">
        <v>13</v>
      </c>
      <c r="G18388" s="4" t="s">
        <v>13</v>
      </c>
    </row>
    <row r="18389" spans="1:9">
      <c r="A18389" t="n">
        <v>122256</v>
      </c>
      <c r="B18389" s="25" t="n">
        <v>18</v>
      </c>
      <c r="C18389" s="7" t="n">
        <v>22</v>
      </c>
      <c r="D18389" s="7" t="n">
        <v>0</v>
      </c>
      <c r="E18389" s="7" t="n">
        <v>1</v>
      </c>
      <c r="F18389" s="7" t="n">
        <v>19</v>
      </c>
      <c r="G18389" s="7" t="n">
        <v>1</v>
      </c>
    </row>
    <row r="18390" spans="1:9">
      <c r="A18390" t="s">
        <v>4</v>
      </c>
      <c r="B18390" s="4" t="s">
        <v>5</v>
      </c>
      <c r="C18390" s="4" t="s">
        <v>10</v>
      </c>
    </row>
    <row r="18391" spans="1:9">
      <c r="A18391" t="n">
        <v>122265</v>
      </c>
      <c r="B18391" s="17" t="n">
        <v>13</v>
      </c>
      <c r="C18391" s="7" t="n">
        <v>10904</v>
      </c>
    </row>
    <row r="18392" spans="1:9">
      <c r="A18392" t="s">
        <v>4</v>
      </c>
      <c r="B18392" s="4" t="s">
        <v>5</v>
      </c>
      <c r="C18392" s="4" t="s">
        <v>10</v>
      </c>
    </row>
    <row r="18393" spans="1:9">
      <c r="A18393" t="n">
        <v>122268</v>
      </c>
      <c r="B18393" s="9" t="n">
        <v>12</v>
      </c>
      <c r="C18393" s="7" t="n">
        <v>8434</v>
      </c>
    </row>
    <row r="18394" spans="1:9">
      <c r="A18394" t="s">
        <v>4</v>
      </c>
      <c r="B18394" s="4" t="s">
        <v>5</v>
      </c>
      <c r="C18394" s="4" t="s">
        <v>6</v>
      </c>
      <c r="D18394" s="4" t="s">
        <v>6</v>
      </c>
      <c r="E18394" s="4" t="s">
        <v>13</v>
      </c>
    </row>
    <row r="18395" spans="1:9">
      <c r="A18395" t="n">
        <v>122271</v>
      </c>
      <c r="B18395" s="45" t="n">
        <v>30</v>
      </c>
      <c r="C18395" s="7" t="s">
        <v>1257</v>
      </c>
      <c r="D18395" s="7" t="s">
        <v>12</v>
      </c>
      <c r="E18395" s="7" t="n">
        <v>0</v>
      </c>
    </row>
    <row r="18396" spans="1:9">
      <c r="A18396" t="s">
        <v>4</v>
      </c>
      <c r="B18396" s="4" t="s">
        <v>5</v>
      </c>
      <c r="C18396" s="4" t="s">
        <v>84</v>
      </c>
    </row>
    <row r="18397" spans="1:9">
      <c r="A18397" t="n">
        <v>122280</v>
      </c>
      <c r="B18397" s="29" t="n">
        <v>3</v>
      </c>
      <c r="C18397" s="16" t="n">
        <f t="normal" ca="1">A18567</f>
        <v>0</v>
      </c>
    </row>
    <row r="18398" spans="1:9">
      <c r="A18398" t="s">
        <v>4</v>
      </c>
      <c r="B18398" s="4" t="s">
        <v>5</v>
      </c>
      <c r="C18398" s="4" t="s">
        <v>13</v>
      </c>
      <c r="D18398" s="4" t="s">
        <v>10</v>
      </c>
      <c r="E18398" s="4" t="s">
        <v>9</v>
      </c>
    </row>
    <row r="18399" spans="1:9">
      <c r="A18399" t="n">
        <v>122285</v>
      </c>
      <c r="B18399" s="21" t="n">
        <v>101</v>
      </c>
      <c r="C18399" s="7" t="n">
        <v>0</v>
      </c>
      <c r="D18399" s="7" t="n">
        <v>250</v>
      </c>
      <c r="E18399" s="7" t="n">
        <v>1</v>
      </c>
    </row>
    <row r="18400" spans="1:9">
      <c r="A18400" t="s">
        <v>4</v>
      </c>
      <c r="B18400" s="4" t="s">
        <v>5</v>
      </c>
      <c r="C18400" s="4" t="s">
        <v>13</v>
      </c>
      <c r="D18400" s="4" t="s">
        <v>10</v>
      </c>
      <c r="E18400" s="4" t="s">
        <v>9</v>
      </c>
    </row>
    <row r="18401" spans="1:7">
      <c r="A18401" t="n">
        <v>122293</v>
      </c>
      <c r="B18401" s="21" t="n">
        <v>101</v>
      </c>
      <c r="C18401" s="7" t="n">
        <v>0</v>
      </c>
      <c r="D18401" s="7" t="n">
        <v>255</v>
      </c>
      <c r="E18401" s="7" t="n">
        <v>1</v>
      </c>
    </row>
    <row r="18402" spans="1:7">
      <c r="A18402" t="s">
        <v>4</v>
      </c>
      <c r="B18402" s="4" t="s">
        <v>5</v>
      </c>
      <c r="C18402" s="4" t="s">
        <v>13</v>
      </c>
      <c r="D18402" s="4" t="s">
        <v>13</v>
      </c>
      <c r="E18402" s="4" t="s">
        <v>9</v>
      </c>
      <c r="F18402" s="4" t="s">
        <v>13</v>
      </c>
      <c r="G18402" s="4" t="s">
        <v>13</v>
      </c>
    </row>
    <row r="18403" spans="1:7">
      <c r="A18403" t="n">
        <v>122301</v>
      </c>
      <c r="B18403" s="25" t="n">
        <v>18</v>
      </c>
      <c r="C18403" s="7" t="n">
        <v>22</v>
      </c>
      <c r="D18403" s="7" t="n">
        <v>0</v>
      </c>
      <c r="E18403" s="7" t="n">
        <v>2</v>
      </c>
      <c r="F18403" s="7" t="n">
        <v>19</v>
      </c>
      <c r="G18403" s="7" t="n">
        <v>1</v>
      </c>
    </row>
    <row r="18404" spans="1:7">
      <c r="A18404" t="s">
        <v>4</v>
      </c>
      <c r="B18404" s="4" t="s">
        <v>5</v>
      </c>
      <c r="C18404" s="4" t="s">
        <v>10</v>
      </c>
    </row>
    <row r="18405" spans="1:7">
      <c r="A18405" t="n">
        <v>122310</v>
      </c>
      <c r="B18405" s="9" t="n">
        <v>12</v>
      </c>
      <c r="C18405" s="7" t="n">
        <v>8434</v>
      </c>
    </row>
    <row r="18406" spans="1:7">
      <c r="A18406" t="s">
        <v>4</v>
      </c>
      <c r="B18406" s="4" t="s">
        <v>5</v>
      </c>
      <c r="C18406" s="4" t="s">
        <v>10</v>
      </c>
    </row>
    <row r="18407" spans="1:7">
      <c r="A18407" t="n">
        <v>122313</v>
      </c>
      <c r="B18407" s="9" t="n">
        <v>12</v>
      </c>
      <c r="C18407" s="7" t="n">
        <v>10225</v>
      </c>
    </row>
    <row r="18408" spans="1:7">
      <c r="A18408" t="s">
        <v>4</v>
      </c>
      <c r="B18408" s="4" t="s">
        <v>5</v>
      </c>
      <c r="C18408" s="4" t="s">
        <v>10</v>
      </c>
    </row>
    <row r="18409" spans="1:7">
      <c r="A18409" t="n">
        <v>122316</v>
      </c>
      <c r="B18409" s="17" t="n">
        <v>13</v>
      </c>
      <c r="C18409" s="7" t="n">
        <v>10905</v>
      </c>
    </row>
    <row r="18410" spans="1:7">
      <c r="A18410" t="s">
        <v>4</v>
      </c>
      <c r="B18410" s="4" t="s">
        <v>5</v>
      </c>
      <c r="C18410" s="4" t="s">
        <v>10</v>
      </c>
    </row>
    <row r="18411" spans="1:7">
      <c r="A18411" t="n">
        <v>122319</v>
      </c>
      <c r="B18411" s="17" t="n">
        <v>13</v>
      </c>
      <c r="C18411" s="7" t="n">
        <v>10904</v>
      </c>
    </row>
    <row r="18412" spans="1:7">
      <c r="A18412" t="s">
        <v>4</v>
      </c>
      <c r="B18412" s="4" t="s">
        <v>5</v>
      </c>
      <c r="C18412" s="4" t="s">
        <v>10</v>
      </c>
    </row>
    <row r="18413" spans="1:7">
      <c r="A18413" t="n">
        <v>122322</v>
      </c>
      <c r="B18413" s="17" t="n">
        <v>13</v>
      </c>
      <c r="C18413" s="7" t="n">
        <v>10906</v>
      </c>
    </row>
    <row r="18414" spans="1:7">
      <c r="A18414" t="s">
        <v>4</v>
      </c>
      <c r="B18414" s="4" t="s">
        <v>5</v>
      </c>
      <c r="C18414" s="4" t="s">
        <v>10</v>
      </c>
    </row>
    <row r="18415" spans="1:7">
      <c r="A18415" t="n">
        <v>122325</v>
      </c>
      <c r="B18415" s="17" t="n">
        <v>13</v>
      </c>
      <c r="C18415" s="7" t="n">
        <v>10907</v>
      </c>
    </row>
    <row r="18416" spans="1:7">
      <c r="A18416" t="s">
        <v>4</v>
      </c>
      <c r="B18416" s="4" t="s">
        <v>5</v>
      </c>
      <c r="C18416" s="4" t="s">
        <v>10</v>
      </c>
    </row>
    <row r="18417" spans="1:7">
      <c r="A18417" t="n">
        <v>122328</v>
      </c>
      <c r="B18417" s="9" t="n">
        <v>12</v>
      </c>
      <c r="C18417" s="7" t="n">
        <v>10903</v>
      </c>
    </row>
    <row r="18418" spans="1:7">
      <c r="A18418" t="s">
        <v>4</v>
      </c>
      <c r="B18418" s="4" t="s">
        <v>5</v>
      </c>
      <c r="C18418" s="4" t="s">
        <v>6</v>
      </c>
      <c r="D18418" s="4" t="s">
        <v>6</v>
      </c>
      <c r="E18418" s="4" t="s">
        <v>13</v>
      </c>
    </row>
    <row r="18419" spans="1:7">
      <c r="A18419" t="n">
        <v>122331</v>
      </c>
      <c r="B18419" s="45" t="n">
        <v>30</v>
      </c>
      <c r="C18419" s="7" t="s">
        <v>1605</v>
      </c>
      <c r="D18419" s="7" t="s">
        <v>12</v>
      </c>
      <c r="E18419" s="7" t="n">
        <v>0</v>
      </c>
    </row>
    <row r="18420" spans="1:7">
      <c r="A18420" t="s">
        <v>4</v>
      </c>
      <c r="B18420" s="4" t="s">
        <v>5</v>
      </c>
      <c r="C18420" s="4" t="s">
        <v>84</v>
      </c>
    </row>
    <row r="18421" spans="1:7">
      <c r="A18421" t="n">
        <v>122340</v>
      </c>
      <c r="B18421" s="29" t="n">
        <v>3</v>
      </c>
      <c r="C18421" s="16" t="n">
        <f t="normal" ca="1">A18567</f>
        <v>0</v>
      </c>
    </row>
    <row r="18422" spans="1:7">
      <c r="A18422" t="s">
        <v>4</v>
      </c>
      <c r="B18422" s="4" t="s">
        <v>5</v>
      </c>
      <c r="C18422" s="4" t="s">
        <v>13</v>
      </c>
      <c r="D18422" s="4" t="s">
        <v>13</v>
      </c>
      <c r="E18422" s="4" t="s">
        <v>13</v>
      </c>
      <c r="F18422" s="4" t="s">
        <v>9</v>
      </c>
      <c r="G18422" s="4" t="s">
        <v>13</v>
      </c>
      <c r="H18422" s="4" t="s">
        <v>13</v>
      </c>
      <c r="I18422" s="4" t="s">
        <v>84</v>
      </c>
    </row>
    <row r="18423" spans="1:7">
      <c r="A18423" t="n">
        <v>122345</v>
      </c>
      <c r="B18423" s="15" t="n">
        <v>5</v>
      </c>
      <c r="C18423" s="7" t="n">
        <v>35</v>
      </c>
      <c r="D18423" s="7" t="n">
        <v>0</v>
      </c>
      <c r="E18423" s="7" t="n">
        <v>0</v>
      </c>
      <c r="F18423" s="7" t="n">
        <v>49</v>
      </c>
      <c r="G18423" s="7" t="n">
        <v>2</v>
      </c>
      <c r="H18423" s="7" t="n">
        <v>1</v>
      </c>
      <c r="I18423" s="16" t="n">
        <f t="normal" ca="1">A18429</f>
        <v>0</v>
      </c>
    </row>
    <row r="18424" spans="1:7">
      <c r="A18424" t="s">
        <v>4</v>
      </c>
      <c r="B18424" s="4" t="s">
        <v>5</v>
      </c>
      <c r="C18424" s="4" t="s">
        <v>10</v>
      </c>
    </row>
    <row r="18425" spans="1:7">
      <c r="A18425" t="n">
        <v>122359</v>
      </c>
      <c r="B18425" s="17" t="n">
        <v>13</v>
      </c>
      <c r="C18425" s="7" t="n">
        <v>10909</v>
      </c>
    </row>
    <row r="18426" spans="1:7">
      <c r="A18426" t="s">
        <v>4</v>
      </c>
      <c r="B18426" s="4" t="s">
        <v>5</v>
      </c>
      <c r="C18426" s="4" t="s">
        <v>84</v>
      </c>
    </row>
    <row r="18427" spans="1:7">
      <c r="A18427" t="n">
        <v>122362</v>
      </c>
      <c r="B18427" s="29" t="n">
        <v>3</v>
      </c>
      <c r="C18427" s="16" t="n">
        <f t="normal" ca="1">A18433</f>
        <v>0</v>
      </c>
    </row>
    <row r="18428" spans="1:7">
      <c r="A18428" t="s">
        <v>4</v>
      </c>
      <c r="B18428" s="4" t="s">
        <v>5</v>
      </c>
      <c r="C18428" s="4" t="s">
        <v>10</v>
      </c>
    </row>
    <row r="18429" spans="1:7">
      <c r="A18429" t="n">
        <v>122367</v>
      </c>
      <c r="B18429" s="9" t="n">
        <v>12</v>
      </c>
      <c r="C18429" s="7" t="n">
        <v>10906</v>
      </c>
    </row>
    <row r="18430" spans="1:7">
      <c r="A18430" t="s">
        <v>4</v>
      </c>
      <c r="B18430" s="4" t="s">
        <v>5</v>
      </c>
      <c r="C18430" s="4" t="s">
        <v>10</v>
      </c>
    </row>
    <row r="18431" spans="1:7">
      <c r="A18431" t="n">
        <v>122370</v>
      </c>
      <c r="B18431" s="9" t="n">
        <v>12</v>
      </c>
      <c r="C18431" s="7" t="n">
        <v>10909</v>
      </c>
    </row>
    <row r="18432" spans="1:7">
      <c r="A18432" t="s">
        <v>4</v>
      </c>
      <c r="B18432" s="4" t="s">
        <v>5</v>
      </c>
      <c r="C18432" s="4" t="s">
        <v>10</v>
      </c>
    </row>
    <row r="18433" spans="1:9">
      <c r="A18433" t="n">
        <v>122373</v>
      </c>
      <c r="B18433" s="9" t="n">
        <v>12</v>
      </c>
      <c r="C18433" s="7" t="n">
        <v>10691</v>
      </c>
    </row>
    <row r="18434" spans="1:9">
      <c r="A18434" t="s">
        <v>4</v>
      </c>
      <c r="B18434" s="4" t="s">
        <v>5</v>
      </c>
      <c r="C18434" s="4" t="s">
        <v>10</v>
      </c>
    </row>
    <row r="18435" spans="1:9">
      <c r="A18435" t="n">
        <v>122376</v>
      </c>
      <c r="B18435" s="9" t="n">
        <v>12</v>
      </c>
      <c r="C18435" s="7" t="n">
        <v>9722</v>
      </c>
    </row>
    <row r="18436" spans="1:9">
      <c r="A18436" t="s">
        <v>4</v>
      </c>
      <c r="B18436" s="4" t="s">
        <v>5</v>
      </c>
      <c r="C18436" s="4" t="s">
        <v>6</v>
      </c>
      <c r="D18436" s="4" t="s">
        <v>6</v>
      </c>
      <c r="E18436" s="4" t="s">
        <v>13</v>
      </c>
    </row>
    <row r="18437" spans="1:9">
      <c r="A18437" t="n">
        <v>122379</v>
      </c>
      <c r="B18437" s="45" t="n">
        <v>30</v>
      </c>
      <c r="C18437" s="7" t="s">
        <v>1608</v>
      </c>
      <c r="D18437" s="7" t="s">
        <v>12</v>
      </c>
      <c r="E18437" s="7" t="n">
        <v>0</v>
      </c>
    </row>
    <row r="18438" spans="1:9">
      <c r="A18438" t="s">
        <v>4</v>
      </c>
      <c r="B18438" s="4" t="s">
        <v>5</v>
      </c>
      <c r="C18438" s="4" t="s">
        <v>84</v>
      </c>
    </row>
    <row r="18439" spans="1:9">
      <c r="A18439" t="n">
        <v>122388</v>
      </c>
      <c r="B18439" s="29" t="n">
        <v>3</v>
      </c>
      <c r="C18439" s="16" t="n">
        <f t="normal" ca="1">A18567</f>
        <v>0</v>
      </c>
    </row>
    <row r="18440" spans="1:9">
      <c r="A18440" t="s">
        <v>4</v>
      </c>
      <c r="B18440" s="4" t="s">
        <v>5</v>
      </c>
      <c r="C18440" s="4" t="s">
        <v>13</v>
      </c>
      <c r="D18440" s="4" t="s">
        <v>6</v>
      </c>
    </row>
    <row r="18441" spans="1:9">
      <c r="A18441" t="n">
        <v>122393</v>
      </c>
      <c r="B18441" s="30" t="n">
        <v>2</v>
      </c>
      <c r="C18441" s="7" t="n">
        <v>0</v>
      </c>
      <c r="D18441" s="7" t="s">
        <v>1609</v>
      </c>
    </row>
    <row r="18442" spans="1:9">
      <c r="A18442" t="s">
        <v>4</v>
      </c>
      <c r="B18442" s="4" t="s">
        <v>5</v>
      </c>
      <c r="C18442" s="4" t="s">
        <v>84</v>
      </c>
    </row>
    <row r="18443" spans="1:9">
      <c r="A18443" t="n">
        <v>122412</v>
      </c>
      <c r="B18443" s="29" t="n">
        <v>3</v>
      </c>
      <c r="C18443" s="16" t="n">
        <f t="normal" ca="1">A18567</f>
        <v>0</v>
      </c>
    </row>
    <row r="18444" spans="1:9">
      <c r="A18444" t="s">
        <v>4</v>
      </c>
      <c r="B18444" s="4" t="s">
        <v>5</v>
      </c>
      <c r="C18444" s="4" t="s">
        <v>10</v>
      </c>
    </row>
    <row r="18445" spans="1:9">
      <c r="A18445" t="n">
        <v>122417</v>
      </c>
      <c r="B18445" s="9" t="n">
        <v>12</v>
      </c>
      <c r="C18445" s="7" t="n">
        <v>9712</v>
      </c>
    </row>
    <row r="18446" spans="1:9">
      <c r="A18446" t="s">
        <v>4</v>
      </c>
      <c r="B18446" s="4" t="s">
        <v>5</v>
      </c>
      <c r="C18446" s="4" t="s">
        <v>10</v>
      </c>
    </row>
    <row r="18447" spans="1:9">
      <c r="A18447" t="n">
        <v>122420</v>
      </c>
      <c r="B18447" s="17" t="n">
        <v>13</v>
      </c>
      <c r="C18447" s="7" t="n">
        <v>9713</v>
      </c>
    </row>
    <row r="18448" spans="1:9">
      <c r="A18448" t="s">
        <v>4</v>
      </c>
      <c r="B18448" s="4" t="s">
        <v>5</v>
      </c>
      <c r="C18448" s="4" t="s">
        <v>10</v>
      </c>
    </row>
    <row r="18449" spans="1:5">
      <c r="A18449" t="n">
        <v>122423</v>
      </c>
      <c r="B18449" s="17" t="n">
        <v>13</v>
      </c>
      <c r="C18449" s="7" t="n">
        <v>10397</v>
      </c>
    </row>
    <row r="18450" spans="1:5">
      <c r="A18450" t="s">
        <v>4</v>
      </c>
      <c r="B18450" s="4" t="s">
        <v>5</v>
      </c>
      <c r="C18450" s="4" t="s">
        <v>6</v>
      </c>
      <c r="D18450" s="4" t="s">
        <v>6</v>
      </c>
      <c r="E18450" s="4" t="s">
        <v>13</v>
      </c>
    </row>
    <row r="18451" spans="1:5">
      <c r="A18451" t="n">
        <v>122426</v>
      </c>
      <c r="B18451" s="45" t="n">
        <v>30</v>
      </c>
      <c r="C18451" s="7" t="s">
        <v>1607</v>
      </c>
      <c r="D18451" s="7" t="s">
        <v>12</v>
      </c>
      <c r="E18451" s="7" t="n">
        <v>0</v>
      </c>
    </row>
    <row r="18452" spans="1:5">
      <c r="A18452" t="s">
        <v>4</v>
      </c>
      <c r="B18452" s="4" t="s">
        <v>5</v>
      </c>
      <c r="C18452" s="4" t="s">
        <v>84</v>
      </c>
    </row>
    <row r="18453" spans="1:5">
      <c r="A18453" t="n">
        <v>122435</v>
      </c>
      <c r="B18453" s="29" t="n">
        <v>3</v>
      </c>
      <c r="C18453" s="16" t="n">
        <f t="normal" ca="1">A18567</f>
        <v>0</v>
      </c>
    </row>
    <row r="18454" spans="1:5">
      <c r="A18454" t="s">
        <v>4</v>
      </c>
      <c r="B18454" s="4" t="s">
        <v>5</v>
      </c>
      <c r="C18454" s="4" t="s">
        <v>13</v>
      </c>
      <c r="D18454" s="4" t="s">
        <v>13</v>
      </c>
      <c r="E18454" s="4" t="s">
        <v>9</v>
      </c>
      <c r="F18454" s="4" t="s">
        <v>13</v>
      </c>
      <c r="G18454" s="4" t="s">
        <v>13</v>
      </c>
    </row>
    <row r="18455" spans="1:5">
      <c r="A18455" t="n">
        <v>122440</v>
      </c>
      <c r="B18455" s="25" t="n">
        <v>18</v>
      </c>
      <c r="C18455" s="7" t="n">
        <v>3</v>
      </c>
      <c r="D18455" s="7" t="n">
        <v>0</v>
      </c>
      <c r="E18455" s="7" t="n">
        <v>6</v>
      </c>
      <c r="F18455" s="7" t="n">
        <v>19</v>
      </c>
      <c r="G18455" s="7" t="n">
        <v>1</v>
      </c>
    </row>
    <row r="18456" spans="1:5">
      <c r="A18456" t="s">
        <v>4</v>
      </c>
      <c r="B18456" s="4" t="s">
        <v>5</v>
      </c>
      <c r="C18456" s="4" t="s">
        <v>10</v>
      </c>
    </row>
    <row r="18457" spans="1:5">
      <c r="A18457" t="n">
        <v>122449</v>
      </c>
      <c r="B18457" s="9" t="n">
        <v>12</v>
      </c>
      <c r="C18457" s="7" t="n">
        <v>10225</v>
      </c>
    </row>
    <row r="18458" spans="1:5">
      <c r="A18458" t="s">
        <v>4</v>
      </c>
      <c r="B18458" s="4" t="s">
        <v>5</v>
      </c>
      <c r="C18458" s="4" t="s">
        <v>10</v>
      </c>
    </row>
    <row r="18459" spans="1:5">
      <c r="A18459" t="n">
        <v>122452</v>
      </c>
      <c r="B18459" s="9" t="n">
        <v>12</v>
      </c>
      <c r="C18459" s="7" t="n">
        <v>10397</v>
      </c>
    </row>
    <row r="18460" spans="1:5">
      <c r="A18460" t="s">
        <v>4</v>
      </c>
      <c r="B18460" s="4" t="s">
        <v>5</v>
      </c>
      <c r="C18460" s="4" t="s">
        <v>10</v>
      </c>
    </row>
    <row r="18461" spans="1:5">
      <c r="A18461" t="n">
        <v>122455</v>
      </c>
      <c r="B18461" s="17" t="n">
        <v>13</v>
      </c>
      <c r="C18461" s="7" t="n">
        <v>10398</v>
      </c>
    </row>
    <row r="18462" spans="1:5">
      <c r="A18462" t="s">
        <v>4</v>
      </c>
      <c r="B18462" s="4" t="s">
        <v>5</v>
      </c>
      <c r="C18462" s="4" t="s">
        <v>10</v>
      </c>
    </row>
    <row r="18463" spans="1:5">
      <c r="A18463" t="n">
        <v>122458</v>
      </c>
      <c r="B18463" s="17" t="n">
        <v>13</v>
      </c>
      <c r="C18463" s="7" t="n">
        <v>10399</v>
      </c>
    </row>
    <row r="18464" spans="1:5">
      <c r="A18464" t="s">
        <v>4</v>
      </c>
      <c r="B18464" s="4" t="s">
        <v>5</v>
      </c>
      <c r="C18464" s="4" t="s">
        <v>10</v>
      </c>
    </row>
    <row r="18465" spans="1:7">
      <c r="A18465" t="n">
        <v>122461</v>
      </c>
      <c r="B18465" s="17" t="n">
        <v>13</v>
      </c>
      <c r="C18465" s="7" t="n">
        <v>10400</v>
      </c>
    </row>
    <row r="18466" spans="1:7">
      <c r="A18466" t="s">
        <v>4</v>
      </c>
      <c r="B18466" s="4" t="s">
        <v>5</v>
      </c>
      <c r="C18466" s="4" t="s">
        <v>10</v>
      </c>
    </row>
    <row r="18467" spans="1:7">
      <c r="A18467" t="n">
        <v>122464</v>
      </c>
      <c r="B18467" s="17" t="n">
        <v>13</v>
      </c>
      <c r="C18467" s="7" t="n">
        <v>10401</v>
      </c>
    </row>
    <row r="18468" spans="1:7">
      <c r="A18468" t="s">
        <v>4</v>
      </c>
      <c r="B18468" s="4" t="s">
        <v>5</v>
      </c>
      <c r="C18468" s="4" t="s">
        <v>10</v>
      </c>
    </row>
    <row r="18469" spans="1:7">
      <c r="A18469" t="n">
        <v>122467</v>
      </c>
      <c r="B18469" s="9" t="n">
        <v>12</v>
      </c>
      <c r="C18469" s="7" t="n">
        <v>10382</v>
      </c>
    </row>
    <row r="18470" spans="1:7">
      <c r="A18470" t="s">
        <v>4</v>
      </c>
      <c r="B18470" s="4" t="s">
        <v>5</v>
      </c>
      <c r="C18470" s="4" t="s">
        <v>10</v>
      </c>
    </row>
    <row r="18471" spans="1:7">
      <c r="A18471" t="n">
        <v>122470</v>
      </c>
      <c r="B18471" s="9" t="n">
        <v>12</v>
      </c>
      <c r="C18471" s="7" t="n">
        <v>10383</v>
      </c>
    </row>
    <row r="18472" spans="1:7">
      <c r="A18472" t="s">
        <v>4</v>
      </c>
      <c r="B18472" s="4" t="s">
        <v>5</v>
      </c>
      <c r="C18472" s="4" t="s">
        <v>10</v>
      </c>
    </row>
    <row r="18473" spans="1:7">
      <c r="A18473" t="n">
        <v>122473</v>
      </c>
      <c r="B18473" s="9" t="n">
        <v>12</v>
      </c>
      <c r="C18473" s="7" t="n">
        <v>10384</v>
      </c>
    </row>
    <row r="18474" spans="1:7">
      <c r="A18474" t="s">
        <v>4</v>
      </c>
      <c r="B18474" s="4" t="s">
        <v>5</v>
      </c>
      <c r="C18474" s="4" t="s">
        <v>10</v>
      </c>
    </row>
    <row r="18475" spans="1:7">
      <c r="A18475" t="n">
        <v>122476</v>
      </c>
      <c r="B18475" s="9" t="n">
        <v>12</v>
      </c>
      <c r="C18475" s="7" t="n">
        <v>10385</v>
      </c>
    </row>
    <row r="18476" spans="1:7">
      <c r="A18476" t="s">
        <v>4</v>
      </c>
      <c r="B18476" s="4" t="s">
        <v>5</v>
      </c>
      <c r="C18476" s="4" t="s">
        <v>10</v>
      </c>
    </row>
    <row r="18477" spans="1:7">
      <c r="A18477" t="n">
        <v>122479</v>
      </c>
      <c r="B18477" s="9" t="n">
        <v>12</v>
      </c>
      <c r="C18477" s="7" t="n">
        <v>10386</v>
      </c>
    </row>
    <row r="18478" spans="1:7">
      <c r="A18478" t="s">
        <v>4</v>
      </c>
      <c r="B18478" s="4" t="s">
        <v>5</v>
      </c>
      <c r="C18478" s="4" t="s">
        <v>13</v>
      </c>
      <c r="D18478" s="4" t="s">
        <v>6</v>
      </c>
    </row>
    <row r="18479" spans="1:7">
      <c r="A18479" t="n">
        <v>122482</v>
      </c>
      <c r="B18479" s="30" t="n">
        <v>2</v>
      </c>
      <c r="C18479" s="7" t="n">
        <v>11</v>
      </c>
      <c r="D18479" s="7" t="s">
        <v>1610</v>
      </c>
    </row>
    <row r="18480" spans="1:7">
      <c r="A18480" t="s">
        <v>4</v>
      </c>
      <c r="B18480" s="4" t="s">
        <v>5</v>
      </c>
      <c r="C18480" s="4" t="s">
        <v>13</v>
      </c>
      <c r="D18480" s="4" t="s">
        <v>13</v>
      </c>
      <c r="E18480" s="4" t="s">
        <v>9</v>
      </c>
      <c r="F18480" s="4" t="s">
        <v>13</v>
      </c>
      <c r="G18480" s="4" t="s">
        <v>13</v>
      </c>
    </row>
    <row r="18481" spans="1:7">
      <c r="A18481" t="n">
        <v>122503</v>
      </c>
      <c r="B18481" s="25" t="n">
        <v>18</v>
      </c>
      <c r="C18481" s="7" t="n">
        <v>15</v>
      </c>
      <c r="D18481" s="7" t="n">
        <v>0</v>
      </c>
      <c r="E18481" s="7" t="n">
        <v>20</v>
      </c>
      <c r="F18481" s="7" t="n">
        <v>19</v>
      </c>
      <c r="G18481" s="7" t="n">
        <v>1</v>
      </c>
    </row>
    <row r="18482" spans="1:7">
      <c r="A18482" t="s">
        <v>4</v>
      </c>
      <c r="B18482" s="4" t="s">
        <v>5</v>
      </c>
      <c r="C18482" s="4" t="s">
        <v>6</v>
      </c>
      <c r="D18482" s="4" t="s">
        <v>6</v>
      </c>
      <c r="E18482" s="4" t="s">
        <v>13</v>
      </c>
    </row>
    <row r="18483" spans="1:7">
      <c r="A18483" t="n">
        <v>122512</v>
      </c>
      <c r="B18483" s="45" t="n">
        <v>30</v>
      </c>
      <c r="C18483" s="7" t="s">
        <v>1611</v>
      </c>
      <c r="D18483" s="7" t="s">
        <v>12</v>
      </c>
      <c r="E18483" s="7" t="n">
        <v>0</v>
      </c>
    </row>
    <row r="18484" spans="1:7">
      <c r="A18484" t="s">
        <v>4</v>
      </c>
      <c r="B18484" s="4" t="s">
        <v>5</v>
      </c>
      <c r="C18484" s="4" t="s">
        <v>84</v>
      </c>
    </row>
    <row r="18485" spans="1:7">
      <c r="A18485" t="n">
        <v>122521</v>
      </c>
      <c r="B18485" s="29" t="n">
        <v>3</v>
      </c>
      <c r="C18485" s="16" t="n">
        <f t="normal" ca="1">A18567</f>
        <v>0</v>
      </c>
    </row>
    <row r="18486" spans="1:7">
      <c r="A18486" t="s">
        <v>4</v>
      </c>
      <c r="B18486" s="4" t="s">
        <v>5</v>
      </c>
      <c r="C18486" s="4" t="s">
        <v>10</v>
      </c>
    </row>
    <row r="18487" spans="1:7">
      <c r="A18487" t="n">
        <v>122526</v>
      </c>
      <c r="B18487" s="9" t="n">
        <v>12</v>
      </c>
      <c r="C18487" s="7" t="n">
        <v>10224</v>
      </c>
    </row>
    <row r="18488" spans="1:7">
      <c r="A18488" t="s">
        <v>4</v>
      </c>
      <c r="B18488" s="4" t="s">
        <v>5</v>
      </c>
      <c r="C18488" s="4" t="s">
        <v>10</v>
      </c>
    </row>
    <row r="18489" spans="1:7">
      <c r="A18489" t="n">
        <v>122529</v>
      </c>
      <c r="B18489" s="9" t="n">
        <v>12</v>
      </c>
      <c r="C18489" s="7" t="n">
        <v>10225</v>
      </c>
    </row>
    <row r="18490" spans="1:7">
      <c r="A18490" t="s">
        <v>4</v>
      </c>
      <c r="B18490" s="4" t="s">
        <v>5</v>
      </c>
      <c r="C18490" s="4" t="s">
        <v>10</v>
      </c>
    </row>
    <row r="18491" spans="1:7">
      <c r="A18491" t="n">
        <v>122532</v>
      </c>
      <c r="B18491" s="17" t="n">
        <v>13</v>
      </c>
      <c r="C18491" s="7" t="n">
        <v>10992</v>
      </c>
    </row>
    <row r="18492" spans="1:7">
      <c r="A18492" t="s">
        <v>4</v>
      </c>
      <c r="B18492" s="4" t="s">
        <v>5</v>
      </c>
      <c r="C18492" s="4" t="s">
        <v>10</v>
      </c>
    </row>
    <row r="18493" spans="1:7">
      <c r="A18493" t="n">
        <v>122535</v>
      </c>
      <c r="B18493" s="17" t="n">
        <v>13</v>
      </c>
      <c r="C18493" s="7" t="n">
        <v>10378</v>
      </c>
    </row>
    <row r="18494" spans="1:7">
      <c r="A18494" t="s">
        <v>4</v>
      </c>
      <c r="B18494" s="4" t="s">
        <v>5</v>
      </c>
      <c r="C18494" s="4" t="s">
        <v>6</v>
      </c>
      <c r="D18494" s="4" t="s">
        <v>6</v>
      </c>
      <c r="E18494" s="4" t="s">
        <v>13</v>
      </c>
    </row>
    <row r="18495" spans="1:7">
      <c r="A18495" t="n">
        <v>122538</v>
      </c>
      <c r="B18495" s="45" t="n">
        <v>30</v>
      </c>
      <c r="C18495" s="7" t="s">
        <v>1612</v>
      </c>
      <c r="D18495" s="7" t="s">
        <v>12</v>
      </c>
      <c r="E18495" s="7" t="n">
        <v>0</v>
      </c>
    </row>
    <row r="18496" spans="1:7">
      <c r="A18496" t="s">
        <v>4</v>
      </c>
      <c r="B18496" s="4" t="s">
        <v>5</v>
      </c>
      <c r="C18496" s="4" t="s">
        <v>84</v>
      </c>
    </row>
    <row r="18497" spans="1:7">
      <c r="A18497" t="n">
        <v>122547</v>
      </c>
      <c r="B18497" s="29" t="n">
        <v>3</v>
      </c>
      <c r="C18497" s="16" t="n">
        <f t="normal" ca="1">A18567</f>
        <v>0</v>
      </c>
    </row>
    <row r="18498" spans="1:7">
      <c r="A18498" t="s">
        <v>4</v>
      </c>
      <c r="B18498" s="4" t="s">
        <v>5</v>
      </c>
      <c r="C18498" s="4" t="s">
        <v>10</v>
      </c>
    </row>
    <row r="18499" spans="1:7">
      <c r="A18499" t="n">
        <v>122552</v>
      </c>
      <c r="B18499" s="9" t="n">
        <v>12</v>
      </c>
      <c r="C18499" s="7" t="n">
        <v>10624</v>
      </c>
    </row>
    <row r="18500" spans="1:7">
      <c r="A18500" t="s">
        <v>4</v>
      </c>
      <c r="B18500" s="4" t="s">
        <v>5</v>
      </c>
      <c r="C18500" s="4" t="s">
        <v>10</v>
      </c>
    </row>
    <row r="18501" spans="1:7">
      <c r="A18501" t="n">
        <v>122555</v>
      </c>
      <c r="B18501" s="9" t="n">
        <v>12</v>
      </c>
      <c r="C18501" s="7" t="n">
        <v>10628</v>
      </c>
    </row>
    <row r="18502" spans="1:7">
      <c r="A18502" t="s">
        <v>4</v>
      </c>
      <c r="B18502" s="4" t="s">
        <v>5</v>
      </c>
      <c r="C18502" s="4" t="s">
        <v>10</v>
      </c>
    </row>
    <row r="18503" spans="1:7">
      <c r="A18503" t="n">
        <v>122558</v>
      </c>
      <c r="B18503" s="9" t="n">
        <v>12</v>
      </c>
      <c r="C18503" s="7" t="n">
        <v>10637</v>
      </c>
    </row>
    <row r="18504" spans="1:7">
      <c r="A18504" t="s">
        <v>4</v>
      </c>
      <c r="B18504" s="4" t="s">
        <v>5</v>
      </c>
      <c r="C18504" s="4" t="s">
        <v>10</v>
      </c>
    </row>
    <row r="18505" spans="1:7">
      <c r="A18505" t="n">
        <v>122561</v>
      </c>
      <c r="B18505" s="9" t="n">
        <v>12</v>
      </c>
      <c r="C18505" s="7" t="n">
        <v>10641</v>
      </c>
    </row>
    <row r="18506" spans="1:7">
      <c r="A18506" t="s">
        <v>4</v>
      </c>
      <c r="B18506" s="4" t="s">
        <v>5</v>
      </c>
      <c r="C18506" s="4" t="s">
        <v>10</v>
      </c>
    </row>
    <row r="18507" spans="1:7">
      <c r="A18507" t="n">
        <v>122564</v>
      </c>
      <c r="B18507" s="9" t="n">
        <v>12</v>
      </c>
      <c r="C18507" s="7" t="n">
        <v>10643</v>
      </c>
    </row>
    <row r="18508" spans="1:7">
      <c r="A18508" t="s">
        <v>4</v>
      </c>
      <c r="B18508" s="4" t="s">
        <v>5</v>
      </c>
      <c r="C18508" s="4" t="s">
        <v>10</v>
      </c>
    </row>
    <row r="18509" spans="1:7">
      <c r="A18509" t="n">
        <v>122567</v>
      </c>
      <c r="B18509" s="9" t="n">
        <v>12</v>
      </c>
      <c r="C18509" s="7" t="n">
        <v>10653</v>
      </c>
    </row>
    <row r="18510" spans="1:7">
      <c r="A18510" t="s">
        <v>4</v>
      </c>
      <c r="B18510" s="4" t="s">
        <v>5</v>
      </c>
      <c r="C18510" s="4" t="s">
        <v>10</v>
      </c>
    </row>
    <row r="18511" spans="1:7">
      <c r="A18511" t="n">
        <v>122570</v>
      </c>
      <c r="B18511" s="9" t="n">
        <v>12</v>
      </c>
      <c r="C18511" s="7" t="n">
        <v>10654</v>
      </c>
    </row>
    <row r="18512" spans="1:7">
      <c r="A18512" t="s">
        <v>4</v>
      </c>
      <c r="B18512" s="4" t="s">
        <v>5</v>
      </c>
      <c r="C18512" s="4" t="s">
        <v>10</v>
      </c>
    </row>
    <row r="18513" spans="1:3">
      <c r="A18513" t="n">
        <v>122573</v>
      </c>
      <c r="B18513" s="9" t="n">
        <v>12</v>
      </c>
      <c r="C18513" s="7" t="n">
        <v>10660</v>
      </c>
    </row>
    <row r="18514" spans="1:3">
      <c r="A18514" t="s">
        <v>4</v>
      </c>
      <c r="B18514" s="4" t="s">
        <v>5</v>
      </c>
      <c r="C18514" s="4" t="s">
        <v>10</v>
      </c>
    </row>
    <row r="18515" spans="1:3">
      <c r="A18515" t="n">
        <v>122576</v>
      </c>
      <c r="B18515" s="9" t="n">
        <v>12</v>
      </c>
      <c r="C18515" s="7" t="n">
        <v>10665</v>
      </c>
    </row>
    <row r="18516" spans="1:3">
      <c r="A18516" t="s">
        <v>4</v>
      </c>
      <c r="B18516" s="4" t="s">
        <v>5</v>
      </c>
      <c r="C18516" s="4" t="s">
        <v>10</v>
      </c>
    </row>
    <row r="18517" spans="1:3">
      <c r="A18517" t="n">
        <v>122579</v>
      </c>
      <c r="B18517" s="9" t="n">
        <v>12</v>
      </c>
      <c r="C18517" s="7" t="n">
        <v>10671</v>
      </c>
    </row>
    <row r="18518" spans="1:3">
      <c r="A18518" t="s">
        <v>4</v>
      </c>
      <c r="B18518" s="4" t="s">
        <v>5</v>
      </c>
      <c r="C18518" s="4" t="s">
        <v>10</v>
      </c>
    </row>
    <row r="18519" spans="1:3">
      <c r="A18519" t="n">
        <v>122582</v>
      </c>
      <c r="B18519" s="9" t="n">
        <v>12</v>
      </c>
      <c r="C18519" s="7" t="n">
        <v>10675</v>
      </c>
    </row>
    <row r="18520" spans="1:3">
      <c r="A18520" t="s">
        <v>4</v>
      </c>
      <c r="B18520" s="4" t="s">
        <v>5</v>
      </c>
      <c r="C18520" s="4" t="s">
        <v>10</v>
      </c>
    </row>
    <row r="18521" spans="1:3">
      <c r="A18521" t="n">
        <v>122585</v>
      </c>
      <c r="B18521" s="9" t="n">
        <v>12</v>
      </c>
      <c r="C18521" s="7" t="n">
        <v>10676</v>
      </c>
    </row>
    <row r="18522" spans="1:3">
      <c r="A18522" t="s">
        <v>4</v>
      </c>
      <c r="B18522" s="4" t="s">
        <v>5</v>
      </c>
      <c r="C18522" s="4" t="s">
        <v>10</v>
      </c>
    </row>
    <row r="18523" spans="1:3">
      <c r="A18523" t="n">
        <v>122588</v>
      </c>
      <c r="B18523" s="9" t="n">
        <v>12</v>
      </c>
      <c r="C18523" s="7" t="n">
        <v>10682</v>
      </c>
    </row>
    <row r="18524" spans="1:3">
      <c r="A18524" t="s">
        <v>4</v>
      </c>
      <c r="B18524" s="4" t="s">
        <v>5</v>
      </c>
      <c r="C18524" s="4" t="s">
        <v>10</v>
      </c>
    </row>
    <row r="18525" spans="1:3">
      <c r="A18525" t="n">
        <v>122591</v>
      </c>
      <c r="B18525" s="9" t="n">
        <v>12</v>
      </c>
      <c r="C18525" s="7" t="n">
        <v>10686</v>
      </c>
    </row>
    <row r="18526" spans="1:3">
      <c r="A18526" t="s">
        <v>4</v>
      </c>
      <c r="B18526" s="4" t="s">
        <v>5</v>
      </c>
      <c r="C18526" s="4" t="s">
        <v>10</v>
      </c>
    </row>
    <row r="18527" spans="1:3">
      <c r="A18527" t="n">
        <v>122594</v>
      </c>
      <c r="B18527" s="9" t="n">
        <v>12</v>
      </c>
      <c r="C18527" s="7" t="n">
        <v>10688</v>
      </c>
    </row>
    <row r="18528" spans="1:3">
      <c r="A18528" t="s">
        <v>4</v>
      </c>
      <c r="B18528" s="4" t="s">
        <v>5</v>
      </c>
      <c r="C18528" s="4" t="s">
        <v>10</v>
      </c>
    </row>
    <row r="18529" spans="1:3">
      <c r="A18529" t="n">
        <v>122597</v>
      </c>
      <c r="B18529" s="9" t="n">
        <v>12</v>
      </c>
      <c r="C18529" s="7" t="n">
        <v>10691</v>
      </c>
    </row>
    <row r="18530" spans="1:3">
      <c r="A18530" t="s">
        <v>4</v>
      </c>
      <c r="B18530" s="4" t="s">
        <v>5</v>
      </c>
      <c r="C18530" s="4" t="s">
        <v>10</v>
      </c>
    </row>
    <row r="18531" spans="1:3">
      <c r="A18531" t="n">
        <v>122600</v>
      </c>
      <c r="B18531" s="9" t="n">
        <v>12</v>
      </c>
      <c r="C18531" s="7" t="n">
        <v>10692</v>
      </c>
    </row>
    <row r="18532" spans="1:3">
      <c r="A18532" t="s">
        <v>4</v>
      </c>
      <c r="B18532" s="4" t="s">
        <v>5</v>
      </c>
      <c r="C18532" s="4" t="s">
        <v>10</v>
      </c>
    </row>
    <row r="18533" spans="1:3">
      <c r="A18533" t="n">
        <v>122603</v>
      </c>
      <c r="B18533" s="9" t="n">
        <v>12</v>
      </c>
      <c r="C18533" s="7" t="n">
        <v>10696</v>
      </c>
    </row>
    <row r="18534" spans="1:3">
      <c r="A18534" t="s">
        <v>4</v>
      </c>
      <c r="B18534" s="4" t="s">
        <v>5</v>
      </c>
      <c r="C18534" s="4" t="s">
        <v>10</v>
      </c>
    </row>
    <row r="18535" spans="1:3">
      <c r="A18535" t="n">
        <v>122606</v>
      </c>
      <c r="B18535" s="9" t="n">
        <v>12</v>
      </c>
      <c r="C18535" s="7" t="n">
        <v>10698</v>
      </c>
    </row>
    <row r="18536" spans="1:3">
      <c r="A18536" t="s">
        <v>4</v>
      </c>
      <c r="B18536" s="4" t="s">
        <v>5</v>
      </c>
      <c r="C18536" s="4" t="s">
        <v>10</v>
      </c>
    </row>
    <row r="18537" spans="1:3">
      <c r="A18537" t="n">
        <v>122609</v>
      </c>
      <c r="B18537" s="9" t="n">
        <v>12</v>
      </c>
      <c r="C18537" s="7" t="n">
        <v>10706</v>
      </c>
    </row>
    <row r="18538" spans="1:3">
      <c r="A18538" t="s">
        <v>4</v>
      </c>
      <c r="B18538" s="4" t="s">
        <v>5</v>
      </c>
      <c r="C18538" s="4" t="s">
        <v>10</v>
      </c>
    </row>
    <row r="18539" spans="1:3">
      <c r="A18539" t="n">
        <v>122612</v>
      </c>
      <c r="B18539" s="9" t="n">
        <v>12</v>
      </c>
      <c r="C18539" s="7" t="n">
        <v>10708</v>
      </c>
    </row>
    <row r="18540" spans="1:3">
      <c r="A18540" t="s">
        <v>4</v>
      </c>
      <c r="B18540" s="4" t="s">
        <v>5</v>
      </c>
      <c r="C18540" s="4" t="s">
        <v>10</v>
      </c>
    </row>
    <row r="18541" spans="1:3">
      <c r="A18541" t="n">
        <v>122615</v>
      </c>
      <c r="B18541" s="9" t="n">
        <v>12</v>
      </c>
      <c r="C18541" s="7" t="n">
        <v>10711</v>
      </c>
    </row>
    <row r="18542" spans="1:3">
      <c r="A18542" t="s">
        <v>4</v>
      </c>
      <c r="B18542" s="4" t="s">
        <v>5</v>
      </c>
      <c r="C18542" s="4" t="s">
        <v>10</v>
      </c>
    </row>
    <row r="18543" spans="1:3">
      <c r="A18543" t="n">
        <v>122618</v>
      </c>
      <c r="B18543" s="9" t="n">
        <v>12</v>
      </c>
      <c r="C18543" s="7" t="n">
        <v>10224</v>
      </c>
    </row>
    <row r="18544" spans="1:3">
      <c r="A18544" t="s">
        <v>4</v>
      </c>
      <c r="B18544" s="4" t="s">
        <v>5</v>
      </c>
      <c r="C18544" s="4" t="s">
        <v>10</v>
      </c>
    </row>
    <row r="18545" spans="1:3">
      <c r="A18545" t="n">
        <v>122621</v>
      </c>
      <c r="B18545" s="9" t="n">
        <v>12</v>
      </c>
      <c r="C18545" s="7" t="n">
        <v>10225</v>
      </c>
    </row>
    <row r="18546" spans="1:3">
      <c r="A18546" t="s">
        <v>4</v>
      </c>
      <c r="B18546" s="4" t="s">
        <v>5</v>
      </c>
      <c r="C18546" s="4" t="s">
        <v>10</v>
      </c>
    </row>
    <row r="18547" spans="1:3">
      <c r="A18547" t="n">
        <v>122624</v>
      </c>
      <c r="B18547" s="17" t="n">
        <v>13</v>
      </c>
      <c r="C18547" s="7" t="n">
        <v>10992</v>
      </c>
    </row>
    <row r="18548" spans="1:3">
      <c r="A18548" t="s">
        <v>4</v>
      </c>
      <c r="B18548" s="4" t="s">
        <v>5</v>
      </c>
      <c r="C18548" s="4" t="s">
        <v>10</v>
      </c>
    </row>
    <row r="18549" spans="1:3">
      <c r="A18549" t="n">
        <v>122627</v>
      </c>
      <c r="B18549" s="17" t="n">
        <v>13</v>
      </c>
      <c r="C18549" s="7" t="n">
        <v>10379</v>
      </c>
    </row>
    <row r="18550" spans="1:3">
      <c r="A18550" t="s">
        <v>4</v>
      </c>
      <c r="B18550" s="4" t="s">
        <v>5</v>
      </c>
      <c r="C18550" s="4" t="s">
        <v>6</v>
      </c>
      <c r="D18550" s="4" t="s">
        <v>6</v>
      </c>
      <c r="E18550" s="4" t="s">
        <v>13</v>
      </c>
    </row>
    <row r="18551" spans="1:3">
      <c r="A18551" t="n">
        <v>122630</v>
      </c>
      <c r="B18551" s="45" t="n">
        <v>30</v>
      </c>
      <c r="C18551" s="7" t="s">
        <v>1272</v>
      </c>
      <c r="D18551" s="7" t="s">
        <v>12</v>
      </c>
      <c r="E18551" s="7" t="n">
        <v>0</v>
      </c>
    </row>
    <row r="18552" spans="1:3">
      <c r="A18552" t="s">
        <v>4</v>
      </c>
      <c r="B18552" s="4" t="s">
        <v>5</v>
      </c>
      <c r="C18552" s="4" t="s">
        <v>84</v>
      </c>
    </row>
    <row r="18553" spans="1:3">
      <c r="A18553" t="n">
        <v>122639</v>
      </c>
      <c r="B18553" s="29" t="n">
        <v>3</v>
      </c>
      <c r="C18553" s="16" t="n">
        <f t="normal" ca="1">A18567</f>
        <v>0</v>
      </c>
    </row>
    <row r="18554" spans="1:3">
      <c r="A18554" t="s">
        <v>4</v>
      </c>
      <c r="B18554" s="4" t="s">
        <v>5</v>
      </c>
      <c r="C18554" s="4" t="s">
        <v>13</v>
      </c>
      <c r="D18554" s="4" t="s">
        <v>6</v>
      </c>
    </row>
    <row r="18555" spans="1:3">
      <c r="A18555" t="n">
        <v>122644</v>
      </c>
      <c r="B18555" s="30" t="n">
        <v>2</v>
      </c>
      <c r="C18555" s="7" t="n">
        <v>0</v>
      </c>
      <c r="D18555" s="7" t="s">
        <v>1613</v>
      </c>
    </row>
    <row r="18556" spans="1:3">
      <c r="A18556" t="s">
        <v>4</v>
      </c>
      <c r="B18556" s="4" t="s">
        <v>5</v>
      </c>
      <c r="C18556" s="4" t="s">
        <v>84</v>
      </c>
    </row>
    <row r="18557" spans="1:3">
      <c r="A18557" t="n">
        <v>122663</v>
      </c>
      <c r="B18557" s="29" t="n">
        <v>3</v>
      </c>
      <c r="C18557" s="16" t="n">
        <f t="normal" ca="1">A18567</f>
        <v>0</v>
      </c>
    </row>
    <row r="18558" spans="1:3">
      <c r="A18558" t="s">
        <v>4</v>
      </c>
      <c r="B18558" s="4" t="s">
        <v>5</v>
      </c>
      <c r="C18558" s="4" t="s">
        <v>13</v>
      </c>
      <c r="D18558" s="4" t="s">
        <v>6</v>
      </c>
    </row>
    <row r="18559" spans="1:3">
      <c r="A18559" t="n">
        <v>122668</v>
      </c>
      <c r="B18559" s="30" t="n">
        <v>2</v>
      </c>
      <c r="C18559" s="7" t="n">
        <v>0</v>
      </c>
      <c r="D18559" s="7" t="s">
        <v>1614</v>
      </c>
    </row>
    <row r="18560" spans="1:3">
      <c r="A18560" t="s">
        <v>4</v>
      </c>
      <c r="B18560" s="4" t="s">
        <v>5</v>
      </c>
      <c r="C18560" s="4" t="s">
        <v>84</v>
      </c>
    </row>
    <row r="18561" spans="1:5">
      <c r="A18561" t="n">
        <v>122687</v>
      </c>
      <c r="B18561" s="29" t="n">
        <v>3</v>
      </c>
      <c r="C18561" s="16" t="n">
        <f t="normal" ca="1">A18567</f>
        <v>0</v>
      </c>
    </row>
    <row r="18562" spans="1:5">
      <c r="A18562" t="s">
        <v>4</v>
      </c>
      <c r="B18562" s="4" t="s">
        <v>5</v>
      </c>
      <c r="C18562" s="4" t="s">
        <v>13</v>
      </c>
      <c r="D18562" s="4" t="s">
        <v>13</v>
      </c>
      <c r="E18562" s="4" t="s">
        <v>9</v>
      </c>
      <c r="F18562" s="4" t="s">
        <v>13</v>
      </c>
      <c r="G18562" s="4" t="s">
        <v>13</v>
      </c>
    </row>
    <row r="18563" spans="1:5">
      <c r="A18563" t="n">
        <v>122692</v>
      </c>
      <c r="B18563" s="25" t="n">
        <v>18</v>
      </c>
      <c r="C18563" s="7" t="n">
        <v>0</v>
      </c>
      <c r="D18563" s="7" t="n">
        <v>0</v>
      </c>
      <c r="E18563" s="7" t="n">
        <v>-1</v>
      </c>
      <c r="F18563" s="7" t="n">
        <v>19</v>
      </c>
      <c r="G18563" s="7" t="n">
        <v>1</v>
      </c>
    </row>
    <row r="18564" spans="1:5">
      <c r="A18564" t="s">
        <v>4</v>
      </c>
      <c r="B18564" s="4" t="s">
        <v>5</v>
      </c>
      <c r="C18564" s="4" t="s">
        <v>84</v>
      </c>
    </row>
    <row r="18565" spans="1:5">
      <c r="A18565" t="n">
        <v>122701</v>
      </c>
      <c r="B18565" s="29" t="n">
        <v>3</v>
      </c>
      <c r="C18565" s="16" t="n">
        <f t="normal" ca="1">A18567</f>
        <v>0</v>
      </c>
    </row>
    <row r="18566" spans="1:5">
      <c r="A18566" t="s">
        <v>4</v>
      </c>
      <c r="B18566" s="4" t="s">
        <v>5</v>
      </c>
      <c r="C18566" s="4" t="s">
        <v>84</v>
      </c>
    </row>
    <row r="18567" spans="1:5">
      <c r="A18567" t="n">
        <v>122706</v>
      </c>
      <c r="B18567" s="29" t="n">
        <v>3</v>
      </c>
      <c r="C18567" s="16" t="n">
        <f t="normal" ca="1">A17737</f>
        <v>0</v>
      </c>
    </row>
    <row r="18568" spans="1:5">
      <c r="A18568" t="s">
        <v>4</v>
      </c>
      <c r="B18568" s="4" t="s">
        <v>5</v>
      </c>
      <c r="C18568" s="4" t="s">
        <v>9</v>
      </c>
    </row>
    <row r="18569" spans="1:5">
      <c r="A18569" t="n">
        <v>122711</v>
      </c>
      <c r="B18569" s="35" t="n">
        <v>15</v>
      </c>
      <c r="C18569" s="7" t="n">
        <v>2</v>
      </c>
    </row>
    <row r="18570" spans="1:5">
      <c r="A18570" t="s">
        <v>4</v>
      </c>
      <c r="B18570" s="4" t="s">
        <v>5</v>
      </c>
      <c r="C18570" s="4" t="s">
        <v>13</v>
      </c>
    </row>
    <row r="18571" spans="1:5">
      <c r="A18571" t="n">
        <v>122716</v>
      </c>
      <c r="B18571" s="36" t="n">
        <v>23</v>
      </c>
      <c r="C18571" s="7" t="n">
        <v>10</v>
      </c>
    </row>
    <row r="18572" spans="1:5">
      <c r="A18572" t="s">
        <v>4</v>
      </c>
      <c r="B18572" s="4" t="s">
        <v>5</v>
      </c>
    </row>
    <row r="18573" spans="1:5">
      <c r="A18573" t="n">
        <v>122718</v>
      </c>
      <c r="B18573" s="5" t="n">
        <v>1</v>
      </c>
    </row>
    <row r="18574" spans="1:5" s="3" customFormat="1" customHeight="0">
      <c r="A18574" s="3" t="s">
        <v>2</v>
      </c>
      <c r="B18574" s="3" t="s">
        <v>1615</v>
      </c>
    </row>
    <row r="18575" spans="1:5">
      <c r="A18575" t="s">
        <v>4</v>
      </c>
      <c r="B18575" s="4" t="s">
        <v>5</v>
      </c>
      <c r="C18575" s="4" t="s">
        <v>13</v>
      </c>
      <c r="D18575" s="4" t="s">
        <v>13</v>
      </c>
      <c r="E18575" s="4" t="s">
        <v>9</v>
      </c>
      <c r="F18575" s="4" t="s">
        <v>13</v>
      </c>
      <c r="G18575" s="4" t="s">
        <v>13</v>
      </c>
    </row>
    <row r="18576" spans="1:5">
      <c r="A18576" t="n">
        <v>122720</v>
      </c>
      <c r="B18576" s="25" t="n">
        <v>18</v>
      </c>
      <c r="C18576" s="7" t="n">
        <v>1</v>
      </c>
      <c r="D18576" s="7" t="n">
        <v>0</v>
      </c>
      <c r="E18576" s="7" t="n">
        <v>0</v>
      </c>
      <c r="F18576" s="7" t="n">
        <v>19</v>
      </c>
      <c r="G18576" s="7" t="n">
        <v>1</v>
      </c>
    </row>
    <row r="18577" spans="1:7">
      <c r="A18577" t="s">
        <v>4</v>
      </c>
      <c r="B18577" s="4" t="s">
        <v>5</v>
      </c>
      <c r="C18577" s="4" t="s">
        <v>13</v>
      </c>
      <c r="D18577" s="4" t="s">
        <v>13</v>
      </c>
      <c r="E18577" s="4" t="s">
        <v>13</v>
      </c>
      <c r="F18577" s="4" t="s">
        <v>9</v>
      </c>
      <c r="G18577" s="4" t="s">
        <v>13</v>
      </c>
      <c r="H18577" s="4" t="s">
        <v>13</v>
      </c>
      <c r="I18577" s="4" t="s">
        <v>84</v>
      </c>
    </row>
    <row r="18578" spans="1:7">
      <c r="A18578" t="n">
        <v>122729</v>
      </c>
      <c r="B18578" s="15" t="n">
        <v>5</v>
      </c>
      <c r="C18578" s="7" t="n">
        <v>35</v>
      </c>
      <c r="D18578" s="7" t="n">
        <v>1</v>
      </c>
      <c r="E18578" s="7" t="n">
        <v>0</v>
      </c>
      <c r="F18578" s="7" t="n">
        <v>-1</v>
      </c>
      <c r="G18578" s="7" t="n">
        <v>3</v>
      </c>
      <c r="H18578" s="7" t="n">
        <v>1</v>
      </c>
      <c r="I18578" s="16" t="n">
        <f t="normal" ca="1">A19278</f>
        <v>0</v>
      </c>
    </row>
    <row r="18579" spans="1:7">
      <c r="A18579" t="s">
        <v>4</v>
      </c>
      <c r="B18579" s="4" t="s">
        <v>5</v>
      </c>
      <c r="C18579" s="4" t="s">
        <v>13</v>
      </c>
      <c r="D18579" s="4" t="s">
        <v>13</v>
      </c>
      <c r="E18579" s="4" t="s">
        <v>10</v>
      </c>
      <c r="F18579" s="4" t="s">
        <v>9</v>
      </c>
    </row>
    <row r="18580" spans="1:7">
      <c r="A18580" t="n">
        <v>122743</v>
      </c>
      <c r="B18580" s="26" t="n">
        <v>31</v>
      </c>
      <c r="C18580" s="7" t="n">
        <v>0</v>
      </c>
      <c r="D18580" s="7" t="n">
        <v>1</v>
      </c>
      <c r="E18580" s="7" t="n">
        <v>25</v>
      </c>
      <c r="F18580" s="7" t="n">
        <v>1103101952</v>
      </c>
    </row>
    <row r="18581" spans="1:7">
      <c r="A18581" t="s">
        <v>4</v>
      </c>
      <c r="B18581" s="4" t="s">
        <v>5</v>
      </c>
      <c r="C18581" s="4" t="s">
        <v>13</v>
      </c>
      <c r="D18581" s="4" t="s">
        <v>10</v>
      </c>
      <c r="E18581" s="4" t="s">
        <v>13</v>
      </c>
      <c r="F18581" s="4" t="s">
        <v>84</v>
      </c>
    </row>
    <row r="18582" spans="1:7">
      <c r="A18582" t="n">
        <v>122752</v>
      </c>
      <c r="B18582" s="15" t="n">
        <v>5</v>
      </c>
      <c r="C18582" s="7" t="n">
        <v>30</v>
      </c>
      <c r="D18582" s="7" t="n">
        <v>10624</v>
      </c>
      <c r="E18582" s="7" t="n">
        <v>1</v>
      </c>
      <c r="F18582" s="16" t="n">
        <f t="normal" ca="1">A18588</f>
        <v>0</v>
      </c>
    </row>
    <row r="18583" spans="1:7">
      <c r="A18583" t="s">
        <v>4</v>
      </c>
      <c r="B18583" s="4" t="s">
        <v>5</v>
      </c>
      <c r="C18583" s="4" t="s">
        <v>13</v>
      </c>
      <c r="D18583" s="4" t="s">
        <v>13</v>
      </c>
      <c r="E18583" s="4" t="s">
        <v>6</v>
      </c>
      <c r="F18583" s="4" t="s">
        <v>10</v>
      </c>
    </row>
    <row r="18584" spans="1:7">
      <c r="A18584" t="n">
        <v>122761</v>
      </c>
      <c r="B18584" s="26" t="n">
        <v>31</v>
      </c>
      <c r="C18584" s="7" t="n">
        <v>1</v>
      </c>
      <c r="D18584" s="7" t="n">
        <v>1</v>
      </c>
      <c r="E18584" s="7" t="s">
        <v>1616</v>
      </c>
      <c r="F18584" s="7" t="n">
        <v>1</v>
      </c>
    </row>
    <row r="18585" spans="1:7">
      <c r="A18585" t="s">
        <v>4</v>
      </c>
      <c r="B18585" s="4" t="s">
        <v>5</v>
      </c>
      <c r="C18585" s="4" t="s">
        <v>84</v>
      </c>
    </row>
    <row r="18586" spans="1:7">
      <c r="A18586" t="n">
        <v>122784</v>
      </c>
      <c r="B18586" s="29" t="n">
        <v>3</v>
      </c>
      <c r="C18586" s="16" t="n">
        <f t="normal" ca="1">A18590</f>
        <v>0</v>
      </c>
    </row>
    <row r="18587" spans="1:7">
      <c r="A18587" t="s">
        <v>4</v>
      </c>
      <c r="B18587" s="4" t="s">
        <v>5</v>
      </c>
      <c r="C18587" s="4" t="s">
        <v>13</v>
      </c>
      <c r="D18587" s="4" t="s">
        <v>13</v>
      </c>
      <c r="E18587" s="4" t="s">
        <v>6</v>
      </c>
      <c r="F18587" s="4" t="s">
        <v>10</v>
      </c>
    </row>
    <row r="18588" spans="1:7">
      <c r="A18588" t="n">
        <v>122789</v>
      </c>
      <c r="B18588" s="26" t="n">
        <v>31</v>
      </c>
      <c r="C18588" s="7" t="n">
        <v>1</v>
      </c>
      <c r="D18588" s="7" t="n">
        <v>1</v>
      </c>
      <c r="E18588" s="7" t="s">
        <v>1617</v>
      </c>
      <c r="F18588" s="7" t="n">
        <v>1</v>
      </c>
    </row>
    <row r="18589" spans="1:7">
      <c r="A18589" t="s">
        <v>4</v>
      </c>
      <c r="B18589" s="4" t="s">
        <v>5</v>
      </c>
      <c r="C18589" s="4" t="s">
        <v>13</v>
      </c>
      <c r="D18589" s="4" t="s">
        <v>10</v>
      </c>
      <c r="E18589" s="4" t="s">
        <v>13</v>
      </c>
      <c r="F18589" s="4" t="s">
        <v>84</v>
      </c>
    </row>
    <row r="18590" spans="1:7">
      <c r="A18590" t="n">
        <v>122813</v>
      </c>
      <c r="B18590" s="15" t="n">
        <v>5</v>
      </c>
      <c r="C18590" s="7" t="n">
        <v>30</v>
      </c>
      <c r="D18590" s="7" t="n">
        <v>10628</v>
      </c>
      <c r="E18590" s="7" t="n">
        <v>1</v>
      </c>
      <c r="F18590" s="16" t="n">
        <f t="normal" ca="1">A18596</f>
        <v>0</v>
      </c>
    </row>
    <row r="18591" spans="1:7">
      <c r="A18591" t="s">
        <v>4</v>
      </c>
      <c r="B18591" s="4" t="s">
        <v>5</v>
      </c>
      <c r="C18591" s="4" t="s">
        <v>13</v>
      </c>
      <c r="D18591" s="4" t="s">
        <v>13</v>
      </c>
      <c r="E18591" s="4" t="s">
        <v>6</v>
      </c>
      <c r="F18591" s="4" t="s">
        <v>10</v>
      </c>
    </row>
    <row r="18592" spans="1:7">
      <c r="A18592" t="n">
        <v>122822</v>
      </c>
      <c r="B18592" s="26" t="n">
        <v>31</v>
      </c>
      <c r="C18592" s="7" t="n">
        <v>1</v>
      </c>
      <c r="D18592" s="7" t="n">
        <v>1</v>
      </c>
      <c r="E18592" s="7" t="s">
        <v>1618</v>
      </c>
      <c r="F18592" s="7" t="n">
        <v>2</v>
      </c>
    </row>
    <row r="18593" spans="1:9">
      <c r="A18593" t="s">
        <v>4</v>
      </c>
      <c r="B18593" s="4" t="s">
        <v>5</v>
      </c>
      <c r="C18593" s="4" t="s">
        <v>84</v>
      </c>
    </row>
    <row r="18594" spans="1:9">
      <c r="A18594" t="n">
        <v>122844</v>
      </c>
      <c r="B18594" s="29" t="n">
        <v>3</v>
      </c>
      <c r="C18594" s="16" t="n">
        <f t="normal" ca="1">A18598</f>
        <v>0</v>
      </c>
    </row>
    <row r="18595" spans="1:9">
      <c r="A18595" t="s">
        <v>4</v>
      </c>
      <c r="B18595" s="4" t="s">
        <v>5</v>
      </c>
      <c r="C18595" s="4" t="s">
        <v>13</v>
      </c>
      <c r="D18595" s="4" t="s">
        <v>13</v>
      </c>
      <c r="E18595" s="4" t="s">
        <v>6</v>
      </c>
      <c r="F18595" s="4" t="s">
        <v>10</v>
      </c>
    </row>
    <row r="18596" spans="1:9">
      <c r="A18596" t="n">
        <v>122849</v>
      </c>
      <c r="B18596" s="26" t="n">
        <v>31</v>
      </c>
      <c r="C18596" s="7" t="n">
        <v>1</v>
      </c>
      <c r="D18596" s="7" t="n">
        <v>1</v>
      </c>
      <c r="E18596" s="7" t="s">
        <v>1619</v>
      </c>
      <c r="F18596" s="7" t="n">
        <v>2</v>
      </c>
    </row>
    <row r="18597" spans="1:9">
      <c r="A18597" t="s">
        <v>4</v>
      </c>
      <c r="B18597" s="4" t="s">
        <v>5</v>
      </c>
      <c r="C18597" s="4" t="s">
        <v>13</v>
      </c>
      <c r="D18597" s="4" t="s">
        <v>10</v>
      </c>
      <c r="E18597" s="4" t="s">
        <v>13</v>
      </c>
      <c r="F18597" s="4" t="s">
        <v>84</v>
      </c>
    </row>
    <row r="18598" spans="1:9">
      <c r="A18598" t="n">
        <v>122872</v>
      </c>
      <c r="B18598" s="15" t="n">
        <v>5</v>
      </c>
      <c r="C18598" s="7" t="n">
        <v>30</v>
      </c>
      <c r="D18598" s="7" t="n">
        <v>10637</v>
      </c>
      <c r="E18598" s="7" t="n">
        <v>1</v>
      </c>
      <c r="F18598" s="16" t="n">
        <f t="normal" ca="1">A18604</f>
        <v>0</v>
      </c>
    </row>
    <row r="18599" spans="1:9">
      <c r="A18599" t="s">
        <v>4</v>
      </c>
      <c r="B18599" s="4" t="s">
        <v>5</v>
      </c>
      <c r="C18599" s="4" t="s">
        <v>13</v>
      </c>
      <c r="D18599" s="4" t="s">
        <v>13</v>
      </c>
      <c r="E18599" s="4" t="s">
        <v>6</v>
      </c>
      <c r="F18599" s="4" t="s">
        <v>10</v>
      </c>
    </row>
    <row r="18600" spans="1:9">
      <c r="A18600" t="n">
        <v>122881</v>
      </c>
      <c r="B18600" s="26" t="n">
        <v>31</v>
      </c>
      <c r="C18600" s="7" t="n">
        <v>1</v>
      </c>
      <c r="D18600" s="7" t="n">
        <v>1</v>
      </c>
      <c r="E18600" s="7" t="s">
        <v>1620</v>
      </c>
      <c r="F18600" s="7" t="n">
        <v>3</v>
      </c>
    </row>
    <row r="18601" spans="1:9">
      <c r="A18601" t="s">
        <v>4</v>
      </c>
      <c r="B18601" s="4" t="s">
        <v>5</v>
      </c>
      <c r="C18601" s="4" t="s">
        <v>84</v>
      </c>
    </row>
    <row r="18602" spans="1:9">
      <c r="A18602" t="n">
        <v>122902</v>
      </c>
      <c r="B18602" s="29" t="n">
        <v>3</v>
      </c>
      <c r="C18602" s="16" t="n">
        <f t="normal" ca="1">A18606</f>
        <v>0</v>
      </c>
    </row>
    <row r="18603" spans="1:9">
      <c r="A18603" t="s">
        <v>4</v>
      </c>
      <c r="B18603" s="4" t="s">
        <v>5</v>
      </c>
      <c r="C18603" s="4" t="s">
        <v>13</v>
      </c>
      <c r="D18603" s="4" t="s">
        <v>13</v>
      </c>
      <c r="E18603" s="4" t="s">
        <v>6</v>
      </c>
      <c r="F18603" s="4" t="s">
        <v>10</v>
      </c>
    </row>
    <row r="18604" spans="1:9">
      <c r="A18604" t="n">
        <v>122907</v>
      </c>
      <c r="B18604" s="26" t="n">
        <v>31</v>
      </c>
      <c r="C18604" s="7" t="n">
        <v>1</v>
      </c>
      <c r="D18604" s="7" t="n">
        <v>1</v>
      </c>
      <c r="E18604" s="7" t="s">
        <v>1621</v>
      </c>
      <c r="F18604" s="7" t="n">
        <v>3</v>
      </c>
    </row>
    <row r="18605" spans="1:9">
      <c r="A18605" t="s">
        <v>4</v>
      </c>
      <c r="B18605" s="4" t="s">
        <v>5</v>
      </c>
      <c r="C18605" s="4" t="s">
        <v>13</v>
      </c>
      <c r="D18605" s="4" t="s">
        <v>10</v>
      </c>
      <c r="E18605" s="4" t="s">
        <v>13</v>
      </c>
      <c r="F18605" s="4" t="s">
        <v>84</v>
      </c>
    </row>
    <row r="18606" spans="1:9">
      <c r="A18606" t="n">
        <v>122929</v>
      </c>
      <c r="B18606" s="15" t="n">
        <v>5</v>
      </c>
      <c r="C18606" s="7" t="n">
        <v>30</v>
      </c>
      <c r="D18606" s="7" t="n">
        <v>10641</v>
      </c>
      <c r="E18606" s="7" t="n">
        <v>1</v>
      </c>
      <c r="F18606" s="16" t="n">
        <f t="normal" ca="1">A18612</f>
        <v>0</v>
      </c>
    </row>
    <row r="18607" spans="1:9">
      <c r="A18607" t="s">
        <v>4</v>
      </c>
      <c r="B18607" s="4" t="s">
        <v>5</v>
      </c>
      <c r="C18607" s="4" t="s">
        <v>13</v>
      </c>
      <c r="D18607" s="4" t="s">
        <v>13</v>
      </c>
      <c r="E18607" s="4" t="s">
        <v>6</v>
      </c>
      <c r="F18607" s="4" t="s">
        <v>10</v>
      </c>
    </row>
    <row r="18608" spans="1:9">
      <c r="A18608" t="n">
        <v>122938</v>
      </c>
      <c r="B18608" s="26" t="n">
        <v>31</v>
      </c>
      <c r="C18608" s="7" t="n">
        <v>1</v>
      </c>
      <c r="D18608" s="7" t="n">
        <v>1</v>
      </c>
      <c r="E18608" s="7" t="s">
        <v>1622</v>
      </c>
      <c r="F18608" s="7" t="n">
        <v>4</v>
      </c>
    </row>
    <row r="18609" spans="1:6">
      <c r="A18609" t="s">
        <v>4</v>
      </c>
      <c r="B18609" s="4" t="s">
        <v>5</v>
      </c>
      <c r="C18609" s="4" t="s">
        <v>84</v>
      </c>
    </row>
    <row r="18610" spans="1:6">
      <c r="A18610" t="n">
        <v>122961</v>
      </c>
      <c r="B18610" s="29" t="n">
        <v>3</v>
      </c>
      <c r="C18610" s="16" t="n">
        <f t="normal" ca="1">A18614</f>
        <v>0</v>
      </c>
    </row>
    <row r="18611" spans="1:6">
      <c r="A18611" t="s">
        <v>4</v>
      </c>
      <c r="B18611" s="4" t="s">
        <v>5</v>
      </c>
      <c r="C18611" s="4" t="s">
        <v>13</v>
      </c>
      <c r="D18611" s="4" t="s">
        <v>13</v>
      </c>
      <c r="E18611" s="4" t="s">
        <v>6</v>
      </c>
      <c r="F18611" s="4" t="s">
        <v>10</v>
      </c>
    </row>
    <row r="18612" spans="1:6">
      <c r="A18612" t="n">
        <v>122966</v>
      </c>
      <c r="B18612" s="26" t="n">
        <v>31</v>
      </c>
      <c r="C18612" s="7" t="n">
        <v>1</v>
      </c>
      <c r="D18612" s="7" t="n">
        <v>1</v>
      </c>
      <c r="E18612" s="7" t="s">
        <v>1623</v>
      </c>
      <c r="F18612" s="7" t="n">
        <v>4</v>
      </c>
    </row>
    <row r="18613" spans="1:6">
      <c r="A18613" t="s">
        <v>4</v>
      </c>
      <c r="B18613" s="4" t="s">
        <v>5</v>
      </c>
      <c r="C18613" s="4" t="s">
        <v>13</v>
      </c>
      <c r="D18613" s="4" t="s">
        <v>10</v>
      </c>
      <c r="E18613" s="4" t="s">
        <v>13</v>
      </c>
      <c r="F18613" s="4" t="s">
        <v>84</v>
      </c>
    </row>
    <row r="18614" spans="1:6">
      <c r="A18614" t="n">
        <v>122990</v>
      </c>
      <c r="B18614" s="15" t="n">
        <v>5</v>
      </c>
      <c r="C18614" s="7" t="n">
        <v>30</v>
      </c>
      <c r="D18614" s="7" t="n">
        <v>10643</v>
      </c>
      <c r="E18614" s="7" t="n">
        <v>1</v>
      </c>
      <c r="F18614" s="16" t="n">
        <f t="normal" ca="1">A18620</f>
        <v>0</v>
      </c>
    </row>
    <row r="18615" spans="1:6">
      <c r="A18615" t="s">
        <v>4</v>
      </c>
      <c r="B18615" s="4" t="s">
        <v>5</v>
      </c>
      <c r="C18615" s="4" t="s">
        <v>13</v>
      </c>
      <c r="D18615" s="4" t="s">
        <v>13</v>
      </c>
      <c r="E18615" s="4" t="s">
        <v>6</v>
      </c>
      <c r="F18615" s="4" t="s">
        <v>10</v>
      </c>
    </row>
    <row r="18616" spans="1:6">
      <c r="A18616" t="n">
        <v>122999</v>
      </c>
      <c r="B18616" s="26" t="n">
        <v>31</v>
      </c>
      <c r="C18616" s="7" t="n">
        <v>1</v>
      </c>
      <c r="D18616" s="7" t="n">
        <v>1</v>
      </c>
      <c r="E18616" s="7" t="s">
        <v>1624</v>
      </c>
      <c r="F18616" s="7" t="n">
        <v>5</v>
      </c>
    </row>
    <row r="18617" spans="1:6">
      <c r="A18617" t="s">
        <v>4</v>
      </c>
      <c r="B18617" s="4" t="s">
        <v>5</v>
      </c>
      <c r="C18617" s="4" t="s">
        <v>84</v>
      </c>
    </row>
    <row r="18618" spans="1:6">
      <c r="A18618" t="n">
        <v>123020</v>
      </c>
      <c r="B18618" s="29" t="n">
        <v>3</v>
      </c>
      <c r="C18618" s="16" t="n">
        <f t="normal" ca="1">A18622</f>
        <v>0</v>
      </c>
    </row>
    <row r="18619" spans="1:6">
      <c r="A18619" t="s">
        <v>4</v>
      </c>
      <c r="B18619" s="4" t="s">
        <v>5</v>
      </c>
      <c r="C18619" s="4" t="s">
        <v>13</v>
      </c>
      <c r="D18619" s="4" t="s">
        <v>13</v>
      </c>
      <c r="E18619" s="4" t="s">
        <v>6</v>
      </c>
      <c r="F18619" s="4" t="s">
        <v>10</v>
      </c>
    </row>
    <row r="18620" spans="1:6">
      <c r="A18620" t="n">
        <v>123025</v>
      </c>
      <c r="B18620" s="26" t="n">
        <v>31</v>
      </c>
      <c r="C18620" s="7" t="n">
        <v>1</v>
      </c>
      <c r="D18620" s="7" t="n">
        <v>1</v>
      </c>
      <c r="E18620" s="7" t="s">
        <v>1625</v>
      </c>
      <c r="F18620" s="7" t="n">
        <v>5</v>
      </c>
    </row>
    <row r="18621" spans="1:6">
      <c r="A18621" t="s">
        <v>4</v>
      </c>
      <c r="B18621" s="4" t="s">
        <v>5</v>
      </c>
      <c r="C18621" s="4" t="s">
        <v>13</v>
      </c>
      <c r="D18621" s="4" t="s">
        <v>10</v>
      </c>
      <c r="E18621" s="4" t="s">
        <v>13</v>
      </c>
      <c r="F18621" s="4" t="s">
        <v>84</v>
      </c>
    </row>
    <row r="18622" spans="1:6">
      <c r="A18622" t="n">
        <v>123047</v>
      </c>
      <c r="B18622" s="15" t="n">
        <v>5</v>
      </c>
      <c r="C18622" s="7" t="n">
        <v>30</v>
      </c>
      <c r="D18622" s="7" t="n">
        <v>10653</v>
      </c>
      <c r="E18622" s="7" t="n">
        <v>1</v>
      </c>
      <c r="F18622" s="16" t="n">
        <f t="normal" ca="1">A18628</f>
        <v>0</v>
      </c>
    </row>
    <row r="18623" spans="1:6">
      <c r="A18623" t="s">
        <v>4</v>
      </c>
      <c r="B18623" s="4" t="s">
        <v>5</v>
      </c>
      <c r="C18623" s="4" t="s">
        <v>13</v>
      </c>
      <c r="D18623" s="4" t="s">
        <v>13</v>
      </c>
      <c r="E18623" s="4" t="s">
        <v>6</v>
      </c>
      <c r="F18623" s="4" t="s">
        <v>10</v>
      </c>
    </row>
    <row r="18624" spans="1:6">
      <c r="A18624" t="n">
        <v>123056</v>
      </c>
      <c r="B18624" s="26" t="n">
        <v>31</v>
      </c>
      <c r="C18624" s="7" t="n">
        <v>1</v>
      </c>
      <c r="D18624" s="7" t="n">
        <v>1</v>
      </c>
      <c r="E18624" s="7" t="s">
        <v>1626</v>
      </c>
      <c r="F18624" s="7" t="n">
        <v>6</v>
      </c>
    </row>
    <row r="18625" spans="1:6">
      <c r="A18625" t="s">
        <v>4</v>
      </c>
      <c r="B18625" s="4" t="s">
        <v>5</v>
      </c>
      <c r="C18625" s="4" t="s">
        <v>84</v>
      </c>
    </row>
    <row r="18626" spans="1:6">
      <c r="A18626" t="n">
        <v>123092</v>
      </c>
      <c r="B18626" s="29" t="n">
        <v>3</v>
      </c>
      <c r="C18626" s="16" t="n">
        <f t="normal" ca="1">A18630</f>
        <v>0</v>
      </c>
    </row>
    <row r="18627" spans="1:6">
      <c r="A18627" t="s">
        <v>4</v>
      </c>
      <c r="B18627" s="4" t="s">
        <v>5</v>
      </c>
      <c r="C18627" s="4" t="s">
        <v>13</v>
      </c>
      <c r="D18627" s="4" t="s">
        <v>13</v>
      </c>
      <c r="E18627" s="4" t="s">
        <v>6</v>
      </c>
      <c r="F18627" s="4" t="s">
        <v>10</v>
      </c>
    </row>
    <row r="18628" spans="1:6">
      <c r="A18628" t="n">
        <v>123097</v>
      </c>
      <c r="B18628" s="26" t="n">
        <v>31</v>
      </c>
      <c r="C18628" s="7" t="n">
        <v>1</v>
      </c>
      <c r="D18628" s="7" t="n">
        <v>1</v>
      </c>
      <c r="E18628" s="7" t="s">
        <v>1627</v>
      </c>
      <c r="F18628" s="7" t="n">
        <v>6</v>
      </c>
    </row>
    <row r="18629" spans="1:6">
      <c r="A18629" t="s">
        <v>4</v>
      </c>
      <c r="B18629" s="4" t="s">
        <v>5</v>
      </c>
      <c r="C18629" s="4" t="s">
        <v>13</v>
      </c>
      <c r="D18629" s="4" t="s">
        <v>10</v>
      </c>
      <c r="E18629" s="4" t="s">
        <v>13</v>
      </c>
      <c r="F18629" s="4" t="s">
        <v>84</v>
      </c>
    </row>
    <row r="18630" spans="1:6">
      <c r="A18630" t="n">
        <v>123133</v>
      </c>
      <c r="B18630" s="15" t="n">
        <v>5</v>
      </c>
      <c r="C18630" s="7" t="n">
        <v>30</v>
      </c>
      <c r="D18630" s="7" t="n">
        <v>10654</v>
      </c>
      <c r="E18630" s="7" t="n">
        <v>1</v>
      </c>
      <c r="F18630" s="16" t="n">
        <f t="normal" ca="1">A18636</f>
        <v>0</v>
      </c>
    </row>
    <row r="18631" spans="1:6">
      <c r="A18631" t="s">
        <v>4</v>
      </c>
      <c r="B18631" s="4" t="s">
        <v>5</v>
      </c>
      <c r="C18631" s="4" t="s">
        <v>13</v>
      </c>
      <c r="D18631" s="4" t="s">
        <v>13</v>
      </c>
      <c r="E18631" s="4" t="s">
        <v>6</v>
      </c>
      <c r="F18631" s="4" t="s">
        <v>10</v>
      </c>
    </row>
    <row r="18632" spans="1:6">
      <c r="A18632" t="n">
        <v>123142</v>
      </c>
      <c r="B18632" s="26" t="n">
        <v>31</v>
      </c>
      <c r="C18632" s="7" t="n">
        <v>1</v>
      </c>
      <c r="D18632" s="7" t="n">
        <v>1</v>
      </c>
      <c r="E18632" s="7" t="s">
        <v>1628</v>
      </c>
      <c r="F18632" s="7" t="n">
        <v>7</v>
      </c>
    </row>
    <row r="18633" spans="1:6">
      <c r="A18633" t="s">
        <v>4</v>
      </c>
      <c r="B18633" s="4" t="s">
        <v>5</v>
      </c>
      <c r="C18633" s="4" t="s">
        <v>84</v>
      </c>
    </row>
    <row r="18634" spans="1:6">
      <c r="A18634" t="n">
        <v>123164</v>
      </c>
      <c r="B18634" s="29" t="n">
        <v>3</v>
      </c>
      <c r="C18634" s="16" t="n">
        <f t="normal" ca="1">A18638</f>
        <v>0</v>
      </c>
    </row>
    <row r="18635" spans="1:6">
      <c r="A18635" t="s">
        <v>4</v>
      </c>
      <c r="B18635" s="4" t="s">
        <v>5</v>
      </c>
      <c r="C18635" s="4" t="s">
        <v>13</v>
      </c>
      <c r="D18635" s="4" t="s">
        <v>13</v>
      </c>
      <c r="E18635" s="4" t="s">
        <v>6</v>
      </c>
      <c r="F18635" s="4" t="s">
        <v>10</v>
      </c>
    </row>
    <row r="18636" spans="1:6">
      <c r="A18636" t="n">
        <v>123169</v>
      </c>
      <c r="B18636" s="26" t="n">
        <v>31</v>
      </c>
      <c r="C18636" s="7" t="n">
        <v>1</v>
      </c>
      <c r="D18636" s="7" t="n">
        <v>1</v>
      </c>
      <c r="E18636" s="7" t="s">
        <v>1629</v>
      </c>
      <c r="F18636" s="7" t="n">
        <v>7</v>
      </c>
    </row>
    <row r="18637" spans="1:6">
      <c r="A18637" t="s">
        <v>4</v>
      </c>
      <c r="B18637" s="4" t="s">
        <v>5</v>
      </c>
      <c r="C18637" s="4" t="s">
        <v>13</v>
      </c>
      <c r="D18637" s="4" t="s">
        <v>10</v>
      </c>
      <c r="E18637" s="4" t="s">
        <v>13</v>
      </c>
      <c r="F18637" s="4" t="s">
        <v>84</v>
      </c>
    </row>
    <row r="18638" spans="1:6">
      <c r="A18638" t="n">
        <v>123192</v>
      </c>
      <c r="B18638" s="15" t="n">
        <v>5</v>
      </c>
      <c r="C18638" s="7" t="n">
        <v>30</v>
      </c>
      <c r="D18638" s="7" t="n">
        <v>10660</v>
      </c>
      <c r="E18638" s="7" t="n">
        <v>1</v>
      </c>
      <c r="F18638" s="16" t="n">
        <f t="normal" ca="1">A18644</f>
        <v>0</v>
      </c>
    </row>
    <row r="18639" spans="1:6">
      <c r="A18639" t="s">
        <v>4</v>
      </c>
      <c r="B18639" s="4" t="s">
        <v>5</v>
      </c>
      <c r="C18639" s="4" t="s">
        <v>13</v>
      </c>
      <c r="D18639" s="4" t="s">
        <v>13</v>
      </c>
      <c r="E18639" s="4" t="s">
        <v>6</v>
      </c>
      <c r="F18639" s="4" t="s">
        <v>10</v>
      </c>
    </row>
    <row r="18640" spans="1:6">
      <c r="A18640" t="n">
        <v>123201</v>
      </c>
      <c r="B18640" s="26" t="n">
        <v>31</v>
      </c>
      <c r="C18640" s="7" t="n">
        <v>1</v>
      </c>
      <c r="D18640" s="7" t="n">
        <v>1</v>
      </c>
      <c r="E18640" s="7" t="s">
        <v>1630</v>
      </c>
      <c r="F18640" s="7" t="n">
        <v>8</v>
      </c>
    </row>
    <row r="18641" spans="1:6">
      <c r="A18641" t="s">
        <v>4</v>
      </c>
      <c r="B18641" s="4" t="s">
        <v>5</v>
      </c>
      <c r="C18641" s="4" t="s">
        <v>84</v>
      </c>
    </row>
    <row r="18642" spans="1:6">
      <c r="A18642" t="n">
        <v>123223</v>
      </c>
      <c r="B18642" s="29" t="n">
        <v>3</v>
      </c>
      <c r="C18642" s="16" t="n">
        <f t="normal" ca="1">A18646</f>
        <v>0</v>
      </c>
    </row>
    <row r="18643" spans="1:6">
      <c r="A18643" t="s">
        <v>4</v>
      </c>
      <c r="B18643" s="4" t="s">
        <v>5</v>
      </c>
      <c r="C18643" s="4" t="s">
        <v>13</v>
      </c>
      <c r="D18643" s="4" t="s">
        <v>13</v>
      </c>
      <c r="E18643" s="4" t="s">
        <v>6</v>
      </c>
      <c r="F18643" s="4" t="s">
        <v>10</v>
      </c>
    </row>
    <row r="18644" spans="1:6">
      <c r="A18644" t="n">
        <v>123228</v>
      </c>
      <c r="B18644" s="26" t="n">
        <v>31</v>
      </c>
      <c r="C18644" s="7" t="n">
        <v>1</v>
      </c>
      <c r="D18644" s="7" t="n">
        <v>1</v>
      </c>
      <c r="E18644" s="7" t="s">
        <v>1631</v>
      </c>
      <c r="F18644" s="7" t="n">
        <v>8</v>
      </c>
    </row>
    <row r="18645" spans="1:6">
      <c r="A18645" t="s">
        <v>4</v>
      </c>
      <c r="B18645" s="4" t="s">
        <v>5</v>
      </c>
      <c r="C18645" s="4" t="s">
        <v>13</v>
      </c>
      <c r="D18645" s="4" t="s">
        <v>10</v>
      </c>
      <c r="E18645" s="4" t="s">
        <v>13</v>
      </c>
      <c r="F18645" s="4" t="s">
        <v>84</v>
      </c>
    </row>
    <row r="18646" spans="1:6">
      <c r="A18646" t="n">
        <v>123251</v>
      </c>
      <c r="B18646" s="15" t="n">
        <v>5</v>
      </c>
      <c r="C18646" s="7" t="n">
        <v>30</v>
      </c>
      <c r="D18646" s="7" t="n">
        <v>10665</v>
      </c>
      <c r="E18646" s="7" t="n">
        <v>1</v>
      </c>
      <c r="F18646" s="16" t="n">
        <f t="normal" ca="1">A18652</f>
        <v>0</v>
      </c>
    </row>
    <row r="18647" spans="1:6">
      <c r="A18647" t="s">
        <v>4</v>
      </c>
      <c r="B18647" s="4" t="s">
        <v>5</v>
      </c>
      <c r="C18647" s="4" t="s">
        <v>13</v>
      </c>
      <c r="D18647" s="4" t="s">
        <v>13</v>
      </c>
      <c r="E18647" s="4" t="s">
        <v>6</v>
      </c>
      <c r="F18647" s="4" t="s">
        <v>10</v>
      </c>
    </row>
    <row r="18648" spans="1:6">
      <c r="A18648" t="n">
        <v>123260</v>
      </c>
      <c r="B18648" s="26" t="n">
        <v>31</v>
      </c>
      <c r="C18648" s="7" t="n">
        <v>1</v>
      </c>
      <c r="D18648" s="7" t="n">
        <v>1</v>
      </c>
      <c r="E18648" s="7" t="s">
        <v>1632</v>
      </c>
      <c r="F18648" s="7" t="n">
        <v>9</v>
      </c>
    </row>
    <row r="18649" spans="1:6">
      <c r="A18649" t="s">
        <v>4</v>
      </c>
      <c r="B18649" s="4" t="s">
        <v>5</v>
      </c>
      <c r="C18649" s="4" t="s">
        <v>84</v>
      </c>
    </row>
    <row r="18650" spans="1:6">
      <c r="A18650" t="n">
        <v>123281</v>
      </c>
      <c r="B18650" s="29" t="n">
        <v>3</v>
      </c>
      <c r="C18650" s="16" t="n">
        <f t="normal" ca="1">A18654</f>
        <v>0</v>
      </c>
    </row>
    <row r="18651" spans="1:6">
      <c r="A18651" t="s">
        <v>4</v>
      </c>
      <c r="B18651" s="4" t="s">
        <v>5</v>
      </c>
      <c r="C18651" s="4" t="s">
        <v>13</v>
      </c>
      <c r="D18651" s="4" t="s">
        <v>13</v>
      </c>
      <c r="E18651" s="4" t="s">
        <v>6</v>
      </c>
      <c r="F18651" s="4" t="s">
        <v>10</v>
      </c>
    </row>
    <row r="18652" spans="1:6">
      <c r="A18652" t="n">
        <v>123286</v>
      </c>
      <c r="B18652" s="26" t="n">
        <v>31</v>
      </c>
      <c r="C18652" s="7" t="n">
        <v>1</v>
      </c>
      <c r="D18652" s="7" t="n">
        <v>1</v>
      </c>
      <c r="E18652" s="7" t="s">
        <v>1633</v>
      </c>
      <c r="F18652" s="7" t="n">
        <v>9</v>
      </c>
    </row>
    <row r="18653" spans="1:6">
      <c r="A18653" t="s">
        <v>4</v>
      </c>
      <c r="B18653" s="4" t="s">
        <v>5</v>
      </c>
      <c r="C18653" s="4" t="s">
        <v>13</v>
      </c>
      <c r="D18653" s="4" t="s">
        <v>10</v>
      </c>
      <c r="E18653" s="4" t="s">
        <v>13</v>
      </c>
      <c r="F18653" s="4" t="s">
        <v>84</v>
      </c>
    </row>
    <row r="18654" spans="1:6">
      <c r="A18654" t="n">
        <v>123304</v>
      </c>
      <c r="B18654" s="15" t="n">
        <v>5</v>
      </c>
      <c r="C18654" s="7" t="n">
        <v>30</v>
      </c>
      <c r="D18654" s="7" t="n">
        <v>10671</v>
      </c>
      <c r="E18654" s="7" t="n">
        <v>1</v>
      </c>
      <c r="F18654" s="16" t="n">
        <f t="normal" ca="1">A18660</f>
        <v>0</v>
      </c>
    </row>
    <row r="18655" spans="1:6">
      <c r="A18655" t="s">
        <v>4</v>
      </c>
      <c r="B18655" s="4" t="s">
        <v>5</v>
      </c>
      <c r="C18655" s="4" t="s">
        <v>13</v>
      </c>
      <c r="D18655" s="4" t="s">
        <v>13</v>
      </c>
      <c r="E18655" s="4" t="s">
        <v>6</v>
      </c>
      <c r="F18655" s="4" t="s">
        <v>10</v>
      </c>
    </row>
    <row r="18656" spans="1:6">
      <c r="A18656" t="n">
        <v>123313</v>
      </c>
      <c r="B18656" s="26" t="n">
        <v>31</v>
      </c>
      <c r="C18656" s="7" t="n">
        <v>1</v>
      </c>
      <c r="D18656" s="7" t="n">
        <v>1</v>
      </c>
      <c r="E18656" s="7" t="s">
        <v>1634</v>
      </c>
      <c r="F18656" s="7" t="n">
        <v>10</v>
      </c>
    </row>
    <row r="18657" spans="1:6">
      <c r="A18657" t="s">
        <v>4</v>
      </c>
      <c r="B18657" s="4" t="s">
        <v>5</v>
      </c>
      <c r="C18657" s="4" t="s">
        <v>84</v>
      </c>
    </row>
    <row r="18658" spans="1:6">
      <c r="A18658" t="n">
        <v>123347</v>
      </c>
      <c r="B18658" s="29" t="n">
        <v>3</v>
      </c>
      <c r="C18658" s="16" t="n">
        <f t="normal" ca="1">A18662</f>
        <v>0</v>
      </c>
    </row>
    <row r="18659" spans="1:6">
      <c r="A18659" t="s">
        <v>4</v>
      </c>
      <c r="B18659" s="4" t="s">
        <v>5</v>
      </c>
      <c r="C18659" s="4" t="s">
        <v>13</v>
      </c>
      <c r="D18659" s="4" t="s">
        <v>13</v>
      </c>
      <c r="E18659" s="4" t="s">
        <v>6</v>
      </c>
      <c r="F18659" s="4" t="s">
        <v>10</v>
      </c>
    </row>
    <row r="18660" spans="1:6">
      <c r="A18660" t="n">
        <v>123352</v>
      </c>
      <c r="B18660" s="26" t="n">
        <v>31</v>
      </c>
      <c r="C18660" s="7" t="n">
        <v>1</v>
      </c>
      <c r="D18660" s="7" t="n">
        <v>1</v>
      </c>
      <c r="E18660" s="7" t="s">
        <v>1635</v>
      </c>
      <c r="F18660" s="7" t="n">
        <v>10</v>
      </c>
    </row>
    <row r="18661" spans="1:6">
      <c r="A18661" t="s">
        <v>4</v>
      </c>
      <c r="B18661" s="4" t="s">
        <v>5</v>
      </c>
      <c r="C18661" s="4" t="s">
        <v>13</v>
      </c>
      <c r="D18661" s="4" t="s">
        <v>10</v>
      </c>
      <c r="E18661" s="4" t="s">
        <v>13</v>
      </c>
      <c r="F18661" s="4" t="s">
        <v>84</v>
      </c>
    </row>
    <row r="18662" spans="1:6">
      <c r="A18662" t="n">
        <v>123386</v>
      </c>
      <c r="B18662" s="15" t="n">
        <v>5</v>
      </c>
      <c r="C18662" s="7" t="n">
        <v>30</v>
      </c>
      <c r="D18662" s="7" t="n">
        <v>10675</v>
      </c>
      <c r="E18662" s="7" t="n">
        <v>1</v>
      </c>
      <c r="F18662" s="16" t="n">
        <f t="normal" ca="1">A18668</f>
        <v>0</v>
      </c>
    </row>
    <row r="18663" spans="1:6">
      <c r="A18663" t="s">
        <v>4</v>
      </c>
      <c r="B18663" s="4" t="s">
        <v>5</v>
      </c>
      <c r="C18663" s="4" t="s">
        <v>13</v>
      </c>
      <c r="D18663" s="4" t="s">
        <v>13</v>
      </c>
      <c r="E18663" s="4" t="s">
        <v>6</v>
      </c>
      <c r="F18663" s="4" t="s">
        <v>10</v>
      </c>
    </row>
    <row r="18664" spans="1:6">
      <c r="A18664" t="n">
        <v>123395</v>
      </c>
      <c r="B18664" s="26" t="n">
        <v>31</v>
      </c>
      <c r="C18664" s="7" t="n">
        <v>1</v>
      </c>
      <c r="D18664" s="7" t="n">
        <v>1</v>
      </c>
      <c r="E18664" s="7" t="s">
        <v>1636</v>
      </c>
      <c r="F18664" s="7" t="n">
        <v>11</v>
      </c>
    </row>
    <row r="18665" spans="1:6">
      <c r="A18665" t="s">
        <v>4</v>
      </c>
      <c r="B18665" s="4" t="s">
        <v>5</v>
      </c>
      <c r="C18665" s="4" t="s">
        <v>84</v>
      </c>
    </row>
    <row r="18666" spans="1:6">
      <c r="A18666" t="n">
        <v>123433</v>
      </c>
      <c r="B18666" s="29" t="n">
        <v>3</v>
      </c>
      <c r="C18666" s="16" t="n">
        <f t="normal" ca="1">A18670</f>
        <v>0</v>
      </c>
    </row>
    <row r="18667" spans="1:6">
      <c r="A18667" t="s">
        <v>4</v>
      </c>
      <c r="B18667" s="4" t="s">
        <v>5</v>
      </c>
      <c r="C18667" s="4" t="s">
        <v>13</v>
      </c>
      <c r="D18667" s="4" t="s">
        <v>13</v>
      </c>
      <c r="E18667" s="4" t="s">
        <v>6</v>
      </c>
      <c r="F18667" s="4" t="s">
        <v>10</v>
      </c>
    </row>
    <row r="18668" spans="1:6">
      <c r="A18668" t="n">
        <v>123438</v>
      </c>
      <c r="B18668" s="26" t="n">
        <v>31</v>
      </c>
      <c r="C18668" s="7" t="n">
        <v>1</v>
      </c>
      <c r="D18668" s="7" t="n">
        <v>1</v>
      </c>
      <c r="E18668" s="7" t="s">
        <v>1637</v>
      </c>
      <c r="F18668" s="7" t="n">
        <v>11</v>
      </c>
    </row>
    <row r="18669" spans="1:6">
      <c r="A18669" t="s">
        <v>4</v>
      </c>
      <c r="B18669" s="4" t="s">
        <v>5</v>
      </c>
      <c r="C18669" s="4" t="s">
        <v>13</v>
      </c>
      <c r="D18669" s="4" t="s">
        <v>10</v>
      </c>
      <c r="E18669" s="4" t="s">
        <v>13</v>
      </c>
      <c r="F18669" s="4" t="s">
        <v>84</v>
      </c>
    </row>
    <row r="18670" spans="1:6">
      <c r="A18670" t="n">
        <v>123476</v>
      </c>
      <c r="B18670" s="15" t="n">
        <v>5</v>
      </c>
      <c r="C18670" s="7" t="n">
        <v>30</v>
      </c>
      <c r="D18670" s="7" t="n">
        <v>10676</v>
      </c>
      <c r="E18670" s="7" t="n">
        <v>1</v>
      </c>
      <c r="F18670" s="16" t="n">
        <f t="normal" ca="1">A18676</f>
        <v>0</v>
      </c>
    </row>
    <row r="18671" spans="1:6">
      <c r="A18671" t="s">
        <v>4</v>
      </c>
      <c r="B18671" s="4" t="s">
        <v>5</v>
      </c>
      <c r="C18671" s="4" t="s">
        <v>13</v>
      </c>
      <c r="D18671" s="4" t="s">
        <v>13</v>
      </c>
      <c r="E18671" s="4" t="s">
        <v>6</v>
      </c>
      <c r="F18671" s="4" t="s">
        <v>10</v>
      </c>
    </row>
    <row r="18672" spans="1:6">
      <c r="A18672" t="n">
        <v>123485</v>
      </c>
      <c r="B18672" s="26" t="n">
        <v>31</v>
      </c>
      <c r="C18672" s="7" t="n">
        <v>1</v>
      </c>
      <c r="D18672" s="7" t="n">
        <v>1</v>
      </c>
      <c r="E18672" s="7" t="s">
        <v>1638</v>
      </c>
      <c r="F18672" s="7" t="n">
        <v>12</v>
      </c>
    </row>
    <row r="18673" spans="1:6">
      <c r="A18673" t="s">
        <v>4</v>
      </c>
      <c r="B18673" s="4" t="s">
        <v>5</v>
      </c>
      <c r="C18673" s="4" t="s">
        <v>84</v>
      </c>
    </row>
    <row r="18674" spans="1:6">
      <c r="A18674" t="n">
        <v>123507</v>
      </c>
      <c r="B18674" s="29" t="n">
        <v>3</v>
      </c>
      <c r="C18674" s="16" t="n">
        <f t="normal" ca="1">A18678</f>
        <v>0</v>
      </c>
    </row>
    <row r="18675" spans="1:6">
      <c r="A18675" t="s">
        <v>4</v>
      </c>
      <c r="B18675" s="4" t="s">
        <v>5</v>
      </c>
      <c r="C18675" s="4" t="s">
        <v>13</v>
      </c>
      <c r="D18675" s="4" t="s">
        <v>13</v>
      </c>
      <c r="E18675" s="4" t="s">
        <v>6</v>
      </c>
      <c r="F18675" s="4" t="s">
        <v>10</v>
      </c>
    </row>
    <row r="18676" spans="1:6">
      <c r="A18676" t="n">
        <v>123512</v>
      </c>
      <c r="B18676" s="26" t="n">
        <v>31</v>
      </c>
      <c r="C18676" s="7" t="n">
        <v>1</v>
      </c>
      <c r="D18676" s="7" t="n">
        <v>1</v>
      </c>
      <c r="E18676" s="7" t="s">
        <v>1639</v>
      </c>
      <c r="F18676" s="7" t="n">
        <v>12</v>
      </c>
    </row>
    <row r="18677" spans="1:6">
      <c r="A18677" t="s">
        <v>4</v>
      </c>
      <c r="B18677" s="4" t="s">
        <v>5</v>
      </c>
      <c r="C18677" s="4" t="s">
        <v>13</v>
      </c>
      <c r="D18677" s="4" t="s">
        <v>10</v>
      </c>
      <c r="E18677" s="4" t="s">
        <v>13</v>
      </c>
      <c r="F18677" s="4" t="s">
        <v>84</v>
      </c>
    </row>
    <row r="18678" spans="1:6">
      <c r="A18678" t="n">
        <v>123535</v>
      </c>
      <c r="B18678" s="15" t="n">
        <v>5</v>
      </c>
      <c r="C18678" s="7" t="n">
        <v>30</v>
      </c>
      <c r="D18678" s="7" t="n">
        <v>10682</v>
      </c>
      <c r="E18678" s="7" t="n">
        <v>1</v>
      </c>
      <c r="F18678" s="16" t="n">
        <f t="normal" ca="1">A18684</f>
        <v>0</v>
      </c>
    </row>
    <row r="18679" spans="1:6">
      <c r="A18679" t="s">
        <v>4</v>
      </c>
      <c r="B18679" s="4" t="s">
        <v>5</v>
      </c>
      <c r="C18679" s="4" t="s">
        <v>13</v>
      </c>
      <c r="D18679" s="4" t="s">
        <v>13</v>
      </c>
      <c r="E18679" s="4" t="s">
        <v>6</v>
      </c>
      <c r="F18679" s="4" t="s">
        <v>10</v>
      </c>
    </row>
    <row r="18680" spans="1:6">
      <c r="A18680" t="n">
        <v>123544</v>
      </c>
      <c r="B18680" s="26" t="n">
        <v>31</v>
      </c>
      <c r="C18680" s="7" t="n">
        <v>1</v>
      </c>
      <c r="D18680" s="7" t="n">
        <v>1</v>
      </c>
      <c r="E18680" s="7" t="s">
        <v>1640</v>
      </c>
      <c r="F18680" s="7" t="n">
        <v>13</v>
      </c>
    </row>
    <row r="18681" spans="1:6">
      <c r="A18681" t="s">
        <v>4</v>
      </c>
      <c r="B18681" s="4" t="s">
        <v>5</v>
      </c>
      <c r="C18681" s="4" t="s">
        <v>84</v>
      </c>
    </row>
    <row r="18682" spans="1:6">
      <c r="A18682" t="n">
        <v>123565</v>
      </c>
      <c r="B18682" s="29" t="n">
        <v>3</v>
      </c>
      <c r="C18682" s="16" t="n">
        <f t="normal" ca="1">A18686</f>
        <v>0</v>
      </c>
    </row>
    <row r="18683" spans="1:6">
      <c r="A18683" t="s">
        <v>4</v>
      </c>
      <c r="B18683" s="4" t="s">
        <v>5</v>
      </c>
      <c r="C18683" s="4" t="s">
        <v>13</v>
      </c>
      <c r="D18683" s="4" t="s">
        <v>13</v>
      </c>
      <c r="E18683" s="4" t="s">
        <v>6</v>
      </c>
      <c r="F18683" s="4" t="s">
        <v>10</v>
      </c>
    </row>
    <row r="18684" spans="1:6">
      <c r="A18684" t="n">
        <v>123570</v>
      </c>
      <c r="B18684" s="26" t="n">
        <v>31</v>
      </c>
      <c r="C18684" s="7" t="n">
        <v>1</v>
      </c>
      <c r="D18684" s="7" t="n">
        <v>1</v>
      </c>
      <c r="E18684" s="7" t="s">
        <v>1641</v>
      </c>
      <c r="F18684" s="7" t="n">
        <v>13</v>
      </c>
    </row>
    <row r="18685" spans="1:6">
      <c r="A18685" t="s">
        <v>4</v>
      </c>
      <c r="B18685" s="4" t="s">
        <v>5</v>
      </c>
      <c r="C18685" s="4" t="s">
        <v>13</v>
      </c>
      <c r="D18685" s="4" t="s">
        <v>10</v>
      </c>
      <c r="E18685" s="4" t="s">
        <v>13</v>
      </c>
      <c r="F18685" s="4" t="s">
        <v>84</v>
      </c>
    </row>
    <row r="18686" spans="1:6">
      <c r="A18686" t="n">
        <v>123592</v>
      </c>
      <c r="B18686" s="15" t="n">
        <v>5</v>
      </c>
      <c r="C18686" s="7" t="n">
        <v>30</v>
      </c>
      <c r="D18686" s="7" t="n">
        <v>10686</v>
      </c>
      <c r="E18686" s="7" t="n">
        <v>1</v>
      </c>
      <c r="F18686" s="16" t="n">
        <f t="normal" ca="1">A18692</f>
        <v>0</v>
      </c>
    </row>
    <row r="18687" spans="1:6">
      <c r="A18687" t="s">
        <v>4</v>
      </c>
      <c r="B18687" s="4" t="s">
        <v>5</v>
      </c>
      <c r="C18687" s="4" t="s">
        <v>13</v>
      </c>
      <c r="D18687" s="4" t="s">
        <v>13</v>
      </c>
      <c r="E18687" s="4" t="s">
        <v>6</v>
      </c>
      <c r="F18687" s="4" t="s">
        <v>10</v>
      </c>
    </row>
    <row r="18688" spans="1:6">
      <c r="A18688" t="n">
        <v>123601</v>
      </c>
      <c r="B18688" s="26" t="n">
        <v>31</v>
      </c>
      <c r="C18688" s="7" t="n">
        <v>1</v>
      </c>
      <c r="D18688" s="7" t="n">
        <v>1</v>
      </c>
      <c r="E18688" s="7" t="s">
        <v>1642</v>
      </c>
      <c r="F18688" s="7" t="n">
        <v>14</v>
      </c>
    </row>
    <row r="18689" spans="1:6">
      <c r="A18689" t="s">
        <v>4</v>
      </c>
      <c r="B18689" s="4" t="s">
        <v>5</v>
      </c>
      <c r="C18689" s="4" t="s">
        <v>84</v>
      </c>
    </row>
    <row r="18690" spans="1:6">
      <c r="A18690" t="n">
        <v>123624</v>
      </c>
      <c r="B18690" s="29" t="n">
        <v>3</v>
      </c>
      <c r="C18690" s="16" t="n">
        <f t="normal" ca="1">A18694</f>
        <v>0</v>
      </c>
    </row>
    <row r="18691" spans="1:6">
      <c r="A18691" t="s">
        <v>4</v>
      </c>
      <c r="B18691" s="4" t="s">
        <v>5</v>
      </c>
      <c r="C18691" s="4" t="s">
        <v>13</v>
      </c>
      <c r="D18691" s="4" t="s">
        <v>13</v>
      </c>
      <c r="E18691" s="4" t="s">
        <v>6</v>
      </c>
      <c r="F18691" s="4" t="s">
        <v>10</v>
      </c>
    </row>
    <row r="18692" spans="1:6">
      <c r="A18692" t="n">
        <v>123629</v>
      </c>
      <c r="B18692" s="26" t="n">
        <v>31</v>
      </c>
      <c r="C18692" s="7" t="n">
        <v>1</v>
      </c>
      <c r="D18692" s="7" t="n">
        <v>1</v>
      </c>
      <c r="E18692" s="7" t="s">
        <v>1643</v>
      </c>
      <c r="F18692" s="7" t="n">
        <v>14</v>
      </c>
    </row>
    <row r="18693" spans="1:6">
      <c r="A18693" t="s">
        <v>4</v>
      </c>
      <c r="B18693" s="4" t="s">
        <v>5</v>
      </c>
      <c r="C18693" s="4" t="s">
        <v>13</v>
      </c>
      <c r="D18693" s="4" t="s">
        <v>10</v>
      </c>
      <c r="E18693" s="4" t="s">
        <v>13</v>
      </c>
      <c r="F18693" s="4" t="s">
        <v>84</v>
      </c>
    </row>
    <row r="18694" spans="1:6">
      <c r="A18694" t="n">
        <v>123653</v>
      </c>
      <c r="B18694" s="15" t="n">
        <v>5</v>
      </c>
      <c r="C18694" s="7" t="n">
        <v>30</v>
      </c>
      <c r="D18694" s="7" t="n">
        <v>10688</v>
      </c>
      <c r="E18694" s="7" t="n">
        <v>1</v>
      </c>
      <c r="F18694" s="16" t="n">
        <f t="normal" ca="1">A18700</f>
        <v>0</v>
      </c>
    </row>
    <row r="18695" spans="1:6">
      <c r="A18695" t="s">
        <v>4</v>
      </c>
      <c r="B18695" s="4" t="s">
        <v>5</v>
      </c>
      <c r="C18695" s="4" t="s">
        <v>13</v>
      </c>
      <c r="D18695" s="4" t="s">
        <v>13</v>
      </c>
      <c r="E18695" s="4" t="s">
        <v>6</v>
      </c>
      <c r="F18695" s="4" t="s">
        <v>10</v>
      </c>
    </row>
    <row r="18696" spans="1:6">
      <c r="A18696" t="n">
        <v>123662</v>
      </c>
      <c r="B18696" s="26" t="n">
        <v>31</v>
      </c>
      <c r="C18696" s="7" t="n">
        <v>1</v>
      </c>
      <c r="D18696" s="7" t="n">
        <v>1</v>
      </c>
      <c r="E18696" s="7" t="s">
        <v>1644</v>
      </c>
      <c r="F18696" s="7" t="n">
        <v>15</v>
      </c>
    </row>
    <row r="18697" spans="1:6">
      <c r="A18697" t="s">
        <v>4</v>
      </c>
      <c r="B18697" s="4" t="s">
        <v>5</v>
      </c>
      <c r="C18697" s="4" t="s">
        <v>84</v>
      </c>
    </row>
    <row r="18698" spans="1:6">
      <c r="A18698" t="n">
        <v>123688</v>
      </c>
      <c r="B18698" s="29" t="n">
        <v>3</v>
      </c>
      <c r="C18698" s="16" t="n">
        <f t="normal" ca="1">A18702</f>
        <v>0</v>
      </c>
    </row>
    <row r="18699" spans="1:6">
      <c r="A18699" t="s">
        <v>4</v>
      </c>
      <c r="B18699" s="4" t="s">
        <v>5</v>
      </c>
      <c r="C18699" s="4" t="s">
        <v>13</v>
      </c>
      <c r="D18699" s="4" t="s">
        <v>13</v>
      </c>
      <c r="E18699" s="4" t="s">
        <v>6</v>
      </c>
      <c r="F18699" s="4" t="s">
        <v>10</v>
      </c>
    </row>
    <row r="18700" spans="1:6">
      <c r="A18700" t="n">
        <v>123693</v>
      </c>
      <c r="B18700" s="26" t="n">
        <v>31</v>
      </c>
      <c r="C18700" s="7" t="n">
        <v>1</v>
      </c>
      <c r="D18700" s="7" t="n">
        <v>1</v>
      </c>
      <c r="E18700" s="7" t="s">
        <v>1645</v>
      </c>
      <c r="F18700" s="7" t="n">
        <v>15</v>
      </c>
    </row>
    <row r="18701" spans="1:6">
      <c r="A18701" t="s">
        <v>4</v>
      </c>
      <c r="B18701" s="4" t="s">
        <v>5</v>
      </c>
      <c r="C18701" s="4" t="s">
        <v>13</v>
      </c>
      <c r="D18701" s="4" t="s">
        <v>10</v>
      </c>
      <c r="E18701" s="4" t="s">
        <v>13</v>
      </c>
      <c r="F18701" s="4" t="s">
        <v>84</v>
      </c>
    </row>
    <row r="18702" spans="1:6">
      <c r="A18702" t="n">
        <v>123720</v>
      </c>
      <c r="B18702" s="15" t="n">
        <v>5</v>
      </c>
      <c r="C18702" s="7" t="n">
        <v>30</v>
      </c>
      <c r="D18702" s="7" t="n">
        <v>10691</v>
      </c>
      <c r="E18702" s="7" t="n">
        <v>1</v>
      </c>
      <c r="F18702" s="16" t="n">
        <f t="normal" ca="1">A18708</f>
        <v>0</v>
      </c>
    </row>
    <row r="18703" spans="1:6">
      <c r="A18703" t="s">
        <v>4</v>
      </c>
      <c r="B18703" s="4" t="s">
        <v>5</v>
      </c>
      <c r="C18703" s="4" t="s">
        <v>13</v>
      </c>
      <c r="D18703" s="4" t="s">
        <v>13</v>
      </c>
      <c r="E18703" s="4" t="s">
        <v>6</v>
      </c>
      <c r="F18703" s="4" t="s">
        <v>10</v>
      </c>
    </row>
    <row r="18704" spans="1:6">
      <c r="A18704" t="n">
        <v>123729</v>
      </c>
      <c r="B18704" s="26" t="n">
        <v>31</v>
      </c>
      <c r="C18704" s="7" t="n">
        <v>1</v>
      </c>
      <c r="D18704" s="7" t="n">
        <v>1</v>
      </c>
      <c r="E18704" s="7" t="s">
        <v>1646</v>
      </c>
      <c r="F18704" s="7" t="n">
        <v>16</v>
      </c>
    </row>
    <row r="18705" spans="1:6">
      <c r="A18705" t="s">
        <v>4</v>
      </c>
      <c r="B18705" s="4" t="s">
        <v>5</v>
      </c>
      <c r="C18705" s="4" t="s">
        <v>84</v>
      </c>
    </row>
    <row r="18706" spans="1:6">
      <c r="A18706" t="n">
        <v>123753</v>
      </c>
      <c r="B18706" s="29" t="n">
        <v>3</v>
      </c>
      <c r="C18706" s="16" t="n">
        <f t="normal" ca="1">A18710</f>
        <v>0</v>
      </c>
    </row>
    <row r="18707" spans="1:6">
      <c r="A18707" t="s">
        <v>4</v>
      </c>
      <c r="B18707" s="4" t="s">
        <v>5</v>
      </c>
      <c r="C18707" s="4" t="s">
        <v>13</v>
      </c>
      <c r="D18707" s="4" t="s">
        <v>13</v>
      </c>
      <c r="E18707" s="4" t="s">
        <v>6</v>
      </c>
      <c r="F18707" s="4" t="s">
        <v>10</v>
      </c>
    </row>
    <row r="18708" spans="1:6">
      <c r="A18708" t="n">
        <v>123758</v>
      </c>
      <c r="B18708" s="26" t="n">
        <v>31</v>
      </c>
      <c r="C18708" s="7" t="n">
        <v>1</v>
      </c>
      <c r="D18708" s="7" t="n">
        <v>1</v>
      </c>
      <c r="E18708" s="7" t="s">
        <v>1647</v>
      </c>
      <c r="F18708" s="7" t="n">
        <v>16</v>
      </c>
    </row>
    <row r="18709" spans="1:6">
      <c r="A18709" t="s">
        <v>4</v>
      </c>
      <c r="B18709" s="4" t="s">
        <v>5</v>
      </c>
      <c r="C18709" s="4" t="s">
        <v>13</v>
      </c>
      <c r="D18709" s="4" t="s">
        <v>10</v>
      </c>
      <c r="E18709" s="4" t="s">
        <v>13</v>
      </c>
      <c r="F18709" s="4" t="s">
        <v>84</v>
      </c>
    </row>
    <row r="18710" spans="1:6">
      <c r="A18710" t="n">
        <v>123783</v>
      </c>
      <c r="B18710" s="15" t="n">
        <v>5</v>
      </c>
      <c r="C18710" s="7" t="n">
        <v>30</v>
      </c>
      <c r="D18710" s="7" t="n">
        <v>10692</v>
      </c>
      <c r="E18710" s="7" t="n">
        <v>1</v>
      </c>
      <c r="F18710" s="16" t="n">
        <f t="normal" ca="1">A18716</f>
        <v>0</v>
      </c>
    </row>
    <row r="18711" spans="1:6">
      <c r="A18711" t="s">
        <v>4</v>
      </c>
      <c r="B18711" s="4" t="s">
        <v>5</v>
      </c>
      <c r="C18711" s="4" t="s">
        <v>13</v>
      </c>
      <c r="D18711" s="4" t="s">
        <v>13</v>
      </c>
      <c r="E18711" s="4" t="s">
        <v>6</v>
      </c>
      <c r="F18711" s="4" t="s">
        <v>10</v>
      </c>
    </row>
    <row r="18712" spans="1:6">
      <c r="A18712" t="n">
        <v>123792</v>
      </c>
      <c r="B18712" s="26" t="n">
        <v>31</v>
      </c>
      <c r="C18712" s="7" t="n">
        <v>1</v>
      </c>
      <c r="D18712" s="7" t="n">
        <v>1</v>
      </c>
      <c r="E18712" s="7" t="s">
        <v>1648</v>
      </c>
      <c r="F18712" s="7" t="n">
        <v>17</v>
      </c>
    </row>
    <row r="18713" spans="1:6">
      <c r="A18713" t="s">
        <v>4</v>
      </c>
      <c r="B18713" s="4" t="s">
        <v>5</v>
      </c>
      <c r="C18713" s="4" t="s">
        <v>84</v>
      </c>
    </row>
    <row r="18714" spans="1:6">
      <c r="A18714" t="n">
        <v>123827</v>
      </c>
      <c r="B18714" s="29" t="n">
        <v>3</v>
      </c>
      <c r="C18714" s="16" t="n">
        <f t="normal" ca="1">A18718</f>
        <v>0</v>
      </c>
    </row>
    <row r="18715" spans="1:6">
      <c r="A18715" t="s">
        <v>4</v>
      </c>
      <c r="B18715" s="4" t="s">
        <v>5</v>
      </c>
      <c r="C18715" s="4" t="s">
        <v>13</v>
      </c>
      <c r="D18715" s="4" t="s">
        <v>13</v>
      </c>
      <c r="E18715" s="4" t="s">
        <v>6</v>
      </c>
      <c r="F18715" s="4" t="s">
        <v>10</v>
      </c>
    </row>
    <row r="18716" spans="1:6">
      <c r="A18716" t="n">
        <v>123832</v>
      </c>
      <c r="B18716" s="26" t="n">
        <v>31</v>
      </c>
      <c r="C18716" s="7" t="n">
        <v>1</v>
      </c>
      <c r="D18716" s="7" t="n">
        <v>1</v>
      </c>
      <c r="E18716" s="7" t="s">
        <v>1649</v>
      </c>
      <c r="F18716" s="7" t="n">
        <v>17</v>
      </c>
    </row>
    <row r="18717" spans="1:6">
      <c r="A18717" t="s">
        <v>4</v>
      </c>
      <c r="B18717" s="4" t="s">
        <v>5</v>
      </c>
      <c r="C18717" s="4" t="s">
        <v>13</v>
      </c>
      <c r="D18717" s="4" t="s">
        <v>10</v>
      </c>
      <c r="E18717" s="4" t="s">
        <v>13</v>
      </c>
      <c r="F18717" s="4" t="s">
        <v>84</v>
      </c>
    </row>
    <row r="18718" spans="1:6">
      <c r="A18718" t="n">
        <v>123868</v>
      </c>
      <c r="B18718" s="15" t="n">
        <v>5</v>
      </c>
      <c r="C18718" s="7" t="n">
        <v>30</v>
      </c>
      <c r="D18718" s="7" t="n">
        <v>10696</v>
      </c>
      <c r="E18718" s="7" t="n">
        <v>1</v>
      </c>
      <c r="F18718" s="16" t="n">
        <f t="normal" ca="1">A18724</f>
        <v>0</v>
      </c>
    </row>
    <row r="18719" spans="1:6">
      <c r="A18719" t="s">
        <v>4</v>
      </c>
      <c r="B18719" s="4" t="s">
        <v>5</v>
      </c>
      <c r="C18719" s="4" t="s">
        <v>13</v>
      </c>
      <c r="D18719" s="4" t="s">
        <v>13</v>
      </c>
      <c r="E18719" s="4" t="s">
        <v>6</v>
      </c>
      <c r="F18719" s="4" t="s">
        <v>10</v>
      </c>
    </row>
    <row r="18720" spans="1:6">
      <c r="A18720" t="n">
        <v>123877</v>
      </c>
      <c r="B18720" s="26" t="n">
        <v>31</v>
      </c>
      <c r="C18720" s="7" t="n">
        <v>1</v>
      </c>
      <c r="D18720" s="7" t="n">
        <v>1</v>
      </c>
      <c r="E18720" s="7" t="s">
        <v>1650</v>
      </c>
      <c r="F18720" s="7" t="n">
        <v>18</v>
      </c>
    </row>
    <row r="18721" spans="1:6">
      <c r="A18721" t="s">
        <v>4</v>
      </c>
      <c r="B18721" s="4" t="s">
        <v>5</v>
      </c>
      <c r="C18721" s="4" t="s">
        <v>84</v>
      </c>
    </row>
    <row r="18722" spans="1:6">
      <c r="A18722" t="n">
        <v>123902</v>
      </c>
      <c r="B18722" s="29" t="n">
        <v>3</v>
      </c>
      <c r="C18722" s="16" t="n">
        <f t="normal" ca="1">A18726</f>
        <v>0</v>
      </c>
    </row>
    <row r="18723" spans="1:6">
      <c r="A18723" t="s">
        <v>4</v>
      </c>
      <c r="B18723" s="4" t="s">
        <v>5</v>
      </c>
      <c r="C18723" s="4" t="s">
        <v>13</v>
      </c>
      <c r="D18723" s="4" t="s">
        <v>13</v>
      </c>
      <c r="E18723" s="4" t="s">
        <v>6</v>
      </c>
      <c r="F18723" s="4" t="s">
        <v>10</v>
      </c>
    </row>
    <row r="18724" spans="1:6">
      <c r="A18724" t="n">
        <v>123907</v>
      </c>
      <c r="B18724" s="26" t="n">
        <v>31</v>
      </c>
      <c r="C18724" s="7" t="n">
        <v>1</v>
      </c>
      <c r="D18724" s="7" t="n">
        <v>1</v>
      </c>
      <c r="E18724" s="7" t="s">
        <v>1651</v>
      </c>
      <c r="F18724" s="7" t="n">
        <v>18</v>
      </c>
    </row>
    <row r="18725" spans="1:6">
      <c r="A18725" t="s">
        <v>4</v>
      </c>
      <c r="B18725" s="4" t="s">
        <v>5</v>
      </c>
      <c r="C18725" s="4" t="s">
        <v>13</v>
      </c>
      <c r="D18725" s="4" t="s">
        <v>10</v>
      </c>
      <c r="E18725" s="4" t="s">
        <v>13</v>
      </c>
      <c r="F18725" s="4" t="s">
        <v>84</v>
      </c>
    </row>
    <row r="18726" spans="1:6">
      <c r="A18726" t="n">
        <v>123933</v>
      </c>
      <c r="B18726" s="15" t="n">
        <v>5</v>
      </c>
      <c r="C18726" s="7" t="n">
        <v>30</v>
      </c>
      <c r="D18726" s="7" t="n">
        <v>10698</v>
      </c>
      <c r="E18726" s="7" t="n">
        <v>1</v>
      </c>
      <c r="F18726" s="16" t="n">
        <f t="normal" ca="1">A18732</f>
        <v>0</v>
      </c>
    </row>
    <row r="18727" spans="1:6">
      <c r="A18727" t="s">
        <v>4</v>
      </c>
      <c r="B18727" s="4" t="s">
        <v>5</v>
      </c>
      <c r="C18727" s="4" t="s">
        <v>13</v>
      </c>
      <c r="D18727" s="4" t="s">
        <v>13</v>
      </c>
      <c r="E18727" s="4" t="s">
        <v>6</v>
      </c>
      <c r="F18727" s="4" t="s">
        <v>10</v>
      </c>
    </row>
    <row r="18728" spans="1:6">
      <c r="A18728" t="n">
        <v>123942</v>
      </c>
      <c r="B18728" s="26" t="n">
        <v>31</v>
      </c>
      <c r="C18728" s="7" t="n">
        <v>1</v>
      </c>
      <c r="D18728" s="7" t="n">
        <v>1</v>
      </c>
      <c r="E18728" s="7" t="s">
        <v>1652</v>
      </c>
      <c r="F18728" s="7" t="n">
        <v>19</v>
      </c>
    </row>
    <row r="18729" spans="1:6">
      <c r="A18729" t="s">
        <v>4</v>
      </c>
      <c r="B18729" s="4" t="s">
        <v>5</v>
      </c>
      <c r="C18729" s="4" t="s">
        <v>84</v>
      </c>
    </row>
    <row r="18730" spans="1:6">
      <c r="A18730" t="n">
        <v>123966</v>
      </c>
      <c r="B18730" s="29" t="n">
        <v>3</v>
      </c>
      <c r="C18730" s="16" t="n">
        <f t="normal" ca="1">A18734</f>
        <v>0</v>
      </c>
    </row>
    <row r="18731" spans="1:6">
      <c r="A18731" t="s">
        <v>4</v>
      </c>
      <c r="B18731" s="4" t="s">
        <v>5</v>
      </c>
      <c r="C18731" s="4" t="s">
        <v>13</v>
      </c>
      <c r="D18731" s="4" t="s">
        <v>13</v>
      </c>
      <c r="E18731" s="4" t="s">
        <v>6</v>
      </c>
      <c r="F18731" s="4" t="s">
        <v>10</v>
      </c>
    </row>
    <row r="18732" spans="1:6">
      <c r="A18732" t="n">
        <v>123971</v>
      </c>
      <c r="B18732" s="26" t="n">
        <v>31</v>
      </c>
      <c r="C18732" s="7" t="n">
        <v>1</v>
      </c>
      <c r="D18732" s="7" t="n">
        <v>1</v>
      </c>
      <c r="E18732" s="7" t="s">
        <v>1653</v>
      </c>
      <c r="F18732" s="7" t="n">
        <v>19</v>
      </c>
    </row>
    <row r="18733" spans="1:6">
      <c r="A18733" t="s">
        <v>4</v>
      </c>
      <c r="B18733" s="4" t="s">
        <v>5</v>
      </c>
      <c r="C18733" s="4" t="s">
        <v>13</v>
      </c>
      <c r="D18733" s="4" t="s">
        <v>10</v>
      </c>
      <c r="E18733" s="4" t="s">
        <v>13</v>
      </c>
      <c r="F18733" s="4" t="s">
        <v>84</v>
      </c>
    </row>
    <row r="18734" spans="1:6">
      <c r="A18734" t="n">
        <v>123996</v>
      </c>
      <c r="B18734" s="15" t="n">
        <v>5</v>
      </c>
      <c r="C18734" s="7" t="n">
        <v>30</v>
      </c>
      <c r="D18734" s="7" t="n">
        <v>10706</v>
      </c>
      <c r="E18734" s="7" t="n">
        <v>1</v>
      </c>
      <c r="F18734" s="16" t="n">
        <f t="normal" ca="1">A18740</f>
        <v>0</v>
      </c>
    </row>
    <row r="18735" spans="1:6">
      <c r="A18735" t="s">
        <v>4</v>
      </c>
      <c r="B18735" s="4" t="s">
        <v>5</v>
      </c>
      <c r="C18735" s="4" t="s">
        <v>13</v>
      </c>
      <c r="D18735" s="4" t="s">
        <v>13</v>
      </c>
      <c r="E18735" s="4" t="s">
        <v>6</v>
      </c>
      <c r="F18735" s="4" t="s">
        <v>10</v>
      </c>
    </row>
    <row r="18736" spans="1:6">
      <c r="A18736" t="n">
        <v>124005</v>
      </c>
      <c r="B18736" s="26" t="n">
        <v>31</v>
      </c>
      <c r="C18736" s="7" t="n">
        <v>1</v>
      </c>
      <c r="D18736" s="7" t="n">
        <v>1</v>
      </c>
      <c r="E18736" s="7" t="s">
        <v>1654</v>
      </c>
      <c r="F18736" s="7" t="n">
        <v>20</v>
      </c>
    </row>
    <row r="18737" spans="1:6">
      <c r="A18737" t="s">
        <v>4</v>
      </c>
      <c r="B18737" s="4" t="s">
        <v>5</v>
      </c>
      <c r="C18737" s="4" t="s">
        <v>84</v>
      </c>
    </row>
    <row r="18738" spans="1:6">
      <c r="A18738" t="n">
        <v>124029</v>
      </c>
      <c r="B18738" s="29" t="n">
        <v>3</v>
      </c>
      <c r="C18738" s="16" t="n">
        <f t="normal" ca="1">A18742</f>
        <v>0</v>
      </c>
    </row>
    <row r="18739" spans="1:6">
      <c r="A18739" t="s">
        <v>4</v>
      </c>
      <c r="B18739" s="4" t="s">
        <v>5</v>
      </c>
      <c r="C18739" s="4" t="s">
        <v>13</v>
      </c>
      <c r="D18739" s="4" t="s">
        <v>13</v>
      </c>
      <c r="E18739" s="4" t="s">
        <v>6</v>
      </c>
      <c r="F18739" s="4" t="s">
        <v>10</v>
      </c>
    </row>
    <row r="18740" spans="1:6">
      <c r="A18740" t="n">
        <v>124034</v>
      </c>
      <c r="B18740" s="26" t="n">
        <v>31</v>
      </c>
      <c r="C18740" s="7" t="n">
        <v>1</v>
      </c>
      <c r="D18740" s="7" t="n">
        <v>1</v>
      </c>
      <c r="E18740" s="7" t="s">
        <v>1655</v>
      </c>
      <c r="F18740" s="7" t="n">
        <v>20</v>
      </c>
    </row>
    <row r="18741" spans="1:6">
      <c r="A18741" t="s">
        <v>4</v>
      </c>
      <c r="B18741" s="4" t="s">
        <v>5</v>
      </c>
      <c r="C18741" s="4" t="s">
        <v>13</v>
      </c>
      <c r="D18741" s="4" t="s">
        <v>10</v>
      </c>
      <c r="E18741" s="4" t="s">
        <v>13</v>
      </c>
      <c r="F18741" s="4" t="s">
        <v>84</v>
      </c>
    </row>
    <row r="18742" spans="1:6">
      <c r="A18742" t="n">
        <v>124059</v>
      </c>
      <c r="B18742" s="15" t="n">
        <v>5</v>
      </c>
      <c r="C18742" s="7" t="n">
        <v>30</v>
      </c>
      <c r="D18742" s="7" t="n">
        <v>10708</v>
      </c>
      <c r="E18742" s="7" t="n">
        <v>1</v>
      </c>
      <c r="F18742" s="16" t="n">
        <f t="normal" ca="1">A18748</f>
        <v>0</v>
      </c>
    </row>
    <row r="18743" spans="1:6">
      <c r="A18743" t="s">
        <v>4</v>
      </c>
      <c r="B18743" s="4" t="s">
        <v>5</v>
      </c>
      <c r="C18743" s="4" t="s">
        <v>13</v>
      </c>
      <c r="D18743" s="4" t="s">
        <v>13</v>
      </c>
      <c r="E18743" s="4" t="s">
        <v>6</v>
      </c>
      <c r="F18743" s="4" t="s">
        <v>10</v>
      </c>
    </row>
    <row r="18744" spans="1:6">
      <c r="A18744" t="n">
        <v>124068</v>
      </c>
      <c r="B18744" s="26" t="n">
        <v>31</v>
      </c>
      <c r="C18744" s="7" t="n">
        <v>1</v>
      </c>
      <c r="D18744" s="7" t="n">
        <v>1</v>
      </c>
      <c r="E18744" s="7" t="s">
        <v>1656</v>
      </c>
      <c r="F18744" s="7" t="n">
        <v>21</v>
      </c>
    </row>
    <row r="18745" spans="1:6">
      <c r="A18745" t="s">
        <v>4</v>
      </c>
      <c r="B18745" s="4" t="s">
        <v>5</v>
      </c>
      <c r="C18745" s="4" t="s">
        <v>84</v>
      </c>
    </row>
    <row r="18746" spans="1:6">
      <c r="A18746" t="n">
        <v>124088</v>
      </c>
      <c r="B18746" s="29" t="n">
        <v>3</v>
      </c>
      <c r="C18746" s="16" t="n">
        <f t="normal" ca="1">A18750</f>
        <v>0</v>
      </c>
    </row>
    <row r="18747" spans="1:6">
      <c r="A18747" t="s">
        <v>4</v>
      </c>
      <c r="B18747" s="4" t="s">
        <v>5</v>
      </c>
      <c r="C18747" s="4" t="s">
        <v>13</v>
      </c>
      <c r="D18747" s="4" t="s">
        <v>13</v>
      </c>
      <c r="E18747" s="4" t="s">
        <v>6</v>
      </c>
      <c r="F18747" s="4" t="s">
        <v>10</v>
      </c>
    </row>
    <row r="18748" spans="1:6">
      <c r="A18748" t="n">
        <v>124093</v>
      </c>
      <c r="B18748" s="26" t="n">
        <v>31</v>
      </c>
      <c r="C18748" s="7" t="n">
        <v>1</v>
      </c>
      <c r="D18748" s="7" t="n">
        <v>1</v>
      </c>
      <c r="E18748" s="7" t="s">
        <v>1657</v>
      </c>
      <c r="F18748" s="7" t="n">
        <v>21</v>
      </c>
    </row>
    <row r="18749" spans="1:6">
      <c r="A18749" t="s">
        <v>4</v>
      </c>
      <c r="B18749" s="4" t="s">
        <v>5</v>
      </c>
      <c r="C18749" s="4" t="s">
        <v>13</v>
      </c>
      <c r="D18749" s="4" t="s">
        <v>10</v>
      </c>
      <c r="E18749" s="4" t="s">
        <v>13</v>
      </c>
      <c r="F18749" s="4" t="s">
        <v>84</v>
      </c>
    </row>
    <row r="18750" spans="1:6">
      <c r="A18750" t="n">
        <v>124114</v>
      </c>
      <c r="B18750" s="15" t="n">
        <v>5</v>
      </c>
      <c r="C18750" s="7" t="n">
        <v>30</v>
      </c>
      <c r="D18750" s="7" t="n">
        <v>10711</v>
      </c>
      <c r="E18750" s="7" t="n">
        <v>1</v>
      </c>
      <c r="F18750" s="16" t="n">
        <f t="normal" ca="1">A18756</f>
        <v>0</v>
      </c>
    </row>
    <row r="18751" spans="1:6">
      <c r="A18751" t="s">
        <v>4</v>
      </c>
      <c r="B18751" s="4" t="s">
        <v>5</v>
      </c>
      <c r="C18751" s="4" t="s">
        <v>13</v>
      </c>
      <c r="D18751" s="4" t="s">
        <v>13</v>
      </c>
      <c r="E18751" s="4" t="s">
        <v>6</v>
      </c>
      <c r="F18751" s="4" t="s">
        <v>10</v>
      </c>
    </row>
    <row r="18752" spans="1:6">
      <c r="A18752" t="n">
        <v>124123</v>
      </c>
      <c r="B18752" s="26" t="n">
        <v>31</v>
      </c>
      <c r="C18752" s="7" t="n">
        <v>1</v>
      </c>
      <c r="D18752" s="7" t="n">
        <v>1</v>
      </c>
      <c r="E18752" s="7" t="s">
        <v>1658</v>
      </c>
      <c r="F18752" s="7" t="n">
        <v>22</v>
      </c>
    </row>
    <row r="18753" spans="1:6">
      <c r="A18753" t="s">
        <v>4</v>
      </c>
      <c r="B18753" s="4" t="s">
        <v>5</v>
      </c>
      <c r="C18753" s="4" t="s">
        <v>84</v>
      </c>
    </row>
    <row r="18754" spans="1:6">
      <c r="A18754" t="n">
        <v>124145</v>
      </c>
      <c r="B18754" s="29" t="n">
        <v>3</v>
      </c>
      <c r="C18754" s="16" t="n">
        <f t="normal" ca="1">A18758</f>
        <v>0</v>
      </c>
    </row>
    <row r="18755" spans="1:6">
      <c r="A18755" t="s">
        <v>4</v>
      </c>
      <c r="B18755" s="4" t="s">
        <v>5</v>
      </c>
      <c r="C18755" s="4" t="s">
        <v>13</v>
      </c>
      <c r="D18755" s="4" t="s">
        <v>13</v>
      </c>
      <c r="E18755" s="4" t="s">
        <v>6</v>
      </c>
      <c r="F18755" s="4" t="s">
        <v>10</v>
      </c>
    </row>
    <row r="18756" spans="1:6">
      <c r="A18756" t="n">
        <v>124150</v>
      </c>
      <c r="B18756" s="26" t="n">
        <v>31</v>
      </c>
      <c r="C18756" s="7" t="n">
        <v>1</v>
      </c>
      <c r="D18756" s="7" t="n">
        <v>1</v>
      </c>
      <c r="E18756" s="7" t="s">
        <v>1659</v>
      </c>
      <c r="F18756" s="7" t="n">
        <v>22</v>
      </c>
    </row>
    <row r="18757" spans="1:6">
      <c r="A18757" t="s">
        <v>4</v>
      </c>
      <c r="B18757" s="4" t="s">
        <v>5</v>
      </c>
      <c r="C18757" s="4" t="s">
        <v>13</v>
      </c>
      <c r="D18757" s="4" t="s">
        <v>10</v>
      </c>
      <c r="E18757" s="4" t="s">
        <v>13</v>
      </c>
      <c r="F18757" s="4" t="s">
        <v>84</v>
      </c>
    </row>
    <row r="18758" spans="1:6">
      <c r="A18758" t="n">
        <v>124173</v>
      </c>
      <c r="B18758" s="15" t="n">
        <v>5</v>
      </c>
      <c r="C18758" s="7" t="n">
        <v>30</v>
      </c>
      <c r="D18758" s="7" t="n">
        <v>10712</v>
      </c>
      <c r="E18758" s="7" t="n">
        <v>1</v>
      </c>
      <c r="F18758" s="16" t="n">
        <f t="normal" ca="1">A18764</f>
        <v>0</v>
      </c>
    </row>
    <row r="18759" spans="1:6">
      <c r="A18759" t="s">
        <v>4</v>
      </c>
      <c r="B18759" s="4" t="s">
        <v>5</v>
      </c>
      <c r="C18759" s="4" t="s">
        <v>13</v>
      </c>
      <c r="D18759" s="4" t="s">
        <v>13</v>
      </c>
      <c r="E18759" s="4" t="s">
        <v>6</v>
      </c>
      <c r="F18759" s="4" t="s">
        <v>10</v>
      </c>
    </row>
    <row r="18760" spans="1:6">
      <c r="A18760" t="n">
        <v>124182</v>
      </c>
      <c r="B18760" s="26" t="n">
        <v>31</v>
      </c>
      <c r="C18760" s="7" t="n">
        <v>1</v>
      </c>
      <c r="D18760" s="7" t="n">
        <v>1</v>
      </c>
      <c r="E18760" s="7" t="s">
        <v>1660</v>
      </c>
      <c r="F18760" s="7" t="n">
        <v>23</v>
      </c>
    </row>
    <row r="18761" spans="1:6">
      <c r="A18761" t="s">
        <v>4</v>
      </c>
      <c r="B18761" s="4" t="s">
        <v>5</v>
      </c>
      <c r="C18761" s="4" t="s">
        <v>84</v>
      </c>
    </row>
    <row r="18762" spans="1:6">
      <c r="A18762" t="n">
        <v>124205</v>
      </c>
      <c r="B18762" s="29" t="n">
        <v>3</v>
      </c>
      <c r="C18762" s="16" t="n">
        <f t="normal" ca="1">A18766</f>
        <v>0</v>
      </c>
    </row>
    <row r="18763" spans="1:6">
      <c r="A18763" t="s">
        <v>4</v>
      </c>
      <c r="B18763" s="4" t="s">
        <v>5</v>
      </c>
      <c r="C18763" s="4" t="s">
        <v>13</v>
      </c>
      <c r="D18763" s="4" t="s">
        <v>13</v>
      </c>
      <c r="E18763" s="4" t="s">
        <v>6</v>
      </c>
      <c r="F18763" s="4" t="s">
        <v>10</v>
      </c>
    </row>
    <row r="18764" spans="1:6">
      <c r="A18764" t="n">
        <v>124210</v>
      </c>
      <c r="B18764" s="26" t="n">
        <v>31</v>
      </c>
      <c r="C18764" s="7" t="n">
        <v>1</v>
      </c>
      <c r="D18764" s="7" t="n">
        <v>1</v>
      </c>
      <c r="E18764" s="7" t="s">
        <v>1661</v>
      </c>
      <c r="F18764" s="7" t="n">
        <v>23</v>
      </c>
    </row>
    <row r="18765" spans="1:6">
      <c r="A18765" t="s">
        <v>4</v>
      </c>
      <c r="B18765" s="4" t="s">
        <v>5</v>
      </c>
      <c r="C18765" s="4" t="s">
        <v>13</v>
      </c>
      <c r="D18765" s="4" t="s">
        <v>13</v>
      </c>
      <c r="E18765" s="4" t="s">
        <v>6</v>
      </c>
      <c r="F18765" s="4" t="s">
        <v>10</v>
      </c>
    </row>
    <row r="18766" spans="1:6">
      <c r="A18766" t="n">
        <v>124234</v>
      </c>
      <c r="B18766" s="26" t="n">
        <v>31</v>
      </c>
      <c r="C18766" s="7" t="n">
        <v>1</v>
      </c>
      <c r="D18766" s="7" t="n">
        <v>1</v>
      </c>
      <c r="E18766" s="7" t="s">
        <v>1662</v>
      </c>
      <c r="F18766" s="7" t="n">
        <v>101</v>
      </c>
    </row>
    <row r="18767" spans="1:6">
      <c r="A18767" t="s">
        <v>4</v>
      </c>
      <c r="B18767" s="4" t="s">
        <v>5</v>
      </c>
      <c r="C18767" s="4" t="s">
        <v>13</v>
      </c>
      <c r="D18767" s="4" t="s">
        <v>13</v>
      </c>
      <c r="E18767" s="4" t="s">
        <v>6</v>
      </c>
      <c r="F18767" s="4" t="s">
        <v>10</v>
      </c>
    </row>
    <row r="18768" spans="1:6">
      <c r="A18768" t="n">
        <v>124263</v>
      </c>
      <c r="B18768" s="26" t="n">
        <v>31</v>
      </c>
      <c r="C18768" s="7" t="n">
        <v>1</v>
      </c>
      <c r="D18768" s="7" t="n">
        <v>1</v>
      </c>
      <c r="E18768" s="7" t="s">
        <v>1663</v>
      </c>
      <c r="F18768" s="7" t="n">
        <v>102</v>
      </c>
    </row>
    <row r="18769" spans="1:6">
      <c r="A18769" t="s">
        <v>4</v>
      </c>
      <c r="B18769" s="4" t="s">
        <v>5</v>
      </c>
      <c r="C18769" s="4" t="s">
        <v>13</v>
      </c>
      <c r="D18769" s="4" t="s">
        <v>13</v>
      </c>
      <c r="E18769" s="4" t="s">
        <v>13</v>
      </c>
      <c r="F18769" s="4" t="s">
        <v>10</v>
      </c>
      <c r="G18769" s="4" t="s">
        <v>10</v>
      </c>
      <c r="H18769" s="4" t="s">
        <v>13</v>
      </c>
    </row>
    <row r="18770" spans="1:6">
      <c r="A18770" t="n">
        <v>124293</v>
      </c>
      <c r="B18770" s="26" t="n">
        <v>31</v>
      </c>
      <c r="C18770" s="7" t="n">
        <v>2</v>
      </c>
      <c r="D18770" s="7" t="n">
        <v>1</v>
      </c>
      <c r="E18770" s="7" t="n">
        <v>1</v>
      </c>
      <c r="F18770" s="7" t="n">
        <v>65535</v>
      </c>
      <c r="G18770" s="7" t="n">
        <v>65535</v>
      </c>
      <c r="H18770" s="7" t="n">
        <v>0</v>
      </c>
    </row>
    <row r="18771" spans="1:6">
      <c r="A18771" t="s">
        <v>4</v>
      </c>
      <c r="B18771" s="4" t="s">
        <v>5</v>
      </c>
      <c r="C18771" s="4" t="s">
        <v>13</v>
      </c>
      <c r="D18771" s="4" t="s">
        <v>13</v>
      </c>
      <c r="E18771" s="4" t="s">
        <v>13</v>
      </c>
    </row>
    <row r="18772" spans="1:6">
      <c r="A18772" t="n">
        <v>124302</v>
      </c>
      <c r="B18772" s="26" t="n">
        <v>31</v>
      </c>
      <c r="C18772" s="7" t="n">
        <v>4</v>
      </c>
      <c r="D18772" s="7" t="n">
        <v>1</v>
      </c>
      <c r="E18772" s="7" t="n">
        <v>1</v>
      </c>
    </row>
    <row r="18773" spans="1:6">
      <c r="A18773" t="s">
        <v>4</v>
      </c>
      <c r="B18773" s="4" t="s">
        <v>5</v>
      </c>
      <c r="C18773" s="4" t="s">
        <v>13</v>
      </c>
      <c r="D18773" s="4" t="s">
        <v>13</v>
      </c>
      <c r="E18773" s="4" t="s">
        <v>13</v>
      </c>
      <c r="F18773" s="4" t="s">
        <v>13</v>
      </c>
      <c r="G18773" s="4" t="s">
        <v>10</v>
      </c>
      <c r="H18773" s="4" t="s">
        <v>84</v>
      </c>
      <c r="I18773" s="4" t="s">
        <v>10</v>
      </c>
      <c r="J18773" s="4" t="s">
        <v>84</v>
      </c>
      <c r="K18773" s="4" t="s">
        <v>10</v>
      </c>
      <c r="L18773" s="4" t="s">
        <v>84</v>
      </c>
      <c r="M18773" s="4" t="s">
        <v>10</v>
      </c>
      <c r="N18773" s="4" t="s">
        <v>84</v>
      </c>
      <c r="O18773" s="4" t="s">
        <v>10</v>
      </c>
      <c r="P18773" s="4" t="s">
        <v>84</v>
      </c>
      <c r="Q18773" s="4" t="s">
        <v>10</v>
      </c>
      <c r="R18773" s="4" t="s">
        <v>84</v>
      </c>
      <c r="S18773" s="4" t="s">
        <v>10</v>
      </c>
      <c r="T18773" s="4" t="s">
        <v>84</v>
      </c>
      <c r="U18773" s="4" t="s">
        <v>10</v>
      </c>
      <c r="V18773" s="4" t="s">
        <v>84</v>
      </c>
      <c r="W18773" s="4" t="s">
        <v>10</v>
      </c>
      <c r="X18773" s="4" t="s">
        <v>84</v>
      </c>
      <c r="Y18773" s="4" t="s">
        <v>10</v>
      </c>
      <c r="Z18773" s="4" t="s">
        <v>84</v>
      </c>
      <c r="AA18773" s="4" t="s">
        <v>10</v>
      </c>
      <c r="AB18773" s="4" t="s">
        <v>84</v>
      </c>
      <c r="AC18773" s="4" t="s">
        <v>10</v>
      </c>
      <c r="AD18773" s="4" t="s">
        <v>84</v>
      </c>
      <c r="AE18773" s="4" t="s">
        <v>10</v>
      </c>
      <c r="AF18773" s="4" t="s">
        <v>84</v>
      </c>
      <c r="AG18773" s="4" t="s">
        <v>10</v>
      </c>
      <c r="AH18773" s="4" t="s">
        <v>84</v>
      </c>
      <c r="AI18773" s="4" t="s">
        <v>10</v>
      </c>
      <c r="AJ18773" s="4" t="s">
        <v>84</v>
      </c>
      <c r="AK18773" s="4" t="s">
        <v>10</v>
      </c>
      <c r="AL18773" s="4" t="s">
        <v>84</v>
      </c>
      <c r="AM18773" s="4" t="s">
        <v>10</v>
      </c>
      <c r="AN18773" s="4" t="s">
        <v>84</v>
      </c>
      <c r="AO18773" s="4" t="s">
        <v>10</v>
      </c>
      <c r="AP18773" s="4" t="s">
        <v>84</v>
      </c>
      <c r="AQ18773" s="4" t="s">
        <v>10</v>
      </c>
      <c r="AR18773" s="4" t="s">
        <v>84</v>
      </c>
      <c r="AS18773" s="4" t="s">
        <v>10</v>
      </c>
      <c r="AT18773" s="4" t="s">
        <v>84</v>
      </c>
      <c r="AU18773" s="4" t="s">
        <v>10</v>
      </c>
      <c r="AV18773" s="4" t="s">
        <v>84</v>
      </c>
      <c r="AW18773" s="4" t="s">
        <v>10</v>
      </c>
      <c r="AX18773" s="4" t="s">
        <v>84</v>
      </c>
      <c r="AY18773" s="4" t="s">
        <v>10</v>
      </c>
      <c r="AZ18773" s="4" t="s">
        <v>84</v>
      </c>
      <c r="BA18773" s="4" t="s">
        <v>10</v>
      </c>
      <c r="BB18773" s="4" t="s">
        <v>84</v>
      </c>
      <c r="BC18773" s="4" t="s">
        <v>10</v>
      </c>
      <c r="BD18773" s="4" t="s">
        <v>84</v>
      </c>
      <c r="BE18773" s="4" t="s">
        <v>84</v>
      </c>
    </row>
    <row r="18774" spans="1:6">
      <c r="A18774" t="n">
        <v>124306</v>
      </c>
      <c r="B18774" s="27" t="n">
        <v>6</v>
      </c>
      <c r="C18774" s="7" t="n">
        <v>35</v>
      </c>
      <c r="D18774" s="7" t="n">
        <v>1</v>
      </c>
      <c r="E18774" s="7" t="n">
        <v>1</v>
      </c>
      <c r="F18774" s="7" t="n">
        <v>25</v>
      </c>
      <c r="G18774" s="7" t="n">
        <v>1</v>
      </c>
      <c r="H18774" s="16" t="n">
        <f t="normal" ca="1">A18776</f>
        <v>0</v>
      </c>
      <c r="I18774" s="7" t="n">
        <v>2</v>
      </c>
      <c r="J18774" s="16" t="n">
        <f t="normal" ca="1">A18786</f>
        <v>0</v>
      </c>
      <c r="K18774" s="7" t="n">
        <v>3</v>
      </c>
      <c r="L18774" s="16" t="n">
        <f t="normal" ca="1">A18808</f>
        <v>0</v>
      </c>
      <c r="M18774" s="7" t="n">
        <v>4</v>
      </c>
      <c r="N18774" s="16" t="n">
        <f t="normal" ca="1">A18850</f>
        <v>0</v>
      </c>
      <c r="O18774" s="7" t="n">
        <v>5</v>
      </c>
      <c r="P18774" s="16" t="n">
        <f t="normal" ca="1">A18872</f>
        <v>0</v>
      </c>
      <c r="Q18774" s="7" t="n">
        <v>6</v>
      </c>
      <c r="R18774" s="16" t="n">
        <f t="normal" ca="1">A18886</f>
        <v>0</v>
      </c>
      <c r="S18774" s="7" t="n">
        <v>7</v>
      </c>
      <c r="T18774" s="16" t="n">
        <f t="normal" ca="1">A18932</f>
        <v>0</v>
      </c>
      <c r="U18774" s="7" t="n">
        <v>8</v>
      </c>
      <c r="V18774" s="16" t="n">
        <f t="normal" ca="1">A18942</f>
        <v>0</v>
      </c>
      <c r="W18774" s="7" t="n">
        <v>9</v>
      </c>
      <c r="X18774" s="16" t="n">
        <f t="normal" ca="1">A18972</f>
        <v>0</v>
      </c>
      <c r="Y18774" s="7" t="n">
        <v>10</v>
      </c>
      <c r="Z18774" s="16" t="n">
        <f t="normal" ca="1">A18994</f>
        <v>0</v>
      </c>
      <c r="AA18774" s="7" t="n">
        <v>11</v>
      </c>
      <c r="AB18774" s="16" t="n">
        <f t="normal" ca="1">A19024</f>
        <v>0</v>
      </c>
      <c r="AC18774" s="7" t="n">
        <v>12</v>
      </c>
      <c r="AD18774" s="16" t="n">
        <f t="normal" ca="1">A19046</f>
        <v>0</v>
      </c>
      <c r="AE18774" s="7" t="n">
        <v>13</v>
      </c>
      <c r="AF18774" s="16" t="n">
        <f t="normal" ca="1">A19056</f>
        <v>0</v>
      </c>
      <c r="AG18774" s="7" t="n">
        <v>14</v>
      </c>
      <c r="AH18774" s="16" t="n">
        <f t="normal" ca="1">A19086</f>
        <v>0</v>
      </c>
      <c r="AI18774" s="7" t="n">
        <v>15</v>
      </c>
      <c r="AJ18774" s="16" t="n">
        <f t="normal" ca="1">A19108</f>
        <v>0</v>
      </c>
      <c r="AK18774" s="7" t="n">
        <v>16</v>
      </c>
      <c r="AL18774" s="16" t="n">
        <f t="normal" ca="1">A19122</f>
        <v>0</v>
      </c>
      <c r="AM18774" s="7" t="n">
        <v>17</v>
      </c>
      <c r="AN18774" s="16" t="n">
        <f t="normal" ca="1">A19140</f>
        <v>0</v>
      </c>
      <c r="AO18774" s="7" t="n">
        <v>18</v>
      </c>
      <c r="AP18774" s="16" t="n">
        <f t="normal" ca="1">A19150</f>
        <v>0</v>
      </c>
      <c r="AQ18774" s="7" t="n">
        <v>19</v>
      </c>
      <c r="AR18774" s="16" t="n">
        <f t="normal" ca="1">A19172</f>
        <v>0</v>
      </c>
      <c r="AS18774" s="7" t="n">
        <v>20</v>
      </c>
      <c r="AT18774" s="16" t="n">
        <f t="normal" ca="1">A19186</f>
        <v>0</v>
      </c>
      <c r="AU18774" s="7" t="n">
        <v>21</v>
      </c>
      <c r="AV18774" s="16" t="n">
        <f t="normal" ca="1">A19224</f>
        <v>0</v>
      </c>
      <c r="AW18774" s="7" t="n">
        <v>22</v>
      </c>
      <c r="AX18774" s="16" t="n">
        <f t="normal" ca="1">A19238</f>
        <v>0</v>
      </c>
      <c r="AY18774" s="7" t="n">
        <v>23</v>
      </c>
      <c r="AZ18774" s="16" t="n">
        <f t="normal" ca="1">A19256</f>
        <v>0</v>
      </c>
      <c r="BA18774" s="7" t="n">
        <v>101</v>
      </c>
      <c r="BB18774" s="16" t="n">
        <f t="normal" ca="1">A19266</f>
        <v>0</v>
      </c>
      <c r="BC18774" s="7" t="n">
        <v>102</v>
      </c>
      <c r="BD18774" s="16" t="n">
        <f t="normal" ca="1">A19270</f>
        <v>0</v>
      </c>
      <c r="BE18774" s="16" t="n">
        <f t="normal" ca="1">A19274</f>
        <v>0</v>
      </c>
    </row>
    <row r="18775" spans="1:6">
      <c r="A18775" t="s">
        <v>4</v>
      </c>
      <c r="B18775" s="4" t="s">
        <v>5</v>
      </c>
      <c r="C18775" s="4" t="s">
        <v>13</v>
      </c>
      <c r="D18775" s="4" t="s">
        <v>10</v>
      </c>
      <c r="E18775" s="4" t="s">
        <v>13</v>
      </c>
      <c r="F18775" s="4" t="s">
        <v>84</v>
      </c>
    </row>
    <row r="18776" spans="1:6">
      <c r="A18776" t="n">
        <v>124465</v>
      </c>
      <c r="B18776" s="15" t="n">
        <v>5</v>
      </c>
      <c r="C18776" s="7" t="n">
        <v>30</v>
      </c>
      <c r="D18776" s="7" t="n">
        <v>10624</v>
      </c>
      <c r="E18776" s="7" t="n">
        <v>1</v>
      </c>
      <c r="F18776" s="16" t="n">
        <f t="normal" ca="1">A18782</f>
        <v>0</v>
      </c>
    </row>
    <row r="18777" spans="1:6">
      <c r="A18777" t="s">
        <v>4</v>
      </c>
      <c r="B18777" s="4" t="s">
        <v>5</v>
      </c>
      <c r="C18777" s="4" t="s">
        <v>10</v>
      </c>
    </row>
    <row r="18778" spans="1:6">
      <c r="A18778" t="n">
        <v>124474</v>
      </c>
      <c r="B18778" s="17" t="n">
        <v>13</v>
      </c>
      <c r="C18778" s="7" t="n">
        <v>10624</v>
      </c>
    </row>
    <row r="18779" spans="1:6">
      <c r="A18779" t="s">
        <v>4</v>
      </c>
      <c r="B18779" s="4" t="s">
        <v>5</v>
      </c>
      <c r="C18779" s="4" t="s">
        <v>84</v>
      </c>
    </row>
    <row r="18780" spans="1:6">
      <c r="A18780" t="n">
        <v>124477</v>
      </c>
      <c r="B18780" s="29" t="n">
        <v>3</v>
      </c>
      <c r="C18780" s="16" t="n">
        <f t="normal" ca="1">A18784</f>
        <v>0</v>
      </c>
    </row>
    <row r="18781" spans="1:6">
      <c r="A18781" t="s">
        <v>4</v>
      </c>
      <c r="B18781" s="4" t="s">
        <v>5</v>
      </c>
      <c r="C18781" s="4" t="s">
        <v>10</v>
      </c>
    </row>
    <row r="18782" spans="1:6">
      <c r="A18782" t="n">
        <v>124482</v>
      </c>
      <c r="B18782" s="9" t="n">
        <v>12</v>
      </c>
      <c r="C18782" s="7" t="n">
        <v>10624</v>
      </c>
    </row>
    <row r="18783" spans="1:6">
      <c r="A18783" t="s">
        <v>4</v>
      </c>
      <c r="B18783" s="4" t="s">
        <v>5</v>
      </c>
      <c r="C18783" s="4" t="s">
        <v>84</v>
      </c>
    </row>
    <row r="18784" spans="1:6">
      <c r="A18784" t="n">
        <v>124485</v>
      </c>
      <c r="B18784" s="29" t="n">
        <v>3</v>
      </c>
      <c r="C18784" s="16" t="n">
        <f t="normal" ca="1">A19276</f>
        <v>0</v>
      </c>
    </row>
    <row r="18785" spans="1:57">
      <c r="A18785" t="s">
        <v>4</v>
      </c>
      <c r="B18785" s="4" t="s">
        <v>5</v>
      </c>
      <c r="C18785" s="4" t="s">
        <v>13</v>
      </c>
      <c r="D18785" s="4" t="s">
        <v>10</v>
      </c>
      <c r="E18785" s="4" t="s">
        <v>13</v>
      </c>
      <c r="F18785" s="4" t="s">
        <v>84</v>
      </c>
    </row>
    <row r="18786" spans="1:57">
      <c r="A18786" t="n">
        <v>124490</v>
      </c>
      <c r="B18786" s="15" t="n">
        <v>5</v>
      </c>
      <c r="C18786" s="7" t="n">
        <v>30</v>
      </c>
      <c r="D18786" s="7" t="n">
        <v>10628</v>
      </c>
      <c r="E18786" s="7" t="n">
        <v>1</v>
      </c>
      <c r="F18786" s="16" t="n">
        <f t="normal" ca="1">A18798</f>
        <v>0</v>
      </c>
    </row>
    <row r="18787" spans="1:57">
      <c r="A18787" t="s">
        <v>4</v>
      </c>
      <c r="B18787" s="4" t="s">
        <v>5</v>
      </c>
      <c r="C18787" s="4" t="s">
        <v>10</v>
      </c>
    </row>
    <row r="18788" spans="1:57">
      <c r="A18788" t="n">
        <v>124499</v>
      </c>
      <c r="B18788" s="17" t="n">
        <v>13</v>
      </c>
      <c r="C18788" s="7" t="n">
        <v>10625</v>
      </c>
    </row>
    <row r="18789" spans="1:57">
      <c r="A18789" t="s">
        <v>4</v>
      </c>
      <c r="B18789" s="4" t="s">
        <v>5</v>
      </c>
      <c r="C18789" s="4" t="s">
        <v>10</v>
      </c>
    </row>
    <row r="18790" spans="1:57">
      <c r="A18790" t="n">
        <v>124502</v>
      </c>
      <c r="B18790" s="17" t="n">
        <v>13</v>
      </c>
      <c r="C18790" s="7" t="n">
        <v>10626</v>
      </c>
    </row>
    <row r="18791" spans="1:57">
      <c r="A18791" t="s">
        <v>4</v>
      </c>
      <c r="B18791" s="4" t="s">
        <v>5</v>
      </c>
      <c r="C18791" s="4" t="s">
        <v>10</v>
      </c>
    </row>
    <row r="18792" spans="1:57">
      <c r="A18792" t="n">
        <v>124505</v>
      </c>
      <c r="B18792" s="17" t="n">
        <v>13</v>
      </c>
      <c r="C18792" s="7" t="n">
        <v>10627</v>
      </c>
    </row>
    <row r="18793" spans="1:57">
      <c r="A18793" t="s">
        <v>4</v>
      </c>
      <c r="B18793" s="4" t="s">
        <v>5</v>
      </c>
      <c r="C18793" s="4" t="s">
        <v>10</v>
      </c>
    </row>
    <row r="18794" spans="1:57">
      <c r="A18794" t="n">
        <v>124508</v>
      </c>
      <c r="B18794" s="17" t="n">
        <v>13</v>
      </c>
      <c r="C18794" s="7" t="n">
        <v>10628</v>
      </c>
    </row>
    <row r="18795" spans="1:57">
      <c r="A18795" t="s">
        <v>4</v>
      </c>
      <c r="B18795" s="4" t="s">
        <v>5</v>
      </c>
      <c r="C18795" s="4" t="s">
        <v>84</v>
      </c>
    </row>
    <row r="18796" spans="1:57">
      <c r="A18796" t="n">
        <v>124511</v>
      </c>
      <c r="B18796" s="29" t="n">
        <v>3</v>
      </c>
      <c r="C18796" s="16" t="n">
        <f t="normal" ca="1">A18806</f>
        <v>0</v>
      </c>
    </row>
    <row r="18797" spans="1:57">
      <c r="A18797" t="s">
        <v>4</v>
      </c>
      <c r="B18797" s="4" t="s">
        <v>5</v>
      </c>
      <c r="C18797" s="4" t="s">
        <v>10</v>
      </c>
    </row>
    <row r="18798" spans="1:57">
      <c r="A18798" t="n">
        <v>124516</v>
      </c>
      <c r="B18798" s="9" t="n">
        <v>12</v>
      </c>
      <c r="C18798" s="7" t="n">
        <v>10625</v>
      </c>
    </row>
    <row r="18799" spans="1:57">
      <c r="A18799" t="s">
        <v>4</v>
      </c>
      <c r="B18799" s="4" t="s">
        <v>5</v>
      </c>
      <c r="C18799" s="4" t="s">
        <v>10</v>
      </c>
    </row>
    <row r="18800" spans="1:57">
      <c r="A18800" t="n">
        <v>124519</v>
      </c>
      <c r="B18800" s="9" t="n">
        <v>12</v>
      </c>
      <c r="C18800" s="7" t="n">
        <v>10626</v>
      </c>
    </row>
    <row r="18801" spans="1:6">
      <c r="A18801" t="s">
        <v>4</v>
      </c>
      <c r="B18801" s="4" t="s">
        <v>5</v>
      </c>
      <c r="C18801" s="4" t="s">
        <v>10</v>
      </c>
    </row>
    <row r="18802" spans="1:6">
      <c r="A18802" t="n">
        <v>124522</v>
      </c>
      <c r="B18802" s="9" t="n">
        <v>12</v>
      </c>
      <c r="C18802" s="7" t="n">
        <v>10627</v>
      </c>
    </row>
    <row r="18803" spans="1:6">
      <c r="A18803" t="s">
        <v>4</v>
      </c>
      <c r="B18803" s="4" t="s">
        <v>5</v>
      </c>
      <c r="C18803" s="4" t="s">
        <v>10</v>
      </c>
    </row>
    <row r="18804" spans="1:6">
      <c r="A18804" t="n">
        <v>124525</v>
      </c>
      <c r="B18804" s="9" t="n">
        <v>12</v>
      </c>
      <c r="C18804" s="7" t="n">
        <v>10628</v>
      </c>
    </row>
    <row r="18805" spans="1:6">
      <c r="A18805" t="s">
        <v>4</v>
      </c>
      <c r="B18805" s="4" t="s">
        <v>5</v>
      </c>
      <c r="C18805" s="4" t="s">
        <v>84</v>
      </c>
    </row>
    <row r="18806" spans="1:6">
      <c r="A18806" t="n">
        <v>124528</v>
      </c>
      <c r="B18806" s="29" t="n">
        <v>3</v>
      </c>
      <c r="C18806" s="16" t="n">
        <f t="normal" ca="1">A19276</f>
        <v>0</v>
      </c>
    </row>
    <row r="18807" spans="1:6">
      <c r="A18807" t="s">
        <v>4</v>
      </c>
      <c r="B18807" s="4" t="s">
        <v>5</v>
      </c>
      <c r="C18807" s="4" t="s">
        <v>13</v>
      </c>
      <c r="D18807" s="4" t="s">
        <v>10</v>
      </c>
      <c r="E18807" s="4" t="s">
        <v>13</v>
      </c>
      <c r="F18807" s="4" t="s">
        <v>84</v>
      </c>
    </row>
    <row r="18808" spans="1:6">
      <c r="A18808" t="n">
        <v>124533</v>
      </c>
      <c r="B18808" s="15" t="n">
        <v>5</v>
      </c>
      <c r="C18808" s="7" t="n">
        <v>30</v>
      </c>
      <c r="D18808" s="7" t="n">
        <v>10637</v>
      </c>
      <c r="E18808" s="7" t="n">
        <v>1</v>
      </c>
      <c r="F18808" s="16" t="n">
        <f t="normal" ca="1">A18830</f>
        <v>0</v>
      </c>
    </row>
    <row r="18809" spans="1:6">
      <c r="A18809" t="s">
        <v>4</v>
      </c>
      <c r="B18809" s="4" t="s">
        <v>5</v>
      </c>
      <c r="C18809" s="4" t="s">
        <v>10</v>
      </c>
    </row>
    <row r="18810" spans="1:6">
      <c r="A18810" t="n">
        <v>124542</v>
      </c>
      <c r="B18810" s="17" t="n">
        <v>13</v>
      </c>
      <c r="C18810" s="7" t="n">
        <v>10629</v>
      </c>
    </row>
    <row r="18811" spans="1:6">
      <c r="A18811" t="s">
        <v>4</v>
      </c>
      <c r="B18811" s="4" t="s">
        <v>5</v>
      </c>
      <c r="C18811" s="4" t="s">
        <v>10</v>
      </c>
    </row>
    <row r="18812" spans="1:6">
      <c r="A18812" t="n">
        <v>124545</v>
      </c>
      <c r="B18812" s="17" t="n">
        <v>13</v>
      </c>
      <c r="C18812" s="7" t="n">
        <v>10630</v>
      </c>
    </row>
    <row r="18813" spans="1:6">
      <c r="A18813" t="s">
        <v>4</v>
      </c>
      <c r="B18813" s="4" t="s">
        <v>5</v>
      </c>
      <c r="C18813" s="4" t="s">
        <v>10</v>
      </c>
    </row>
    <row r="18814" spans="1:6">
      <c r="A18814" t="n">
        <v>124548</v>
      </c>
      <c r="B18814" s="17" t="n">
        <v>13</v>
      </c>
      <c r="C18814" s="7" t="n">
        <v>10631</v>
      </c>
    </row>
    <row r="18815" spans="1:6">
      <c r="A18815" t="s">
        <v>4</v>
      </c>
      <c r="B18815" s="4" t="s">
        <v>5</v>
      </c>
      <c r="C18815" s="4" t="s">
        <v>10</v>
      </c>
    </row>
    <row r="18816" spans="1:6">
      <c r="A18816" t="n">
        <v>124551</v>
      </c>
      <c r="B18816" s="17" t="n">
        <v>13</v>
      </c>
      <c r="C18816" s="7" t="n">
        <v>10632</v>
      </c>
    </row>
    <row r="18817" spans="1:6">
      <c r="A18817" t="s">
        <v>4</v>
      </c>
      <c r="B18817" s="4" t="s">
        <v>5</v>
      </c>
      <c r="C18817" s="4" t="s">
        <v>10</v>
      </c>
    </row>
    <row r="18818" spans="1:6">
      <c r="A18818" t="n">
        <v>124554</v>
      </c>
      <c r="B18818" s="17" t="n">
        <v>13</v>
      </c>
      <c r="C18818" s="7" t="n">
        <v>10633</v>
      </c>
    </row>
    <row r="18819" spans="1:6">
      <c r="A18819" t="s">
        <v>4</v>
      </c>
      <c r="B18819" s="4" t="s">
        <v>5</v>
      </c>
      <c r="C18819" s="4" t="s">
        <v>10</v>
      </c>
    </row>
    <row r="18820" spans="1:6">
      <c r="A18820" t="n">
        <v>124557</v>
      </c>
      <c r="B18820" s="17" t="n">
        <v>13</v>
      </c>
      <c r="C18820" s="7" t="n">
        <v>10634</v>
      </c>
    </row>
    <row r="18821" spans="1:6">
      <c r="A18821" t="s">
        <v>4</v>
      </c>
      <c r="B18821" s="4" t="s">
        <v>5</v>
      </c>
      <c r="C18821" s="4" t="s">
        <v>10</v>
      </c>
    </row>
    <row r="18822" spans="1:6">
      <c r="A18822" t="n">
        <v>124560</v>
      </c>
      <c r="B18822" s="17" t="n">
        <v>13</v>
      </c>
      <c r="C18822" s="7" t="n">
        <v>10635</v>
      </c>
    </row>
    <row r="18823" spans="1:6">
      <c r="A18823" t="s">
        <v>4</v>
      </c>
      <c r="B18823" s="4" t="s">
        <v>5</v>
      </c>
      <c r="C18823" s="4" t="s">
        <v>10</v>
      </c>
    </row>
    <row r="18824" spans="1:6">
      <c r="A18824" t="n">
        <v>124563</v>
      </c>
      <c r="B18824" s="17" t="n">
        <v>13</v>
      </c>
      <c r="C18824" s="7" t="n">
        <v>10636</v>
      </c>
    </row>
    <row r="18825" spans="1:6">
      <c r="A18825" t="s">
        <v>4</v>
      </c>
      <c r="B18825" s="4" t="s">
        <v>5</v>
      </c>
      <c r="C18825" s="4" t="s">
        <v>10</v>
      </c>
    </row>
    <row r="18826" spans="1:6">
      <c r="A18826" t="n">
        <v>124566</v>
      </c>
      <c r="B18826" s="17" t="n">
        <v>13</v>
      </c>
      <c r="C18826" s="7" t="n">
        <v>10637</v>
      </c>
    </row>
    <row r="18827" spans="1:6">
      <c r="A18827" t="s">
        <v>4</v>
      </c>
      <c r="B18827" s="4" t="s">
        <v>5</v>
      </c>
      <c r="C18827" s="4" t="s">
        <v>84</v>
      </c>
    </row>
    <row r="18828" spans="1:6">
      <c r="A18828" t="n">
        <v>124569</v>
      </c>
      <c r="B18828" s="29" t="n">
        <v>3</v>
      </c>
      <c r="C18828" s="16" t="n">
        <f t="normal" ca="1">A18848</f>
        <v>0</v>
      </c>
    </row>
    <row r="18829" spans="1:6">
      <c r="A18829" t="s">
        <v>4</v>
      </c>
      <c r="B18829" s="4" t="s">
        <v>5</v>
      </c>
      <c r="C18829" s="4" t="s">
        <v>10</v>
      </c>
    </row>
    <row r="18830" spans="1:6">
      <c r="A18830" t="n">
        <v>124574</v>
      </c>
      <c r="B18830" s="9" t="n">
        <v>12</v>
      </c>
      <c r="C18830" s="7" t="n">
        <v>10629</v>
      </c>
    </row>
    <row r="18831" spans="1:6">
      <c r="A18831" t="s">
        <v>4</v>
      </c>
      <c r="B18831" s="4" t="s">
        <v>5</v>
      </c>
      <c r="C18831" s="4" t="s">
        <v>10</v>
      </c>
    </row>
    <row r="18832" spans="1:6">
      <c r="A18832" t="n">
        <v>124577</v>
      </c>
      <c r="B18832" s="9" t="n">
        <v>12</v>
      </c>
      <c r="C18832" s="7" t="n">
        <v>10630</v>
      </c>
    </row>
    <row r="18833" spans="1:3">
      <c r="A18833" t="s">
        <v>4</v>
      </c>
      <c r="B18833" s="4" t="s">
        <v>5</v>
      </c>
      <c r="C18833" s="4" t="s">
        <v>10</v>
      </c>
    </row>
    <row r="18834" spans="1:3">
      <c r="A18834" t="n">
        <v>124580</v>
      </c>
      <c r="B18834" s="9" t="n">
        <v>12</v>
      </c>
      <c r="C18834" s="7" t="n">
        <v>10631</v>
      </c>
    </row>
    <row r="18835" spans="1:3">
      <c r="A18835" t="s">
        <v>4</v>
      </c>
      <c r="B18835" s="4" t="s">
        <v>5</v>
      </c>
      <c r="C18835" s="4" t="s">
        <v>10</v>
      </c>
    </row>
    <row r="18836" spans="1:3">
      <c r="A18836" t="n">
        <v>124583</v>
      </c>
      <c r="B18836" s="9" t="n">
        <v>12</v>
      </c>
      <c r="C18836" s="7" t="n">
        <v>10632</v>
      </c>
    </row>
    <row r="18837" spans="1:3">
      <c r="A18837" t="s">
        <v>4</v>
      </c>
      <c r="B18837" s="4" t="s">
        <v>5</v>
      </c>
      <c r="C18837" s="4" t="s">
        <v>10</v>
      </c>
    </row>
    <row r="18838" spans="1:3">
      <c r="A18838" t="n">
        <v>124586</v>
      </c>
      <c r="B18838" s="9" t="n">
        <v>12</v>
      </c>
      <c r="C18838" s="7" t="n">
        <v>10633</v>
      </c>
    </row>
    <row r="18839" spans="1:3">
      <c r="A18839" t="s">
        <v>4</v>
      </c>
      <c r="B18839" s="4" t="s">
        <v>5</v>
      </c>
      <c r="C18839" s="4" t="s">
        <v>10</v>
      </c>
    </row>
    <row r="18840" spans="1:3">
      <c r="A18840" t="n">
        <v>124589</v>
      </c>
      <c r="B18840" s="9" t="n">
        <v>12</v>
      </c>
      <c r="C18840" s="7" t="n">
        <v>10634</v>
      </c>
    </row>
    <row r="18841" spans="1:3">
      <c r="A18841" t="s">
        <v>4</v>
      </c>
      <c r="B18841" s="4" t="s">
        <v>5</v>
      </c>
      <c r="C18841" s="4" t="s">
        <v>10</v>
      </c>
    </row>
    <row r="18842" spans="1:3">
      <c r="A18842" t="n">
        <v>124592</v>
      </c>
      <c r="B18842" s="9" t="n">
        <v>12</v>
      </c>
      <c r="C18842" s="7" t="n">
        <v>10635</v>
      </c>
    </row>
    <row r="18843" spans="1:3">
      <c r="A18843" t="s">
        <v>4</v>
      </c>
      <c r="B18843" s="4" t="s">
        <v>5</v>
      </c>
      <c r="C18843" s="4" t="s">
        <v>10</v>
      </c>
    </row>
    <row r="18844" spans="1:3">
      <c r="A18844" t="n">
        <v>124595</v>
      </c>
      <c r="B18844" s="9" t="n">
        <v>12</v>
      </c>
      <c r="C18844" s="7" t="n">
        <v>10636</v>
      </c>
    </row>
    <row r="18845" spans="1:3">
      <c r="A18845" t="s">
        <v>4</v>
      </c>
      <c r="B18845" s="4" t="s">
        <v>5</v>
      </c>
      <c r="C18845" s="4" t="s">
        <v>10</v>
      </c>
    </row>
    <row r="18846" spans="1:3">
      <c r="A18846" t="n">
        <v>124598</v>
      </c>
      <c r="B18846" s="9" t="n">
        <v>12</v>
      </c>
      <c r="C18846" s="7" t="n">
        <v>10637</v>
      </c>
    </row>
    <row r="18847" spans="1:3">
      <c r="A18847" t="s">
        <v>4</v>
      </c>
      <c r="B18847" s="4" t="s">
        <v>5</v>
      </c>
      <c r="C18847" s="4" t="s">
        <v>84</v>
      </c>
    </row>
    <row r="18848" spans="1:3">
      <c r="A18848" t="n">
        <v>124601</v>
      </c>
      <c r="B18848" s="29" t="n">
        <v>3</v>
      </c>
      <c r="C18848" s="16" t="n">
        <f t="normal" ca="1">A19276</f>
        <v>0</v>
      </c>
    </row>
    <row r="18849" spans="1:3">
      <c r="A18849" t="s">
        <v>4</v>
      </c>
      <c r="B18849" s="4" t="s">
        <v>5</v>
      </c>
      <c r="C18849" s="4" t="s">
        <v>13</v>
      </c>
      <c r="D18849" s="4" t="s">
        <v>10</v>
      </c>
      <c r="E18849" s="4" t="s">
        <v>13</v>
      </c>
      <c r="F18849" s="4" t="s">
        <v>84</v>
      </c>
    </row>
    <row r="18850" spans="1:3">
      <c r="A18850" t="n">
        <v>124606</v>
      </c>
      <c r="B18850" s="15" t="n">
        <v>5</v>
      </c>
      <c r="C18850" s="7" t="n">
        <v>30</v>
      </c>
      <c r="D18850" s="7" t="n">
        <v>10641</v>
      </c>
      <c r="E18850" s="7" t="n">
        <v>1</v>
      </c>
      <c r="F18850" s="16" t="n">
        <f t="normal" ca="1">A18862</f>
        <v>0</v>
      </c>
    </row>
    <row r="18851" spans="1:3">
      <c r="A18851" t="s">
        <v>4</v>
      </c>
      <c r="B18851" s="4" t="s">
        <v>5</v>
      </c>
      <c r="C18851" s="4" t="s">
        <v>10</v>
      </c>
    </row>
    <row r="18852" spans="1:3">
      <c r="A18852" t="n">
        <v>124615</v>
      </c>
      <c r="B18852" s="17" t="n">
        <v>13</v>
      </c>
      <c r="C18852" s="7" t="n">
        <v>10638</v>
      </c>
    </row>
    <row r="18853" spans="1:3">
      <c r="A18853" t="s">
        <v>4</v>
      </c>
      <c r="B18853" s="4" t="s">
        <v>5</v>
      </c>
      <c r="C18853" s="4" t="s">
        <v>10</v>
      </c>
    </row>
    <row r="18854" spans="1:3">
      <c r="A18854" t="n">
        <v>124618</v>
      </c>
      <c r="B18854" s="17" t="n">
        <v>13</v>
      </c>
      <c r="C18854" s="7" t="n">
        <v>10639</v>
      </c>
    </row>
    <row r="18855" spans="1:3">
      <c r="A18855" t="s">
        <v>4</v>
      </c>
      <c r="B18855" s="4" t="s">
        <v>5</v>
      </c>
      <c r="C18855" s="4" t="s">
        <v>10</v>
      </c>
    </row>
    <row r="18856" spans="1:3">
      <c r="A18856" t="n">
        <v>124621</v>
      </c>
      <c r="B18856" s="17" t="n">
        <v>13</v>
      </c>
      <c r="C18856" s="7" t="n">
        <v>10640</v>
      </c>
    </row>
    <row r="18857" spans="1:3">
      <c r="A18857" t="s">
        <v>4</v>
      </c>
      <c r="B18857" s="4" t="s">
        <v>5</v>
      </c>
      <c r="C18857" s="4" t="s">
        <v>10</v>
      </c>
    </row>
    <row r="18858" spans="1:3">
      <c r="A18858" t="n">
        <v>124624</v>
      </c>
      <c r="B18858" s="17" t="n">
        <v>13</v>
      </c>
      <c r="C18858" s="7" t="n">
        <v>10641</v>
      </c>
    </row>
    <row r="18859" spans="1:3">
      <c r="A18859" t="s">
        <v>4</v>
      </c>
      <c r="B18859" s="4" t="s">
        <v>5</v>
      </c>
      <c r="C18859" s="4" t="s">
        <v>84</v>
      </c>
    </row>
    <row r="18860" spans="1:3">
      <c r="A18860" t="n">
        <v>124627</v>
      </c>
      <c r="B18860" s="29" t="n">
        <v>3</v>
      </c>
      <c r="C18860" s="16" t="n">
        <f t="normal" ca="1">A18870</f>
        <v>0</v>
      </c>
    </row>
    <row r="18861" spans="1:3">
      <c r="A18861" t="s">
        <v>4</v>
      </c>
      <c r="B18861" s="4" t="s">
        <v>5</v>
      </c>
      <c r="C18861" s="4" t="s">
        <v>10</v>
      </c>
    </row>
    <row r="18862" spans="1:3">
      <c r="A18862" t="n">
        <v>124632</v>
      </c>
      <c r="B18862" s="9" t="n">
        <v>12</v>
      </c>
      <c r="C18862" s="7" t="n">
        <v>10638</v>
      </c>
    </row>
    <row r="18863" spans="1:3">
      <c r="A18863" t="s">
        <v>4</v>
      </c>
      <c r="B18863" s="4" t="s">
        <v>5</v>
      </c>
      <c r="C18863" s="4" t="s">
        <v>10</v>
      </c>
    </row>
    <row r="18864" spans="1:3">
      <c r="A18864" t="n">
        <v>124635</v>
      </c>
      <c r="B18864" s="9" t="n">
        <v>12</v>
      </c>
      <c r="C18864" s="7" t="n">
        <v>10639</v>
      </c>
    </row>
    <row r="18865" spans="1:6">
      <c r="A18865" t="s">
        <v>4</v>
      </c>
      <c r="B18865" s="4" t="s">
        <v>5</v>
      </c>
      <c r="C18865" s="4" t="s">
        <v>10</v>
      </c>
    </row>
    <row r="18866" spans="1:6">
      <c r="A18866" t="n">
        <v>124638</v>
      </c>
      <c r="B18866" s="9" t="n">
        <v>12</v>
      </c>
      <c r="C18866" s="7" t="n">
        <v>10640</v>
      </c>
    </row>
    <row r="18867" spans="1:6">
      <c r="A18867" t="s">
        <v>4</v>
      </c>
      <c r="B18867" s="4" t="s">
        <v>5</v>
      </c>
      <c r="C18867" s="4" t="s">
        <v>10</v>
      </c>
    </row>
    <row r="18868" spans="1:6">
      <c r="A18868" t="n">
        <v>124641</v>
      </c>
      <c r="B18868" s="9" t="n">
        <v>12</v>
      </c>
      <c r="C18868" s="7" t="n">
        <v>10641</v>
      </c>
    </row>
    <row r="18869" spans="1:6">
      <c r="A18869" t="s">
        <v>4</v>
      </c>
      <c r="B18869" s="4" t="s">
        <v>5</v>
      </c>
      <c r="C18869" s="4" t="s">
        <v>84</v>
      </c>
    </row>
    <row r="18870" spans="1:6">
      <c r="A18870" t="n">
        <v>124644</v>
      </c>
      <c r="B18870" s="29" t="n">
        <v>3</v>
      </c>
      <c r="C18870" s="16" t="n">
        <f t="normal" ca="1">A19276</f>
        <v>0</v>
      </c>
    </row>
    <row r="18871" spans="1:6">
      <c r="A18871" t="s">
        <v>4</v>
      </c>
      <c r="B18871" s="4" t="s">
        <v>5</v>
      </c>
      <c r="C18871" s="4" t="s">
        <v>13</v>
      </c>
      <c r="D18871" s="4" t="s">
        <v>10</v>
      </c>
      <c r="E18871" s="4" t="s">
        <v>13</v>
      </c>
      <c r="F18871" s="4" t="s">
        <v>84</v>
      </c>
    </row>
    <row r="18872" spans="1:6">
      <c r="A18872" t="n">
        <v>124649</v>
      </c>
      <c r="B18872" s="15" t="n">
        <v>5</v>
      </c>
      <c r="C18872" s="7" t="n">
        <v>30</v>
      </c>
      <c r="D18872" s="7" t="n">
        <v>10643</v>
      </c>
      <c r="E18872" s="7" t="n">
        <v>1</v>
      </c>
      <c r="F18872" s="16" t="n">
        <f t="normal" ca="1">A18880</f>
        <v>0</v>
      </c>
    </row>
    <row r="18873" spans="1:6">
      <c r="A18873" t="s">
        <v>4</v>
      </c>
      <c r="B18873" s="4" t="s">
        <v>5</v>
      </c>
      <c r="C18873" s="4" t="s">
        <v>10</v>
      </c>
    </row>
    <row r="18874" spans="1:6">
      <c r="A18874" t="n">
        <v>124658</v>
      </c>
      <c r="B18874" s="17" t="n">
        <v>13</v>
      </c>
      <c r="C18874" s="7" t="n">
        <v>10642</v>
      </c>
    </row>
    <row r="18875" spans="1:6">
      <c r="A18875" t="s">
        <v>4</v>
      </c>
      <c r="B18875" s="4" t="s">
        <v>5</v>
      </c>
      <c r="C18875" s="4" t="s">
        <v>10</v>
      </c>
    </row>
    <row r="18876" spans="1:6">
      <c r="A18876" t="n">
        <v>124661</v>
      </c>
      <c r="B18876" s="17" t="n">
        <v>13</v>
      </c>
      <c r="C18876" s="7" t="n">
        <v>10643</v>
      </c>
    </row>
    <row r="18877" spans="1:6">
      <c r="A18877" t="s">
        <v>4</v>
      </c>
      <c r="B18877" s="4" t="s">
        <v>5</v>
      </c>
      <c r="C18877" s="4" t="s">
        <v>84</v>
      </c>
    </row>
    <row r="18878" spans="1:6">
      <c r="A18878" t="n">
        <v>124664</v>
      </c>
      <c r="B18878" s="29" t="n">
        <v>3</v>
      </c>
      <c r="C18878" s="16" t="n">
        <f t="normal" ca="1">A18884</f>
        <v>0</v>
      </c>
    </row>
    <row r="18879" spans="1:6">
      <c r="A18879" t="s">
        <v>4</v>
      </c>
      <c r="B18879" s="4" t="s">
        <v>5</v>
      </c>
      <c r="C18879" s="4" t="s">
        <v>10</v>
      </c>
    </row>
    <row r="18880" spans="1:6">
      <c r="A18880" t="n">
        <v>124669</v>
      </c>
      <c r="B18880" s="9" t="n">
        <v>12</v>
      </c>
      <c r="C18880" s="7" t="n">
        <v>10642</v>
      </c>
    </row>
    <row r="18881" spans="1:6">
      <c r="A18881" t="s">
        <v>4</v>
      </c>
      <c r="B18881" s="4" t="s">
        <v>5</v>
      </c>
      <c r="C18881" s="4" t="s">
        <v>10</v>
      </c>
    </row>
    <row r="18882" spans="1:6">
      <c r="A18882" t="n">
        <v>124672</v>
      </c>
      <c r="B18882" s="9" t="n">
        <v>12</v>
      </c>
      <c r="C18882" s="7" t="n">
        <v>10643</v>
      </c>
    </row>
    <row r="18883" spans="1:6">
      <c r="A18883" t="s">
        <v>4</v>
      </c>
      <c r="B18883" s="4" t="s">
        <v>5</v>
      </c>
      <c r="C18883" s="4" t="s">
        <v>84</v>
      </c>
    </row>
    <row r="18884" spans="1:6">
      <c r="A18884" t="n">
        <v>124675</v>
      </c>
      <c r="B18884" s="29" t="n">
        <v>3</v>
      </c>
      <c r="C18884" s="16" t="n">
        <f t="normal" ca="1">A19276</f>
        <v>0</v>
      </c>
    </row>
    <row r="18885" spans="1:6">
      <c r="A18885" t="s">
        <v>4</v>
      </c>
      <c r="B18885" s="4" t="s">
        <v>5</v>
      </c>
      <c r="C18885" s="4" t="s">
        <v>13</v>
      </c>
      <c r="D18885" s="4" t="s">
        <v>10</v>
      </c>
      <c r="E18885" s="4" t="s">
        <v>13</v>
      </c>
      <c r="F18885" s="4" t="s">
        <v>84</v>
      </c>
    </row>
    <row r="18886" spans="1:6">
      <c r="A18886" t="n">
        <v>124680</v>
      </c>
      <c r="B18886" s="15" t="n">
        <v>5</v>
      </c>
      <c r="C18886" s="7" t="n">
        <v>30</v>
      </c>
      <c r="D18886" s="7" t="n">
        <v>10653</v>
      </c>
      <c r="E18886" s="7" t="n">
        <v>1</v>
      </c>
      <c r="F18886" s="16" t="n">
        <f t="normal" ca="1">A18910</f>
        <v>0</v>
      </c>
    </row>
    <row r="18887" spans="1:6">
      <c r="A18887" t="s">
        <v>4</v>
      </c>
      <c r="B18887" s="4" t="s">
        <v>5</v>
      </c>
      <c r="C18887" s="4" t="s">
        <v>10</v>
      </c>
    </row>
    <row r="18888" spans="1:6">
      <c r="A18888" t="n">
        <v>124689</v>
      </c>
      <c r="B18888" s="17" t="n">
        <v>13</v>
      </c>
      <c r="C18888" s="7" t="n">
        <v>10644</v>
      </c>
    </row>
    <row r="18889" spans="1:6">
      <c r="A18889" t="s">
        <v>4</v>
      </c>
      <c r="B18889" s="4" t="s">
        <v>5</v>
      </c>
      <c r="C18889" s="4" t="s">
        <v>10</v>
      </c>
    </row>
    <row r="18890" spans="1:6">
      <c r="A18890" t="n">
        <v>124692</v>
      </c>
      <c r="B18890" s="17" t="n">
        <v>13</v>
      </c>
      <c r="C18890" s="7" t="n">
        <v>10645</v>
      </c>
    </row>
    <row r="18891" spans="1:6">
      <c r="A18891" t="s">
        <v>4</v>
      </c>
      <c r="B18891" s="4" t="s">
        <v>5</v>
      </c>
      <c r="C18891" s="4" t="s">
        <v>10</v>
      </c>
    </row>
    <row r="18892" spans="1:6">
      <c r="A18892" t="n">
        <v>124695</v>
      </c>
      <c r="B18892" s="17" t="n">
        <v>13</v>
      </c>
      <c r="C18892" s="7" t="n">
        <v>10646</v>
      </c>
    </row>
    <row r="18893" spans="1:6">
      <c r="A18893" t="s">
        <v>4</v>
      </c>
      <c r="B18893" s="4" t="s">
        <v>5</v>
      </c>
      <c r="C18893" s="4" t="s">
        <v>10</v>
      </c>
    </row>
    <row r="18894" spans="1:6">
      <c r="A18894" t="n">
        <v>124698</v>
      </c>
      <c r="B18894" s="17" t="n">
        <v>13</v>
      </c>
      <c r="C18894" s="7" t="n">
        <v>10647</v>
      </c>
    </row>
    <row r="18895" spans="1:6">
      <c r="A18895" t="s">
        <v>4</v>
      </c>
      <c r="B18895" s="4" t="s">
        <v>5</v>
      </c>
      <c r="C18895" s="4" t="s">
        <v>10</v>
      </c>
    </row>
    <row r="18896" spans="1:6">
      <c r="A18896" t="n">
        <v>124701</v>
      </c>
      <c r="B18896" s="17" t="n">
        <v>13</v>
      </c>
      <c r="C18896" s="7" t="n">
        <v>10648</v>
      </c>
    </row>
    <row r="18897" spans="1:6">
      <c r="A18897" t="s">
        <v>4</v>
      </c>
      <c r="B18897" s="4" t="s">
        <v>5</v>
      </c>
      <c r="C18897" s="4" t="s">
        <v>10</v>
      </c>
    </row>
    <row r="18898" spans="1:6">
      <c r="A18898" t="n">
        <v>124704</v>
      </c>
      <c r="B18898" s="17" t="n">
        <v>13</v>
      </c>
      <c r="C18898" s="7" t="n">
        <v>10649</v>
      </c>
    </row>
    <row r="18899" spans="1:6">
      <c r="A18899" t="s">
        <v>4</v>
      </c>
      <c r="B18899" s="4" t="s">
        <v>5</v>
      </c>
      <c r="C18899" s="4" t="s">
        <v>10</v>
      </c>
    </row>
    <row r="18900" spans="1:6">
      <c r="A18900" t="n">
        <v>124707</v>
      </c>
      <c r="B18900" s="17" t="n">
        <v>13</v>
      </c>
      <c r="C18900" s="7" t="n">
        <v>10650</v>
      </c>
    </row>
    <row r="18901" spans="1:6">
      <c r="A18901" t="s">
        <v>4</v>
      </c>
      <c r="B18901" s="4" t="s">
        <v>5</v>
      </c>
      <c r="C18901" s="4" t="s">
        <v>10</v>
      </c>
    </row>
    <row r="18902" spans="1:6">
      <c r="A18902" t="n">
        <v>124710</v>
      </c>
      <c r="B18902" s="17" t="n">
        <v>13</v>
      </c>
      <c r="C18902" s="7" t="n">
        <v>10651</v>
      </c>
    </row>
    <row r="18903" spans="1:6">
      <c r="A18903" t="s">
        <v>4</v>
      </c>
      <c r="B18903" s="4" t="s">
        <v>5</v>
      </c>
      <c r="C18903" s="4" t="s">
        <v>10</v>
      </c>
    </row>
    <row r="18904" spans="1:6">
      <c r="A18904" t="n">
        <v>124713</v>
      </c>
      <c r="B18904" s="17" t="n">
        <v>13</v>
      </c>
      <c r="C18904" s="7" t="n">
        <v>10652</v>
      </c>
    </row>
    <row r="18905" spans="1:6">
      <c r="A18905" t="s">
        <v>4</v>
      </c>
      <c r="B18905" s="4" t="s">
        <v>5</v>
      </c>
      <c r="C18905" s="4" t="s">
        <v>10</v>
      </c>
    </row>
    <row r="18906" spans="1:6">
      <c r="A18906" t="n">
        <v>124716</v>
      </c>
      <c r="B18906" s="17" t="n">
        <v>13</v>
      </c>
      <c r="C18906" s="7" t="n">
        <v>10653</v>
      </c>
    </row>
    <row r="18907" spans="1:6">
      <c r="A18907" t="s">
        <v>4</v>
      </c>
      <c r="B18907" s="4" t="s">
        <v>5</v>
      </c>
      <c r="C18907" s="4" t="s">
        <v>84</v>
      </c>
    </row>
    <row r="18908" spans="1:6">
      <c r="A18908" t="n">
        <v>124719</v>
      </c>
      <c r="B18908" s="29" t="n">
        <v>3</v>
      </c>
      <c r="C18908" s="16" t="n">
        <f t="normal" ca="1">A18930</f>
        <v>0</v>
      </c>
    </row>
    <row r="18909" spans="1:6">
      <c r="A18909" t="s">
        <v>4</v>
      </c>
      <c r="B18909" s="4" t="s">
        <v>5</v>
      </c>
      <c r="C18909" s="4" t="s">
        <v>10</v>
      </c>
    </row>
    <row r="18910" spans="1:6">
      <c r="A18910" t="n">
        <v>124724</v>
      </c>
      <c r="B18910" s="9" t="n">
        <v>12</v>
      </c>
      <c r="C18910" s="7" t="n">
        <v>10644</v>
      </c>
    </row>
    <row r="18911" spans="1:6">
      <c r="A18911" t="s">
        <v>4</v>
      </c>
      <c r="B18911" s="4" t="s">
        <v>5</v>
      </c>
      <c r="C18911" s="4" t="s">
        <v>10</v>
      </c>
    </row>
    <row r="18912" spans="1:6">
      <c r="A18912" t="n">
        <v>124727</v>
      </c>
      <c r="B18912" s="9" t="n">
        <v>12</v>
      </c>
      <c r="C18912" s="7" t="n">
        <v>10645</v>
      </c>
    </row>
    <row r="18913" spans="1:3">
      <c r="A18913" t="s">
        <v>4</v>
      </c>
      <c r="B18913" s="4" t="s">
        <v>5</v>
      </c>
      <c r="C18913" s="4" t="s">
        <v>10</v>
      </c>
    </row>
    <row r="18914" spans="1:3">
      <c r="A18914" t="n">
        <v>124730</v>
      </c>
      <c r="B18914" s="9" t="n">
        <v>12</v>
      </c>
      <c r="C18914" s="7" t="n">
        <v>10646</v>
      </c>
    </row>
    <row r="18915" spans="1:3">
      <c r="A18915" t="s">
        <v>4</v>
      </c>
      <c r="B18915" s="4" t="s">
        <v>5</v>
      </c>
      <c r="C18915" s="4" t="s">
        <v>10</v>
      </c>
    </row>
    <row r="18916" spans="1:3">
      <c r="A18916" t="n">
        <v>124733</v>
      </c>
      <c r="B18916" s="9" t="n">
        <v>12</v>
      </c>
      <c r="C18916" s="7" t="n">
        <v>10647</v>
      </c>
    </row>
    <row r="18917" spans="1:3">
      <c r="A18917" t="s">
        <v>4</v>
      </c>
      <c r="B18917" s="4" t="s">
        <v>5</v>
      </c>
      <c r="C18917" s="4" t="s">
        <v>10</v>
      </c>
    </row>
    <row r="18918" spans="1:3">
      <c r="A18918" t="n">
        <v>124736</v>
      </c>
      <c r="B18918" s="9" t="n">
        <v>12</v>
      </c>
      <c r="C18918" s="7" t="n">
        <v>10648</v>
      </c>
    </row>
    <row r="18919" spans="1:3">
      <c r="A18919" t="s">
        <v>4</v>
      </c>
      <c r="B18919" s="4" t="s">
        <v>5</v>
      </c>
      <c r="C18919" s="4" t="s">
        <v>10</v>
      </c>
    </row>
    <row r="18920" spans="1:3">
      <c r="A18920" t="n">
        <v>124739</v>
      </c>
      <c r="B18920" s="9" t="n">
        <v>12</v>
      </c>
      <c r="C18920" s="7" t="n">
        <v>10649</v>
      </c>
    </row>
    <row r="18921" spans="1:3">
      <c r="A18921" t="s">
        <v>4</v>
      </c>
      <c r="B18921" s="4" t="s">
        <v>5</v>
      </c>
      <c r="C18921" s="4" t="s">
        <v>10</v>
      </c>
    </row>
    <row r="18922" spans="1:3">
      <c r="A18922" t="n">
        <v>124742</v>
      </c>
      <c r="B18922" s="9" t="n">
        <v>12</v>
      </c>
      <c r="C18922" s="7" t="n">
        <v>10650</v>
      </c>
    </row>
    <row r="18923" spans="1:3">
      <c r="A18923" t="s">
        <v>4</v>
      </c>
      <c r="B18923" s="4" t="s">
        <v>5</v>
      </c>
      <c r="C18923" s="4" t="s">
        <v>10</v>
      </c>
    </row>
    <row r="18924" spans="1:3">
      <c r="A18924" t="n">
        <v>124745</v>
      </c>
      <c r="B18924" s="9" t="n">
        <v>12</v>
      </c>
      <c r="C18924" s="7" t="n">
        <v>10651</v>
      </c>
    </row>
    <row r="18925" spans="1:3">
      <c r="A18925" t="s">
        <v>4</v>
      </c>
      <c r="B18925" s="4" t="s">
        <v>5</v>
      </c>
      <c r="C18925" s="4" t="s">
        <v>10</v>
      </c>
    </row>
    <row r="18926" spans="1:3">
      <c r="A18926" t="n">
        <v>124748</v>
      </c>
      <c r="B18926" s="9" t="n">
        <v>12</v>
      </c>
      <c r="C18926" s="7" t="n">
        <v>10652</v>
      </c>
    </row>
    <row r="18927" spans="1:3">
      <c r="A18927" t="s">
        <v>4</v>
      </c>
      <c r="B18927" s="4" t="s">
        <v>5</v>
      </c>
      <c r="C18927" s="4" t="s">
        <v>10</v>
      </c>
    </row>
    <row r="18928" spans="1:3">
      <c r="A18928" t="n">
        <v>124751</v>
      </c>
      <c r="B18928" s="9" t="n">
        <v>12</v>
      </c>
      <c r="C18928" s="7" t="n">
        <v>10653</v>
      </c>
    </row>
    <row r="18929" spans="1:3">
      <c r="A18929" t="s">
        <v>4</v>
      </c>
      <c r="B18929" s="4" t="s">
        <v>5</v>
      </c>
      <c r="C18929" s="4" t="s">
        <v>84</v>
      </c>
    </row>
    <row r="18930" spans="1:3">
      <c r="A18930" t="n">
        <v>124754</v>
      </c>
      <c r="B18930" s="29" t="n">
        <v>3</v>
      </c>
      <c r="C18930" s="16" t="n">
        <f t="normal" ca="1">A19276</f>
        <v>0</v>
      </c>
    </row>
    <row r="18931" spans="1:3">
      <c r="A18931" t="s">
        <v>4</v>
      </c>
      <c r="B18931" s="4" t="s">
        <v>5</v>
      </c>
      <c r="C18931" s="4" t="s">
        <v>13</v>
      </c>
      <c r="D18931" s="4" t="s">
        <v>10</v>
      </c>
      <c r="E18931" s="4" t="s">
        <v>13</v>
      </c>
      <c r="F18931" s="4" t="s">
        <v>84</v>
      </c>
    </row>
    <row r="18932" spans="1:3">
      <c r="A18932" t="n">
        <v>124759</v>
      </c>
      <c r="B18932" s="15" t="n">
        <v>5</v>
      </c>
      <c r="C18932" s="7" t="n">
        <v>30</v>
      </c>
      <c r="D18932" s="7" t="n">
        <v>10654</v>
      </c>
      <c r="E18932" s="7" t="n">
        <v>1</v>
      </c>
      <c r="F18932" s="16" t="n">
        <f t="normal" ca="1">A18938</f>
        <v>0</v>
      </c>
    </row>
    <row r="18933" spans="1:3">
      <c r="A18933" t="s">
        <v>4</v>
      </c>
      <c r="B18933" s="4" t="s">
        <v>5</v>
      </c>
      <c r="C18933" s="4" t="s">
        <v>10</v>
      </c>
    </row>
    <row r="18934" spans="1:3">
      <c r="A18934" t="n">
        <v>124768</v>
      </c>
      <c r="B18934" s="17" t="n">
        <v>13</v>
      </c>
      <c r="C18934" s="7" t="n">
        <v>10654</v>
      </c>
    </row>
    <row r="18935" spans="1:3">
      <c r="A18935" t="s">
        <v>4</v>
      </c>
      <c r="B18935" s="4" t="s">
        <v>5</v>
      </c>
      <c r="C18935" s="4" t="s">
        <v>84</v>
      </c>
    </row>
    <row r="18936" spans="1:3">
      <c r="A18936" t="n">
        <v>124771</v>
      </c>
      <c r="B18936" s="29" t="n">
        <v>3</v>
      </c>
      <c r="C18936" s="16" t="n">
        <f t="normal" ca="1">A18940</f>
        <v>0</v>
      </c>
    </row>
    <row r="18937" spans="1:3">
      <c r="A18937" t="s">
        <v>4</v>
      </c>
      <c r="B18937" s="4" t="s">
        <v>5</v>
      </c>
      <c r="C18937" s="4" t="s">
        <v>10</v>
      </c>
    </row>
    <row r="18938" spans="1:3">
      <c r="A18938" t="n">
        <v>124776</v>
      </c>
      <c r="B18938" s="9" t="n">
        <v>12</v>
      </c>
      <c r="C18938" s="7" t="n">
        <v>10654</v>
      </c>
    </row>
    <row r="18939" spans="1:3">
      <c r="A18939" t="s">
        <v>4</v>
      </c>
      <c r="B18939" s="4" t="s">
        <v>5</v>
      </c>
      <c r="C18939" s="4" t="s">
        <v>84</v>
      </c>
    </row>
    <row r="18940" spans="1:3">
      <c r="A18940" t="n">
        <v>124779</v>
      </c>
      <c r="B18940" s="29" t="n">
        <v>3</v>
      </c>
      <c r="C18940" s="16" t="n">
        <f t="normal" ca="1">A19276</f>
        <v>0</v>
      </c>
    </row>
    <row r="18941" spans="1:3">
      <c r="A18941" t="s">
        <v>4</v>
      </c>
      <c r="B18941" s="4" t="s">
        <v>5</v>
      </c>
      <c r="C18941" s="4" t="s">
        <v>13</v>
      </c>
      <c r="D18941" s="4" t="s">
        <v>10</v>
      </c>
      <c r="E18941" s="4" t="s">
        <v>13</v>
      </c>
      <c r="F18941" s="4" t="s">
        <v>84</v>
      </c>
    </row>
    <row r="18942" spans="1:3">
      <c r="A18942" t="n">
        <v>124784</v>
      </c>
      <c r="B18942" s="15" t="n">
        <v>5</v>
      </c>
      <c r="C18942" s="7" t="n">
        <v>30</v>
      </c>
      <c r="D18942" s="7" t="n">
        <v>10660</v>
      </c>
      <c r="E18942" s="7" t="n">
        <v>1</v>
      </c>
      <c r="F18942" s="16" t="n">
        <f t="normal" ca="1">A18958</f>
        <v>0</v>
      </c>
    </row>
    <row r="18943" spans="1:3">
      <c r="A18943" t="s">
        <v>4</v>
      </c>
      <c r="B18943" s="4" t="s">
        <v>5</v>
      </c>
      <c r="C18943" s="4" t="s">
        <v>10</v>
      </c>
    </row>
    <row r="18944" spans="1:3">
      <c r="A18944" t="n">
        <v>124793</v>
      </c>
      <c r="B18944" s="17" t="n">
        <v>13</v>
      </c>
      <c r="C18944" s="7" t="n">
        <v>10655</v>
      </c>
    </row>
    <row r="18945" spans="1:6">
      <c r="A18945" t="s">
        <v>4</v>
      </c>
      <c r="B18945" s="4" t="s">
        <v>5</v>
      </c>
      <c r="C18945" s="4" t="s">
        <v>10</v>
      </c>
    </row>
    <row r="18946" spans="1:6">
      <c r="A18946" t="n">
        <v>124796</v>
      </c>
      <c r="B18946" s="17" t="n">
        <v>13</v>
      </c>
      <c r="C18946" s="7" t="n">
        <v>10656</v>
      </c>
    </row>
    <row r="18947" spans="1:6">
      <c r="A18947" t="s">
        <v>4</v>
      </c>
      <c r="B18947" s="4" t="s">
        <v>5</v>
      </c>
      <c r="C18947" s="4" t="s">
        <v>10</v>
      </c>
    </row>
    <row r="18948" spans="1:6">
      <c r="A18948" t="n">
        <v>124799</v>
      </c>
      <c r="B18948" s="17" t="n">
        <v>13</v>
      </c>
      <c r="C18948" s="7" t="n">
        <v>10657</v>
      </c>
    </row>
    <row r="18949" spans="1:6">
      <c r="A18949" t="s">
        <v>4</v>
      </c>
      <c r="B18949" s="4" t="s">
        <v>5</v>
      </c>
      <c r="C18949" s="4" t="s">
        <v>10</v>
      </c>
    </row>
    <row r="18950" spans="1:6">
      <c r="A18950" t="n">
        <v>124802</v>
      </c>
      <c r="B18950" s="17" t="n">
        <v>13</v>
      </c>
      <c r="C18950" s="7" t="n">
        <v>10658</v>
      </c>
    </row>
    <row r="18951" spans="1:6">
      <c r="A18951" t="s">
        <v>4</v>
      </c>
      <c r="B18951" s="4" t="s">
        <v>5</v>
      </c>
      <c r="C18951" s="4" t="s">
        <v>10</v>
      </c>
    </row>
    <row r="18952" spans="1:6">
      <c r="A18952" t="n">
        <v>124805</v>
      </c>
      <c r="B18952" s="17" t="n">
        <v>13</v>
      </c>
      <c r="C18952" s="7" t="n">
        <v>10659</v>
      </c>
    </row>
    <row r="18953" spans="1:6">
      <c r="A18953" t="s">
        <v>4</v>
      </c>
      <c r="B18953" s="4" t="s">
        <v>5</v>
      </c>
      <c r="C18953" s="4" t="s">
        <v>10</v>
      </c>
    </row>
    <row r="18954" spans="1:6">
      <c r="A18954" t="n">
        <v>124808</v>
      </c>
      <c r="B18954" s="17" t="n">
        <v>13</v>
      </c>
      <c r="C18954" s="7" t="n">
        <v>10660</v>
      </c>
    </row>
    <row r="18955" spans="1:6">
      <c r="A18955" t="s">
        <v>4</v>
      </c>
      <c r="B18955" s="4" t="s">
        <v>5</v>
      </c>
      <c r="C18955" s="4" t="s">
        <v>84</v>
      </c>
    </row>
    <row r="18956" spans="1:6">
      <c r="A18956" t="n">
        <v>124811</v>
      </c>
      <c r="B18956" s="29" t="n">
        <v>3</v>
      </c>
      <c r="C18956" s="16" t="n">
        <f t="normal" ca="1">A18970</f>
        <v>0</v>
      </c>
    </row>
    <row r="18957" spans="1:6">
      <c r="A18957" t="s">
        <v>4</v>
      </c>
      <c r="B18957" s="4" t="s">
        <v>5</v>
      </c>
      <c r="C18957" s="4" t="s">
        <v>10</v>
      </c>
    </row>
    <row r="18958" spans="1:6">
      <c r="A18958" t="n">
        <v>124816</v>
      </c>
      <c r="B18958" s="9" t="n">
        <v>12</v>
      </c>
      <c r="C18958" s="7" t="n">
        <v>10655</v>
      </c>
    </row>
    <row r="18959" spans="1:6">
      <c r="A18959" t="s">
        <v>4</v>
      </c>
      <c r="B18959" s="4" t="s">
        <v>5</v>
      </c>
      <c r="C18959" s="4" t="s">
        <v>10</v>
      </c>
    </row>
    <row r="18960" spans="1:6">
      <c r="A18960" t="n">
        <v>124819</v>
      </c>
      <c r="B18960" s="9" t="n">
        <v>12</v>
      </c>
      <c r="C18960" s="7" t="n">
        <v>10656</v>
      </c>
    </row>
    <row r="18961" spans="1:3">
      <c r="A18961" t="s">
        <v>4</v>
      </c>
      <c r="B18961" s="4" t="s">
        <v>5</v>
      </c>
      <c r="C18961" s="4" t="s">
        <v>10</v>
      </c>
    </row>
    <row r="18962" spans="1:3">
      <c r="A18962" t="n">
        <v>124822</v>
      </c>
      <c r="B18962" s="9" t="n">
        <v>12</v>
      </c>
      <c r="C18962" s="7" t="n">
        <v>10657</v>
      </c>
    </row>
    <row r="18963" spans="1:3">
      <c r="A18963" t="s">
        <v>4</v>
      </c>
      <c r="B18963" s="4" t="s">
        <v>5</v>
      </c>
      <c r="C18963" s="4" t="s">
        <v>10</v>
      </c>
    </row>
    <row r="18964" spans="1:3">
      <c r="A18964" t="n">
        <v>124825</v>
      </c>
      <c r="B18964" s="9" t="n">
        <v>12</v>
      </c>
      <c r="C18964" s="7" t="n">
        <v>10658</v>
      </c>
    </row>
    <row r="18965" spans="1:3">
      <c r="A18965" t="s">
        <v>4</v>
      </c>
      <c r="B18965" s="4" t="s">
        <v>5</v>
      </c>
      <c r="C18965" s="4" t="s">
        <v>10</v>
      </c>
    </row>
    <row r="18966" spans="1:3">
      <c r="A18966" t="n">
        <v>124828</v>
      </c>
      <c r="B18966" s="9" t="n">
        <v>12</v>
      </c>
      <c r="C18966" s="7" t="n">
        <v>10659</v>
      </c>
    </row>
    <row r="18967" spans="1:3">
      <c r="A18967" t="s">
        <v>4</v>
      </c>
      <c r="B18967" s="4" t="s">
        <v>5</v>
      </c>
      <c r="C18967" s="4" t="s">
        <v>10</v>
      </c>
    </row>
    <row r="18968" spans="1:3">
      <c r="A18968" t="n">
        <v>124831</v>
      </c>
      <c r="B18968" s="9" t="n">
        <v>12</v>
      </c>
      <c r="C18968" s="7" t="n">
        <v>10660</v>
      </c>
    </row>
    <row r="18969" spans="1:3">
      <c r="A18969" t="s">
        <v>4</v>
      </c>
      <c r="B18969" s="4" t="s">
        <v>5</v>
      </c>
      <c r="C18969" s="4" t="s">
        <v>84</v>
      </c>
    </row>
    <row r="18970" spans="1:3">
      <c r="A18970" t="n">
        <v>124834</v>
      </c>
      <c r="B18970" s="29" t="n">
        <v>3</v>
      </c>
      <c r="C18970" s="16" t="n">
        <f t="normal" ca="1">A19276</f>
        <v>0</v>
      </c>
    </row>
    <row r="18971" spans="1:3">
      <c r="A18971" t="s">
        <v>4</v>
      </c>
      <c r="B18971" s="4" t="s">
        <v>5</v>
      </c>
      <c r="C18971" s="4" t="s">
        <v>13</v>
      </c>
      <c r="D18971" s="4" t="s">
        <v>10</v>
      </c>
      <c r="E18971" s="4" t="s">
        <v>13</v>
      </c>
      <c r="F18971" s="4" t="s">
        <v>84</v>
      </c>
    </row>
    <row r="18972" spans="1:3">
      <c r="A18972" t="n">
        <v>124839</v>
      </c>
      <c r="B18972" s="15" t="n">
        <v>5</v>
      </c>
      <c r="C18972" s="7" t="n">
        <v>30</v>
      </c>
      <c r="D18972" s="7" t="n">
        <v>10665</v>
      </c>
      <c r="E18972" s="7" t="n">
        <v>1</v>
      </c>
      <c r="F18972" s="16" t="n">
        <f t="normal" ca="1">A18984</f>
        <v>0</v>
      </c>
    </row>
    <row r="18973" spans="1:3">
      <c r="A18973" t="s">
        <v>4</v>
      </c>
      <c r="B18973" s="4" t="s">
        <v>5</v>
      </c>
      <c r="C18973" s="4" t="s">
        <v>10</v>
      </c>
    </row>
    <row r="18974" spans="1:3">
      <c r="A18974" t="n">
        <v>124848</v>
      </c>
      <c r="B18974" s="17" t="n">
        <v>13</v>
      </c>
      <c r="C18974" s="7" t="n">
        <v>10662</v>
      </c>
    </row>
    <row r="18975" spans="1:3">
      <c r="A18975" t="s">
        <v>4</v>
      </c>
      <c r="B18975" s="4" t="s">
        <v>5</v>
      </c>
      <c r="C18975" s="4" t="s">
        <v>10</v>
      </c>
    </row>
    <row r="18976" spans="1:3">
      <c r="A18976" t="n">
        <v>124851</v>
      </c>
      <c r="B18976" s="17" t="n">
        <v>13</v>
      </c>
      <c r="C18976" s="7" t="n">
        <v>10663</v>
      </c>
    </row>
    <row r="18977" spans="1:6">
      <c r="A18977" t="s">
        <v>4</v>
      </c>
      <c r="B18977" s="4" t="s">
        <v>5</v>
      </c>
      <c r="C18977" s="4" t="s">
        <v>10</v>
      </c>
    </row>
    <row r="18978" spans="1:6">
      <c r="A18978" t="n">
        <v>124854</v>
      </c>
      <c r="B18978" s="17" t="n">
        <v>13</v>
      </c>
      <c r="C18978" s="7" t="n">
        <v>10664</v>
      </c>
    </row>
    <row r="18979" spans="1:6">
      <c r="A18979" t="s">
        <v>4</v>
      </c>
      <c r="B18979" s="4" t="s">
        <v>5</v>
      </c>
      <c r="C18979" s="4" t="s">
        <v>10</v>
      </c>
    </row>
    <row r="18980" spans="1:6">
      <c r="A18980" t="n">
        <v>124857</v>
      </c>
      <c r="B18980" s="17" t="n">
        <v>13</v>
      </c>
      <c r="C18980" s="7" t="n">
        <v>10665</v>
      </c>
    </row>
    <row r="18981" spans="1:6">
      <c r="A18981" t="s">
        <v>4</v>
      </c>
      <c r="B18981" s="4" t="s">
        <v>5</v>
      </c>
      <c r="C18981" s="4" t="s">
        <v>84</v>
      </c>
    </row>
    <row r="18982" spans="1:6">
      <c r="A18982" t="n">
        <v>124860</v>
      </c>
      <c r="B18982" s="29" t="n">
        <v>3</v>
      </c>
      <c r="C18982" s="16" t="n">
        <f t="normal" ca="1">A18992</f>
        <v>0</v>
      </c>
    </row>
    <row r="18983" spans="1:6">
      <c r="A18983" t="s">
        <v>4</v>
      </c>
      <c r="B18983" s="4" t="s">
        <v>5</v>
      </c>
      <c r="C18983" s="4" t="s">
        <v>10</v>
      </c>
    </row>
    <row r="18984" spans="1:6">
      <c r="A18984" t="n">
        <v>124865</v>
      </c>
      <c r="B18984" s="9" t="n">
        <v>12</v>
      </c>
      <c r="C18984" s="7" t="n">
        <v>10662</v>
      </c>
    </row>
    <row r="18985" spans="1:6">
      <c r="A18985" t="s">
        <v>4</v>
      </c>
      <c r="B18985" s="4" t="s">
        <v>5</v>
      </c>
      <c r="C18985" s="4" t="s">
        <v>10</v>
      </c>
    </row>
    <row r="18986" spans="1:6">
      <c r="A18986" t="n">
        <v>124868</v>
      </c>
      <c r="B18986" s="9" t="n">
        <v>12</v>
      </c>
      <c r="C18986" s="7" t="n">
        <v>10663</v>
      </c>
    </row>
    <row r="18987" spans="1:6">
      <c r="A18987" t="s">
        <v>4</v>
      </c>
      <c r="B18987" s="4" t="s">
        <v>5</v>
      </c>
      <c r="C18987" s="4" t="s">
        <v>10</v>
      </c>
    </row>
    <row r="18988" spans="1:6">
      <c r="A18988" t="n">
        <v>124871</v>
      </c>
      <c r="B18988" s="9" t="n">
        <v>12</v>
      </c>
      <c r="C18988" s="7" t="n">
        <v>10664</v>
      </c>
    </row>
    <row r="18989" spans="1:6">
      <c r="A18989" t="s">
        <v>4</v>
      </c>
      <c r="B18989" s="4" t="s">
        <v>5</v>
      </c>
      <c r="C18989" s="4" t="s">
        <v>10</v>
      </c>
    </row>
    <row r="18990" spans="1:6">
      <c r="A18990" t="n">
        <v>124874</v>
      </c>
      <c r="B18990" s="9" t="n">
        <v>12</v>
      </c>
      <c r="C18990" s="7" t="n">
        <v>10665</v>
      </c>
    </row>
    <row r="18991" spans="1:6">
      <c r="A18991" t="s">
        <v>4</v>
      </c>
      <c r="B18991" s="4" t="s">
        <v>5</v>
      </c>
      <c r="C18991" s="4" t="s">
        <v>84</v>
      </c>
    </row>
    <row r="18992" spans="1:6">
      <c r="A18992" t="n">
        <v>124877</v>
      </c>
      <c r="B18992" s="29" t="n">
        <v>3</v>
      </c>
      <c r="C18992" s="16" t="n">
        <f t="normal" ca="1">A19276</f>
        <v>0</v>
      </c>
    </row>
    <row r="18993" spans="1:3">
      <c r="A18993" t="s">
        <v>4</v>
      </c>
      <c r="B18993" s="4" t="s">
        <v>5</v>
      </c>
      <c r="C18993" s="4" t="s">
        <v>13</v>
      </c>
      <c r="D18993" s="4" t="s">
        <v>10</v>
      </c>
      <c r="E18993" s="4" t="s">
        <v>13</v>
      </c>
      <c r="F18993" s="4" t="s">
        <v>84</v>
      </c>
    </row>
    <row r="18994" spans="1:3">
      <c r="A18994" t="n">
        <v>124882</v>
      </c>
      <c r="B18994" s="15" t="n">
        <v>5</v>
      </c>
      <c r="C18994" s="7" t="n">
        <v>30</v>
      </c>
      <c r="D18994" s="7" t="n">
        <v>10671</v>
      </c>
      <c r="E18994" s="7" t="n">
        <v>1</v>
      </c>
      <c r="F18994" s="16" t="n">
        <f t="normal" ca="1">A19010</f>
        <v>0</v>
      </c>
    </row>
    <row r="18995" spans="1:3">
      <c r="A18995" t="s">
        <v>4</v>
      </c>
      <c r="B18995" s="4" t="s">
        <v>5</v>
      </c>
      <c r="C18995" s="4" t="s">
        <v>10</v>
      </c>
    </row>
    <row r="18996" spans="1:3">
      <c r="A18996" t="n">
        <v>124891</v>
      </c>
      <c r="B18996" s="17" t="n">
        <v>13</v>
      </c>
      <c r="C18996" s="7" t="n">
        <v>10666</v>
      </c>
    </row>
    <row r="18997" spans="1:3">
      <c r="A18997" t="s">
        <v>4</v>
      </c>
      <c r="B18997" s="4" t="s">
        <v>5</v>
      </c>
      <c r="C18997" s="4" t="s">
        <v>10</v>
      </c>
    </row>
    <row r="18998" spans="1:3">
      <c r="A18998" t="n">
        <v>124894</v>
      </c>
      <c r="B18998" s="17" t="n">
        <v>13</v>
      </c>
      <c r="C18998" s="7" t="n">
        <v>10667</v>
      </c>
    </row>
    <row r="18999" spans="1:3">
      <c r="A18999" t="s">
        <v>4</v>
      </c>
      <c r="B18999" s="4" t="s">
        <v>5</v>
      </c>
      <c r="C18999" s="4" t="s">
        <v>10</v>
      </c>
    </row>
    <row r="19000" spans="1:3">
      <c r="A19000" t="n">
        <v>124897</v>
      </c>
      <c r="B19000" s="17" t="n">
        <v>13</v>
      </c>
      <c r="C19000" s="7" t="n">
        <v>10668</v>
      </c>
    </row>
    <row r="19001" spans="1:3">
      <c r="A19001" t="s">
        <v>4</v>
      </c>
      <c r="B19001" s="4" t="s">
        <v>5</v>
      </c>
      <c r="C19001" s="4" t="s">
        <v>10</v>
      </c>
    </row>
    <row r="19002" spans="1:3">
      <c r="A19002" t="n">
        <v>124900</v>
      </c>
      <c r="B19002" s="17" t="n">
        <v>13</v>
      </c>
      <c r="C19002" s="7" t="n">
        <v>10669</v>
      </c>
    </row>
    <row r="19003" spans="1:3">
      <c r="A19003" t="s">
        <v>4</v>
      </c>
      <c r="B19003" s="4" t="s">
        <v>5</v>
      </c>
      <c r="C19003" s="4" t="s">
        <v>10</v>
      </c>
    </row>
    <row r="19004" spans="1:3">
      <c r="A19004" t="n">
        <v>124903</v>
      </c>
      <c r="B19004" s="17" t="n">
        <v>13</v>
      </c>
      <c r="C19004" s="7" t="n">
        <v>10670</v>
      </c>
    </row>
    <row r="19005" spans="1:3">
      <c r="A19005" t="s">
        <v>4</v>
      </c>
      <c r="B19005" s="4" t="s">
        <v>5</v>
      </c>
      <c r="C19005" s="4" t="s">
        <v>10</v>
      </c>
    </row>
    <row r="19006" spans="1:3">
      <c r="A19006" t="n">
        <v>124906</v>
      </c>
      <c r="B19006" s="17" t="n">
        <v>13</v>
      </c>
      <c r="C19006" s="7" t="n">
        <v>10671</v>
      </c>
    </row>
    <row r="19007" spans="1:3">
      <c r="A19007" t="s">
        <v>4</v>
      </c>
      <c r="B19007" s="4" t="s">
        <v>5</v>
      </c>
      <c r="C19007" s="4" t="s">
        <v>84</v>
      </c>
    </row>
    <row r="19008" spans="1:3">
      <c r="A19008" t="n">
        <v>124909</v>
      </c>
      <c r="B19008" s="29" t="n">
        <v>3</v>
      </c>
      <c r="C19008" s="16" t="n">
        <f t="normal" ca="1">A19022</f>
        <v>0</v>
      </c>
    </row>
    <row r="19009" spans="1:6">
      <c r="A19009" t="s">
        <v>4</v>
      </c>
      <c r="B19009" s="4" t="s">
        <v>5</v>
      </c>
      <c r="C19009" s="4" t="s">
        <v>10</v>
      </c>
    </row>
    <row r="19010" spans="1:6">
      <c r="A19010" t="n">
        <v>124914</v>
      </c>
      <c r="B19010" s="9" t="n">
        <v>12</v>
      </c>
      <c r="C19010" s="7" t="n">
        <v>10666</v>
      </c>
    </row>
    <row r="19011" spans="1:6">
      <c r="A19011" t="s">
        <v>4</v>
      </c>
      <c r="B19011" s="4" t="s">
        <v>5</v>
      </c>
      <c r="C19011" s="4" t="s">
        <v>10</v>
      </c>
    </row>
    <row r="19012" spans="1:6">
      <c r="A19012" t="n">
        <v>124917</v>
      </c>
      <c r="B19012" s="9" t="n">
        <v>12</v>
      </c>
      <c r="C19012" s="7" t="n">
        <v>10667</v>
      </c>
    </row>
    <row r="19013" spans="1:6">
      <c r="A19013" t="s">
        <v>4</v>
      </c>
      <c r="B19013" s="4" t="s">
        <v>5</v>
      </c>
      <c r="C19013" s="4" t="s">
        <v>10</v>
      </c>
    </row>
    <row r="19014" spans="1:6">
      <c r="A19014" t="n">
        <v>124920</v>
      </c>
      <c r="B19014" s="9" t="n">
        <v>12</v>
      </c>
      <c r="C19014" s="7" t="n">
        <v>10668</v>
      </c>
    </row>
    <row r="19015" spans="1:6">
      <c r="A19015" t="s">
        <v>4</v>
      </c>
      <c r="B19015" s="4" t="s">
        <v>5</v>
      </c>
      <c r="C19015" s="4" t="s">
        <v>10</v>
      </c>
    </row>
    <row r="19016" spans="1:6">
      <c r="A19016" t="n">
        <v>124923</v>
      </c>
      <c r="B19016" s="9" t="n">
        <v>12</v>
      </c>
      <c r="C19016" s="7" t="n">
        <v>10669</v>
      </c>
    </row>
    <row r="19017" spans="1:6">
      <c r="A19017" t="s">
        <v>4</v>
      </c>
      <c r="B19017" s="4" t="s">
        <v>5</v>
      </c>
      <c r="C19017" s="4" t="s">
        <v>10</v>
      </c>
    </row>
    <row r="19018" spans="1:6">
      <c r="A19018" t="n">
        <v>124926</v>
      </c>
      <c r="B19018" s="9" t="n">
        <v>12</v>
      </c>
      <c r="C19018" s="7" t="n">
        <v>10670</v>
      </c>
    </row>
    <row r="19019" spans="1:6">
      <c r="A19019" t="s">
        <v>4</v>
      </c>
      <c r="B19019" s="4" t="s">
        <v>5</v>
      </c>
      <c r="C19019" s="4" t="s">
        <v>10</v>
      </c>
    </row>
    <row r="19020" spans="1:6">
      <c r="A19020" t="n">
        <v>124929</v>
      </c>
      <c r="B19020" s="9" t="n">
        <v>12</v>
      </c>
      <c r="C19020" s="7" t="n">
        <v>10671</v>
      </c>
    </row>
    <row r="19021" spans="1:6">
      <c r="A19021" t="s">
        <v>4</v>
      </c>
      <c r="B19021" s="4" t="s">
        <v>5</v>
      </c>
      <c r="C19021" s="4" t="s">
        <v>84</v>
      </c>
    </row>
    <row r="19022" spans="1:6">
      <c r="A19022" t="n">
        <v>124932</v>
      </c>
      <c r="B19022" s="29" t="n">
        <v>3</v>
      </c>
      <c r="C19022" s="16" t="n">
        <f t="normal" ca="1">A19276</f>
        <v>0</v>
      </c>
    </row>
    <row r="19023" spans="1:6">
      <c r="A19023" t="s">
        <v>4</v>
      </c>
      <c r="B19023" s="4" t="s">
        <v>5</v>
      </c>
      <c r="C19023" s="4" t="s">
        <v>13</v>
      </c>
      <c r="D19023" s="4" t="s">
        <v>10</v>
      </c>
      <c r="E19023" s="4" t="s">
        <v>13</v>
      </c>
      <c r="F19023" s="4" t="s">
        <v>84</v>
      </c>
    </row>
    <row r="19024" spans="1:6">
      <c r="A19024" t="n">
        <v>124937</v>
      </c>
      <c r="B19024" s="15" t="n">
        <v>5</v>
      </c>
      <c r="C19024" s="7" t="n">
        <v>30</v>
      </c>
      <c r="D19024" s="7" t="n">
        <v>10675</v>
      </c>
      <c r="E19024" s="7" t="n">
        <v>1</v>
      </c>
      <c r="F19024" s="16" t="n">
        <f t="normal" ca="1">A19036</f>
        <v>0</v>
      </c>
    </row>
    <row r="19025" spans="1:6">
      <c r="A19025" t="s">
        <v>4</v>
      </c>
      <c r="B19025" s="4" t="s">
        <v>5</v>
      </c>
      <c r="C19025" s="4" t="s">
        <v>10</v>
      </c>
    </row>
    <row r="19026" spans="1:6">
      <c r="A19026" t="n">
        <v>124946</v>
      </c>
      <c r="B19026" s="17" t="n">
        <v>13</v>
      </c>
      <c r="C19026" s="7" t="n">
        <v>10672</v>
      </c>
    </row>
    <row r="19027" spans="1:6">
      <c r="A19027" t="s">
        <v>4</v>
      </c>
      <c r="B19027" s="4" t="s">
        <v>5</v>
      </c>
      <c r="C19027" s="4" t="s">
        <v>10</v>
      </c>
    </row>
    <row r="19028" spans="1:6">
      <c r="A19028" t="n">
        <v>124949</v>
      </c>
      <c r="B19028" s="17" t="n">
        <v>13</v>
      </c>
      <c r="C19028" s="7" t="n">
        <v>10673</v>
      </c>
    </row>
    <row r="19029" spans="1:6">
      <c r="A19029" t="s">
        <v>4</v>
      </c>
      <c r="B19029" s="4" t="s">
        <v>5</v>
      </c>
      <c r="C19029" s="4" t="s">
        <v>10</v>
      </c>
    </row>
    <row r="19030" spans="1:6">
      <c r="A19030" t="n">
        <v>124952</v>
      </c>
      <c r="B19030" s="17" t="n">
        <v>13</v>
      </c>
      <c r="C19030" s="7" t="n">
        <v>10674</v>
      </c>
    </row>
    <row r="19031" spans="1:6">
      <c r="A19031" t="s">
        <v>4</v>
      </c>
      <c r="B19031" s="4" t="s">
        <v>5</v>
      </c>
      <c r="C19031" s="4" t="s">
        <v>10</v>
      </c>
    </row>
    <row r="19032" spans="1:6">
      <c r="A19032" t="n">
        <v>124955</v>
      </c>
      <c r="B19032" s="17" t="n">
        <v>13</v>
      </c>
      <c r="C19032" s="7" t="n">
        <v>10675</v>
      </c>
    </row>
    <row r="19033" spans="1:6">
      <c r="A19033" t="s">
        <v>4</v>
      </c>
      <c r="B19033" s="4" t="s">
        <v>5</v>
      </c>
      <c r="C19033" s="4" t="s">
        <v>84</v>
      </c>
    </row>
    <row r="19034" spans="1:6">
      <c r="A19034" t="n">
        <v>124958</v>
      </c>
      <c r="B19034" s="29" t="n">
        <v>3</v>
      </c>
      <c r="C19034" s="16" t="n">
        <f t="normal" ca="1">A19044</f>
        <v>0</v>
      </c>
    </row>
    <row r="19035" spans="1:6">
      <c r="A19035" t="s">
        <v>4</v>
      </c>
      <c r="B19035" s="4" t="s">
        <v>5</v>
      </c>
      <c r="C19035" s="4" t="s">
        <v>10</v>
      </c>
    </row>
    <row r="19036" spans="1:6">
      <c r="A19036" t="n">
        <v>124963</v>
      </c>
      <c r="B19036" s="9" t="n">
        <v>12</v>
      </c>
      <c r="C19036" s="7" t="n">
        <v>10672</v>
      </c>
    </row>
    <row r="19037" spans="1:6">
      <c r="A19037" t="s">
        <v>4</v>
      </c>
      <c r="B19037" s="4" t="s">
        <v>5</v>
      </c>
      <c r="C19037" s="4" t="s">
        <v>10</v>
      </c>
    </row>
    <row r="19038" spans="1:6">
      <c r="A19038" t="n">
        <v>124966</v>
      </c>
      <c r="B19038" s="9" t="n">
        <v>12</v>
      </c>
      <c r="C19038" s="7" t="n">
        <v>10673</v>
      </c>
    </row>
    <row r="19039" spans="1:6">
      <c r="A19039" t="s">
        <v>4</v>
      </c>
      <c r="B19039" s="4" t="s">
        <v>5</v>
      </c>
      <c r="C19039" s="4" t="s">
        <v>10</v>
      </c>
    </row>
    <row r="19040" spans="1:6">
      <c r="A19040" t="n">
        <v>124969</v>
      </c>
      <c r="B19040" s="9" t="n">
        <v>12</v>
      </c>
      <c r="C19040" s="7" t="n">
        <v>10674</v>
      </c>
    </row>
    <row r="19041" spans="1:3">
      <c r="A19041" t="s">
        <v>4</v>
      </c>
      <c r="B19041" s="4" t="s">
        <v>5</v>
      </c>
      <c r="C19041" s="4" t="s">
        <v>10</v>
      </c>
    </row>
    <row r="19042" spans="1:3">
      <c r="A19042" t="n">
        <v>124972</v>
      </c>
      <c r="B19042" s="9" t="n">
        <v>12</v>
      </c>
      <c r="C19042" s="7" t="n">
        <v>10675</v>
      </c>
    </row>
    <row r="19043" spans="1:3">
      <c r="A19043" t="s">
        <v>4</v>
      </c>
      <c r="B19043" s="4" t="s">
        <v>5</v>
      </c>
      <c r="C19043" s="4" t="s">
        <v>84</v>
      </c>
    </row>
    <row r="19044" spans="1:3">
      <c r="A19044" t="n">
        <v>124975</v>
      </c>
      <c r="B19044" s="29" t="n">
        <v>3</v>
      </c>
      <c r="C19044" s="16" t="n">
        <f t="normal" ca="1">A19276</f>
        <v>0</v>
      </c>
    </row>
    <row r="19045" spans="1:3">
      <c r="A19045" t="s">
        <v>4</v>
      </c>
      <c r="B19045" s="4" t="s">
        <v>5</v>
      </c>
      <c r="C19045" s="4" t="s">
        <v>13</v>
      </c>
      <c r="D19045" s="4" t="s">
        <v>10</v>
      </c>
      <c r="E19045" s="4" t="s">
        <v>13</v>
      </c>
      <c r="F19045" s="4" t="s">
        <v>84</v>
      </c>
    </row>
    <row r="19046" spans="1:3">
      <c r="A19046" t="n">
        <v>124980</v>
      </c>
      <c r="B19046" s="15" t="n">
        <v>5</v>
      </c>
      <c r="C19046" s="7" t="n">
        <v>30</v>
      </c>
      <c r="D19046" s="7" t="n">
        <v>10676</v>
      </c>
      <c r="E19046" s="7" t="n">
        <v>1</v>
      </c>
      <c r="F19046" s="16" t="n">
        <f t="normal" ca="1">A19052</f>
        <v>0</v>
      </c>
    </row>
    <row r="19047" spans="1:3">
      <c r="A19047" t="s">
        <v>4</v>
      </c>
      <c r="B19047" s="4" t="s">
        <v>5</v>
      </c>
      <c r="C19047" s="4" t="s">
        <v>10</v>
      </c>
    </row>
    <row r="19048" spans="1:3">
      <c r="A19048" t="n">
        <v>124989</v>
      </c>
      <c r="B19048" s="17" t="n">
        <v>13</v>
      </c>
      <c r="C19048" s="7" t="n">
        <v>10676</v>
      </c>
    </row>
    <row r="19049" spans="1:3">
      <c r="A19049" t="s">
        <v>4</v>
      </c>
      <c r="B19049" s="4" t="s">
        <v>5</v>
      </c>
      <c r="C19049" s="4" t="s">
        <v>84</v>
      </c>
    </row>
    <row r="19050" spans="1:3">
      <c r="A19050" t="n">
        <v>124992</v>
      </c>
      <c r="B19050" s="29" t="n">
        <v>3</v>
      </c>
      <c r="C19050" s="16" t="n">
        <f t="normal" ca="1">A19054</f>
        <v>0</v>
      </c>
    </row>
    <row r="19051" spans="1:3">
      <c r="A19051" t="s">
        <v>4</v>
      </c>
      <c r="B19051" s="4" t="s">
        <v>5</v>
      </c>
      <c r="C19051" s="4" t="s">
        <v>10</v>
      </c>
    </row>
    <row r="19052" spans="1:3">
      <c r="A19052" t="n">
        <v>124997</v>
      </c>
      <c r="B19052" s="9" t="n">
        <v>12</v>
      </c>
      <c r="C19052" s="7" t="n">
        <v>10676</v>
      </c>
    </row>
    <row r="19053" spans="1:3">
      <c r="A19053" t="s">
        <v>4</v>
      </c>
      <c r="B19053" s="4" t="s">
        <v>5</v>
      </c>
      <c r="C19053" s="4" t="s">
        <v>84</v>
      </c>
    </row>
    <row r="19054" spans="1:3">
      <c r="A19054" t="n">
        <v>125000</v>
      </c>
      <c r="B19054" s="29" t="n">
        <v>3</v>
      </c>
      <c r="C19054" s="16" t="n">
        <f t="normal" ca="1">A19276</f>
        <v>0</v>
      </c>
    </row>
    <row r="19055" spans="1:3">
      <c r="A19055" t="s">
        <v>4</v>
      </c>
      <c r="B19055" s="4" t="s">
        <v>5</v>
      </c>
      <c r="C19055" s="4" t="s">
        <v>13</v>
      </c>
      <c r="D19055" s="4" t="s">
        <v>10</v>
      </c>
      <c r="E19055" s="4" t="s">
        <v>13</v>
      </c>
      <c r="F19055" s="4" t="s">
        <v>84</v>
      </c>
    </row>
    <row r="19056" spans="1:3">
      <c r="A19056" t="n">
        <v>125005</v>
      </c>
      <c r="B19056" s="15" t="n">
        <v>5</v>
      </c>
      <c r="C19056" s="7" t="n">
        <v>30</v>
      </c>
      <c r="D19056" s="7" t="n">
        <v>10682</v>
      </c>
      <c r="E19056" s="7" t="n">
        <v>1</v>
      </c>
      <c r="F19056" s="16" t="n">
        <f t="normal" ca="1">A19072</f>
        <v>0</v>
      </c>
    </row>
    <row r="19057" spans="1:6">
      <c r="A19057" t="s">
        <v>4</v>
      </c>
      <c r="B19057" s="4" t="s">
        <v>5</v>
      </c>
      <c r="C19057" s="4" t="s">
        <v>10</v>
      </c>
    </row>
    <row r="19058" spans="1:6">
      <c r="A19058" t="n">
        <v>125014</v>
      </c>
      <c r="B19058" s="17" t="n">
        <v>13</v>
      </c>
      <c r="C19058" s="7" t="n">
        <v>10677</v>
      </c>
    </row>
    <row r="19059" spans="1:6">
      <c r="A19059" t="s">
        <v>4</v>
      </c>
      <c r="B19059" s="4" t="s">
        <v>5</v>
      </c>
      <c r="C19059" s="4" t="s">
        <v>10</v>
      </c>
    </row>
    <row r="19060" spans="1:6">
      <c r="A19060" t="n">
        <v>125017</v>
      </c>
      <c r="B19060" s="17" t="n">
        <v>13</v>
      </c>
      <c r="C19060" s="7" t="n">
        <v>10678</v>
      </c>
    </row>
    <row r="19061" spans="1:6">
      <c r="A19061" t="s">
        <v>4</v>
      </c>
      <c r="B19061" s="4" t="s">
        <v>5</v>
      </c>
      <c r="C19061" s="4" t="s">
        <v>10</v>
      </c>
    </row>
    <row r="19062" spans="1:6">
      <c r="A19062" t="n">
        <v>125020</v>
      </c>
      <c r="B19062" s="17" t="n">
        <v>13</v>
      </c>
      <c r="C19062" s="7" t="n">
        <v>10679</v>
      </c>
    </row>
    <row r="19063" spans="1:6">
      <c r="A19063" t="s">
        <v>4</v>
      </c>
      <c r="B19063" s="4" t="s">
        <v>5</v>
      </c>
      <c r="C19063" s="4" t="s">
        <v>10</v>
      </c>
    </row>
    <row r="19064" spans="1:6">
      <c r="A19064" t="n">
        <v>125023</v>
      </c>
      <c r="B19064" s="17" t="n">
        <v>13</v>
      </c>
      <c r="C19064" s="7" t="n">
        <v>10680</v>
      </c>
    </row>
    <row r="19065" spans="1:6">
      <c r="A19065" t="s">
        <v>4</v>
      </c>
      <c r="B19065" s="4" t="s">
        <v>5</v>
      </c>
      <c r="C19065" s="4" t="s">
        <v>10</v>
      </c>
    </row>
    <row r="19066" spans="1:6">
      <c r="A19066" t="n">
        <v>125026</v>
      </c>
      <c r="B19066" s="17" t="n">
        <v>13</v>
      </c>
      <c r="C19066" s="7" t="n">
        <v>10681</v>
      </c>
    </row>
    <row r="19067" spans="1:6">
      <c r="A19067" t="s">
        <v>4</v>
      </c>
      <c r="B19067" s="4" t="s">
        <v>5</v>
      </c>
      <c r="C19067" s="4" t="s">
        <v>10</v>
      </c>
    </row>
    <row r="19068" spans="1:6">
      <c r="A19068" t="n">
        <v>125029</v>
      </c>
      <c r="B19068" s="17" t="n">
        <v>13</v>
      </c>
      <c r="C19068" s="7" t="n">
        <v>10682</v>
      </c>
    </row>
    <row r="19069" spans="1:6">
      <c r="A19069" t="s">
        <v>4</v>
      </c>
      <c r="B19069" s="4" t="s">
        <v>5</v>
      </c>
      <c r="C19069" s="4" t="s">
        <v>84</v>
      </c>
    </row>
    <row r="19070" spans="1:6">
      <c r="A19070" t="n">
        <v>125032</v>
      </c>
      <c r="B19070" s="29" t="n">
        <v>3</v>
      </c>
      <c r="C19070" s="16" t="n">
        <f t="normal" ca="1">A19084</f>
        <v>0</v>
      </c>
    </row>
    <row r="19071" spans="1:6">
      <c r="A19071" t="s">
        <v>4</v>
      </c>
      <c r="B19071" s="4" t="s">
        <v>5</v>
      </c>
      <c r="C19071" s="4" t="s">
        <v>10</v>
      </c>
    </row>
    <row r="19072" spans="1:6">
      <c r="A19072" t="n">
        <v>125037</v>
      </c>
      <c r="B19072" s="9" t="n">
        <v>12</v>
      </c>
      <c r="C19072" s="7" t="n">
        <v>10677</v>
      </c>
    </row>
    <row r="19073" spans="1:3">
      <c r="A19073" t="s">
        <v>4</v>
      </c>
      <c r="B19073" s="4" t="s">
        <v>5</v>
      </c>
      <c r="C19073" s="4" t="s">
        <v>10</v>
      </c>
    </row>
    <row r="19074" spans="1:3">
      <c r="A19074" t="n">
        <v>125040</v>
      </c>
      <c r="B19074" s="9" t="n">
        <v>12</v>
      </c>
      <c r="C19074" s="7" t="n">
        <v>10678</v>
      </c>
    </row>
    <row r="19075" spans="1:3">
      <c r="A19075" t="s">
        <v>4</v>
      </c>
      <c r="B19075" s="4" t="s">
        <v>5</v>
      </c>
      <c r="C19075" s="4" t="s">
        <v>10</v>
      </c>
    </row>
    <row r="19076" spans="1:3">
      <c r="A19076" t="n">
        <v>125043</v>
      </c>
      <c r="B19076" s="9" t="n">
        <v>12</v>
      </c>
      <c r="C19076" s="7" t="n">
        <v>10679</v>
      </c>
    </row>
    <row r="19077" spans="1:3">
      <c r="A19077" t="s">
        <v>4</v>
      </c>
      <c r="B19077" s="4" t="s">
        <v>5</v>
      </c>
      <c r="C19077" s="4" t="s">
        <v>10</v>
      </c>
    </row>
    <row r="19078" spans="1:3">
      <c r="A19078" t="n">
        <v>125046</v>
      </c>
      <c r="B19078" s="9" t="n">
        <v>12</v>
      </c>
      <c r="C19078" s="7" t="n">
        <v>10680</v>
      </c>
    </row>
    <row r="19079" spans="1:3">
      <c r="A19079" t="s">
        <v>4</v>
      </c>
      <c r="B19079" s="4" t="s">
        <v>5</v>
      </c>
      <c r="C19079" s="4" t="s">
        <v>10</v>
      </c>
    </row>
    <row r="19080" spans="1:3">
      <c r="A19080" t="n">
        <v>125049</v>
      </c>
      <c r="B19080" s="9" t="n">
        <v>12</v>
      </c>
      <c r="C19080" s="7" t="n">
        <v>10681</v>
      </c>
    </row>
    <row r="19081" spans="1:3">
      <c r="A19081" t="s">
        <v>4</v>
      </c>
      <c r="B19081" s="4" t="s">
        <v>5</v>
      </c>
      <c r="C19081" s="4" t="s">
        <v>10</v>
      </c>
    </row>
    <row r="19082" spans="1:3">
      <c r="A19082" t="n">
        <v>125052</v>
      </c>
      <c r="B19082" s="9" t="n">
        <v>12</v>
      </c>
      <c r="C19082" s="7" t="n">
        <v>10682</v>
      </c>
    </row>
    <row r="19083" spans="1:3">
      <c r="A19083" t="s">
        <v>4</v>
      </c>
      <c r="B19083" s="4" t="s">
        <v>5</v>
      </c>
      <c r="C19083" s="4" t="s">
        <v>84</v>
      </c>
    </row>
    <row r="19084" spans="1:3">
      <c r="A19084" t="n">
        <v>125055</v>
      </c>
      <c r="B19084" s="29" t="n">
        <v>3</v>
      </c>
      <c r="C19084" s="16" t="n">
        <f t="normal" ca="1">A19276</f>
        <v>0</v>
      </c>
    </row>
    <row r="19085" spans="1:3">
      <c r="A19085" t="s">
        <v>4</v>
      </c>
      <c r="B19085" s="4" t="s">
        <v>5</v>
      </c>
      <c r="C19085" s="4" t="s">
        <v>13</v>
      </c>
      <c r="D19085" s="4" t="s">
        <v>10</v>
      </c>
      <c r="E19085" s="4" t="s">
        <v>13</v>
      </c>
      <c r="F19085" s="4" t="s">
        <v>84</v>
      </c>
    </row>
    <row r="19086" spans="1:3">
      <c r="A19086" t="n">
        <v>125060</v>
      </c>
      <c r="B19086" s="15" t="n">
        <v>5</v>
      </c>
      <c r="C19086" s="7" t="n">
        <v>30</v>
      </c>
      <c r="D19086" s="7" t="n">
        <v>10686</v>
      </c>
      <c r="E19086" s="7" t="n">
        <v>1</v>
      </c>
      <c r="F19086" s="16" t="n">
        <f t="normal" ca="1">A19098</f>
        <v>0</v>
      </c>
    </row>
    <row r="19087" spans="1:3">
      <c r="A19087" t="s">
        <v>4</v>
      </c>
      <c r="B19087" s="4" t="s">
        <v>5</v>
      </c>
      <c r="C19087" s="4" t="s">
        <v>10</v>
      </c>
    </row>
    <row r="19088" spans="1:3">
      <c r="A19088" t="n">
        <v>125069</v>
      </c>
      <c r="B19088" s="17" t="n">
        <v>13</v>
      </c>
      <c r="C19088" s="7" t="n">
        <v>10683</v>
      </c>
    </row>
    <row r="19089" spans="1:6">
      <c r="A19089" t="s">
        <v>4</v>
      </c>
      <c r="B19089" s="4" t="s">
        <v>5</v>
      </c>
      <c r="C19089" s="4" t="s">
        <v>10</v>
      </c>
    </row>
    <row r="19090" spans="1:6">
      <c r="A19090" t="n">
        <v>125072</v>
      </c>
      <c r="B19090" s="17" t="n">
        <v>13</v>
      </c>
      <c r="C19090" s="7" t="n">
        <v>10684</v>
      </c>
    </row>
    <row r="19091" spans="1:6">
      <c r="A19091" t="s">
        <v>4</v>
      </c>
      <c r="B19091" s="4" t="s">
        <v>5</v>
      </c>
      <c r="C19091" s="4" t="s">
        <v>10</v>
      </c>
    </row>
    <row r="19092" spans="1:6">
      <c r="A19092" t="n">
        <v>125075</v>
      </c>
      <c r="B19092" s="17" t="n">
        <v>13</v>
      </c>
      <c r="C19092" s="7" t="n">
        <v>10685</v>
      </c>
    </row>
    <row r="19093" spans="1:6">
      <c r="A19093" t="s">
        <v>4</v>
      </c>
      <c r="B19093" s="4" t="s">
        <v>5</v>
      </c>
      <c r="C19093" s="4" t="s">
        <v>10</v>
      </c>
    </row>
    <row r="19094" spans="1:6">
      <c r="A19094" t="n">
        <v>125078</v>
      </c>
      <c r="B19094" s="17" t="n">
        <v>13</v>
      </c>
      <c r="C19094" s="7" t="n">
        <v>10686</v>
      </c>
    </row>
    <row r="19095" spans="1:6">
      <c r="A19095" t="s">
        <v>4</v>
      </c>
      <c r="B19095" s="4" t="s">
        <v>5</v>
      </c>
      <c r="C19095" s="4" t="s">
        <v>84</v>
      </c>
    </row>
    <row r="19096" spans="1:6">
      <c r="A19096" t="n">
        <v>125081</v>
      </c>
      <c r="B19096" s="29" t="n">
        <v>3</v>
      </c>
      <c r="C19096" s="16" t="n">
        <f t="normal" ca="1">A19106</f>
        <v>0</v>
      </c>
    </row>
    <row r="19097" spans="1:6">
      <c r="A19097" t="s">
        <v>4</v>
      </c>
      <c r="B19097" s="4" t="s">
        <v>5</v>
      </c>
      <c r="C19097" s="4" t="s">
        <v>10</v>
      </c>
    </row>
    <row r="19098" spans="1:6">
      <c r="A19098" t="n">
        <v>125086</v>
      </c>
      <c r="B19098" s="9" t="n">
        <v>12</v>
      </c>
      <c r="C19098" s="7" t="n">
        <v>10683</v>
      </c>
    </row>
    <row r="19099" spans="1:6">
      <c r="A19099" t="s">
        <v>4</v>
      </c>
      <c r="B19099" s="4" t="s">
        <v>5</v>
      </c>
      <c r="C19099" s="4" t="s">
        <v>10</v>
      </c>
    </row>
    <row r="19100" spans="1:6">
      <c r="A19100" t="n">
        <v>125089</v>
      </c>
      <c r="B19100" s="9" t="n">
        <v>12</v>
      </c>
      <c r="C19100" s="7" t="n">
        <v>10684</v>
      </c>
    </row>
    <row r="19101" spans="1:6">
      <c r="A19101" t="s">
        <v>4</v>
      </c>
      <c r="B19101" s="4" t="s">
        <v>5</v>
      </c>
      <c r="C19101" s="4" t="s">
        <v>10</v>
      </c>
    </row>
    <row r="19102" spans="1:6">
      <c r="A19102" t="n">
        <v>125092</v>
      </c>
      <c r="B19102" s="9" t="n">
        <v>12</v>
      </c>
      <c r="C19102" s="7" t="n">
        <v>10685</v>
      </c>
    </row>
    <row r="19103" spans="1:6">
      <c r="A19103" t="s">
        <v>4</v>
      </c>
      <c r="B19103" s="4" t="s">
        <v>5</v>
      </c>
      <c r="C19103" s="4" t="s">
        <v>10</v>
      </c>
    </row>
    <row r="19104" spans="1:6">
      <c r="A19104" t="n">
        <v>125095</v>
      </c>
      <c r="B19104" s="9" t="n">
        <v>12</v>
      </c>
      <c r="C19104" s="7" t="n">
        <v>10686</v>
      </c>
    </row>
    <row r="19105" spans="1:3">
      <c r="A19105" t="s">
        <v>4</v>
      </c>
      <c r="B19105" s="4" t="s">
        <v>5</v>
      </c>
      <c r="C19105" s="4" t="s">
        <v>84</v>
      </c>
    </row>
    <row r="19106" spans="1:3">
      <c r="A19106" t="n">
        <v>125098</v>
      </c>
      <c r="B19106" s="29" t="n">
        <v>3</v>
      </c>
      <c r="C19106" s="16" t="n">
        <f t="normal" ca="1">A19276</f>
        <v>0</v>
      </c>
    </row>
    <row r="19107" spans="1:3">
      <c r="A19107" t="s">
        <v>4</v>
      </c>
      <c r="B19107" s="4" t="s">
        <v>5</v>
      </c>
      <c r="C19107" s="4" t="s">
        <v>13</v>
      </c>
      <c r="D19107" s="4" t="s">
        <v>10</v>
      </c>
      <c r="E19107" s="4" t="s">
        <v>13</v>
      </c>
      <c r="F19107" s="4" t="s">
        <v>84</v>
      </c>
    </row>
    <row r="19108" spans="1:3">
      <c r="A19108" t="n">
        <v>125103</v>
      </c>
      <c r="B19108" s="15" t="n">
        <v>5</v>
      </c>
      <c r="C19108" s="7" t="n">
        <v>30</v>
      </c>
      <c r="D19108" s="7" t="n">
        <v>10688</v>
      </c>
      <c r="E19108" s="7" t="n">
        <v>1</v>
      </c>
      <c r="F19108" s="16" t="n">
        <f t="normal" ca="1">A19116</f>
        <v>0</v>
      </c>
    </row>
    <row r="19109" spans="1:3">
      <c r="A19109" t="s">
        <v>4</v>
      </c>
      <c r="B19109" s="4" t="s">
        <v>5</v>
      </c>
      <c r="C19109" s="4" t="s">
        <v>10</v>
      </c>
    </row>
    <row r="19110" spans="1:3">
      <c r="A19110" t="n">
        <v>125112</v>
      </c>
      <c r="B19110" s="17" t="n">
        <v>13</v>
      </c>
      <c r="C19110" s="7" t="n">
        <v>10687</v>
      </c>
    </row>
    <row r="19111" spans="1:3">
      <c r="A19111" t="s">
        <v>4</v>
      </c>
      <c r="B19111" s="4" t="s">
        <v>5</v>
      </c>
      <c r="C19111" s="4" t="s">
        <v>10</v>
      </c>
    </row>
    <row r="19112" spans="1:3">
      <c r="A19112" t="n">
        <v>125115</v>
      </c>
      <c r="B19112" s="17" t="n">
        <v>13</v>
      </c>
      <c r="C19112" s="7" t="n">
        <v>10688</v>
      </c>
    </row>
    <row r="19113" spans="1:3">
      <c r="A19113" t="s">
        <v>4</v>
      </c>
      <c r="B19113" s="4" t="s">
        <v>5</v>
      </c>
      <c r="C19113" s="4" t="s">
        <v>84</v>
      </c>
    </row>
    <row r="19114" spans="1:3">
      <c r="A19114" t="n">
        <v>125118</v>
      </c>
      <c r="B19114" s="29" t="n">
        <v>3</v>
      </c>
      <c r="C19114" s="16" t="n">
        <f t="normal" ca="1">A19120</f>
        <v>0</v>
      </c>
    </row>
    <row r="19115" spans="1:3">
      <c r="A19115" t="s">
        <v>4</v>
      </c>
      <c r="B19115" s="4" t="s">
        <v>5</v>
      </c>
      <c r="C19115" s="4" t="s">
        <v>10</v>
      </c>
    </row>
    <row r="19116" spans="1:3">
      <c r="A19116" t="n">
        <v>125123</v>
      </c>
      <c r="B19116" s="9" t="n">
        <v>12</v>
      </c>
      <c r="C19116" s="7" t="n">
        <v>10687</v>
      </c>
    </row>
    <row r="19117" spans="1:3">
      <c r="A19117" t="s">
        <v>4</v>
      </c>
      <c r="B19117" s="4" t="s">
        <v>5</v>
      </c>
      <c r="C19117" s="4" t="s">
        <v>10</v>
      </c>
    </row>
    <row r="19118" spans="1:3">
      <c r="A19118" t="n">
        <v>125126</v>
      </c>
      <c r="B19118" s="9" t="n">
        <v>12</v>
      </c>
      <c r="C19118" s="7" t="n">
        <v>10688</v>
      </c>
    </row>
    <row r="19119" spans="1:3">
      <c r="A19119" t="s">
        <v>4</v>
      </c>
      <c r="B19119" s="4" t="s">
        <v>5</v>
      </c>
      <c r="C19119" s="4" t="s">
        <v>84</v>
      </c>
    </row>
    <row r="19120" spans="1:3">
      <c r="A19120" t="n">
        <v>125129</v>
      </c>
      <c r="B19120" s="29" t="n">
        <v>3</v>
      </c>
      <c r="C19120" s="16" t="n">
        <f t="normal" ca="1">A19276</f>
        <v>0</v>
      </c>
    </row>
    <row r="19121" spans="1:6">
      <c r="A19121" t="s">
        <v>4</v>
      </c>
      <c r="B19121" s="4" t="s">
        <v>5</v>
      </c>
      <c r="C19121" s="4" t="s">
        <v>13</v>
      </c>
      <c r="D19121" s="4" t="s">
        <v>10</v>
      </c>
      <c r="E19121" s="4" t="s">
        <v>13</v>
      </c>
      <c r="F19121" s="4" t="s">
        <v>84</v>
      </c>
    </row>
    <row r="19122" spans="1:6">
      <c r="A19122" t="n">
        <v>125134</v>
      </c>
      <c r="B19122" s="15" t="n">
        <v>5</v>
      </c>
      <c r="C19122" s="7" t="n">
        <v>30</v>
      </c>
      <c r="D19122" s="7" t="n">
        <v>10691</v>
      </c>
      <c r="E19122" s="7" t="n">
        <v>1</v>
      </c>
      <c r="F19122" s="16" t="n">
        <f t="normal" ca="1">A19132</f>
        <v>0</v>
      </c>
    </row>
    <row r="19123" spans="1:6">
      <c r="A19123" t="s">
        <v>4</v>
      </c>
      <c r="B19123" s="4" t="s">
        <v>5</v>
      </c>
      <c r="C19123" s="4" t="s">
        <v>10</v>
      </c>
    </row>
    <row r="19124" spans="1:6">
      <c r="A19124" t="n">
        <v>125143</v>
      </c>
      <c r="B19124" s="17" t="n">
        <v>13</v>
      </c>
      <c r="C19124" s="7" t="n">
        <v>10689</v>
      </c>
    </row>
    <row r="19125" spans="1:6">
      <c r="A19125" t="s">
        <v>4</v>
      </c>
      <c r="B19125" s="4" t="s">
        <v>5</v>
      </c>
      <c r="C19125" s="4" t="s">
        <v>10</v>
      </c>
    </row>
    <row r="19126" spans="1:6">
      <c r="A19126" t="n">
        <v>125146</v>
      </c>
      <c r="B19126" s="17" t="n">
        <v>13</v>
      </c>
      <c r="C19126" s="7" t="n">
        <v>10690</v>
      </c>
    </row>
    <row r="19127" spans="1:6">
      <c r="A19127" t="s">
        <v>4</v>
      </c>
      <c r="B19127" s="4" t="s">
        <v>5</v>
      </c>
      <c r="C19127" s="4" t="s">
        <v>10</v>
      </c>
    </row>
    <row r="19128" spans="1:6">
      <c r="A19128" t="n">
        <v>125149</v>
      </c>
      <c r="B19128" s="17" t="n">
        <v>13</v>
      </c>
      <c r="C19128" s="7" t="n">
        <v>10691</v>
      </c>
    </row>
    <row r="19129" spans="1:6">
      <c r="A19129" t="s">
        <v>4</v>
      </c>
      <c r="B19129" s="4" t="s">
        <v>5</v>
      </c>
      <c r="C19129" s="4" t="s">
        <v>84</v>
      </c>
    </row>
    <row r="19130" spans="1:6">
      <c r="A19130" t="n">
        <v>125152</v>
      </c>
      <c r="B19130" s="29" t="n">
        <v>3</v>
      </c>
      <c r="C19130" s="16" t="n">
        <f t="normal" ca="1">A19138</f>
        <v>0</v>
      </c>
    </row>
    <row r="19131" spans="1:6">
      <c r="A19131" t="s">
        <v>4</v>
      </c>
      <c r="B19131" s="4" t="s">
        <v>5</v>
      </c>
      <c r="C19131" s="4" t="s">
        <v>10</v>
      </c>
    </row>
    <row r="19132" spans="1:6">
      <c r="A19132" t="n">
        <v>125157</v>
      </c>
      <c r="B19132" s="9" t="n">
        <v>12</v>
      </c>
      <c r="C19132" s="7" t="n">
        <v>10689</v>
      </c>
    </row>
    <row r="19133" spans="1:6">
      <c r="A19133" t="s">
        <v>4</v>
      </c>
      <c r="B19133" s="4" t="s">
        <v>5</v>
      </c>
      <c r="C19133" s="4" t="s">
        <v>10</v>
      </c>
    </row>
    <row r="19134" spans="1:6">
      <c r="A19134" t="n">
        <v>125160</v>
      </c>
      <c r="B19134" s="9" t="n">
        <v>12</v>
      </c>
      <c r="C19134" s="7" t="n">
        <v>10690</v>
      </c>
    </row>
    <row r="19135" spans="1:6">
      <c r="A19135" t="s">
        <v>4</v>
      </c>
      <c r="B19135" s="4" t="s">
        <v>5</v>
      </c>
      <c r="C19135" s="4" t="s">
        <v>10</v>
      </c>
    </row>
    <row r="19136" spans="1:6">
      <c r="A19136" t="n">
        <v>125163</v>
      </c>
      <c r="B19136" s="9" t="n">
        <v>12</v>
      </c>
      <c r="C19136" s="7" t="n">
        <v>10691</v>
      </c>
    </row>
    <row r="19137" spans="1:6">
      <c r="A19137" t="s">
        <v>4</v>
      </c>
      <c r="B19137" s="4" t="s">
        <v>5</v>
      </c>
      <c r="C19137" s="4" t="s">
        <v>84</v>
      </c>
    </row>
    <row r="19138" spans="1:6">
      <c r="A19138" t="n">
        <v>125166</v>
      </c>
      <c r="B19138" s="29" t="n">
        <v>3</v>
      </c>
      <c r="C19138" s="16" t="n">
        <f t="normal" ca="1">A19276</f>
        <v>0</v>
      </c>
    </row>
    <row r="19139" spans="1:6">
      <c r="A19139" t="s">
        <v>4</v>
      </c>
      <c r="B19139" s="4" t="s">
        <v>5</v>
      </c>
      <c r="C19139" s="4" t="s">
        <v>13</v>
      </c>
      <c r="D19139" s="4" t="s">
        <v>10</v>
      </c>
      <c r="E19139" s="4" t="s">
        <v>13</v>
      </c>
      <c r="F19139" s="4" t="s">
        <v>84</v>
      </c>
    </row>
    <row r="19140" spans="1:6">
      <c r="A19140" t="n">
        <v>125171</v>
      </c>
      <c r="B19140" s="15" t="n">
        <v>5</v>
      </c>
      <c r="C19140" s="7" t="n">
        <v>30</v>
      </c>
      <c r="D19140" s="7" t="n">
        <v>10692</v>
      </c>
      <c r="E19140" s="7" t="n">
        <v>1</v>
      </c>
      <c r="F19140" s="16" t="n">
        <f t="normal" ca="1">A19146</f>
        <v>0</v>
      </c>
    </row>
    <row r="19141" spans="1:6">
      <c r="A19141" t="s">
        <v>4</v>
      </c>
      <c r="B19141" s="4" t="s">
        <v>5</v>
      </c>
      <c r="C19141" s="4" t="s">
        <v>10</v>
      </c>
    </row>
    <row r="19142" spans="1:6">
      <c r="A19142" t="n">
        <v>125180</v>
      </c>
      <c r="B19142" s="17" t="n">
        <v>13</v>
      </c>
      <c r="C19142" s="7" t="n">
        <v>10692</v>
      </c>
    </row>
    <row r="19143" spans="1:6">
      <c r="A19143" t="s">
        <v>4</v>
      </c>
      <c r="B19143" s="4" t="s">
        <v>5</v>
      </c>
      <c r="C19143" s="4" t="s">
        <v>84</v>
      </c>
    </row>
    <row r="19144" spans="1:6">
      <c r="A19144" t="n">
        <v>125183</v>
      </c>
      <c r="B19144" s="29" t="n">
        <v>3</v>
      </c>
      <c r="C19144" s="16" t="n">
        <f t="normal" ca="1">A19148</f>
        <v>0</v>
      </c>
    </row>
    <row r="19145" spans="1:6">
      <c r="A19145" t="s">
        <v>4</v>
      </c>
      <c r="B19145" s="4" t="s">
        <v>5</v>
      </c>
      <c r="C19145" s="4" t="s">
        <v>10</v>
      </c>
    </row>
    <row r="19146" spans="1:6">
      <c r="A19146" t="n">
        <v>125188</v>
      </c>
      <c r="B19146" s="9" t="n">
        <v>12</v>
      </c>
      <c r="C19146" s="7" t="n">
        <v>10692</v>
      </c>
    </row>
    <row r="19147" spans="1:6">
      <c r="A19147" t="s">
        <v>4</v>
      </c>
      <c r="B19147" s="4" t="s">
        <v>5</v>
      </c>
      <c r="C19147" s="4" t="s">
        <v>84</v>
      </c>
    </row>
    <row r="19148" spans="1:6">
      <c r="A19148" t="n">
        <v>125191</v>
      </c>
      <c r="B19148" s="29" t="n">
        <v>3</v>
      </c>
      <c r="C19148" s="16" t="n">
        <f t="normal" ca="1">A19276</f>
        <v>0</v>
      </c>
    </row>
    <row r="19149" spans="1:6">
      <c r="A19149" t="s">
        <v>4</v>
      </c>
      <c r="B19149" s="4" t="s">
        <v>5</v>
      </c>
      <c r="C19149" s="4" t="s">
        <v>13</v>
      </c>
      <c r="D19149" s="4" t="s">
        <v>10</v>
      </c>
      <c r="E19149" s="4" t="s">
        <v>13</v>
      </c>
      <c r="F19149" s="4" t="s">
        <v>84</v>
      </c>
    </row>
    <row r="19150" spans="1:6">
      <c r="A19150" t="n">
        <v>125196</v>
      </c>
      <c r="B19150" s="15" t="n">
        <v>5</v>
      </c>
      <c r="C19150" s="7" t="n">
        <v>30</v>
      </c>
      <c r="D19150" s="7" t="n">
        <v>10696</v>
      </c>
      <c r="E19150" s="7" t="n">
        <v>1</v>
      </c>
      <c r="F19150" s="16" t="n">
        <f t="normal" ca="1">A19162</f>
        <v>0</v>
      </c>
    </row>
    <row r="19151" spans="1:6">
      <c r="A19151" t="s">
        <v>4</v>
      </c>
      <c r="B19151" s="4" t="s">
        <v>5</v>
      </c>
      <c r="C19151" s="4" t="s">
        <v>10</v>
      </c>
    </row>
    <row r="19152" spans="1:6">
      <c r="A19152" t="n">
        <v>125205</v>
      </c>
      <c r="B19152" s="17" t="n">
        <v>13</v>
      </c>
      <c r="C19152" s="7" t="n">
        <v>10693</v>
      </c>
    </row>
    <row r="19153" spans="1:6">
      <c r="A19153" t="s">
        <v>4</v>
      </c>
      <c r="B19153" s="4" t="s">
        <v>5</v>
      </c>
      <c r="C19153" s="4" t="s">
        <v>10</v>
      </c>
    </row>
    <row r="19154" spans="1:6">
      <c r="A19154" t="n">
        <v>125208</v>
      </c>
      <c r="B19154" s="17" t="n">
        <v>13</v>
      </c>
      <c r="C19154" s="7" t="n">
        <v>10694</v>
      </c>
    </row>
    <row r="19155" spans="1:6">
      <c r="A19155" t="s">
        <v>4</v>
      </c>
      <c r="B19155" s="4" t="s">
        <v>5</v>
      </c>
      <c r="C19155" s="4" t="s">
        <v>10</v>
      </c>
    </row>
    <row r="19156" spans="1:6">
      <c r="A19156" t="n">
        <v>125211</v>
      </c>
      <c r="B19156" s="17" t="n">
        <v>13</v>
      </c>
      <c r="C19156" s="7" t="n">
        <v>10695</v>
      </c>
    </row>
    <row r="19157" spans="1:6">
      <c r="A19157" t="s">
        <v>4</v>
      </c>
      <c r="B19157" s="4" t="s">
        <v>5</v>
      </c>
      <c r="C19157" s="4" t="s">
        <v>10</v>
      </c>
    </row>
    <row r="19158" spans="1:6">
      <c r="A19158" t="n">
        <v>125214</v>
      </c>
      <c r="B19158" s="17" t="n">
        <v>13</v>
      </c>
      <c r="C19158" s="7" t="n">
        <v>10696</v>
      </c>
    </row>
    <row r="19159" spans="1:6">
      <c r="A19159" t="s">
        <v>4</v>
      </c>
      <c r="B19159" s="4" t="s">
        <v>5</v>
      </c>
      <c r="C19159" s="4" t="s">
        <v>84</v>
      </c>
    </row>
    <row r="19160" spans="1:6">
      <c r="A19160" t="n">
        <v>125217</v>
      </c>
      <c r="B19160" s="29" t="n">
        <v>3</v>
      </c>
      <c r="C19160" s="16" t="n">
        <f t="normal" ca="1">A19170</f>
        <v>0</v>
      </c>
    </row>
    <row r="19161" spans="1:6">
      <c r="A19161" t="s">
        <v>4</v>
      </c>
      <c r="B19161" s="4" t="s">
        <v>5</v>
      </c>
      <c r="C19161" s="4" t="s">
        <v>10</v>
      </c>
    </row>
    <row r="19162" spans="1:6">
      <c r="A19162" t="n">
        <v>125222</v>
      </c>
      <c r="B19162" s="9" t="n">
        <v>12</v>
      </c>
      <c r="C19162" s="7" t="n">
        <v>10693</v>
      </c>
    </row>
    <row r="19163" spans="1:6">
      <c r="A19163" t="s">
        <v>4</v>
      </c>
      <c r="B19163" s="4" t="s">
        <v>5</v>
      </c>
      <c r="C19163" s="4" t="s">
        <v>10</v>
      </c>
    </row>
    <row r="19164" spans="1:6">
      <c r="A19164" t="n">
        <v>125225</v>
      </c>
      <c r="B19164" s="9" t="n">
        <v>12</v>
      </c>
      <c r="C19164" s="7" t="n">
        <v>10694</v>
      </c>
    </row>
    <row r="19165" spans="1:6">
      <c r="A19165" t="s">
        <v>4</v>
      </c>
      <c r="B19165" s="4" t="s">
        <v>5</v>
      </c>
      <c r="C19165" s="4" t="s">
        <v>10</v>
      </c>
    </row>
    <row r="19166" spans="1:6">
      <c r="A19166" t="n">
        <v>125228</v>
      </c>
      <c r="B19166" s="9" t="n">
        <v>12</v>
      </c>
      <c r="C19166" s="7" t="n">
        <v>10695</v>
      </c>
    </row>
    <row r="19167" spans="1:6">
      <c r="A19167" t="s">
        <v>4</v>
      </c>
      <c r="B19167" s="4" t="s">
        <v>5</v>
      </c>
      <c r="C19167" s="4" t="s">
        <v>10</v>
      </c>
    </row>
    <row r="19168" spans="1:6">
      <c r="A19168" t="n">
        <v>125231</v>
      </c>
      <c r="B19168" s="9" t="n">
        <v>12</v>
      </c>
      <c r="C19168" s="7" t="n">
        <v>10696</v>
      </c>
    </row>
    <row r="19169" spans="1:3">
      <c r="A19169" t="s">
        <v>4</v>
      </c>
      <c r="B19169" s="4" t="s">
        <v>5</v>
      </c>
      <c r="C19169" s="4" t="s">
        <v>84</v>
      </c>
    </row>
    <row r="19170" spans="1:3">
      <c r="A19170" t="n">
        <v>125234</v>
      </c>
      <c r="B19170" s="29" t="n">
        <v>3</v>
      </c>
      <c r="C19170" s="16" t="n">
        <f t="normal" ca="1">A19276</f>
        <v>0</v>
      </c>
    </row>
    <row r="19171" spans="1:3">
      <c r="A19171" t="s">
        <v>4</v>
      </c>
      <c r="B19171" s="4" t="s">
        <v>5</v>
      </c>
      <c r="C19171" s="4" t="s">
        <v>13</v>
      </c>
      <c r="D19171" s="4" t="s">
        <v>10</v>
      </c>
      <c r="E19171" s="4" t="s">
        <v>13</v>
      </c>
      <c r="F19171" s="4" t="s">
        <v>84</v>
      </c>
    </row>
    <row r="19172" spans="1:3">
      <c r="A19172" t="n">
        <v>125239</v>
      </c>
      <c r="B19172" s="15" t="n">
        <v>5</v>
      </c>
      <c r="C19172" s="7" t="n">
        <v>30</v>
      </c>
      <c r="D19172" s="7" t="n">
        <v>10698</v>
      </c>
      <c r="E19172" s="7" t="n">
        <v>1</v>
      </c>
      <c r="F19172" s="16" t="n">
        <f t="normal" ca="1">A19180</f>
        <v>0</v>
      </c>
    </row>
    <row r="19173" spans="1:3">
      <c r="A19173" t="s">
        <v>4</v>
      </c>
      <c r="B19173" s="4" t="s">
        <v>5</v>
      </c>
      <c r="C19173" s="4" t="s">
        <v>10</v>
      </c>
    </row>
    <row r="19174" spans="1:3">
      <c r="A19174" t="n">
        <v>125248</v>
      </c>
      <c r="B19174" s="17" t="n">
        <v>13</v>
      </c>
      <c r="C19174" s="7" t="n">
        <v>10697</v>
      </c>
    </row>
    <row r="19175" spans="1:3">
      <c r="A19175" t="s">
        <v>4</v>
      </c>
      <c r="B19175" s="4" t="s">
        <v>5</v>
      </c>
      <c r="C19175" s="4" t="s">
        <v>10</v>
      </c>
    </row>
    <row r="19176" spans="1:3">
      <c r="A19176" t="n">
        <v>125251</v>
      </c>
      <c r="B19176" s="17" t="n">
        <v>13</v>
      </c>
      <c r="C19176" s="7" t="n">
        <v>10698</v>
      </c>
    </row>
    <row r="19177" spans="1:3">
      <c r="A19177" t="s">
        <v>4</v>
      </c>
      <c r="B19177" s="4" t="s">
        <v>5</v>
      </c>
      <c r="C19177" s="4" t="s">
        <v>84</v>
      </c>
    </row>
    <row r="19178" spans="1:3">
      <c r="A19178" t="n">
        <v>125254</v>
      </c>
      <c r="B19178" s="29" t="n">
        <v>3</v>
      </c>
      <c r="C19178" s="16" t="n">
        <f t="normal" ca="1">A19184</f>
        <v>0</v>
      </c>
    </row>
    <row r="19179" spans="1:3">
      <c r="A19179" t="s">
        <v>4</v>
      </c>
      <c r="B19179" s="4" t="s">
        <v>5</v>
      </c>
      <c r="C19179" s="4" t="s">
        <v>10</v>
      </c>
    </row>
    <row r="19180" spans="1:3">
      <c r="A19180" t="n">
        <v>125259</v>
      </c>
      <c r="B19180" s="9" t="n">
        <v>12</v>
      </c>
      <c r="C19180" s="7" t="n">
        <v>10697</v>
      </c>
    </row>
    <row r="19181" spans="1:3">
      <c r="A19181" t="s">
        <v>4</v>
      </c>
      <c r="B19181" s="4" t="s">
        <v>5</v>
      </c>
      <c r="C19181" s="4" t="s">
        <v>10</v>
      </c>
    </row>
    <row r="19182" spans="1:3">
      <c r="A19182" t="n">
        <v>125262</v>
      </c>
      <c r="B19182" s="9" t="n">
        <v>12</v>
      </c>
      <c r="C19182" s="7" t="n">
        <v>10698</v>
      </c>
    </row>
    <row r="19183" spans="1:3">
      <c r="A19183" t="s">
        <v>4</v>
      </c>
      <c r="B19183" s="4" t="s">
        <v>5</v>
      </c>
      <c r="C19183" s="4" t="s">
        <v>84</v>
      </c>
    </row>
    <row r="19184" spans="1:3">
      <c r="A19184" t="n">
        <v>125265</v>
      </c>
      <c r="B19184" s="29" t="n">
        <v>3</v>
      </c>
      <c r="C19184" s="16" t="n">
        <f t="normal" ca="1">A19276</f>
        <v>0</v>
      </c>
    </row>
    <row r="19185" spans="1:6">
      <c r="A19185" t="s">
        <v>4</v>
      </c>
      <c r="B19185" s="4" t="s">
        <v>5</v>
      </c>
      <c r="C19185" s="4" t="s">
        <v>13</v>
      </c>
      <c r="D19185" s="4" t="s">
        <v>10</v>
      </c>
      <c r="E19185" s="4" t="s">
        <v>13</v>
      </c>
      <c r="F19185" s="4" t="s">
        <v>84</v>
      </c>
    </row>
    <row r="19186" spans="1:6">
      <c r="A19186" t="n">
        <v>125270</v>
      </c>
      <c r="B19186" s="15" t="n">
        <v>5</v>
      </c>
      <c r="C19186" s="7" t="n">
        <v>30</v>
      </c>
      <c r="D19186" s="7" t="n">
        <v>10706</v>
      </c>
      <c r="E19186" s="7" t="n">
        <v>1</v>
      </c>
      <c r="F19186" s="16" t="n">
        <f t="normal" ca="1">A19206</f>
        <v>0</v>
      </c>
    </row>
    <row r="19187" spans="1:6">
      <c r="A19187" t="s">
        <v>4</v>
      </c>
      <c r="B19187" s="4" t="s">
        <v>5</v>
      </c>
      <c r="C19187" s="4" t="s">
        <v>10</v>
      </c>
    </row>
    <row r="19188" spans="1:6">
      <c r="A19188" t="n">
        <v>125279</v>
      </c>
      <c r="B19188" s="17" t="n">
        <v>13</v>
      </c>
      <c r="C19188" s="7" t="n">
        <v>10699</v>
      </c>
    </row>
    <row r="19189" spans="1:6">
      <c r="A19189" t="s">
        <v>4</v>
      </c>
      <c r="B19189" s="4" t="s">
        <v>5</v>
      </c>
      <c r="C19189" s="4" t="s">
        <v>10</v>
      </c>
    </row>
    <row r="19190" spans="1:6">
      <c r="A19190" t="n">
        <v>125282</v>
      </c>
      <c r="B19190" s="17" t="n">
        <v>13</v>
      </c>
      <c r="C19190" s="7" t="n">
        <v>10700</v>
      </c>
    </row>
    <row r="19191" spans="1:6">
      <c r="A19191" t="s">
        <v>4</v>
      </c>
      <c r="B19191" s="4" t="s">
        <v>5</v>
      </c>
      <c r="C19191" s="4" t="s">
        <v>10</v>
      </c>
    </row>
    <row r="19192" spans="1:6">
      <c r="A19192" t="n">
        <v>125285</v>
      </c>
      <c r="B19192" s="17" t="n">
        <v>13</v>
      </c>
      <c r="C19192" s="7" t="n">
        <v>10701</v>
      </c>
    </row>
    <row r="19193" spans="1:6">
      <c r="A19193" t="s">
        <v>4</v>
      </c>
      <c r="B19193" s="4" t="s">
        <v>5</v>
      </c>
      <c r="C19193" s="4" t="s">
        <v>10</v>
      </c>
    </row>
    <row r="19194" spans="1:6">
      <c r="A19194" t="n">
        <v>125288</v>
      </c>
      <c r="B19194" s="17" t="n">
        <v>13</v>
      </c>
      <c r="C19194" s="7" t="n">
        <v>10702</v>
      </c>
    </row>
    <row r="19195" spans="1:6">
      <c r="A19195" t="s">
        <v>4</v>
      </c>
      <c r="B19195" s="4" t="s">
        <v>5</v>
      </c>
      <c r="C19195" s="4" t="s">
        <v>10</v>
      </c>
    </row>
    <row r="19196" spans="1:6">
      <c r="A19196" t="n">
        <v>125291</v>
      </c>
      <c r="B19196" s="17" t="n">
        <v>13</v>
      </c>
      <c r="C19196" s="7" t="n">
        <v>10703</v>
      </c>
    </row>
    <row r="19197" spans="1:6">
      <c r="A19197" t="s">
        <v>4</v>
      </c>
      <c r="B19197" s="4" t="s">
        <v>5</v>
      </c>
      <c r="C19197" s="4" t="s">
        <v>10</v>
      </c>
    </row>
    <row r="19198" spans="1:6">
      <c r="A19198" t="n">
        <v>125294</v>
      </c>
      <c r="B19198" s="17" t="n">
        <v>13</v>
      </c>
      <c r="C19198" s="7" t="n">
        <v>10704</v>
      </c>
    </row>
    <row r="19199" spans="1:6">
      <c r="A19199" t="s">
        <v>4</v>
      </c>
      <c r="B19199" s="4" t="s">
        <v>5</v>
      </c>
      <c r="C19199" s="4" t="s">
        <v>10</v>
      </c>
    </row>
    <row r="19200" spans="1:6">
      <c r="A19200" t="n">
        <v>125297</v>
      </c>
      <c r="B19200" s="17" t="n">
        <v>13</v>
      </c>
      <c r="C19200" s="7" t="n">
        <v>10705</v>
      </c>
    </row>
    <row r="19201" spans="1:6">
      <c r="A19201" t="s">
        <v>4</v>
      </c>
      <c r="B19201" s="4" t="s">
        <v>5</v>
      </c>
      <c r="C19201" s="4" t="s">
        <v>10</v>
      </c>
    </row>
    <row r="19202" spans="1:6">
      <c r="A19202" t="n">
        <v>125300</v>
      </c>
      <c r="B19202" s="17" t="n">
        <v>13</v>
      </c>
      <c r="C19202" s="7" t="n">
        <v>10706</v>
      </c>
    </row>
    <row r="19203" spans="1:6">
      <c r="A19203" t="s">
        <v>4</v>
      </c>
      <c r="B19203" s="4" t="s">
        <v>5</v>
      </c>
      <c r="C19203" s="4" t="s">
        <v>84</v>
      </c>
    </row>
    <row r="19204" spans="1:6">
      <c r="A19204" t="n">
        <v>125303</v>
      </c>
      <c r="B19204" s="29" t="n">
        <v>3</v>
      </c>
      <c r="C19204" s="16" t="n">
        <f t="normal" ca="1">A19222</f>
        <v>0</v>
      </c>
    </row>
    <row r="19205" spans="1:6">
      <c r="A19205" t="s">
        <v>4</v>
      </c>
      <c r="B19205" s="4" t="s">
        <v>5</v>
      </c>
      <c r="C19205" s="4" t="s">
        <v>10</v>
      </c>
    </row>
    <row r="19206" spans="1:6">
      <c r="A19206" t="n">
        <v>125308</v>
      </c>
      <c r="B19206" s="9" t="n">
        <v>12</v>
      </c>
      <c r="C19206" s="7" t="n">
        <v>10699</v>
      </c>
    </row>
    <row r="19207" spans="1:6">
      <c r="A19207" t="s">
        <v>4</v>
      </c>
      <c r="B19207" s="4" t="s">
        <v>5</v>
      </c>
      <c r="C19207" s="4" t="s">
        <v>10</v>
      </c>
    </row>
    <row r="19208" spans="1:6">
      <c r="A19208" t="n">
        <v>125311</v>
      </c>
      <c r="B19208" s="9" t="n">
        <v>12</v>
      </c>
      <c r="C19208" s="7" t="n">
        <v>10700</v>
      </c>
    </row>
    <row r="19209" spans="1:6">
      <c r="A19209" t="s">
        <v>4</v>
      </c>
      <c r="B19209" s="4" t="s">
        <v>5</v>
      </c>
      <c r="C19209" s="4" t="s">
        <v>10</v>
      </c>
    </row>
    <row r="19210" spans="1:6">
      <c r="A19210" t="n">
        <v>125314</v>
      </c>
      <c r="B19210" s="9" t="n">
        <v>12</v>
      </c>
      <c r="C19210" s="7" t="n">
        <v>10701</v>
      </c>
    </row>
    <row r="19211" spans="1:6">
      <c r="A19211" t="s">
        <v>4</v>
      </c>
      <c r="B19211" s="4" t="s">
        <v>5</v>
      </c>
      <c r="C19211" s="4" t="s">
        <v>10</v>
      </c>
    </row>
    <row r="19212" spans="1:6">
      <c r="A19212" t="n">
        <v>125317</v>
      </c>
      <c r="B19212" s="9" t="n">
        <v>12</v>
      </c>
      <c r="C19212" s="7" t="n">
        <v>10702</v>
      </c>
    </row>
    <row r="19213" spans="1:6">
      <c r="A19213" t="s">
        <v>4</v>
      </c>
      <c r="B19213" s="4" t="s">
        <v>5</v>
      </c>
      <c r="C19213" s="4" t="s">
        <v>10</v>
      </c>
    </row>
    <row r="19214" spans="1:6">
      <c r="A19214" t="n">
        <v>125320</v>
      </c>
      <c r="B19214" s="9" t="n">
        <v>12</v>
      </c>
      <c r="C19214" s="7" t="n">
        <v>10703</v>
      </c>
    </row>
    <row r="19215" spans="1:6">
      <c r="A19215" t="s">
        <v>4</v>
      </c>
      <c r="B19215" s="4" t="s">
        <v>5</v>
      </c>
      <c r="C19215" s="4" t="s">
        <v>10</v>
      </c>
    </row>
    <row r="19216" spans="1:6">
      <c r="A19216" t="n">
        <v>125323</v>
      </c>
      <c r="B19216" s="9" t="n">
        <v>12</v>
      </c>
      <c r="C19216" s="7" t="n">
        <v>10704</v>
      </c>
    </row>
    <row r="19217" spans="1:3">
      <c r="A19217" t="s">
        <v>4</v>
      </c>
      <c r="B19217" s="4" t="s">
        <v>5</v>
      </c>
      <c r="C19217" s="4" t="s">
        <v>10</v>
      </c>
    </row>
    <row r="19218" spans="1:3">
      <c r="A19218" t="n">
        <v>125326</v>
      </c>
      <c r="B19218" s="9" t="n">
        <v>12</v>
      </c>
      <c r="C19218" s="7" t="n">
        <v>10705</v>
      </c>
    </row>
    <row r="19219" spans="1:3">
      <c r="A19219" t="s">
        <v>4</v>
      </c>
      <c r="B19219" s="4" t="s">
        <v>5</v>
      </c>
      <c r="C19219" s="4" t="s">
        <v>10</v>
      </c>
    </row>
    <row r="19220" spans="1:3">
      <c r="A19220" t="n">
        <v>125329</v>
      </c>
      <c r="B19220" s="9" t="n">
        <v>12</v>
      </c>
      <c r="C19220" s="7" t="n">
        <v>10706</v>
      </c>
    </row>
    <row r="19221" spans="1:3">
      <c r="A19221" t="s">
        <v>4</v>
      </c>
      <c r="B19221" s="4" t="s">
        <v>5</v>
      </c>
      <c r="C19221" s="4" t="s">
        <v>84</v>
      </c>
    </row>
    <row r="19222" spans="1:3">
      <c r="A19222" t="n">
        <v>125332</v>
      </c>
      <c r="B19222" s="29" t="n">
        <v>3</v>
      </c>
      <c r="C19222" s="16" t="n">
        <f t="normal" ca="1">A19276</f>
        <v>0</v>
      </c>
    </row>
    <row r="19223" spans="1:3">
      <c r="A19223" t="s">
        <v>4</v>
      </c>
      <c r="B19223" s="4" t="s">
        <v>5</v>
      </c>
      <c r="C19223" s="4" t="s">
        <v>13</v>
      </c>
      <c r="D19223" s="4" t="s">
        <v>10</v>
      </c>
      <c r="E19223" s="4" t="s">
        <v>13</v>
      </c>
      <c r="F19223" s="4" t="s">
        <v>84</v>
      </c>
    </row>
    <row r="19224" spans="1:3">
      <c r="A19224" t="n">
        <v>125337</v>
      </c>
      <c r="B19224" s="15" t="n">
        <v>5</v>
      </c>
      <c r="C19224" s="7" t="n">
        <v>30</v>
      </c>
      <c r="D19224" s="7" t="n">
        <v>10708</v>
      </c>
      <c r="E19224" s="7" t="n">
        <v>1</v>
      </c>
      <c r="F19224" s="16" t="n">
        <f t="normal" ca="1">A19232</f>
        <v>0</v>
      </c>
    </row>
    <row r="19225" spans="1:3">
      <c r="A19225" t="s">
        <v>4</v>
      </c>
      <c r="B19225" s="4" t="s">
        <v>5</v>
      </c>
      <c r="C19225" s="4" t="s">
        <v>10</v>
      </c>
    </row>
    <row r="19226" spans="1:3">
      <c r="A19226" t="n">
        <v>125346</v>
      </c>
      <c r="B19226" s="17" t="n">
        <v>13</v>
      </c>
      <c r="C19226" s="7" t="n">
        <v>10707</v>
      </c>
    </row>
    <row r="19227" spans="1:3">
      <c r="A19227" t="s">
        <v>4</v>
      </c>
      <c r="B19227" s="4" t="s">
        <v>5</v>
      </c>
      <c r="C19227" s="4" t="s">
        <v>10</v>
      </c>
    </row>
    <row r="19228" spans="1:3">
      <c r="A19228" t="n">
        <v>125349</v>
      </c>
      <c r="B19228" s="17" t="n">
        <v>13</v>
      </c>
      <c r="C19228" s="7" t="n">
        <v>10708</v>
      </c>
    </row>
    <row r="19229" spans="1:3">
      <c r="A19229" t="s">
        <v>4</v>
      </c>
      <c r="B19229" s="4" t="s">
        <v>5</v>
      </c>
      <c r="C19229" s="4" t="s">
        <v>84</v>
      </c>
    </row>
    <row r="19230" spans="1:3">
      <c r="A19230" t="n">
        <v>125352</v>
      </c>
      <c r="B19230" s="29" t="n">
        <v>3</v>
      </c>
      <c r="C19230" s="16" t="n">
        <f t="normal" ca="1">A19236</f>
        <v>0</v>
      </c>
    </row>
    <row r="19231" spans="1:3">
      <c r="A19231" t="s">
        <v>4</v>
      </c>
      <c r="B19231" s="4" t="s">
        <v>5</v>
      </c>
      <c r="C19231" s="4" t="s">
        <v>10</v>
      </c>
    </row>
    <row r="19232" spans="1:3">
      <c r="A19232" t="n">
        <v>125357</v>
      </c>
      <c r="B19232" s="9" t="n">
        <v>12</v>
      </c>
      <c r="C19232" s="7" t="n">
        <v>10707</v>
      </c>
    </row>
    <row r="19233" spans="1:6">
      <c r="A19233" t="s">
        <v>4</v>
      </c>
      <c r="B19233" s="4" t="s">
        <v>5</v>
      </c>
      <c r="C19233" s="4" t="s">
        <v>10</v>
      </c>
    </row>
    <row r="19234" spans="1:6">
      <c r="A19234" t="n">
        <v>125360</v>
      </c>
      <c r="B19234" s="9" t="n">
        <v>12</v>
      </c>
      <c r="C19234" s="7" t="n">
        <v>10708</v>
      </c>
    </row>
    <row r="19235" spans="1:6">
      <c r="A19235" t="s">
        <v>4</v>
      </c>
      <c r="B19235" s="4" t="s">
        <v>5</v>
      </c>
      <c r="C19235" s="4" t="s">
        <v>84</v>
      </c>
    </row>
    <row r="19236" spans="1:6">
      <c r="A19236" t="n">
        <v>125363</v>
      </c>
      <c r="B19236" s="29" t="n">
        <v>3</v>
      </c>
      <c r="C19236" s="16" t="n">
        <f t="normal" ca="1">A19276</f>
        <v>0</v>
      </c>
    </row>
    <row r="19237" spans="1:6">
      <c r="A19237" t="s">
        <v>4</v>
      </c>
      <c r="B19237" s="4" t="s">
        <v>5</v>
      </c>
      <c r="C19237" s="4" t="s">
        <v>13</v>
      </c>
      <c r="D19237" s="4" t="s">
        <v>10</v>
      </c>
      <c r="E19237" s="4" t="s">
        <v>13</v>
      </c>
      <c r="F19237" s="4" t="s">
        <v>84</v>
      </c>
    </row>
    <row r="19238" spans="1:6">
      <c r="A19238" t="n">
        <v>125368</v>
      </c>
      <c r="B19238" s="15" t="n">
        <v>5</v>
      </c>
      <c r="C19238" s="7" t="n">
        <v>30</v>
      </c>
      <c r="D19238" s="7" t="n">
        <v>10711</v>
      </c>
      <c r="E19238" s="7" t="n">
        <v>1</v>
      </c>
      <c r="F19238" s="16" t="n">
        <f t="normal" ca="1">A19248</f>
        <v>0</v>
      </c>
    </row>
    <row r="19239" spans="1:6">
      <c r="A19239" t="s">
        <v>4</v>
      </c>
      <c r="B19239" s="4" t="s">
        <v>5</v>
      </c>
      <c r="C19239" s="4" t="s">
        <v>10</v>
      </c>
    </row>
    <row r="19240" spans="1:6">
      <c r="A19240" t="n">
        <v>125377</v>
      </c>
      <c r="B19240" s="17" t="n">
        <v>13</v>
      </c>
      <c r="C19240" s="7" t="n">
        <v>10709</v>
      </c>
    </row>
    <row r="19241" spans="1:6">
      <c r="A19241" t="s">
        <v>4</v>
      </c>
      <c r="B19241" s="4" t="s">
        <v>5</v>
      </c>
      <c r="C19241" s="4" t="s">
        <v>10</v>
      </c>
    </row>
    <row r="19242" spans="1:6">
      <c r="A19242" t="n">
        <v>125380</v>
      </c>
      <c r="B19242" s="17" t="n">
        <v>13</v>
      </c>
      <c r="C19242" s="7" t="n">
        <v>10710</v>
      </c>
    </row>
    <row r="19243" spans="1:6">
      <c r="A19243" t="s">
        <v>4</v>
      </c>
      <c r="B19243" s="4" t="s">
        <v>5</v>
      </c>
      <c r="C19243" s="4" t="s">
        <v>10</v>
      </c>
    </row>
    <row r="19244" spans="1:6">
      <c r="A19244" t="n">
        <v>125383</v>
      </c>
      <c r="B19244" s="17" t="n">
        <v>13</v>
      </c>
      <c r="C19244" s="7" t="n">
        <v>10711</v>
      </c>
    </row>
    <row r="19245" spans="1:6">
      <c r="A19245" t="s">
        <v>4</v>
      </c>
      <c r="B19245" s="4" t="s">
        <v>5</v>
      </c>
      <c r="C19245" s="4" t="s">
        <v>84</v>
      </c>
    </row>
    <row r="19246" spans="1:6">
      <c r="A19246" t="n">
        <v>125386</v>
      </c>
      <c r="B19246" s="29" t="n">
        <v>3</v>
      </c>
      <c r="C19246" s="16" t="n">
        <f t="normal" ca="1">A19254</f>
        <v>0</v>
      </c>
    </row>
    <row r="19247" spans="1:6">
      <c r="A19247" t="s">
        <v>4</v>
      </c>
      <c r="B19247" s="4" t="s">
        <v>5</v>
      </c>
      <c r="C19247" s="4" t="s">
        <v>10</v>
      </c>
    </row>
    <row r="19248" spans="1:6">
      <c r="A19248" t="n">
        <v>125391</v>
      </c>
      <c r="B19248" s="9" t="n">
        <v>12</v>
      </c>
      <c r="C19248" s="7" t="n">
        <v>10709</v>
      </c>
    </row>
    <row r="19249" spans="1:6">
      <c r="A19249" t="s">
        <v>4</v>
      </c>
      <c r="B19249" s="4" t="s">
        <v>5</v>
      </c>
      <c r="C19249" s="4" t="s">
        <v>10</v>
      </c>
    </row>
    <row r="19250" spans="1:6">
      <c r="A19250" t="n">
        <v>125394</v>
      </c>
      <c r="B19250" s="9" t="n">
        <v>12</v>
      </c>
      <c r="C19250" s="7" t="n">
        <v>10710</v>
      </c>
    </row>
    <row r="19251" spans="1:6">
      <c r="A19251" t="s">
        <v>4</v>
      </c>
      <c r="B19251" s="4" t="s">
        <v>5</v>
      </c>
      <c r="C19251" s="4" t="s">
        <v>10</v>
      </c>
    </row>
    <row r="19252" spans="1:6">
      <c r="A19252" t="n">
        <v>125397</v>
      </c>
      <c r="B19252" s="9" t="n">
        <v>12</v>
      </c>
      <c r="C19252" s="7" t="n">
        <v>10711</v>
      </c>
    </row>
    <row r="19253" spans="1:6">
      <c r="A19253" t="s">
        <v>4</v>
      </c>
      <c r="B19253" s="4" t="s">
        <v>5</v>
      </c>
      <c r="C19253" s="4" t="s">
        <v>84</v>
      </c>
    </row>
    <row r="19254" spans="1:6">
      <c r="A19254" t="n">
        <v>125400</v>
      </c>
      <c r="B19254" s="29" t="n">
        <v>3</v>
      </c>
      <c r="C19254" s="16" t="n">
        <f t="normal" ca="1">A19276</f>
        <v>0</v>
      </c>
    </row>
    <row r="19255" spans="1:6">
      <c r="A19255" t="s">
        <v>4</v>
      </c>
      <c r="B19255" s="4" t="s">
        <v>5</v>
      </c>
      <c r="C19255" s="4" t="s">
        <v>13</v>
      </c>
      <c r="D19255" s="4" t="s">
        <v>10</v>
      </c>
      <c r="E19255" s="4" t="s">
        <v>13</v>
      </c>
      <c r="F19255" s="4" t="s">
        <v>84</v>
      </c>
    </row>
    <row r="19256" spans="1:6">
      <c r="A19256" t="n">
        <v>125405</v>
      </c>
      <c r="B19256" s="15" t="n">
        <v>5</v>
      </c>
      <c r="C19256" s="7" t="n">
        <v>30</v>
      </c>
      <c r="D19256" s="7" t="n">
        <v>10712</v>
      </c>
      <c r="E19256" s="7" t="n">
        <v>1</v>
      </c>
      <c r="F19256" s="16" t="n">
        <f t="normal" ca="1">A19262</f>
        <v>0</v>
      </c>
    </row>
    <row r="19257" spans="1:6">
      <c r="A19257" t="s">
        <v>4</v>
      </c>
      <c r="B19257" s="4" t="s">
        <v>5</v>
      </c>
      <c r="C19257" s="4" t="s">
        <v>10</v>
      </c>
    </row>
    <row r="19258" spans="1:6">
      <c r="A19258" t="n">
        <v>125414</v>
      </c>
      <c r="B19258" s="17" t="n">
        <v>13</v>
      </c>
      <c r="C19258" s="7" t="n">
        <v>10712</v>
      </c>
    </row>
    <row r="19259" spans="1:6">
      <c r="A19259" t="s">
        <v>4</v>
      </c>
      <c r="B19259" s="4" t="s">
        <v>5</v>
      </c>
      <c r="C19259" s="4" t="s">
        <v>84</v>
      </c>
    </row>
    <row r="19260" spans="1:6">
      <c r="A19260" t="n">
        <v>125417</v>
      </c>
      <c r="B19260" s="29" t="n">
        <v>3</v>
      </c>
      <c r="C19260" s="16" t="n">
        <f t="normal" ca="1">A19264</f>
        <v>0</v>
      </c>
    </row>
    <row r="19261" spans="1:6">
      <c r="A19261" t="s">
        <v>4</v>
      </c>
      <c r="B19261" s="4" t="s">
        <v>5</v>
      </c>
      <c r="C19261" s="4" t="s">
        <v>10</v>
      </c>
    </row>
    <row r="19262" spans="1:6">
      <c r="A19262" t="n">
        <v>125422</v>
      </c>
      <c r="B19262" s="9" t="n">
        <v>12</v>
      </c>
      <c r="C19262" s="7" t="n">
        <v>10712</v>
      </c>
    </row>
    <row r="19263" spans="1:6">
      <c r="A19263" t="s">
        <v>4</v>
      </c>
      <c r="B19263" s="4" t="s">
        <v>5</v>
      </c>
      <c r="C19263" s="4" t="s">
        <v>84</v>
      </c>
    </row>
    <row r="19264" spans="1:6">
      <c r="A19264" t="n">
        <v>125425</v>
      </c>
      <c r="B19264" s="29" t="n">
        <v>3</v>
      </c>
      <c r="C19264" s="16" t="n">
        <f t="normal" ca="1">A19276</f>
        <v>0</v>
      </c>
    </row>
    <row r="19265" spans="1:6">
      <c r="A19265" t="s">
        <v>4</v>
      </c>
      <c r="B19265" s="4" t="s">
        <v>5</v>
      </c>
      <c r="C19265" s="4" t="s">
        <v>13</v>
      </c>
      <c r="D19265" s="4" t="s">
        <v>6</v>
      </c>
    </row>
    <row r="19266" spans="1:6">
      <c r="A19266" t="n">
        <v>125430</v>
      </c>
      <c r="B19266" s="30" t="n">
        <v>2</v>
      </c>
      <c r="C19266" s="7" t="n">
        <v>0</v>
      </c>
      <c r="D19266" s="7" t="s">
        <v>1664</v>
      </c>
    </row>
    <row r="19267" spans="1:6">
      <c r="A19267" t="s">
        <v>4</v>
      </c>
      <c r="B19267" s="4" t="s">
        <v>5</v>
      </c>
      <c r="C19267" s="4" t="s">
        <v>84</v>
      </c>
    </row>
    <row r="19268" spans="1:6">
      <c r="A19268" t="n">
        <v>125449</v>
      </c>
      <c r="B19268" s="29" t="n">
        <v>3</v>
      </c>
      <c r="C19268" s="16" t="n">
        <f t="normal" ca="1">A19276</f>
        <v>0</v>
      </c>
    </row>
    <row r="19269" spans="1:6">
      <c r="A19269" t="s">
        <v>4</v>
      </c>
      <c r="B19269" s="4" t="s">
        <v>5</v>
      </c>
      <c r="C19269" s="4" t="s">
        <v>13</v>
      </c>
      <c r="D19269" s="4" t="s">
        <v>6</v>
      </c>
    </row>
    <row r="19270" spans="1:6">
      <c r="A19270" t="n">
        <v>125454</v>
      </c>
      <c r="B19270" s="30" t="n">
        <v>2</v>
      </c>
      <c r="C19270" s="7" t="n">
        <v>0</v>
      </c>
      <c r="D19270" s="7" t="s">
        <v>1665</v>
      </c>
    </row>
    <row r="19271" spans="1:6">
      <c r="A19271" t="s">
        <v>4</v>
      </c>
      <c r="B19271" s="4" t="s">
        <v>5</v>
      </c>
      <c r="C19271" s="4" t="s">
        <v>84</v>
      </c>
    </row>
    <row r="19272" spans="1:6">
      <c r="A19272" t="n">
        <v>125475</v>
      </c>
      <c r="B19272" s="29" t="n">
        <v>3</v>
      </c>
      <c r="C19272" s="16" t="n">
        <f t="normal" ca="1">A19276</f>
        <v>0</v>
      </c>
    </row>
    <row r="19273" spans="1:6">
      <c r="A19273" t="s">
        <v>4</v>
      </c>
      <c r="B19273" s="4" t="s">
        <v>5</v>
      </c>
      <c r="C19273" s="4" t="s">
        <v>13</v>
      </c>
      <c r="D19273" s="4" t="s">
        <v>13</v>
      </c>
      <c r="E19273" s="4" t="s">
        <v>9</v>
      </c>
      <c r="F19273" s="4" t="s">
        <v>13</v>
      </c>
      <c r="G19273" s="4" t="s">
        <v>13</v>
      </c>
    </row>
    <row r="19274" spans="1:6">
      <c r="A19274" t="n">
        <v>125480</v>
      </c>
      <c r="B19274" s="25" t="n">
        <v>18</v>
      </c>
      <c r="C19274" s="7" t="n">
        <v>1</v>
      </c>
      <c r="D19274" s="7" t="n">
        <v>0</v>
      </c>
      <c r="E19274" s="7" t="n">
        <v>-1</v>
      </c>
      <c r="F19274" s="7" t="n">
        <v>19</v>
      </c>
      <c r="G19274" s="7" t="n">
        <v>1</v>
      </c>
    </row>
    <row r="19275" spans="1:6">
      <c r="A19275" t="s">
        <v>4</v>
      </c>
      <c r="B19275" s="4" t="s">
        <v>5</v>
      </c>
      <c r="C19275" s="4" t="s">
        <v>84</v>
      </c>
    </row>
    <row r="19276" spans="1:6">
      <c r="A19276" t="n">
        <v>125489</v>
      </c>
      <c r="B19276" s="29" t="n">
        <v>3</v>
      </c>
      <c r="C19276" s="16" t="n">
        <f t="normal" ca="1">A18578</f>
        <v>0</v>
      </c>
    </row>
    <row r="19277" spans="1:6">
      <c r="A19277" t="s">
        <v>4</v>
      </c>
      <c r="B19277" s="4" t="s">
        <v>5</v>
      </c>
      <c r="C19277" s="4" t="s">
        <v>13</v>
      </c>
      <c r="D19277" s="4" t="s">
        <v>13</v>
      </c>
    </row>
    <row r="19278" spans="1:6">
      <c r="A19278" t="n">
        <v>125494</v>
      </c>
      <c r="B19278" s="26" t="n">
        <v>31</v>
      </c>
      <c r="C19278" s="7" t="n">
        <v>3</v>
      </c>
      <c r="D19278" s="7" t="n">
        <v>1</v>
      </c>
    </row>
    <row r="19279" spans="1:6">
      <c r="A19279" t="s">
        <v>4</v>
      </c>
      <c r="B19279" s="4" t="s">
        <v>5</v>
      </c>
      <c r="C19279" s="4" t="s">
        <v>13</v>
      </c>
      <c r="D19279" s="4" t="s">
        <v>13</v>
      </c>
      <c r="E19279" s="4" t="s">
        <v>9</v>
      </c>
      <c r="F19279" s="4" t="s">
        <v>13</v>
      </c>
      <c r="G19279" s="4" t="s">
        <v>13</v>
      </c>
    </row>
    <row r="19280" spans="1:6">
      <c r="A19280" t="n">
        <v>125497</v>
      </c>
      <c r="B19280" s="25" t="n">
        <v>18</v>
      </c>
      <c r="C19280" s="7" t="n">
        <v>1</v>
      </c>
      <c r="D19280" s="7" t="n">
        <v>0</v>
      </c>
      <c r="E19280" s="7" t="n">
        <v>0</v>
      </c>
      <c r="F19280" s="7" t="n">
        <v>19</v>
      </c>
      <c r="G19280" s="7" t="n">
        <v>1</v>
      </c>
    </row>
    <row r="19281" spans="1:7">
      <c r="A19281" t="s">
        <v>4</v>
      </c>
      <c r="B19281" s="4" t="s">
        <v>5</v>
      </c>
    </row>
    <row r="19282" spans="1:7">
      <c r="A19282" t="n">
        <v>125506</v>
      </c>
      <c r="B19282" s="5" t="n">
        <v>1</v>
      </c>
    </row>
    <row r="19283" spans="1:7" s="3" customFormat="1" customHeight="0">
      <c r="A19283" s="3" t="s">
        <v>2</v>
      </c>
      <c r="B19283" s="3" t="s">
        <v>1666</v>
      </c>
    </row>
    <row r="19284" spans="1:7">
      <c r="A19284" t="s">
        <v>4</v>
      </c>
      <c r="B19284" s="4" t="s">
        <v>5</v>
      </c>
      <c r="C19284" s="4" t="s">
        <v>10</v>
      </c>
    </row>
    <row r="19285" spans="1:7">
      <c r="A19285" t="n">
        <v>125508</v>
      </c>
      <c r="B19285" s="9" t="n">
        <v>12</v>
      </c>
      <c r="C19285" s="7" t="n">
        <v>10624</v>
      </c>
    </row>
    <row r="19286" spans="1:7">
      <c r="A19286" t="s">
        <v>4</v>
      </c>
      <c r="B19286" s="4" t="s">
        <v>5</v>
      </c>
      <c r="C19286" s="4" t="s">
        <v>10</v>
      </c>
    </row>
    <row r="19287" spans="1:7">
      <c r="A19287" t="n">
        <v>125511</v>
      </c>
      <c r="B19287" s="9" t="n">
        <v>12</v>
      </c>
      <c r="C19287" s="7" t="n">
        <v>10625</v>
      </c>
    </row>
    <row r="19288" spans="1:7">
      <c r="A19288" t="s">
        <v>4</v>
      </c>
      <c r="B19288" s="4" t="s">
        <v>5</v>
      </c>
      <c r="C19288" s="4" t="s">
        <v>10</v>
      </c>
    </row>
    <row r="19289" spans="1:7">
      <c r="A19289" t="n">
        <v>125514</v>
      </c>
      <c r="B19289" s="9" t="n">
        <v>12</v>
      </c>
      <c r="C19289" s="7" t="n">
        <v>10626</v>
      </c>
    </row>
    <row r="19290" spans="1:7">
      <c r="A19290" t="s">
        <v>4</v>
      </c>
      <c r="B19290" s="4" t="s">
        <v>5</v>
      </c>
      <c r="C19290" s="4" t="s">
        <v>10</v>
      </c>
    </row>
    <row r="19291" spans="1:7">
      <c r="A19291" t="n">
        <v>125517</v>
      </c>
      <c r="B19291" s="9" t="n">
        <v>12</v>
      </c>
      <c r="C19291" s="7" t="n">
        <v>10627</v>
      </c>
    </row>
    <row r="19292" spans="1:7">
      <c r="A19292" t="s">
        <v>4</v>
      </c>
      <c r="B19292" s="4" t="s">
        <v>5</v>
      </c>
      <c r="C19292" s="4" t="s">
        <v>10</v>
      </c>
    </row>
    <row r="19293" spans="1:7">
      <c r="A19293" t="n">
        <v>125520</v>
      </c>
      <c r="B19293" s="9" t="n">
        <v>12</v>
      </c>
      <c r="C19293" s="7" t="n">
        <v>10628</v>
      </c>
    </row>
    <row r="19294" spans="1:7">
      <c r="A19294" t="s">
        <v>4</v>
      </c>
      <c r="B19294" s="4" t="s">
        <v>5</v>
      </c>
      <c r="C19294" s="4" t="s">
        <v>10</v>
      </c>
    </row>
    <row r="19295" spans="1:7">
      <c r="A19295" t="n">
        <v>125523</v>
      </c>
      <c r="B19295" s="9" t="n">
        <v>12</v>
      </c>
      <c r="C19295" s="7" t="n">
        <v>10629</v>
      </c>
    </row>
    <row r="19296" spans="1:7">
      <c r="A19296" t="s">
        <v>4</v>
      </c>
      <c r="B19296" s="4" t="s">
        <v>5</v>
      </c>
      <c r="C19296" s="4" t="s">
        <v>10</v>
      </c>
    </row>
    <row r="19297" spans="1:3">
      <c r="A19297" t="n">
        <v>125526</v>
      </c>
      <c r="B19297" s="9" t="n">
        <v>12</v>
      </c>
      <c r="C19297" s="7" t="n">
        <v>10630</v>
      </c>
    </row>
    <row r="19298" spans="1:3">
      <c r="A19298" t="s">
        <v>4</v>
      </c>
      <c r="B19298" s="4" t="s">
        <v>5</v>
      </c>
      <c r="C19298" s="4" t="s">
        <v>10</v>
      </c>
    </row>
    <row r="19299" spans="1:3">
      <c r="A19299" t="n">
        <v>125529</v>
      </c>
      <c r="B19299" s="9" t="n">
        <v>12</v>
      </c>
      <c r="C19299" s="7" t="n">
        <v>10631</v>
      </c>
    </row>
    <row r="19300" spans="1:3">
      <c r="A19300" t="s">
        <v>4</v>
      </c>
      <c r="B19300" s="4" t="s">
        <v>5</v>
      </c>
      <c r="C19300" s="4" t="s">
        <v>10</v>
      </c>
    </row>
    <row r="19301" spans="1:3">
      <c r="A19301" t="n">
        <v>125532</v>
      </c>
      <c r="B19301" s="9" t="n">
        <v>12</v>
      </c>
      <c r="C19301" s="7" t="n">
        <v>10632</v>
      </c>
    </row>
    <row r="19302" spans="1:3">
      <c r="A19302" t="s">
        <v>4</v>
      </c>
      <c r="B19302" s="4" t="s">
        <v>5</v>
      </c>
      <c r="C19302" s="4" t="s">
        <v>10</v>
      </c>
    </row>
    <row r="19303" spans="1:3">
      <c r="A19303" t="n">
        <v>125535</v>
      </c>
      <c r="B19303" s="9" t="n">
        <v>12</v>
      </c>
      <c r="C19303" s="7" t="n">
        <v>10633</v>
      </c>
    </row>
    <row r="19304" spans="1:3">
      <c r="A19304" t="s">
        <v>4</v>
      </c>
      <c r="B19304" s="4" t="s">
        <v>5</v>
      </c>
      <c r="C19304" s="4" t="s">
        <v>10</v>
      </c>
    </row>
    <row r="19305" spans="1:3">
      <c r="A19305" t="n">
        <v>125538</v>
      </c>
      <c r="B19305" s="9" t="n">
        <v>12</v>
      </c>
      <c r="C19305" s="7" t="n">
        <v>10634</v>
      </c>
    </row>
    <row r="19306" spans="1:3">
      <c r="A19306" t="s">
        <v>4</v>
      </c>
      <c r="B19306" s="4" t="s">
        <v>5</v>
      </c>
      <c r="C19306" s="4" t="s">
        <v>10</v>
      </c>
    </row>
    <row r="19307" spans="1:3">
      <c r="A19307" t="n">
        <v>125541</v>
      </c>
      <c r="B19307" s="9" t="n">
        <v>12</v>
      </c>
      <c r="C19307" s="7" t="n">
        <v>10635</v>
      </c>
    </row>
    <row r="19308" spans="1:3">
      <c r="A19308" t="s">
        <v>4</v>
      </c>
      <c r="B19308" s="4" t="s">
        <v>5</v>
      </c>
      <c r="C19308" s="4" t="s">
        <v>10</v>
      </c>
    </row>
    <row r="19309" spans="1:3">
      <c r="A19309" t="n">
        <v>125544</v>
      </c>
      <c r="B19309" s="9" t="n">
        <v>12</v>
      </c>
      <c r="C19309" s="7" t="n">
        <v>10636</v>
      </c>
    </row>
    <row r="19310" spans="1:3">
      <c r="A19310" t="s">
        <v>4</v>
      </c>
      <c r="B19310" s="4" t="s">
        <v>5</v>
      </c>
      <c r="C19310" s="4" t="s">
        <v>10</v>
      </c>
    </row>
    <row r="19311" spans="1:3">
      <c r="A19311" t="n">
        <v>125547</v>
      </c>
      <c r="B19311" s="9" t="n">
        <v>12</v>
      </c>
      <c r="C19311" s="7" t="n">
        <v>10637</v>
      </c>
    </row>
    <row r="19312" spans="1:3">
      <c r="A19312" t="s">
        <v>4</v>
      </c>
      <c r="B19312" s="4" t="s">
        <v>5</v>
      </c>
      <c r="C19312" s="4" t="s">
        <v>10</v>
      </c>
    </row>
    <row r="19313" spans="1:3">
      <c r="A19313" t="n">
        <v>125550</v>
      </c>
      <c r="B19313" s="9" t="n">
        <v>12</v>
      </c>
      <c r="C19313" s="7" t="n">
        <v>10638</v>
      </c>
    </row>
    <row r="19314" spans="1:3">
      <c r="A19314" t="s">
        <v>4</v>
      </c>
      <c r="B19314" s="4" t="s">
        <v>5</v>
      </c>
      <c r="C19314" s="4" t="s">
        <v>10</v>
      </c>
    </row>
    <row r="19315" spans="1:3">
      <c r="A19315" t="n">
        <v>125553</v>
      </c>
      <c r="B19315" s="9" t="n">
        <v>12</v>
      </c>
      <c r="C19315" s="7" t="n">
        <v>10639</v>
      </c>
    </row>
    <row r="19316" spans="1:3">
      <c r="A19316" t="s">
        <v>4</v>
      </c>
      <c r="B19316" s="4" t="s">
        <v>5</v>
      </c>
      <c r="C19316" s="4" t="s">
        <v>10</v>
      </c>
    </row>
    <row r="19317" spans="1:3">
      <c r="A19317" t="n">
        <v>125556</v>
      </c>
      <c r="B19317" s="9" t="n">
        <v>12</v>
      </c>
      <c r="C19317" s="7" t="n">
        <v>10640</v>
      </c>
    </row>
    <row r="19318" spans="1:3">
      <c r="A19318" t="s">
        <v>4</v>
      </c>
      <c r="B19318" s="4" t="s">
        <v>5</v>
      </c>
      <c r="C19318" s="4" t="s">
        <v>10</v>
      </c>
    </row>
    <row r="19319" spans="1:3">
      <c r="A19319" t="n">
        <v>125559</v>
      </c>
      <c r="B19319" s="9" t="n">
        <v>12</v>
      </c>
      <c r="C19319" s="7" t="n">
        <v>10641</v>
      </c>
    </row>
    <row r="19320" spans="1:3">
      <c r="A19320" t="s">
        <v>4</v>
      </c>
      <c r="B19320" s="4" t="s">
        <v>5</v>
      </c>
      <c r="C19320" s="4" t="s">
        <v>10</v>
      </c>
    </row>
    <row r="19321" spans="1:3">
      <c r="A19321" t="n">
        <v>125562</v>
      </c>
      <c r="B19321" s="9" t="n">
        <v>12</v>
      </c>
      <c r="C19321" s="7" t="n">
        <v>10642</v>
      </c>
    </row>
    <row r="19322" spans="1:3">
      <c r="A19322" t="s">
        <v>4</v>
      </c>
      <c r="B19322" s="4" t="s">
        <v>5</v>
      </c>
      <c r="C19322" s="4" t="s">
        <v>10</v>
      </c>
    </row>
    <row r="19323" spans="1:3">
      <c r="A19323" t="n">
        <v>125565</v>
      </c>
      <c r="B19323" s="9" t="n">
        <v>12</v>
      </c>
      <c r="C19323" s="7" t="n">
        <v>10643</v>
      </c>
    </row>
    <row r="19324" spans="1:3">
      <c r="A19324" t="s">
        <v>4</v>
      </c>
      <c r="B19324" s="4" t="s">
        <v>5</v>
      </c>
      <c r="C19324" s="4" t="s">
        <v>10</v>
      </c>
    </row>
    <row r="19325" spans="1:3">
      <c r="A19325" t="n">
        <v>125568</v>
      </c>
      <c r="B19325" s="9" t="n">
        <v>12</v>
      </c>
      <c r="C19325" s="7" t="n">
        <v>10644</v>
      </c>
    </row>
    <row r="19326" spans="1:3">
      <c r="A19326" t="s">
        <v>4</v>
      </c>
      <c r="B19326" s="4" t="s">
        <v>5</v>
      </c>
      <c r="C19326" s="4" t="s">
        <v>10</v>
      </c>
    </row>
    <row r="19327" spans="1:3">
      <c r="A19327" t="n">
        <v>125571</v>
      </c>
      <c r="B19327" s="9" t="n">
        <v>12</v>
      </c>
      <c r="C19327" s="7" t="n">
        <v>10645</v>
      </c>
    </row>
    <row r="19328" spans="1:3">
      <c r="A19328" t="s">
        <v>4</v>
      </c>
      <c r="B19328" s="4" t="s">
        <v>5</v>
      </c>
      <c r="C19328" s="4" t="s">
        <v>10</v>
      </c>
    </row>
    <row r="19329" spans="1:3">
      <c r="A19329" t="n">
        <v>125574</v>
      </c>
      <c r="B19329" s="9" t="n">
        <v>12</v>
      </c>
      <c r="C19329" s="7" t="n">
        <v>10646</v>
      </c>
    </row>
    <row r="19330" spans="1:3">
      <c r="A19330" t="s">
        <v>4</v>
      </c>
      <c r="B19330" s="4" t="s">
        <v>5</v>
      </c>
      <c r="C19330" s="4" t="s">
        <v>10</v>
      </c>
    </row>
    <row r="19331" spans="1:3">
      <c r="A19331" t="n">
        <v>125577</v>
      </c>
      <c r="B19331" s="9" t="n">
        <v>12</v>
      </c>
      <c r="C19331" s="7" t="n">
        <v>10647</v>
      </c>
    </row>
    <row r="19332" spans="1:3">
      <c r="A19332" t="s">
        <v>4</v>
      </c>
      <c r="B19332" s="4" t="s">
        <v>5</v>
      </c>
      <c r="C19332" s="4" t="s">
        <v>10</v>
      </c>
    </row>
    <row r="19333" spans="1:3">
      <c r="A19333" t="n">
        <v>125580</v>
      </c>
      <c r="B19333" s="9" t="n">
        <v>12</v>
      </c>
      <c r="C19333" s="7" t="n">
        <v>10648</v>
      </c>
    </row>
    <row r="19334" spans="1:3">
      <c r="A19334" t="s">
        <v>4</v>
      </c>
      <c r="B19334" s="4" t="s">
        <v>5</v>
      </c>
      <c r="C19334" s="4" t="s">
        <v>10</v>
      </c>
    </row>
    <row r="19335" spans="1:3">
      <c r="A19335" t="n">
        <v>125583</v>
      </c>
      <c r="B19335" s="9" t="n">
        <v>12</v>
      </c>
      <c r="C19335" s="7" t="n">
        <v>10649</v>
      </c>
    </row>
    <row r="19336" spans="1:3">
      <c r="A19336" t="s">
        <v>4</v>
      </c>
      <c r="B19336" s="4" t="s">
        <v>5</v>
      </c>
      <c r="C19336" s="4" t="s">
        <v>10</v>
      </c>
    </row>
    <row r="19337" spans="1:3">
      <c r="A19337" t="n">
        <v>125586</v>
      </c>
      <c r="B19337" s="9" t="n">
        <v>12</v>
      </c>
      <c r="C19337" s="7" t="n">
        <v>10650</v>
      </c>
    </row>
    <row r="19338" spans="1:3">
      <c r="A19338" t="s">
        <v>4</v>
      </c>
      <c r="B19338" s="4" t="s">
        <v>5</v>
      </c>
      <c r="C19338" s="4" t="s">
        <v>10</v>
      </c>
    </row>
    <row r="19339" spans="1:3">
      <c r="A19339" t="n">
        <v>125589</v>
      </c>
      <c r="B19339" s="9" t="n">
        <v>12</v>
      </c>
      <c r="C19339" s="7" t="n">
        <v>10651</v>
      </c>
    </row>
    <row r="19340" spans="1:3">
      <c r="A19340" t="s">
        <v>4</v>
      </c>
      <c r="B19340" s="4" t="s">
        <v>5</v>
      </c>
      <c r="C19340" s="4" t="s">
        <v>10</v>
      </c>
    </row>
    <row r="19341" spans="1:3">
      <c r="A19341" t="n">
        <v>125592</v>
      </c>
      <c r="B19341" s="9" t="n">
        <v>12</v>
      </c>
      <c r="C19341" s="7" t="n">
        <v>10652</v>
      </c>
    </row>
    <row r="19342" spans="1:3">
      <c r="A19342" t="s">
        <v>4</v>
      </c>
      <c r="B19342" s="4" t="s">
        <v>5</v>
      </c>
      <c r="C19342" s="4" t="s">
        <v>10</v>
      </c>
    </row>
    <row r="19343" spans="1:3">
      <c r="A19343" t="n">
        <v>125595</v>
      </c>
      <c r="B19343" s="9" t="n">
        <v>12</v>
      </c>
      <c r="C19343" s="7" t="n">
        <v>10653</v>
      </c>
    </row>
    <row r="19344" spans="1:3">
      <c r="A19344" t="s">
        <v>4</v>
      </c>
      <c r="B19344" s="4" t="s">
        <v>5</v>
      </c>
      <c r="C19344" s="4" t="s">
        <v>10</v>
      </c>
    </row>
    <row r="19345" spans="1:3">
      <c r="A19345" t="n">
        <v>125598</v>
      </c>
      <c r="B19345" s="9" t="n">
        <v>12</v>
      </c>
      <c r="C19345" s="7" t="n">
        <v>10654</v>
      </c>
    </row>
    <row r="19346" spans="1:3">
      <c r="A19346" t="s">
        <v>4</v>
      </c>
      <c r="B19346" s="4" t="s">
        <v>5</v>
      </c>
      <c r="C19346" s="4" t="s">
        <v>10</v>
      </c>
    </row>
    <row r="19347" spans="1:3">
      <c r="A19347" t="n">
        <v>125601</v>
      </c>
      <c r="B19347" s="9" t="n">
        <v>12</v>
      </c>
      <c r="C19347" s="7" t="n">
        <v>10655</v>
      </c>
    </row>
    <row r="19348" spans="1:3">
      <c r="A19348" t="s">
        <v>4</v>
      </c>
      <c r="B19348" s="4" t="s">
        <v>5</v>
      </c>
      <c r="C19348" s="4" t="s">
        <v>10</v>
      </c>
    </row>
    <row r="19349" spans="1:3">
      <c r="A19349" t="n">
        <v>125604</v>
      </c>
      <c r="B19349" s="9" t="n">
        <v>12</v>
      </c>
      <c r="C19349" s="7" t="n">
        <v>10656</v>
      </c>
    </row>
    <row r="19350" spans="1:3">
      <c r="A19350" t="s">
        <v>4</v>
      </c>
      <c r="B19350" s="4" t="s">
        <v>5</v>
      </c>
      <c r="C19350" s="4" t="s">
        <v>10</v>
      </c>
    </row>
    <row r="19351" spans="1:3">
      <c r="A19351" t="n">
        <v>125607</v>
      </c>
      <c r="B19351" s="9" t="n">
        <v>12</v>
      </c>
      <c r="C19351" s="7" t="n">
        <v>10657</v>
      </c>
    </row>
    <row r="19352" spans="1:3">
      <c r="A19352" t="s">
        <v>4</v>
      </c>
      <c r="B19352" s="4" t="s">
        <v>5</v>
      </c>
      <c r="C19352" s="4" t="s">
        <v>10</v>
      </c>
    </row>
    <row r="19353" spans="1:3">
      <c r="A19353" t="n">
        <v>125610</v>
      </c>
      <c r="B19353" s="9" t="n">
        <v>12</v>
      </c>
      <c r="C19353" s="7" t="n">
        <v>10658</v>
      </c>
    </row>
    <row r="19354" spans="1:3">
      <c r="A19354" t="s">
        <v>4</v>
      </c>
      <c r="B19354" s="4" t="s">
        <v>5</v>
      </c>
      <c r="C19354" s="4" t="s">
        <v>10</v>
      </c>
    </row>
    <row r="19355" spans="1:3">
      <c r="A19355" t="n">
        <v>125613</v>
      </c>
      <c r="B19355" s="9" t="n">
        <v>12</v>
      </c>
      <c r="C19355" s="7" t="n">
        <v>10659</v>
      </c>
    </row>
    <row r="19356" spans="1:3">
      <c r="A19356" t="s">
        <v>4</v>
      </c>
      <c r="B19356" s="4" t="s">
        <v>5</v>
      </c>
      <c r="C19356" s="4" t="s">
        <v>10</v>
      </c>
    </row>
    <row r="19357" spans="1:3">
      <c r="A19357" t="n">
        <v>125616</v>
      </c>
      <c r="B19357" s="9" t="n">
        <v>12</v>
      </c>
      <c r="C19357" s="7" t="n">
        <v>10660</v>
      </c>
    </row>
    <row r="19358" spans="1:3">
      <c r="A19358" t="s">
        <v>4</v>
      </c>
      <c r="B19358" s="4" t="s">
        <v>5</v>
      </c>
      <c r="C19358" s="4" t="s">
        <v>10</v>
      </c>
    </row>
    <row r="19359" spans="1:3">
      <c r="A19359" t="n">
        <v>125619</v>
      </c>
      <c r="B19359" s="9" t="n">
        <v>12</v>
      </c>
      <c r="C19359" s="7" t="n">
        <v>10662</v>
      </c>
    </row>
    <row r="19360" spans="1:3">
      <c r="A19360" t="s">
        <v>4</v>
      </c>
      <c r="B19360" s="4" t="s">
        <v>5</v>
      </c>
      <c r="C19360" s="4" t="s">
        <v>10</v>
      </c>
    </row>
    <row r="19361" spans="1:3">
      <c r="A19361" t="n">
        <v>125622</v>
      </c>
      <c r="B19361" s="9" t="n">
        <v>12</v>
      </c>
      <c r="C19361" s="7" t="n">
        <v>10663</v>
      </c>
    </row>
    <row r="19362" spans="1:3">
      <c r="A19362" t="s">
        <v>4</v>
      </c>
      <c r="B19362" s="4" t="s">
        <v>5</v>
      </c>
      <c r="C19362" s="4" t="s">
        <v>10</v>
      </c>
    </row>
    <row r="19363" spans="1:3">
      <c r="A19363" t="n">
        <v>125625</v>
      </c>
      <c r="B19363" s="9" t="n">
        <v>12</v>
      </c>
      <c r="C19363" s="7" t="n">
        <v>10664</v>
      </c>
    </row>
    <row r="19364" spans="1:3">
      <c r="A19364" t="s">
        <v>4</v>
      </c>
      <c r="B19364" s="4" t="s">
        <v>5</v>
      </c>
      <c r="C19364" s="4" t="s">
        <v>10</v>
      </c>
    </row>
    <row r="19365" spans="1:3">
      <c r="A19365" t="n">
        <v>125628</v>
      </c>
      <c r="B19365" s="9" t="n">
        <v>12</v>
      </c>
      <c r="C19365" s="7" t="n">
        <v>10665</v>
      </c>
    </row>
    <row r="19366" spans="1:3">
      <c r="A19366" t="s">
        <v>4</v>
      </c>
      <c r="B19366" s="4" t="s">
        <v>5</v>
      </c>
      <c r="C19366" s="4" t="s">
        <v>10</v>
      </c>
    </row>
    <row r="19367" spans="1:3">
      <c r="A19367" t="n">
        <v>125631</v>
      </c>
      <c r="B19367" s="9" t="n">
        <v>12</v>
      </c>
      <c r="C19367" s="7" t="n">
        <v>10666</v>
      </c>
    </row>
    <row r="19368" spans="1:3">
      <c r="A19368" t="s">
        <v>4</v>
      </c>
      <c r="B19368" s="4" t="s">
        <v>5</v>
      </c>
      <c r="C19368" s="4" t="s">
        <v>10</v>
      </c>
    </row>
    <row r="19369" spans="1:3">
      <c r="A19369" t="n">
        <v>125634</v>
      </c>
      <c r="B19369" s="9" t="n">
        <v>12</v>
      </c>
      <c r="C19369" s="7" t="n">
        <v>10667</v>
      </c>
    </row>
    <row r="19370" spans="1:3">
      <c r="A19370" t="s">
        <v>4</v>
      </c>
      <c r="B19370" s="4" t="s">
        <v>5</v>
      </c>
      <c r="C19370" s="4" t="s">
        <v>10</v>
      </c>
    </row>
    <row r="19371" spans="1:3">
      <c r="A19371" t="n">
        <v>125637</v>
      </c>
      <c r="B19371" s="9" t="n">
        <v>12</v>
      </c>
      <c r="C19371" s="7" t="n">
        <v>10668</v>
      </c>
    </row>
    <row r="19372" spans="1:3">
      <c r="A19372" t="s">
        <v>4</v>
      </c>
      <c r="B19372" s="4" t="s">
        <v>5</v>
      </c>
      <c r="C19372" s="4" t="s">
        <v>10</v>
      </c>
    </row>
    <row r="19373" spans="1:3">
      <c r="A19373" t="n">
        <v>125640</v>
      </c>
      <c r="B19373" s="9" t="n">
        <v>12</v>
      </c>
      <c r="C19373" s="7" t="n">
        <v>10669</v>
      </c>
    </row>
    <row r="19374" spans="1:3">
      <c r="A19374" t="s">
        <v>4</v>
      </c>
      <c r="B19374" s="4" t="s">
        <v>5</v>
      </c>
      <c r="C19374" s="4" t="s">
        <v>10</v>
      </c>
    </row>
    <row r="19375" spans="1:3">
      <c r="A19375" t="n">
        <v>125643</v>
      </c>
      <c r="B19375" s="9" t="n">
        <v>12</v>
      </c>
      <c r="C19375" s="7" t="n">
        <v>10670</v>
      </c>
    </row>
    <row r="19376" spans="1:3">
      <c r="A19376" t="s">
        <v>4</v>
      </c>
      <c r="B19376" s="4" t="s">
        <v>5</v>
      </c>
      <c r="C19376" s="4" t="s">
        <v>10</v>
      </c>
    </row>
    <row r="19377" spans="1:3">
      <c r="A19377" t="n">
        <v>125646</v>
      </c>
      <c r="B19377" s="9" t="n">
        <v>12</v>
      </c>
      <c r="C19377" s="7" t="n">
        <v>10671</v>
      </c>
    </row>
    <row r="19378" spans="1:3">
      <c r="A19378" t="s">
        <v>4</v>
      </c>
      <c r="B19378" s="4" t="s">
        <v>5</v>
      </c>
      <c r="C19378" s="4" t="s">
        <v>10</v>
      </c>
    </row>
    <row r="19379" spans="1:3">
      <c r="A19379" t="n">
        <v>125649</v>
      </c>
      <c r="B19379" s="9" t="n">
        <v>12</v>
      </c>
      <c r="C19379" s="7" t="n">
        <v>10672</v>
      </c>
    </row>
    <row r="19380" spans="1:3">
      <c r="A19380" t="s">
        <v>4</v>
      </c>
      <c r="B19380" s="4" t="s">
        <v>5</v>
      </c>
      <c r="C19380" s="4" t="s">
        <v>10</v>
      </c>
    </row>
    <row r="19381" spans="1:3">
      <c r="A19381" t="n">
        <v>125652</v>
      </c>
      <c r="B19381" s="9" t="n">
        <v>12</v>
      </c>
      <c r="C19381" s="7" t="n">
        <v>10673</v>
      </c>
    </row>
    <row r="19382" spans="1:3">
      <c r="A19382" t="s">
        <v>4</v>
      </c>
      <c r="B19382" s="4" t="s">
        <v>5</v>
      </c>
      <c r="C19382" s="4" t="s">
        <v>10</v>
      </c>
    </row>
    <row r="19383" spans="1:3">
      <c r="A19383" t="n">
        <v>125655</v>
      </c>
      <c r="B19383" s="9" t="n">
        <v>12</v>
      </c>
      <c r="C19383" s="7" t="n">
        <v>10674</v>
      </c>
    </row>
    <row r="19384" spans="1:3">
      <c r="A19384" t="s">
        <v>4</v>
      </c>
      <c r="B19384" s="4" t="s">
        <v>5</v>
      </c>
      <c r="C19384" s="4" t="s">
        <v>10</v>
      </c>
    </row>
    <row r="19385" spans="1:3">
      <c r="A19385" t="n">
        <v>125658</v>
      </c>
      <c r="B19385" s="9" t="n">
        <v>12</v>
      </c>
      <c r="C19385" s="7" t="n">
        <v>10675</v>
      </c>
    </row>
    <row r="19386" spans="1:3">
      <c r="A19386" t="s">
        <v>4</v>
      </c>
      <c r="B19386" s="4" t="s">
        <v>5</v>
      </c>
      <c r="C19386" s="4" t="s">
        <v>10</v>
      </c>
    </row>
    <row r="19387" spans="1:3">
      <c r="A19387" t="n">
        <v>125661</v>
      </c>
      <c r="B19387" s="9" t="n">
        <v>12</v>
      </c>
      <c r="C19387" s="7" t="n">
        <v>10676</v>
      </c>
    </row>
    <row r="19388" spans="1:3">
      <c r="A19388" t="s">
        <v>4</v>
      </c>
      <c r="B19388" s="4" t="s">
        <v>5</v>
      </c>
      <c r="C19388" s="4" t="s">
        <v>10</v>
      </c>
    </row>
    <row r="19389" spans="1:3">
      <c r="A19389" t="n">
        <v>125664</v>
      </c>
      <c r="B19389" s="9" t="n">
        <v>12</v>
      </c>
      <c r="C19389" s="7" t="n">
        <v>10677</v>
      </c>
    </row>
    <row r="19390" spans="1:3">
      <c r="A19390" t="s">
        <v>4</v>
      </c>
      <c r="B19390" s="4" t="s">
        <v>5</v>
      </c>
      <c r="C19390" s="4" t="s">
        <v>10</v>
      </c>
    </row>
    <row r="19391" spans="1:3">
      <c r="A19391" t="n">
        <v>125667</v>
      </c>
      <c r="B19391" s="9" t="n">
        <v>12</v>
      </c>
      <c r="C19391" s="7" t="n">
        <v>10678</v>
      </c>
    </row>
    <row r="19392" spans="1:3">
      <c r="A19392" t="s">
        <v>4</v>
      </c>
      <c r="B19392" s="4" t="s">
        <v>5</v>
      </c>
      <c r="C19392" s="4" t="s">
        <v>10</v>
      </c>
    </row>
    <row r="19393" spans="1:3">
      <c r="A19393" t="n">
        <v>125670</v>
      </c>
      <c r="B19393" s="9" t="n">
        <v>12</v>
      </c>
      <c r="C19393" s="7" t="n">
        <v>10679</v>
      </c>
    </row>
    <row r="19394" spans="1:3">
      <c r="A19394" t="s">
        <v>4</v>
      </c>
      <c r="B19394" s="4" t="s">
        <v>5</v>
      </c>
      <c r="C19394" s="4" t="s">
        <v>10</v>
      </c>
    </row>
    <row r="19395" spans="1:3">
      <c r="A19395" t="n">
        <v>125673</v>
      </c>
      <c r="B19395" s="9" t="n">
        <v>12</v>
      </c>
      <c r="C19395" s="7" t="n">
        <v>10680</v>
      </c>
    </row>
    <row r="19396" spans="1:3">
      <c r="A19396" t="s">
        <v>4</v>
      </c>
      <c r="B19396" s="4" t="s">
        <v>5</v>
      </c>
      <c r="C19396" s="4" t="s">
        <v>10</v>
      </c>
    </row>
    <row r="19397" spans="1:3">
      <c r="A19397" t="n">
        <v>125676</v>
      </c>
      <c r="B19397" s="9" t="n">
        <v>12</v>
      </c>
      <c r="C19397" s="7" t="n">
        <v>10681</v>
      </c>
    </row>
    <row r="19398" spans="1:3">
      <c r="A19398" t="s">
        <v>4</v>
      </c>
      <c r="B19398" s="4" t="s">
        <v>5</v>
      </c>
      <c r="C19398" s="4" t="s">
        <v>10</v>
      </c>
    </row>
    <row r="19399" spans="1:3">
      <c r="A19399" t="n">
        <v>125679</v>
      </c>
      <c r="B19399" s="9" t="n">
        <v>12</v>
      </c>
      <c r="C19399" s="7" t="n">
        <v>10682</v>
      </c>
    </row>
    <row r="19400" spans="1:3">
      <c r="A19400" t="s">
        <v>4</v>
      </c>
      <c r="B19400" s="4" t="s">
        <v>5</v>
      </c>
      <c r="C19400" s="4" t="s">
        <v>10</v>
      </c>
    </row>
    <row r="19401" spans="1:3">
      <c r="A19401" t="n">
        <v>125682</v>
      </c>
      <c r="B19401" s="9" t="n">
        <v>12</v>
      </c>
      <c r="C19401" s="7" t="n">
        <v>10683</v>
      </c>
    </row>
    <row r="19402" spans="1:3">
      <c r="A19402" t="s">
        <v>4</v>
      </c>
      <c r="B19402" s="4" t="s">
        <v>5</v>
      </c>
      <c r="C19402" s="4" t="s">
        <v>10</v>
      </c>
    </row>
    <row r="19403" spans="1:3">
      <c r="A19403" t="n">
        <v>125685</v>
      </c>
      <c r="B19403" s="9" t="n">
        <v>12</v>
      </c>
      <c r="C19403" s="7" t="n">
        <v>10684</v>
      </c>
    </row>
    <row r="19404" spans="1:3">
      <c r="A19404" t="s">
        <v>4</v>
      </c>
      <c r="B19404" s="4" t="s">
        <v>5</v>
      </c>
      <c r="C19404" s="4" t="s">
        <v>10</v>
      </c>
    </row>
    <row r="19405" spans="1:3">
      <c r="A19405" t="n">
        <v>125688</v>
      </c>
      <c r="B19405" s="9" t="n">
        <v>12</v>
      </c>
      <c r="C19405" s="7" t="n">
        <v>10685</v>
      </c>
    </row>
    <row r="19406" spans="1:3">
      <c r="A19406" t="s">
        <v>4</v>
      </c>
      <c r="B19406" s="4" t="s">
        <v>5</v>
      </c>
      <c r="C19406" s="4" t="s">
        <v>10</v>
      </c>
    </row>
    <row r="19407" spans="1:3">
      <c r="A19407" t="n">
        <v>125691</v>
      </c>
      <c r="B19407" s="9" t="n">
        <v>12</v>
      </c>
      <c r="C19407" s="7" t="n">
        <v>10686</v>
      </c>
    </row>
    <row r="19408" spans="1:3">
      <c r="A19408" t="s">
        <v>4</v>
      </c>
      <c r="B19408" s="4" t="s">
        <v>5</v>
      </c>
      <c r="C19408" s="4" t="s">
        <v>10</v>
      </c>
    </row>
    <row r="19409" spans="1:3">
      <c r="A19409" t="n">
        <v>125694</v>
      </c>
      <c r="B19409" s="9" t="n">
        <v>12</v>
      </c>
      <c r="C19409" s="7" t="n">
        <v>10687</v>
      </c>
    </row>
    <row r="19410" spans="1:3">
      <c r="A19410" t="s">
        <v>4</v>
      </c>
      <c r="B19410" s="4" t="s">
        <v>5</v>
      </c>
      <c r="C19410" s="4" t="s">
        <v>10</v>
      </c>
    </row>
    <row r="19411" spans="1:3">
      <c r="A19411" t="n">
        <v>125697</v>
      </c>
      <c r="B19411" s="9" t="n">
        <v>12</v>
      </c>
      <c r="C19411" s="7" t="n">
        <v>10688</v>
      </c>
    </row>
    <row r="19412" spans="1:3">
      <c r="A19412" t="s">
        <v>4</v>
      </c>
      <c r="B19412" s="4" t="s">
        <v>5</v>
      </c>
      <c r="C19412" s="4" t="s">
        <v>10</v>
      </c>
    </row>
    <row r="19413" spans="1:3">
      <c r="A19413" t="n">
        <v>125700</v>
      </c>
      <c r="B19413" s="9" t="n">
        <v>12</v>
      </c>
      <c r="C19413" s="7" t="n">
        <v>10689</v>
      </c>
    </row>
    <row r="19414" spans="1:3">
      <c r="A19414" t="s">
        <v>4</v>
      </c>
      <c r="B19414" s="4" t="s">
        <v>5</v>
      </c>
      <c r="C19414" s="4" t="s">
        <v>10</v>
      </c>
    </row>
    <row r="19415" spans="1:3">
      <c r="A19415" t="n">
        <v>125703</v>
      </c>
      <c r="B19415" s="9" t="n">
        <v>12</v>
      </c>
      <c r="C19415" s="7" t="n">
        <v>10690</v>
      </c>
    </row>
    <row r="19416" spans="1:3">
      <c r="A19416" t="s">
        <v>4</v>
      </c>
      <c r="B19416" s="4" t="s">
        <v>5</v>
      </c>
      <c r="C19416" s="4" t="s">
        <v>10</v>
      </c>
    </row>
    <row r="19417" spans="1:3">
      <c r="A19417" t="n">
        <v>125706</v>
      </c>
      <c r="B19417" s="9" t="n">
        <v>12</v>
      </c>
      <c r="C19417" s="7" t="n">
        <v>10691</v>
      </c>
    </row>
    <row r="19418" spans="1:3">
      <c r="A19418" t="s">
        <v>4</v>
      </c>
      <c r="B19418" s="4" t="s">
        <v>5</v>
      </c>
      <c r="C19418" s="4" t="s">
        <v>10</v>
      </c>
    </row>
    <row r="19419" spans="1:3">
      <c r="A19419" t="n">
        <v>125709</v>
      </c>
      <c r="B19419" s="9" t="n">
        <v>12</v>
      </c>
      <c r="C19419" s="7" t="n">
        <v>10692</v>
      </c>
    </row>
    <row r="19420" spans="1:3">
      <c r="A19420" t="s">
        <v>4</v>
      </c>
      <c r="B19420" s="4" t="s">
        <v>5</v>
      </c>
      <c r="C19420" s="4" t="s">
        <v>10</v>
      </c>
    </row>
    <row r="19421" spans="1:3">
      <c r="A19421" t="n">
        <v>125712</v>
      </c>
      <c r="B19421" s="9" t="n">
        <v>12</v>
      </c>
      <c r="C19421" s="7" t="n">
        <v>10693</v>
      </c>
    </row>
    <row r="19422" spans="1:3">
      <c r="A19422" t="s">
        <v>4</v>
      </c>
      <c r="B19422" s="4" t="s">
        <v>5</v>
      </c>
      <c r="C19422" s="4" t="s">
        <v>10</v>
      </c>
    </row>
    <row r="19423" spans="1:3">
      <c r="A19423" t="n">
        <v>125715</v>
      </c>
      <c r="B19423" s="9" t="n">
        <v>12</v>
      </c>
      <c r="C19423" s="7" t="n">
        <v>10694</v>
      </c>
    </row>
    <row r="19424" spans="1:3">
      <c r="A19424" t="s">
        <v>4</v>
      </c>
      <c r="B19424" s="4" t="s">
        <v>5</v>
      </c>
      <c r="C19424" s="4" t="s">
        <v>10</v>
      </c>
    </row>
    <row r="19425" spans="1:3">
      <c r="A19425" t="n">
        <v>125718</v>
      </c>
      <c r="B19425" s="9" t="n">
        <v>12</v>
      </c>
      <c r="C19425" s="7" t="n">
        <v>10695</v>
      </c>
    </row>
    <row r="19426" spans="1:3">
      <c r="A19426" t="s">
        <v>4</v>
      </c>
      <c r="B19426" s="4" t="s">
        <v>5</v>
      </c>
      <c r="C19426" s="4" t="s">
        <v>10</v>
      </c>
    </row>
    <row r="19427" spans="1:3">
      <c r="A19427" t="n">
        <v>125721</v>
      </c>
      <c r="B19427" s="9" t="n">
        <v>12</v>
      </c>
      <c r="C19427" s="7" t="n">
        <v>10696</v>
      </c>
    </row>
    <row r="19428" spans="1:3">
      <c r="A19428" t="s">
        <v>4</v>
      </c>
      <c r="B19428" s="4" t="s">
        <v>5</v>
      </c>
      <c r="C19428" s="4" t="s">
        <v>10</v>
      </c>
    </row>
    <row r="19429" spans="1:3">
      <c r="A19429" t="n">
        <v>125724</v>
      </c>
      <c r="B19429" s="9" t="n">
        <v>12</v>
      </c>
      <c r="C19429" s="7" t="n">
        <v>10697</v>
      </c>
    </row>
    <row r="19430" spans="1:3">
      <c r="A19430" t="s">
        <v>4</v>
      </c>
      <c r="B19430" s="4" t="s">
        <v>5</v>
      </c>
      <c r="C19430" s="4" t="s">
        <v>10</v>
      </c>
    </row>
    <row r="19431" spans="1:3">
      <c r="A19431" t="n">
        <v>125727</v>
      </c>
      <c r="B19431" s="9" t="n">
        <v>12</v>
      </c>
      <c r="C19431" s="7" t="n">
        <v>10698</v>
      </c>
    </row>
    <row r="19432" spans="1:3">
      <c r="A19432" t="s">
        <v>4</v>
      </c>
      <c r="B19432" s="4" t="s">
        <v>5</v>
      </c>
      <c r="C19432" s="4" t="s">
        <v>10</v>
      </c>
    </row>
    <row r="19433" spans="1:3">
      <c r="A19433" t="n">
        <v>125730</v>
      </c>
      <c r="B19433" s="9" t="n">
        <v>12</v>
      </c>
      <c r="C19433" s="7" t="n">
        <v>10699</v>
      </c>
    </row>
    <row r="19434" spans="1:3">
      <c r="A19434" t="s">
        <v>4</v>
      </c>
      <c r="B19434" s="4" t="s">
        <v>5</v>
      </c>
      <c r="C19434" s="4" t="s">
        <v>10</v>
      </c>
    </row>
    <row r="19435" spans="1:3">
      <c r="A19435" t="n">
        <v>125733</v>
      </c>
      <c r="B19435" s="9" t="n">
        <v>12</v>
      </c>
      <c r="C19435" s="7" t="n">
        <v>10700</v>
      </c>
    </row>
    <row r="19436" spans="1:3">
      <c r="A19436" t="s">
        <v>4</v>
      </c>
      <c r="B19436" s="4" t="s">
        <v>5</v>
      </c>
      <c r="C19436" s="4" t="s">
        <v>10</v>
      </c>
    </row>
    <row r="19437" spans="1:3">
      <c r="A19437" t="n">
        <v>125736</v>
      </c>
      <c r="B19437" s="9" t="n">
        <v>12</v>
      </c>
      <c r="C19437" s="7" t="n">
        <v>10701</v>
      </c>
    </row>
    <row r="19438" spans="1:3">
      <c r="A19438" t="s">
        <v>4</v>
      </c>
      <c r="B19438" s="4" t="s">
        <v>5</v>
      </c>
      <c r="C19438" s="4" t="s">
        <v>10</v>
      </c>
    </row>
    <row r="19439" spans="1:3">
      <c r="A19439" t="n">
        <v>125739</v>
      </c>
      <c r="B19439" s="9" t="n">
        <v>12</v>
      </c>
      <c r="C19439" s="7" t="n">
        <v>10702</v>
      </c>
    </row>
    <row r="19440" spans="1:3">
      <c r="A19440" t="s">
        <v>4</v>
      </c>
      <c r="B19440" s="4" t="s">
        <v>5</v>
      </c>
      <c r="C19440" s="4" t="s">
        <v>10</v>
      </c>
    </row>
    <row r="19441" spans="1:3">
      <c r="A19441" t="n">
        <v>125742</v>
      </c>
      <c r="B19441" s="9" t="n">
        <v>12</v>
      </c>
      <c r="C19441" s="7" t="n">
        <v>10703</v>
      </c>
    </row>
    <row r="19442" spans="1:3">
      <c r="A19442" t="s">
        <v>4</v>
      </c>
      <c r="B19442" s="4" t="s">
        <v>5</v>
      </c>
      <c r="C19442" s="4" t="s">
        <v>10</v>
      </c>
    </row>
    <row r="19443" spans="1:3">
      <c r="A19443" t="n">
        <v>125745</v>
      </c>
      <c r="B19443" s="9" t="n">
        <v>12</v>
      </c>
      <c r="C19443" s="7" t="n">
        <v>10704</v>
      </c>
    </row>
    <row r="19444" spans="1:3">
      <c r="A19444" t="s">
        <v>4</v>
      </c>
      <c r="B19444" s="4" t="s">
        <v>5</v>
      </c>
      <c r="C19444" s="4" t="s">
        <v>10</v>
      </c>
    </row>
    <row r="19445" spans="1:3">
      <c r="A19445" t="n">
        <v>125748</v>
      </c>
      <c r="B19445" s="9" t="n">
        <v>12</v>
      </c>
      <c r="C19445" s="7" t="n">
        <v>10705</v>
      </c>
    </row>
    <row r="19446" spans="1:3">
      <c r="A19446" t="s">
        <v>4</v>
      </c>
      <c r="B19446" s="4" t="s">
        <v>5</v>
      </c>
      <c r="C19446" s="4" t="s">
        <v>10</v>
      </c>
    </row>
    <row r="19447" spans="1:3">
      <c r="A19447" t="n">
        <v>125751</v>
      </c>
      <c r="B19447" s="9" t="n">
        <v>12</v>
      </c>
      <c r="C19447" s="7" t="n">
        <v>10706</v>
      </c>
    </row>
    <row r="19448" spans="1:3">
      <c r="A19448" t="s">
        <v>4</v>
      </c>
      <c r="B19448" s="4" t="s">
        <v>5</v>
      </c>
      <c r="C19448" s="4" t="s">
        <v>10</v>
      </c>
    </row>
    <row r="19449" spans="1:3">
      <c r="A19449" t="n">
        <v>125754</v>
      </c>
      <c r="B19449" s="9" t="n">
        <v>12</v>
      </c>
      <c r="C19449" s="7" t="n">
        <v>10707</v>
      </c>
    </row>
    <row r="19450" spans="1:3">
      <c r="A19450" t="s">
        <v>4</v>
      </c>
      <c r="B19450" s="4" t="s">
        <v>5</v>
      </c>
      <c r="C19450" s="4" t="s">
        <v>10</v>
      </c>
    </row>
    <row r="19451" spans="1:3">
      <c r="A19451" t="n">
        <v>125757</v>
      </c>
      <c r="B19451" s="9" t="n">
        <v>12</v>
      </c>
      <c r="C19451" s="7" t="n">
        <v>10708</v>
      </c>
    </row>
    <row r="19452" spans="1:3">
      <c r="A19452" t="s">
        <v>4</v>
      </c>
      <c r="B19452" s="4" t="s">
        <v>5</v>
      </c>
      <c r="C19452" s="4" t="s">
        <v>10</v>
      </c>
    </row>
    <row r="19453" spans="1:3">
      <c r="A19453" t="n">
        <v>125760</v>
      </c>
      <c r="B19453" s="9" t="n">
        <v>12</v>
      </c>
      <c r="C19453" s="7" t="n">
        <v>10709</v>
      </c>
    </row>
    <row r="19454" spans="1:3">
      <c r="A19454" t="s">
        <v>4</v>
      </c>
      <c r="B19454" s="4" t="s">
        <v>5</v>
      </c>
      <c r="C19454" s="4" t="s">
        <v>10</v>
      </c>
    </row>
    <row r="19455" spans="1:3">
      <c r="A19455" t="n">
        <v>125763</v>
      </c>
      <c r="B19455" s="9" t="n">
        <v>12</v>
      </c>
      <c r="C19455" s="7" t="n">
        <v>10710</v>
      </c>
    </row>
    <row r="19456" spans="1:3">
      <c r="A19456" t="s">
        <v>4</v>
      </c>
      <c r="B19456" s="4" t="s">
        <v>5</v>
      </c>
      <c r="C19456" s="4" t="s">
        <v>10</v>
      </c>
    </row>
    <row r="19457" spans="1:3">
      <c r="A19457" t="n">
        <v>125766</v>
      </c>
      <c r="B19457" s="9" t="n">
        <v>12</v>
      </c>
      <c r="C19457" s="7" t="n">
        <v>10711</v>
      </c>
    </row>
    <row r="19458" spans="1:3">
      <c r="A19458" t="s">
        <v>4</v>
      </c>
      <c r="B19458" s="4" t="s">
        <v>5</v>
      </c>
      <c r="C19458" s="4" t="s">
        <v>10</v>
      </c>
    </row>
    <row r="19459" spans="1:3">
      <c r="A19459" t="n">
        <v>125769</v>
      </c>
      <c r="B19459" s="9" t="n">
        <v>12</v>
      </c>
      <c r="C19459" s="7" t="n">
        <v>10712</v>
      </c>
    </row>
    <row r="19460" spans="1:3">
      <c r="A19460" t="s">
        <v>4</v>
      </c>
      <c r="B19460" s="4" t="s">
        <v>5</v>
      </c>
    </row>
    <row r="19461" spans="1:3">
      <c r="A19461" t="n">
        <v>125772</v>
      </c>
      <c r="B19461" s="5" t="n">
        <v>1</v>
      </c>
    </row>
    <row r="19462" spans="1:3" s="3" customFormat="1" customHeight="0">
      <c r="A19462" s="3" t="s">
        <v>2</v>
      </c>
      <c r="B19462" s="3" t="s">
        <v>1667</v>
      </c>
    </row>
    <row r="19463" spans="1:3">
      <c r="A19463" t="s">
        <v>4</v>
      </c>
      <c r="B19463" s="4" t="s">
        <v>5</v>
      </c>
      <c r="C19463" s="4" t="s">
        <v>10</v>
      </c>
    </row>
    <row r="19464" spans="1:3">
      <c r="A19464" t="n">
        <v>125776</v>
      </c>
      <c r="B19464" s="17" t="n">
        <v>13</v>
      </c>
      <c r="C19464" s="7" t="n">
        <v>10624</v>
      </c>
    </row>
    <row r="19465" spans="1:3">
      <c r="A19465" t="s">
        <v>4</v>
      </c>
      <c r="B19465" s="4" t="s">
        <v>5</v>
      </c>
      <c r="C19465" s="4" t="s">
        <v>10</v>
      </c>
    </row>
    <row r="19466" spans="1:3">
      <c r="A19466" t="n">
        <v>125779</v>
      </c>
      <c r="B19466" s="17" t="n">
        <v>13</v>
      </c>
      <c r="C19466" s="7" t="n">
        <v>10625</v>
      </c>
    </row>
    <row r="19467" spans="1:3">
      <c r="A19467" t="s">
        <v>4</v>
      </c>
      <c r="B19467" s="4" t="s">
        <v>5</v>
      </c>
      <c r="C19467" s="4" t="s">
        <v>10</v>
      </c>
    </row>
    <row r="19468" spans="1:3">
      <c r="A19468" t="n">
        <v>125782</v>
      </c>
      <c r="B19468" s="17" t="n">
        <v>13</v>
      </c>
      <c r="C19468" s="7" t="n">
        <v>10626</v>
      </c>
    </row>
    <row r="19469" spans="1:3">
      <c r="A19469" t="s">
        <v>4</v>
      </c>
      <c r="B19469" s="4" t="s">
        <v>5</v>
      </c>
      <c r="C19469" s="4" t="s">
        <v>10</v>
      </c>
    </row>
    <row r="19470" spans="1:3">
      <c r="A19470" t="n">
        <v>125785</v>
      </c>
      <c r="B19470" s="17" t="n">
        <v>13</v>
      </c>
      <c r="C19470" s="7" t="n">
        <v>10627</v>
      </c>
    </row>
    <row r="19471" spans="1:3">
      <c r="A19471" t="s">
        <v>4</v>
      </c>
      <c r="B19471" s="4" t="s">
        <v>5</v>
      </c>
      <c r="C19471" s="4" t="s">
        <v>10</v>
      </c>
    </row>
    <row r="19472" spans="1:3">
      <c r="A19472" t="n">
        <v>125788</v>
      </c>
      <c r="B19472" s="17" t="n">
        <v>13</v>
      </c>
      <c r="C19472" s="7" t="n">
        <v>10628</v>
      </c>
    </row>
    <row r="19473" spans="1:3">
      <c r="A19473" t="s">
        <v>4</v>
      </c>
      <c r="B19473" s="4" t="s">
        <v>5</v>
      </c>
      <c r="C19473" s="4" t="s">
        <v>10</v>
      </c>
    </row>
    <row r="19474" spans="1:3">
      <c r="A19474" t="n">
        <v>125791</v>
      </c>
      <c r="B19474" s="17" t="n">
        <v>13</v>
      </c>
      <c r="C19474" s="7" t="n">
        <v>10629</v>
      </c>
    </row>
    <row r="19475" spans="1:3">
      <c r="A19475" t="s">
        <v>4</v>
      </c>
      <c r="B19475" s="4" t="s">
        <v>5</v>
      </c>
      <c r="C19475" s="4" t="s">
        <v>10</v>
      </c>
    </row>
    <row r="19476" spans="1:3">
      <c r="A19476" t="n">
        <v>125794</v>
      </c>
      <c r="B19476" s="17" t="n">
        <v>13</v>
      </c>
      <c r="C19476" s="7" t="n">
        <v>10630</v>
      </c>
    </row>
    <row r="19477" spans="1:3">
      <c r="A19477" t="s">
        <v>4</v>
      </c>
      <c r="B19477" s="4" t="s">
        <v>5</v>
      </c>
      <c r="C19477" s="4" t="s">
        <v>10</v>
      </c>
    </row>
    <row r="19478" spans="1:3">
      <c r="A19478" t="n">
        <v>125797</v>
      </c>
      <c r="B19478" s="17" t="n">
        <v>13</v>
      </c>
      <c r="C19478" s="7" t="n">
        <v>10631</v>
      </c>
    </row>
    <row r="19479" spans="1:3">
      <c r="A19479" t="s">
        <v>4</v>
      </c>
      <c r="B19479" s="4" t="s">
        <v>5</v>
      </c>
      <c r="C19479" s="4" t="s">
        <v>10</v>
      </c>
    </row>
    <row r="19480" spans="1:3">
      <c r="A19480" t="n">
        <v>125800</v>
      </c>
      <c r="B19480" s="17" t="n">
        <v>13</v>
      </c>
      <c r="C19480" s="7" t="n">
        <v>10632</v>
      </c>
    </row>
    <row r="19481" spans="1:3">
      <c r="A19481" t="s">
        <v>4</v>
      </c>
      <c r="B19481" s="4" t="s">
        <v>5</v>
      </c>
      <c r="C19481" s="4" t="s">
        <v>10</v>
      </c>
    </row>
    <row r="19482" spans="1:3">
      <c r="A19482" t="n">
        <v>125803</v>
      </c>
      <c r="B19482" s="17" t="n">
        <v>13</v>
      </c>
      <c r="C19482" s="7" t="n">
        <v>10633</v>
      </c>
    </row>
    <row r="19483" spans="1:3">
      <c r="A19483" t="s">
        <v>4</v>
      </c>
      <c r="B19483" s="4" t="s">
        <v>5</v>
      </c>
      <c r="C19483" s="4" t="s">
        <v>10</v>
      </c>
    </row>
    <row r="19484" spans="1:3">
      <c r="A19484" t="n">
        <v>125806</v>
      </c>
      <c r="B19484" s="17" t="n">
        <v>13</v>
      </c>
      <c r="C19484" s="7" t="n">
        <v>10634</v>
      </c>
    </row>
    <row r="19485" spans="1:3">
      <c r="A19485" t="s">
        <v>4</v>
      </c>
      <c r="B19485" s="4" t="s">
        <v>5</v>
      </c>
      <c r="C19485" s="4" t="s">
        <v>10</v>
      </c>
    </row>
    <row r="19486" spans="1:3">
      <c r="A19486" t="n">
        <v>125809</v>
      </c>
      <c r="B19486" s="17" t="n">
        <v>13</v>
      </c>
      <c r="C19486" s="7" t="n">
        <v>10635</v>
      </c>
    </row>
    <row r="19487" spans="1:3">
      <c r="A19487" t="s">
        <v>4</v>
      </c>
      <c r="B19487" s="4" t="s">
        <v>5</v>
      </c>
      <c r="C19487" s="4" t="s">
        <v>10</v>
      </c>
    </row>
    <row r="19488" spans="1:3">
      <c r="A19488" t="n">
        <v>125812</v>
      </c>
      <c r="B19488" s="17" t="n">
        <v>13</v>
      </c>
      <c r="C19488" s="7" t="n">
        <v>10636</v>
      </c>
    </row>
    <row r="19489" spans="1:3">
      <c r="A19489" t="s">
        <v>4</v>
      </c>
      <c r="B19489" s="4" t="s">
        <v>5</v>
      </c>
      <c r="C19489" s="4" t="s">
        <v>10</v>
      </c>
    </row>
    <row r="19490" spans="1:3">
      <c r="A19490" t="n">
        <v>125815</v>
      </c>
      <c r="B19490" s="17" t="n">
        <v>13</v>
      </c>
      <c r="C19490" s="7" t="n">
        <v>10637</v>
      </c>
    </row>
    <row r="19491" spans="1:3">
      <c r="A19491" t="s">
        <v>4</v>
      </c>
      <c r="B19491" s="4" t="s">
        <v>5</v>
      </c>
      <c r="C19491" s="4" t="s">
        <v>10</v>
      </c>
    </row>
    <row r="19492" spans="1:3">
      <c r="A19492" t="n">
        <v>125818</v>
      </c>
      <c r="B19492" s="17" t="n">
        <v>13</v>
      </c>
      <c r="C19492" s="7" t="n">
        <v>10638</v>
      </c>
    </row>
    <row r="19493" spans="1:3">
      <c r="A19493" t="s">
        <v>4</v>
      </c>
      <c r="B19493" s="4" t="s">
        <v>5</v>
      </c>
      <c r="C19493" s="4" t="s">
        <v>10</v>
      </c>
    </row>
    <row r="19494" spans="1:3">
      <c r="A19494" t="n">
        <v>125821</v>
      </c>
      <c r="B19494" s="17" t="n">
        <v>13</v>
      </c>
      <c r="C19494" s="7" t="n">
        <v>10639</v>
      </c>
    </row>
    <row r="19495" spans="1:3">
      <c r="A19495" t="s">
        <v>4</v>
      </c>
      <c r="B19495" s="4" t="s">
        <v>5</v>
      </c>
      <c r="C19495" s="4" t="s">
        <v>10</v>
      </c>
    </row>
    <row r="19496" spans="1:3">
      <c r="A19496" t="n">
        <v>125824</v>
      </c>
      <c r="B19496" s="17" t="n">
        <v>13</v>
      </c>
      <c r="C19496" s="7" t="n">
        <v>10640</v>
      </c>
    </row>
    <row r="19497" spans="1:3">
      <c r="A19497" t="s">
        <v>4</v>
      </c>
      <c r="B19497" s="4" t="s">
        <v>5</v>
      </c>
      <c r="C19497" s="4" t="s">
        <v>10</v>
      </c>
    </row>
    <row r="19498" spans="1:3">
      <c r="A19498" t="n">
        <v>125827</v>
      </c>
      <c r="B19498" s="17" t="n">
        <v>13</v>
      </c>
      <c r="C19498" s="7" t="n">
        <v>10641</v>
      </c>
    </row>
    <row r="19499" spans="1:3">
      <c r="A19499" t="s">
        <v>4</v>
      </c>
      <c r="B19499" s="4" t="s">
        <v>5</v>
      </c>
      <c r="C19499" s="4" t="s">
        <v>10</v>
      </c>
    </row>
    <row r="19500" spans="1:3">
      <c r="A19500" t="n">
        <v>125830</v>
      </c>
      <c r="B19500" s="17" t="n">
        <v>13</v>
      </c>
      <c r="C19500" s="7" t="n">
        <v>10642</v>
      </c>
    </row>
    <row r="19501" spans="1:3">
      <c r="A19501" t="s">
        <v>4</v>
      </c>
      <c r="B19501" s="4" t="s">
        <v>5</v>
      </c>
      <c r="C19501" s="4" t="s">
        <v>10</v>
      </c>
    </row>
    <row r="19502" spans="1:3">
      <c r="A19502" t="n">
        <v>125833</v>
      </c>
      <c r="B19502" s="17" t="n">
        <v>13</v>
      </c>
      <c r="C19502" s="7" t="n">
        <v>10643</v>
      </c>
    </row>
    <row r="19503" spans="1:3">
      <c r="A19503" t="s">
        <v>4</v>
      </c>
      <c r="B19503" s="4" t="s">
        <v>5</v>
      </c>
      <c r="C19503" s="4" t="s">
        <v>10</v>
      </c>
    </row>
    <row r="19504" spans="1:3">
      <c r="A19504" t="n">
        <v>125836</v>
      </c>
      <c r="B19504" s="17" t="n">
        <v>13</v>
      </c>
      <c r="C19504" s="7" t="n">
        <v>10644</v>
      </c>
    </row>
    <row r="19505" spans="1:3">
      <c r="A19505" t="s">
        <v>4</v>
      </c>
      <c r="B19505" s="4" t="s">
        <v>5</v>
      </c>
      <c r="C19505" s="4" t="s">
        <v>10</v>
      </c>
    </row>
    <row r="19506" spans="1:3">
      <c r="A19506" t="n">
        <v>125839</v>
      </c>
      <c r="B19506" s="17" t="n">
        <v>13</v>
      </c>
      <c r="C19506" s="7" t="n">
        <v>10645</v>
      </c>
    </row>
    <row r="19507" spans="1:3">
      <c r="A19507" t="s">
        <v>4</v>
      </c>
      <c r="B19507" s="4" t="s">
        <v>5</v>
      </c>
      <c r="C19507" s="4" t="s">
        <v>10</v>
      </c>
    </row>
    <row r="19508" spans="1:3">
      <c r="A19508" t="n">
        <v>125842</v>
      </c>
      <c r="B19508" s="17" t="n">
        <v>13</v>
      </c>
      <c r="C19508" s="7" t="n">
        <v>10646</v>
      </c>
    </row>
    <row r="19509" spans="1:3">
      <c r="A19509" t="s">
        <v>4</v>
      </c>
      <c r="B19509" s="4" t="s">
        <v>5</v>
      </c>
      <c r="C19509" s="4" t="s">
        <v>10</v>
      </c>
    </row>
    <row r="19510" spans="1:3">
      <c r="A19510" t="n">
        <v>125845</v>
      </c>
      <c r="B19510" s="17" t="n">
        <v>13</v>
      </c>
      <c r="C19510" s="7" t="n">
        <v>10647</v>
      </c>
    </row>
    <row r="19511" spans="1:3">
      <c r="A19511" t="s">
        <v>4</v>
      </c>
      <c r="B19511" s="4" t="s">
        <v>5</v>
      </c>
      <c r="C19511" s="4" t="s">
        <v>10</v>
      </c>
    </row>
    <row r="19512" spans="1:3">
      <c r="A19512" t="n">
        <v>125848</v>
      </c>
      <c r="B19512" s="17" t="n">
        <v>13</v>
      </c>
      <c r="C19512" s="7" t="n">
        <v>10648</v>
      </c>
    </row>
    <row r="19513" spans="1:3">
      <c r="A19513" t="s">
        <v>4</v>
      </c>
      <c r="B19513" s="4" t="s">
        <v>5</v>
      </c>
      <c r="C19513" s="4" t="s">
        <v>10</v>
      </c>
    </row>
    <row r="19514" spans="1:3">
      <c r="A19514" t="n">
        <v>125851</v>
      </c>
      <c r="B19514" s="17" t="n">
        <v>13</v>
      </c>
      <c r="C19514" s="7" t="n">
        <v>10649</v>
      </c>
    </row>
    <row r="19515" spans="1:3">
      <c r="A19515" t="s">
        <v>4</v>
      </c>
      <c r="B19515" s="4" t="s">
        <v>5</v>
      </c>
      <c r="C19515" s="4" t="s">
        <v>10</v>
      </c>
    </row>
    <row r="19516" spans="1:3">
      <c r="A19516" t="n">
        <v>125854</v>
      </c>
      <c r="B19516" s="17" t="n">
        <v>13</v>
      </c>
      <c r="C19516" s="7" t="n">
        <v>10650</v>
      </c>
    </row>
    <row r="19517" spans="1:3">
      <c r="A19517" t="s">
        <v>4</v>
      </c>
      <c r="B19517" s="4" t="s">
        <v>5</v>
      </c>
      <c r="C19517" s="4" t="s">
        <v>10</v>
      </c>
    </row>
    <row r="19518" spans="1:3">
      <c r="A19518" t="n">
        <v>125857</v>
      </c>
      <c r="B19518" s="17" t="n">
        <v>13</v>
      </c>
      <c r="C19518" s="7" t="n">
        <v>10651</v>
      </c>
    </row>
    <row r="19519" spans="1:3">
      <c r="A19519" t="s">
        <v>4</v>
      </c>
      <c r="B19519" s="4" t="s">
        <v>5</v>
      </c>
      <c r="C19519" s="4" t="s">
        <v>10</v>
      </c>
    </row>
    <row r="19520" spans="1:3">
      <c r="A19520" t="n">
        <v>125860</v>
      </c>
      <c r="B19520" s="17" t="n">
        <v>13</v>
      </c>
      <c r="C19520" s="7" t="n">
        <v>10652</v>
      </c>
    </row>
    <row r="19521" spans="1:3">
      <c r="A19521" t="s">
        <v>4</v>
      </c>
      <c r="B19521" s="4" t="s">
        <v>5</v>
      </c>
      <c r="C19521" s="4" t="s">
        <v>10</v>
      </c>
    </row>
    <row r="19522" spans="1:3">
      <c r="A19522" t="n">
        <v>125863</v>
      </c>
      <c r="B19522" s="17" t="n">
        <v>13</v>
      </c>
      <c r="C19522" s="7" t="n">
        <v>10653</v>
      </c>
    </row>
    <row r="19523" spans="1:3">
      <c r="A19523" t="s">
        <v>4</v>
      </c>
      <c r="B19523" s="4" t="s">
        <v>5</v>
      </c>
      <c r="C19523" s="4" t="s">
        <v>10</v>
      </c>
    </row>
    <row r="19524" spans="1:3">
      <c r="A19524" t="n">
        <v>125866</v>
      </c>
      <c r="B19524" s="17" t="n">
        <v>13</v>
      </c>
      <c r="C19524" s="7" t="n">
        <v>10654</v>
      </c>
    </row>
    <row r="19525" spans="1:3">
      <c r="A19525" t="s">
        <v>4</v>
      </c>
      <c r="B19525" s="4" t="s">
        <v>5</v>
      </c>
      <c r="C19525" s="4" t="s">
        <v>10</v>
      </c>
    </row>
    <row r="19526" spans="1:3">
      <c r="A19526" t="n">
        <v>125869</v>
      </c>
      <c r="B19526" s="17" t="n">
        <v>13</v>
      </c>
      <c r="C19526" s="7" t="n">
        <v>10655</v>
      </c>
    </row>
    <row r="19527" spans="1:3">
      <c r="A19527" t="s">
        <v>4</v>
      </c>
      <c r="B19527" s="4" t="s">
        <v>5</v>
      </c>
      <c r="C19527" s="4" t="s">
        <v>10</v>
      </c>
    </row>
    <row r="19528" spans="1:3">
      <c r="A19528" t="n">
        <v>125872</v>
      </c>
      <c r="B19528" s="17" t="n">
        <v>13</v>
      </c>
      <c r="C19528" s="7" t="n">
        <v>10656</v>
      </c>
    </row>
    <row r="19529" spans="1:3">
      <c r="A19529" t="s">
        <v>4</v>
      </c>
      <c r="B19529" s="4" t="s">
        <v>5</v>
      </c>
      <c r="C19529" s="4" t="s">
        <v>10</v>
      </c>
    </row>
    <row r="19530" spans="1:3">
      <c r="A19530" t="n">
        <v>125875</v>
      </c>
      <c r="B19530" s="17" t="n">
        <v>13</v>
      </c>
      <c r="C19530" s="7" t="n">
        <v>10657</v>
      </c>
    </row>
    <row r="19531" spans="1:3">
      <c r="A19531" t="s">
        <v>4</v>
      </c>
      <c r="B19531" s="4" t="s">
        <v>5</v>
      </c>
      <c r="C19531" s="4" t="s">
        <v>10</v>
      </c>
    </row>
    <row r="19532" spans="1:3">
      <c r="A19532" t="n">
        <v>125878</v>
      </c>
      <c r="B19532" s="17" t="n">
        <v>13</v>
      </c>
      <c r="C19532" s="7" t="n">
        <v>10658</v>
      </c>
    </row>
    <row r="19533" spans="1:3">
      <c r="A19533" t="s">
        <v>4</v>
      </c>
      <c r="B19533" s="4" t="s">
        <v>5</v>
      </c>
      <c r="C19533" s="4" t="s">
        <v>10</v>
      </c>
    </row>
    <row r="19534" spans="1:3">
      <c r="A19534" t="n">
        <v>125881</v>
      </c>
      <c r="B19534" s="17" t="n">
        <v>13</v>
      </c>
      <c r="C19534" s="7" t="n">
        <v>10659</v>
      </c>
    </row>
    <row r="19535" spans="1:3">
      <c r="A19535" t="s">
        <v>4</v>
      </c>
      <c r="B19535" s="4" t="s">
        <v>5</v>
      </c>
      <c r="C19535" s="4" t="s">
        <v>10</v>
      </c>
    </row>
    <row r="19536" spans="1:3">
      <c r="A19536" t="n">
        <v>125884</v>
      </c>
      <c r="B19536" s="17" t="n">
        <v>13</v>
      </c>
      <c r="C19536" s="7" t="n">
        <v>10660</v>
      </c>
    </row>
    <row r="19537" spans="1:3">
      <c r="A19537" t="s">
        <v>4</v>
      </c>
      <c r="B19537" s="4" t="s">
        <v>5</v>
      </c>
      <c r="C19537" s="4" t="s">
        <v>10</v>
      </c>
    </row>
    <row r="19538" spans="1:3">
      <c r="A19538" t="n">
        <v>125887</v>
      </c>
      <c r="B19538" s="17" t="n">
        <v>13</v>
      </c>
      <c r="C19538" s="7" t="n">
        <v>10662</v>
      </c>
    </row>
    <row r="19539" spans="1:3">
      <c r="A19539" t="s">
        <v>4</v>
      </c>
      <c r="B19539" s="4" t="s">
        <v>5</v>
      </c>
      <c r="C19539" s="4" t="s">
        <v>10</v>
      </c>
    </row>
    <row r="19540" spans="1:3">
      <c r="A19540" t="n">
        <v>125890</v>
      </c>
      <c r="B19540" s="17" t="n">
        <v>13</v>
      </c>
      <c r="C19540" s="7" t="n">
        <v>10663</v>
      </c>
    </row>
    <row r="19541" spans="1:3">
      <c r="A19541" t="s">
        <v>4</v>
      </c>
      <c r="B19541" s="4" t="s">
        <v>5</v>
      </c>
      <c r="C19541" s="4" t="s">
        <v>10</v>
      </c>
    </row>
    <row r="19542" spans="1:3">
      <c r="A19542" t="n">
        <v>125893</v>
      </c>
      <c r="B19542" s="17" t="n">
        <v>13</v>
      </c>
      <c r="C19542" s="7" t="n">
        <v>10664</v>
      </c>
    </row>
    <row r="19543" spans="1:3">
      <c r="A19543" t="s">
        <v>4</v>
      </c>
      <c r="B19543" s="4" t="s">
        <v>5</v>
      </c>
      <c r="C19543" s="4" t="s">
        <v>10</v>
      </c>
    </row>
    <row r="19544" spans="1:3">
      <c r="A19544" t="n">
        <v>125896</v>
      </c>
      <c r="B19544" s="17" t="n">
        <v>13</v>
      </c>
      <c r="C19544" s="7" t="n">
        <v>10665</v>
      </c>
    </row>
    <row r="19545" spans="1:3">
      <c r="A19545" t="s">
        <v>4</v>
      </c>
      <c r="B19545" s="4" t="s">
        <v>5</v>
      </c>
      <c r="C19545" s="4" t="s">
        <v>10</v>
      </c>
    </row>
    <row r="19546" spans="1:3">
      <c r="A19546" t="n">
        <v>125899</v>
      </c>
      <c r="B19546" s="17" t="n">
        <v>13</v>
      </c>
      <c r="C19546" s="7" t="n">
        <v>10666</v>
      </c>
    </row>
    <row r="19547" spans="1:3">
      <c r="A19547" t="s">
        <v>4</v>
      </c>
      <c r="B19547" s="4" t="s">
        <v>5</v>
      </c>
      <c r="C19547" s="4" t="s">
        <v>10</v>
      </c>
    </row>
    <row r="19548" spans="1:3">
      <c r="A19548" t="n">
        <v>125902</v>
      </c>
      <c r="B19548" s="17" t="n">
        <v>13</v>
      </c>
      <c r="C19548" s="7" t="n">
        <v>10667</v>
      </c>
    </row>
    <row r="19549" spans="1:3">
      <c r="A19549" t="s">
        <v>4</v>
      </c>
      <c r="B19549" s="4" t="s">
        <v>5</v>
      </c>
      <c r="C19549" s="4" t="s">
        <v>10</v>
      </c>
    </row>
    <row r="19550" spans="1:3">
      <c r="A19550" t="n">
        <v>125905</v>
      </c>
      <c r="B19550" s="17" t="n">
        <v>13</v>
      </c>
      <c r="C19550" s="7" t="n">
        <v>10668</v>
      </c>
    </row>
    <row r="19551" spans="1:3">
      <c r="A19551" t="s">
        <v>4</v>
      </c>
      <c r="B19551" s="4" t="s">
        <v>5</v>
      </c>
      <c r="C19551" s="4" t="s">
        <v>10</v>
      </c>
    </row>
    <row r="19552" spans="1:3">
      <c r="A19552" t="n">
        <v>125908</v>
      </c>
      <c r="B19552" s="17" t="n">
        <v>13</v>
      </c>
      <c r="C19552" s="7" t="n">
        <v>10669</v>
      </c>
    </row>
    <row r="19553" spans="1:3">
      <c r="A19553" t="s">
        <v>4</v>
      </c>
      <c r="B19553" s="4" t="s">
        <v>5</v>
      </c>
      <c r="C19553" s="4" t="s">
        <v>10</v>
      </c>
    </row>
    <row r="19554" spans="1:3">
      <c r="A19554" t="n">
        <v>125911</v>
      </c>
      <c r="B19554" s="17" t="n">
        <v>13</v>
      </c>
      <c r="C19554" s="7" t="n">
        <v>10670</v>
      </c>
    </row>
    <row r="19555" spans="1:3">
      <c r="A19555" t="s">
        <v>4</v>
      </c>
      <c r="B19555" s="4" t="s">
        <v>5</v>
      </c>
      <c r="C19555" s="4" t="s">
        <v>10</v>
      </c>
    </row>
    <row r="19556" spans="1:3">
      <c r="A19556" t="n">
        <v>125914</v>
      </c>
      <c r="B19556" s="17" t="n">
        <v>13</v>
      </c>
      <c r="C19556" s="7" t="n">
        <v>10671</v>
      </c>
    </row>
    <row r="19557" spans="1:3">
      <c r="A19557" t="s">
        <v>4</v>
      </c>
      <c r="B19557" s="4" t="s">
        <v>5</v>
      </c>
      <c r="C19557" s="4" t="s">
        <v>10</v>
      </c>
    </row>
    <row r="19558" spans="1:3">
      <c r="A19558" t="n">
        <v>125917</v>
      </c>
      <c r="B19558" s="17" t="n">
        <v>13</v>
      </c>
      <c r="C19558" s="7" t="n">
        <v>10672</v>
      </c>
    </row>
    <row r="19559" spans="1:3">
      <c r="A19559" t="s">
        <v>4</v>
      </c>
      <c r="B19559" s="4" t="s">
        <v>5</v>
      </c>
      <c r="C19559" s="4" t="s">
        <v>10</v>
      </c>
    </row>
    <row r="19560" spans="1:3">
      <c r="A19560" t="n">
        <v>125920</v>
      </c>
      <c r="B19560" s="17" t="n">
        <v>13</v>
      </c>
      <c r="C19560" s="7" t="n">
        <v>10673</v>
      </c>
    </row>
    <row r="19561" spans="1:3">
      <c r="A19561" t="s">
        <v>4</v>
      </c>
      <c r="B19561" s="4" t="s">
        <v>5</v>
      </c>
      <c r="C19561" s="4" t="s">
        <v>10</v>
      </c>
    </row>
    <row r="19562" spans="1:3">
      <c r="A19562" t="n">
        <v>125923</v>
      </c>
      <c r="B19562" s="17" t="n">
        <v>13</v>
      </c>
      <c r="C19562" s="7" t="n">
        <v>10674</v>
      </c>
    </row>
    <row r="19563" spans="1:3">
      <c r="A19563" t="s">
        <v>4</v>
      </c>
      <c r="B19563" s="4" t="s">
        <v>5</v>
      </c>
      <c r="C19563" s="4" t="s">
        <v>10</v>
      </c>
    </row>
    <row r="19564" spans="1:3">
      <c r="A19564" t="n">
        <v>125926</v>
      </c>
      <c r="B19564" s="17" t="n">
        <v>13</v>
      </c>
      <c r="C19564" s="7" t="n">
        <v>10675</v>
      </c>
    </row>
    <row r="19565" spans="1:3">
      <c r="A19565" t="s">
        <v>4</v>
      </c>
      <c r="B19565" s="4" t="s">
        <v>5</v>
      </c>
      <c r="C19565" s="4" t="s">
        <v>10</v>
      </c>
    </row>
    <row r="19566" spans="1:3">
      <c r="A19566" t="n">
        <v>125929</v>
      </c>
      <c r="B19566" s="17" t="n">
        <v>13</v>
      </c>
      <c r="C19566" s="7" t="n">
        <v>10676</v>
      </c>
    </row>
    <row r="19567" spans="1:3">
      <c r="A19567" t="s">
        <v>4</v>
      </c>
      <c r="B19567" s="4" t="s">
        <v>5</v>
      </c>
      <c r="C19567" s="4" t="s">
        <v>10</v>
      </c>
    </row>
    <row r="19568" spans="1:3">
      <c r="A19568" t="n">
        <v>125932</v>
      </c>
      <c r="B19568" s="17" t="n">
        <v>13</v>
      </c>
      <c r="C19568" s="7" t="n">
        <v>10677</v>
      </c>
    </row>
    <row r="19569" spans="1:3">
      <c r="A19569" t="s">
        <v>4</v>
      </c>
      <c r="B19569" s="4" t="s">
        <v>5</v>
      </c>
      <c r="C19569" s="4" t="s">
        <v>10</v>
      </c>
    </row>
    <row r="19570" spans="1:3">
      <c r="A19570" t="n">
        <v>125935</v>
      </c>
      <c r="B19570" s="17" t="n">
        <v>13</v>
      </c>
      <c r="C19570" s="7" t="n">
        <v>10678</v>
      </c>
    </row>
    <row r="19571" spans="1:3">
      <c r="A19571" t="s">
        <v>4</v>
      </c>
      <c r="B19571" s="4" t="s">
        <v>5</v>
      </c>
      <c r="C19571" s="4" t="s">
        <v>10</v>
      </c>
    </row>
    <row r="19572" spans="1:3">
      <c r="A19572" t="n">
        <v>125938</v>
      </c>
      <c r="B19572" s="17" t="n">
        <v>13</v>
      </c>
      <c r="C19572" s="7" t="n">
        <v>10679</v>
      </c>
    </row>
    <row r="19573" spans="1:3">
      <c r="A19573" t="s">
        <v>4</v>
      </c>
      <c r="B19573" s="4" t="s">
        <v>5</v>
      </c>
      <c r="C19573" s="4" t="s">
        <v>10</v>
      </c>
    </row>
    <row r="19574" spans="1:3">
      <c r="A19574" t="n">
        <v>125941</v>
      </c>
      <c r="B19574" s="17" t="n">
        <v>13</v>
      </c>
      <c r="C19574" s="7" t="n">
        <v>10680</v>
      </c>
    </row>
    <row r="19575" spans="1:3">
      <c r="A19575" t="s">
        <v>4</v>
      </c>
      <c r="B19575" s="4" t="s">
        <v>5</v>
      </c>
      <c r="C19575" s="4" t="s">
        <v>10</v>
      </c>
    </row>
    <row r="19576" spans="1:3">
      <c r="A19576" t="n">
        <v>125944</v>
      </c>
      <c r="B19576" s="17" t="n">
        <v>13</v>
      </c>
      <c r="C19576" s="7" t="n">
        <v>10681</v>
      </c>
    </row>
    <row r="19577" spans="1:3">
      <c r="A19577" t="s">
        <v>4</v>
      </c>
      <c r="B19577" s="4" t="s">
        <v>5</v>
      </c>
      <c r="C19577" s="4" t="s">
        <v>10</v>
      </c>
    </row>
    <row r="19578" spans="1:3">
      <c r="A19578" t="n">
        <v>125947</v>
      </c>
      <c r="B19578" s="17" t="n">
        <v>13</v>
      </c>
      <c r="C19578" s="7" t="n">
        <v>10682</v>
      </c>
    </row>
    <row r="19579" spans="1:3">
      <c r="A19579" t="s">
        <v>4</v>
      </c>
      <c r="B19579" s="4" t="s">
        <v>5</v>
      </c>
      <c r="C19579" s="4" t="s">
        <v>10</v>
      </c>
    </row>
    <row r="19580" spans="1:3">
      <c r="A19580" t="n">
        <v>125950</v>
      </c>
      <c r="B19580" s="17" t="n">
        <v>13</v>
      </c>
      <c r="C19580" s="7" t="n">
        <v>10683</v>
      </c>
    </row>
    <row r="19581" spans="1:3">
      <c r="A19581" t="s">
        <v>4</v>
      </c>
      <c r="B19581" s="4" t="s">
        <v>5</v>
      </c>
      <c r="C19581" s="4" t="s">
        <v>10</v>
      </c>
    </row>
    <row r="19582" spans="1:3">
      <c r="A19582" t="n">
        <v>125953</v>
      </c>
      <c r="B19582" s="17" t="n">
        <v>13</v>
      </c>
      <c r="C19582" s="7" t="n">
        <v>10684</v>
      </c>
    </row>
    <row r="19583" spans="1:3">
      <c r="A19583" t="s">
        <v>4</v>
      </c>
      <c r="B19583" s="4" t="s">
        <v>5</v>
      </c>
      <c r="C19583" s="4" t="s">
        <v>10</v>
      </c>
    </row>
    <row r="19584" spans="1:3">
      <c r="A19584" t="n">
        <v>125956</v>
      </c>
      <c r="B19584" s="17" t="n">
        <v>13</v>
      </c>
      <c r="C19584" s="7" t="n">
        <v>10685</v>
      </c>
    </row>
    <row r="19585" spans="1:3">
      <c r="A19585" t="s">
        <v>4</v>
      </c>
      <c r="B19585" s="4" t="s">
        <v>5</v>
      </c>
      <c r="C19585" s="4" t="s">
        <v>10</v>
      </c>
    </row>
    <row r="19586" spans="1:3">
      <c r="A19586" t="n">
        <v>125959</v>
      </c>
      <c r="B19586" s="17" t="n">
        <v>13</v>
      </c>
      <c r="C19586" s="7" t="n">
        <v>10686</v>
      </c>
    </row>
    <row r="19587" spans="1:3">
      <c r="A19587" t="s">
        <v>4</v>
      </c>
      <c r="B19587" s="4" t="s">
        <v>5</v>
      </c>
      <c r="C19587" s="4" t="s">
        <v>10</v>
      </c>
    </row>
    <row r="19588" spans="1:3">
      <c r="A19588" t="n">
        <v>125962</v>
      </c>
      <c r="B19588" s="17" t="n">
        <v>13</v>
      </c>
      <c r="C19588" s="7" t="n">
        <v>10687</v>
      </c>
    </row>
    <row r="19589" spans="1:3">
      <c r="A19589" t="s">
        <v>4</v>
      </c>
      <c r="B19589" s="4" t="s">
        <v>5</v>
      </c>
      <c r="C19589" s="4" t="s">
        <v>10</v>
      </c>
    </row>
    <row r="19590" spans="1:3">
      <c r="A19590" t="n">
        <v>125965</v>
      </c>
      <c r="B19590" s="17" t="n">
        <v>13</v>
      </c>
      <c r="C19590" s="7" t="n">
        <v>10688</v>
      </c>
    </row>
    <row r="19591" spans="1:3">
      <c r="A19591" t="s">
        <v>4</v>
      </c>
      <c r="B19591" s="4" t="s">
        <v>5</v>
      </c>
      <c r="C19591" s="4" t="s">
        <v>10</v>
      </c>
    </row>
    <row r="19592" spans="1:3">
      <c r="A19592" t="n">
        <v>125968</v>
      </c>
      <c r="B19592" s="17" t="n">
        <v>13</v>
      </c>
      <c r="C19592" s="7" t="n">
        <v>10689</v>
      </c>
    </row>
    <row r="19593" spans="1:3">
      <c r="A19593" t="s">
        <v>4</v>
      </c>
      <c r="B19593" s="4" t="s">
        <v>5</v>
      </c>
      <c r="C19593" s="4" t="s">
        <v>10</v>
      </c>
    </row>
    <row r="19594" spans="1:3">
      <c r="A19594" t="n">
        <v>125971</v>
      </c>
      <c r="B19594" s="17" t="n">
        <v>13</v>
      </c>
      <c r="C19594" s="7" t="n">
        <v>10690</v>
      </c>
    </row>
    <row r="19595" spans="1:3">
      <c r="A19595" t="s">
        <v>4</v>
      </c>
      <c r="B19595" s="4" t="s">
        <v>5</v>
      </c>
      <c r="C19595" s="4" t="s">
        <v>10</v>
      </c>
    </row>
    <row r="19596" spans="1:3">
      <c r="A19596" t="n">
        <v>125974</v>
      </c>
      <c r="B19596" s="17" t="n">
        <v>13</v>
      </c>
      <c r="C19596" s="7" t="n">
        <v>10691</v>
      </c>
    </row>
    <row r="19597" spans="1:3">
      <c r="A19597" t="s">
        <v>4</v>
      </c>
      <c r="B19597" s="4" t="s">
        <v>5</v>
      </c>
      <c r="C19597" s="4" t="s">
        <v>10</v>
      </c>
    </row>
    <row r="19598" spans="1:3">
      <c r="A19598" t="n">
        <v>125977</v>
      </c>
      <c r="B19598" s="17" t="n">
        <v>13</v>
      </c>
      <c r="C19598" s="7" t="n">
        <v>10692</v>
      </c>
    </row>
    <row r="19599" spans="1:3">
      <c r="A19599" t="s">
        <v>4</v>
      </c>
      <c r="B19599" s="4" t="s">
        <v>5</v>
      </c>
      <c r="C19599" s="4" t="s">
        <v>10</v>
      </c>
    </row>
    <row r="19600" spans="1:3">
      <c r="A19600" t="n">
        <v>125980</v>
      </c>
      <c r="B19600" s="17" t="n">
        <v>13</v>
      </c>
      <c r="C19600" s="7" t="n">
        <v>10693</v>
      </c>
    </row>
    <row r="19601" spans="1:3">
      <c r="A19601" t="s">
        <v>4</v>
      </c>
      <c r="B19601" s="4" t="s">
        <v>5</v>
      </c>
      <c r="C19601" s="4" t="s">
        <v>10</v>
      </c>
    </row>
    <row r="19602" spans="1:3">
      <c r="A19602" t="n">
        <v>125983</v>
      </c>
      <c r="B19602" s="17" t="n">
        <v>13</v>
      </c>
      <c r="C19602" s="7" t="n">
        <v>10694</v>
      </c>
    </row>
    <row r="19603" spans="1:3">
      <c r="A19603" t="s">
        <v>4</v>
      </c>
      <c r="B19603" s="4" t="s">
        <v>5</v>
      </c>
      <c r="C19603" s="4" t="s">
        <v>10</v>
      </c>
    </row>
    <row r="19604" spans="1:3">
      <c r="A19604" t="n">
        <v>125986</v>
      </c>
      <c r="B19604" s="17" t="n">
        <v>13</v>
      </c>
      <c r="C19604" s="7" t="n">
        <v>10695</v>
      </c>
    </row>
    <row r="19605" spans="1:3">
      <c r="A19605" t="s">
        <v>4</v>
      </c>
      <c r="B19605" s="4" t="s">
        <v>5</v>
      </c>
      <c r="C19605" s="4" t="s">
        <v>10</v>
      </c>
    </row>
    <row r="19606" spans="1:3">
      <c r="A19606" t="n">
        <v>125989</v>
      </c>
      <c r="B19606" s="17" t="n">
        <v>13</v>
      </c>
      <c r="C19606" s="7" t="n">
        <v>10696</v>
      </c>
    </row>
    <row r="19607" spans="1:3">
      <c r="A19607" t="s">
        <v>4</v>
      </c>
      <c r="B19607" s="4" t="s">
        <v>5</v>
      </c>
      <c r="C19607" s="4" t="s">
        <v>10</v>
      </c>
    </row>
    <row r="19608" spans="1:3">
      <c r="A19608" t="n">
        <v>125992</v>
      </c>
      <c r="B19608" s="17" t="n">
        <v>13</v>
      </c>
      <c r="C19608" s="7" t="n">
        <v>10697</v>
      </c>
    </row>
    <row r="19609" spans="1:3">
      <c r="A19609" t="s">
        <v>4</v>
      </c>
      <c r="B19609" s="4" t="s">
        <v>5</v>
      </c>
      <c r="C19609" s="4" t="s">
        <v>10</v>
      </c>
    </row>
    <row r="19610" spans="1:3">
      <c r="A19610" t="n">
        <v>125995</v>
      </c>
      <c r="B19610" s="17" t="n">
        <v>13</v>
      </c>
      <c r="C19610" s="7" t="n">
        <v>10698</v>
      </c>
    </row>
    <row r="19611" spans="1:3">
      <c r="A19611" t="s">
        <v>4</v>
      </c>
      <c r="B19611" s="4" t="s">
        <v>5</v>
      </c>
      <c r="C19611" s="4" t="s">
        <v>10</v>
      </c>
    </row>
    <row r="19612" spans="1:3">
      <c r="A19612" t="n">
        <v>125998</v>
      </c>
      <c r="B19612" s="17" t="n">
        <v>13</v>
      </c>
      <c r="C19612" s="7" t="n">
        <v>10699</v>
      </c>
    </row>
    <row r="19613" spans="1:3">
      <c r="A19613" t="s">
        <v>4</v>
      </c>
      <c r="B19613" s="4" t="s">
        <v>5</v>
      </c>
      <c r="C19613" s="4" t="s">
        <v>10</v>
      </c>
    </row>
    <row r="19614" spans="1:3">
      <c r="A19614" t="n">
        <v>126001</v>
      </c>
      <c r="B19614" s="17" t="n">
        <v>13</v>
      </c>
      <c r="C19614" s="7" t="n">
        <v>10700</v>
      </c>
    </row>
    <row r="19615" spans="1:3">
      <c r="A19615" t="s">
        <v>4</v>
      </c>
      <c r="B19615" s="4" t="s">
        <v>5</v>
      </c>
      <c r="C19615" s="4" t="s">
        <v>10</v>
      </c>
    </row>
    <row r="19616" spans="1:3">
      <c r="A19616" t="n">
        <v>126004</v>
      </c>
      <c r="B19616" s="17" t="n">
        <v>13</v>
      </c>
      <c r="C19616" s="7" t="n">
        <v>10701</v>
      </c>
    </row>
    <row r="19617" spans="1:3">
      <c r="A19617" t="s">
        <v>4</v>
      </c>
      <c r="B19617" s="4" t="s">
        <v>5</v>
      </c>
      <c r="C19617" s="4" t="s">
        <v>10</v>
      </c>
    </row>
    <row r="19618" spans="1:3">
      <c r="A19618" t="n">
        <v>126007</v>
      </c>
      <c r="B19618" s="17" t="n">
        <v>13</v>
      </c>
      <c r="C19618" s="7" t="n">
        <v>10702</v>
      </c>
    </row>
    <row r="19619" spans="1:3">
      <c r="A19619" t="s">
        <v>4</v>
      </c>
      <c r="B19619" s="4" t="s">
        <v>5</v>
      </c>
      <c r="C19619" s="4" t="s">
        <v>10</v>
      </c>
    </row>
    <row r="19620" spans="1:3">
      <c r="A19620" t="n">
        <v>126010</v>
      </c>
      <c r="B19620" s="17" t="n">
        <v>13</v>
      </c>
      <c r="C19620" s="7" t="n">
        <v>10703</v>
      </c>
    </row>
    <row r="19621" spans="1:3">
      <c r="A19621" t="s">
        <v>4</v>
      </c>
      <c r="B19621" s="4" t="s">
        <v>5</v>
      </c>
      <c r="C19621" s="4" t="s">
        <v>10</v>
      </c>
    </row>
    <row r="19622" spans="1:3">
      <c r="A19622" t="n">
        <v>126013</v>
      </c>
      <c r="B19622" s="17" t="n">
        <v>13</v>
      </c>
      <c r="C19622" s="7" t="n">
        <v>10704</v>
      </c>
    </row>
    <row r="19623" spans="1:3">
      <c r="A19623" t="s">
        <v>4</v>
      </c>
      <c r="B19623" s="4" t="s">
        <v>5</v>
      </c>
      <c r="C19623" s="4" t="s">
        <v>10</v>
      </c>
    </row>
    <row r="19624" spans="1:3">
      <c r="A19624" t="n">
        <v>126016</v>
      </c>
      <c r="B19624" s="17" t="n">
        <v>13</v>
      </c>
      <c r="C19624" s="7" t="n">
        <v>10705</v>
      </c>
    </row>
    <row r="19625" spans="1:3">
      <c r="A19625" t="s">
        <v>4</v>
      </c>
      <c r="B19625" s="4" t="s">
        <v>5</v>
      </c>
      <c r="C19625" s="4" t="s">
        <v>10</v>
      </c>
    </row>
    <row r="19626" spans="1:3">
      <c r="A19626" t="n">
        <v>126019</v>
      </c>
      <c r="B19626" s="17" t="n">
        <v>13</v>
      </c>
      <c r="C19626" s="7" t="n">
        <v>10706</v>
      </c>
    </row>
    <row r="19627" spans="1:3">
      <c r="A19627" t="s">
        <v>4</v>
      </c>
      <c r="B19627" s="4" t="s">
        <v>5</v>
      </c>
      <c r="C19627" s="4" t="s">
        <v>10</v>
      </c>
    </row>
    <row r="19628" spans="1:3">
      <c r="A19628" t="n">
        <v>126022</v>
      </c>
      <c r="B19628" s="17" t="n">
        <v>13</v>
      </c>
      <c r="C19628" s="7" t="n">
        <v>10707</v>
      </c>
    </row>
    <row r="19629" spans="1:3">
      <c r="A19629" t="s">
        <v>4</v>
      </c>
      <c r="B19629" s="4" t="s">
        <v>5</v>
      </c>
      <c r="C19629" s="4" t="s">
        <v>10</v>
      </c>
    </row>
    <row r="19630" spans="1:3">
      <c r="A19630" t="n">
        <v>126025</v>
      </c>
      <c r="B19630" s="17" t="n">
        <v>13</v>
      </c>
      <c r="C19630" s="7" t="n">
        <v>10708</v>
      </c>
    </row>
    <row r="19631" spans="1:3">
      <c r="A19631" t="s">
        <v>4</v>
      </c>
      <c r="B19631" s="4" t="s">
        <v>5</v>
      </c>
      <c r="C19631" s="4" t="s">
        <v>10</v>
      </c>
    </row>
    <row r="19632" spans="1:3">
      <c r="A19632" t="n">
        <v>126028</v>
      </c>
      <c r="B19632" s="17" t="n">
        <v>13</v>
      </c>
      <c r="C19632" s="7" t="n">
        <v>10709</v>
      </c>
    </row>
    <row r="19633" spans="1:3">
      <c r="A19633" t="s">
        <v>4</v>
      </c>
      <c r="B19633" s="4" t="s">
        <v>5</v>
      </c>
      <c r="C19633" s="4" t="s">
        <v>10</v>
      </c>
    </row>
    <row r="19634" spans="1:3">
      <c r="A19634" t="n">
        <v>126031</v>
      </c>
      <c r="B19634" s="17" t="n">
        <v>13</v>
      </c>
      <c r="C19634" s="7" t="n">
        <v>10710</v>
      </c>
    </row>
    <row r="19635" spans="1:3">
      <c r="A19635" t="s">
        <v>4</v>
      </c>
      <c r="B19635" s="4" t="s">
        <v>5</v>
      </c>
      <c r="C19635" s="4" t="s">
        <v>10</v>
      </c>
    </row>
    <row r="19636" spans="1:3">
      <c r="A19636" t="n">
        <v>126034</v>
      </c>
      <c r="B19636" s="17" t="n">
        <v>13</v>
      </c>
      <c r="C19636" s="7" t="n">
        <v>10711</v>
      </c>
    </row>
    <row r="19637" spans="1:3">
      <c r="A19637" t="s">
        <v>4</v>
      </c>
      <c r="B19637" s="4" t="s">
        <v>5</v>
      </c>
      <c r="C19637" s="4" t="s">
        <v>10</v>
      </c>
    </row>
    <row r="19638" spans="1:3">
      <c r="A19638" t="n">
        <v>126037</v>
      </c>
      <c r="B19638" s="17" t="n">
        <v>13</v>
      </c>
      <c r="C19638" s="7" t="n">
        <v>10712</v>
      </c>
    </row>
    <row r="19639" spans="1:3">
      <c r="A19639" t="s">
        <v>4</v>
      </c>
      <c r="B19639" s="4" t="s">
        <v>5</v>
      </c>
    </row>
    <row r="19640" spans="1:3">
      <c r="A19640" t="n">
        <v>126040</v>
      </c>
      <c r="B19640" s="5" t="n">
        <v>1</v>
      </c>
    </row>
    <row r="19641" spans="1:3" s="3" customFormat="1" customHeight="0">
      <c r="A19641" s="3" t="s">
        <v>2</v>
      </c>
      <c r="B19641" s="3" t="s">
        <v>1668</v>
      </c>
    </row>
    <row r="19642" spans="1:3">
      <c r="A19642" t="s">
        <v>4</v>
      </c>
      <c r="B19642" s="4" t="s">
        <v>5</v>
      </c>
      <c r="C19642" s="4" t="s">
        <v>13</v>
      </c>
      <c r="D19642" s="4" t="s">
        <v>10</v>
      </c>
    </row>
    <row r="19643" spans="1:3">
      <c r="A19643" t="n">
        <v>126044</v>
      </c>
      <c r="B19643" s="18" t="n">
        <v>22</v>
      </c>
      <c r="C19643" s="7" t="n">
        <v>10</v>
      </c>
      <c r="D19643" s="7" t="n">
        <v>0</v>
      </c>
    </row>
    <row r="19644" spans="1:3">
      <c r="A19644" t="s">
        <v>4</v>
      </c>
      <c r="B19644" s="4" t="s">
        <v>5</v>
      </c>
      <c r="C19644" s="4" t="s">
        <v>13</v>
      </c>
      <c r="D19644" s="4" t="s">
        <v>13</v>
      </c>
      <c r="E19644" s="4" t="s">
        <v>13</v>
      </c>
      <c r="F19644" s="4" t="s">
        <v>13</v>
      </c>
    </row>
    <row r="19645" spans="1:3">
      <c r="A19645" t="n">
        <v>126048</v>
      </c>
      <c r="B19645" s="8" t="n">
        <v>14</v>
      </c>
      <c r="C19645" s="7" t="n">
        <v>2</v>
      </c>
      <c r="D19645" s="7" t="n">
        <v>0</v>
      </c>
      <c r="E19645" s="7" t="n">
        <v>0</v>
      </c>
      <c r="F19645" s="7" t="n">
        <v>0</v>
      </c>
    </row>
    <row r="19646" spans="1:3">
      <c r="A19646" t="s">
        <v>4</v>
      </c>
      <c r="B19646" s="4" t="s">
        <v>5</v>
      </c>
      <c r="C19646" s="4" t="s">
        <v>13</v>
      </c>
      <c r="D19646" s="4" t="s">
        <v>13</v>
      </c>
      <c r="E19646" s="4" t="s">
        <v>9</v>
      </c>
      <c r="F19646" s="4" t="s">
        <v>13</v>
      </c>
      <c r="G19646" s="4" t="s">
        <v>13</v>
      </c>
    </row>
    <row r="19647" spans="1:3">
      <c r="A19647" t="n">
        <v>126053</v>
      </c>
      <c r="B19647" s="25" t="n">
        <v>18</v>
      </c>
      <c r="C19647" s="7" t="n">
        <v>0</v>
      </c>
      <c r="D19647" s="7" t="n">
        <v>0</v>
      </c>
      <c r="E19647" s="7" t="n">
        <v>0</v>
      </c>
      <c r="F19647" s="7" t="n">
        <v>19</v>
      </c>
      <c r="G19647" s="7" t="n">
        <v>1</v>
      </c>
    </row>
    <row r="19648" spans="1:3">
      <c r="A19648" t="s">
        <v>4</v>
      </c>
      <c r="B19648" s="4" t="s">
        <v>5</v>
      </c>
      <c r="C19648" s="4" t="s">
        <v>13</v>
      </c>
      <c r="D19648" s="4" t="s">
        <v>13</v>
      </c>
      <c r="E19648" s="4" t="s">
        <v>13</v>
      </c>
      <c r="F19648" s="4" t="s">
        <v>9</v>
      </c>
      <c r="G19648" s="4" t="s">
        <v>13</v>
      </c>
      <c r="H19648" s="4" t="s">
        <v>13</v>
      </c>
      <c r="I19648" s="4" t="s">
        <v>84</v>
      </c>
    </row>
    <row r="19649" spans="1:9">
      <c r="A19649" t="n">
        <v>126062</v>
      </c>
      <c r="B19649" s="15" t="n">
        <v>5</v>
      </c>
      <c r="C19649" s="7" t="n">
        <v>35</v>
      </c>
      <c r="D19649" s="7" t="n">
        <v>0</v>
      </c>
      <c r="E19649" s="7" t="n">
        <v>0</v>
      </c>
      <c r="F19649" s="7" t="n">
        <v>-1</v>
      </c>
      <c r="G19649" s="7" t="n">
        <v>3</v>
      </c>
      <c r="H19649" s="7" t="n">
        <v>1</v>
      </c>
      <c r="I19649" s="16" t="n">
        <f t="normal" ca="1">A19697</f>
        <v>0</v>
      </c>
    </row>
    <row r="19650" spans="1:9">
      <c r="A19650" t="s">
        <v>4</v>
      </c>
      <c r="B19650" s="4" t="s">
        <v>5</v>
      </c>
      <c r="C19650" s="4" t="s">
        <v>13</v>
      </c>
      <c r="D19650" s="4" t="s">
        <v>13</v>
      </c>
      <c r="E19650" s="4" t="s">
        <v>10</v>
      </c>
      <c r="F19650" s="4" t="s">
        <v>9</v>
      </c>
    </row>
    <row r="19651" spans="1:9">
      <c r="A19651" t="n">
        <v>126076</v>
      </c>
      <c r="B19651" s="26" t="n">
        <v>31</v>
      </c>
      <c r="C19651" s="7" t="n">
        <v>0</v>
      </c>
      <c r="D19651" s="7" t="n">
        <v>0</v>
      </c>
      <c r="E19651" s="7" t="n">
        <v>0</v>
      </c>
      <c r="F19651" s="7" t="n">
        <v>1107296256</v>
      </c>
    </row>
    <row r="19652" spans="1:9">
      <c r="A19652" t="s">
        <v>4</v>
      </c>
      <c r="B19652" s="4" t="s">
        <v>5</v>
      </c>
      <c r="C19652" s="4" t="s">
        <v>13</v>
      </c>
      <c r="D19652" s="4" t="s">
        <v>13</v>
      </c>
      <c r="E19652" s="4" t="s">
        <v>6</v>
      </c>
      <c r="F19652" s="4" t="s">
        <v>10</v>
      </c>
    </row>
    <row r="19653" spans="1:9">
      <c r="A19653" t="n">
        <v>126085</v>
      </c>
      <c r="B19653" s="26" t="n">
        <v>31</v>
      </c>
      <c r="C19653" s="7" t="n">
        <v>1</v>
      </c>
      <c r="D19653" s="7" t="n">
        <v>0</v>
      </c>
      <c r="E19653" s="7" t="s">
        <v>1669</v>
      </c>
      <c r="F19653" s="7" t="n">
        <v>1</v>
      </c>
    </row>
    <row r="19654" spans="1:9">
      <c r="A19654" t="s">
        <v>4</v>
      </c>
      <c r="B19654" s="4" t="s">
        <v>5</v>
      </c>
      <c r="C19654" s="4" t="s">
        <v>13</v>
      </c>
      <c r="D19654" s="4" t="s">
        <v>13</v>
      </c>
      <c r="E19654" s="4" t="s">
        <v>6</v>
      </c>
      <c r="F19654" s="4" t="s">
        <v>10</v>
      </c>
    </row>
    <row r="19655" spans="1:9">
      <c r="A19655" t="n">
        <v>126099</v>
      </c>
      <c r="B19655" s="26" t="n">
        <v>31</v>
      </c>
      <c r="C19655" s="7" t="n">
        <v>1</v>
      </c>
      <c r="D19655" s="7" t="n">
        <v>0</v>
      </c>
      <c r="E19655" s="7" t="s">
        <v>1670</v>
      </c>
      <c r="F19655" s="7" t="n">
        <v>2</v>
      </c>
    </row>
    <row r="19656" spans="1:9">
      <c r="A19656" t="s">
        <v>4</v>
      </c>
      <c r="B19656" s="4" t="s">
        <v>5</v>
      </c>
      <c r="C19656" s="4" t="s">
        <v>13</v>
      </c>
      <c r="D19656" s="4" t="s">
        <v>13</v>
      </c>
      <c r="E19656" s="4" t="s">
        <v>6</v>
      </c>
      <c r="F19656" s="4" t="s">
        <v>10</v>
      </c>
    </row>
    <row r="19657" spans="1:9">
      <c r="A19657" t="n">
        <v>126121</v>
      </c>
      <c r="B19657" s="26" t="n">
        <v>31</v>
      </c>
      <c r="C19657" s="7" t="n">
        <v>1</v>
      </c>
      <c r="D19657" s="7" t="n">
        <v>0</v>
      </c>
      <c r="E19657" s="7" t="s">
        <v>1671</v>
      </c>
      <c r="F19657" s="7" t="n">
        <v>3</v>
      </c>
    </row>
    <row r="19658" spans="1:9">
      <c r="A19658" t="s">
        <v>4</v>
      </c>
      <c r="B19658" s="4" t="s">
        <v>5</v>
      </c>
      <c r="C19658" s="4" t="s">
        <v>13</v>
      </c>
      <c r="D19658" s="4" t="s">
        <v>13</v>
      </c>
      <c r="E19658" s="4" t="s">
        <v>6</v>
      </c>
      <c r="F19658" s="4" t="s">
        <v>10</v>
      </c>
    </row>
    <row r="19659" spans="1:9">
      <c r="A19659" t="n">
        <v>126139</v>
      </c>
      <c r="B19659" s="26" t="n">
        <v>31</v>
      </c>
      <c r="C19659" s="7" t="n">
        <v>1</v>
      </c>
      <c r="D19659" s="7" t="n">
        <v>0</v>
      </c>
      <c r="E19659" s="7" t="s">
        <v>1672</v>
      </c>
      <c r="F19659" s="7" t="n">
        <v>4</v>
      </c>
    </row>
    <row r="19660" spans="1:9">
      <c r="A19660" t="s">
        <v>4</v>
      </c>
      <c r="B19660" s="4" t="s">
        <v>5</v>
      </c>
      <c r="C19660" s="4" t="s">
        <v>13</v>
      </c>
      <c r="D19660" s="4" t="s">
        <v>13</v>
      </c>
      <c r="E19660" s="4" t="s">
        <v>6</v>
      </c>
      <c r="F19660" s="4" t="s">
        <v>10</v>
      </c>
    </row>
    <row r="19661" spans="1:9">
      <c r="A19661" t="n">
        <v>126161</v>
      </c>
      <c r="B19661" s="26" t="n">
        <v>31</v>
      </c>
      <c r="C19661" s="7" t="n">
        <v>1</v>
      </c>
      <c r="D19661" s="7" t="n">
        <v>0</v>
      </c>
      <c r="E19661" s="7" t="s">
        <v>1673</v>
      </c>
      <c r="F19661" s="7" t="n">
        <v>5</v>
      </c>
    </row>
    <row r="19662" spans="1:9">
      <c r="A19662" t="s">
        <v>4</v>
      </c>
      <c r="B19662" s="4" t="s">
        <v>5</v>
      </c>
      <c r="C19662" s="4" t="s">
        <v>13</v>
      </c>
      <c r="D19662" s="4" t="s">
        <v>13</v>
      </c>
      <c r="E19662" s="4" t="s">
        <v>13</v>
      </c>
      <c r="F19662" s="4" t="s">
        <v>10</v>
      </c>
      <c r="G19662" s="4" t="s">
        <v>10</v>
      </c>
      <c r="H19662" s="4" t="s">
        <v>13</v>
      </c>
    </row>
    <row r="19663" spans="1:9">
      <c r="A19663" t="n">
        <v>126182</v>
      </c>
      <c r="B19663" s="26" t="n">
        <v>31</v>
      </c>
      <c r="C19663" s="7" t="n">
        <v>2</v>
      </c>
      <c r="D19663" s="7" t="n">
        <v>0</v>
      </c>
      <c r="E19663" s="7" t="n">
        <v>1</v>
      </c>
      <c r="F19663" s="7" t="n">
        <v>65535</v>
      </c>
      <c r="G19663" s="7" t="n">
        <v>65535</v>
      </c>
      <c r="H19663" s="7" t="n">
        <v>0</v>
      </c>
    </row>
    <row r="19664" spans="1:9">
      <c r="A19664" t="s">
        <v>4</v>
      </c>
      <c r="B19664" s="4" t="s">
        <v>5</v>
      </c>
      <c r="C19664" s="4" t="s">
        <v>13</v>
      </c>
      <c r="D19664" s="4" t="s">
        <v>13</v>
      </c>
      <c r="E19664" s="4" t="s">
        <v>13</v>
      </c>
    </row>
    <row r="19665" spans="1:9">
      <c r="A19665" t="n">
        <v>126191</v>
      </c>
      <c r="B19665" s="26" t="n">
        <v>31</v>
      </c>
      <c r="C19665" s="7" t="n">
        <v>4</v>
      </c>
      <c r="D19665" s="7" t="n">
        <v>0</v>
      </c>
      <c r="E19665" s="7" t="n">
        <v>0</v>
      </c>
    </row>
    <row r="19666" spans="1:9">
      <c r="A19666" t="s">
        <v>4</v>
      </c>
      <c r="B19666" s="4" t="s">
        <v>5</v>
      </c>
      <c r="C19666" s="4" t="s">
        <v>13</v>
      </c>
      <c r="D19666" s="4" t="s">
        <v>13</v>
      </c>
    </row>
    <row r="19667" spans="1:9">
      <c r="A19667" t="n">
        <v>126195</v>
      </c>
      <c r="B19667" s="26" t="n">
        <v>31</v>
      </c>
      <c r="C19667" s="7" t="n">
        <v>3</v>
      </c>
      <c r="D19667" s="7" t="n">
        <v>0</v>
      </c>
    </row>
    <row r="19668" spans="1:9">
      <c r="A19668" t="s">
        <v>4</v>
      </c>
      <c r="B19668" s="4" t="s">
        <v>5</v>
      </c>
      <c r="C19668" s="4" t="s">
        <v>13</v>
      </c>
      <c r="D19668" s="4" t="s">
        <v>13</v>
      </c>
      <c r="E19668" s="4" t="s">
        <v>13</v>
      </c>
      <c r="F19668" s="4" t="s">
        <v>13</v>
      </c>
      <c r="G19668" s="4" t="s">
        <v>10</v>
      </c>
      <c r="H19668" s="4" t="s">
        <v>84</v>
      </c>
      <c r="I19668" s="4" t="s">
        <v>10</v>
      </c>
      <c r="J19668" s="4" t="s">
        <v>84</v>
      </c>
      <c r="K19668" s="4" t="s">
        <v>10</v>
      </c>
      <c r="L19668" s="4" t="s">
        <v>84</v>
      </c>
      <c r="M19668" s="4" t="s">
        <v>10</v>
      </c>
      <c r="N19668" s="4" t="s">
        <v>84</v>
      </c>
      <c r="O19668" s="4" t="s">
        <v>10</v>
      </c>
      <c r="P19668" s="4" t="s">
        <v>84</v>
      </c>
      <c r="Q19668" s="4" t="s">
        <v>84</v>
      </c>
    </row>
    <row r="19669" spans="1:9">
      <c r="A19669" t="n">
        <v>126198</v>
      </c>
      <c r="B19669" s="27" t="n">
        <v>6</v>
      </c>
      <c r="C19669" s="7" t="n">
        <v>35</v>
      </c>
      <c r="D19669" s="7" t="n">
        <v>0</v>
      </c>
      <c r="E19669" s="7" t="n">
        <v>1</v>
      </c>
      <c r="F19669" s="7" t="n">
        <v>5</v>
      </c>
      <c r="G19669" s="7" t="n">
        <v>1</v>
      </c>
      <c r="H19669" s="16" t="n">
        <f t="normal" ca="1">A19671</f>
        <v>0</v>
      </c>
      <c r="I19669" s="7" t="n">
        <v>2</v>
      </c>
      <c r="J19669" s="16" t="n">
        <f t="normal" ca="1">A19675</f>
        <v>0</v>
      </c>
      <c r="K19669" s="7" t="n">
        <v>3</v>
      </c>
      <c r="L19669" s="16" t="n">
        <f t="normal" ca="1">A19679</f>
        <v>0</v>
      </c>
      <c r="M19669" s="7" t="n">
        <v>4</v>
      </c>
      <c r="N19669" s="16" t="n">
        <f t="normal" ca="1">A19683</f>
        <v>0</v>
      </c>
      <c r="O19669" s="7" t="n">
        <v>5</v>
      </c>
      <c r="P19669" s="16" t="n">
        <f t="normal" ca="1">A19687</f>
        <v>0</v>
      </c>
      <c r="Q19669" s="16" t="n">
        <f t="normal" ca="1">A19691</f>
        <v>0</v>
      </c>
    </row>
    <row r="19670" spans="1:9">
      <c r="A19670" t="s">
        <v>4</v>
      </c>
      <c r="B19670" s="4" t="s">
        <v>5</v>
      </c>
      <c r="C19670" s="4" t="s">
        <v>13</v>
      </c>
      <c r="D19670" s="4" t="s">
        <v>6</v>
      </c>
    </row>
    <row r="19671" spans="1:9">
      <c r="A19671" t="n">
        <v>126237</v>
      </c>
      <c r="B19671" s="30" t="n">
        <v>2</v>
      </c>
      <c r="C19671" s="7" t="n">
        <v>0</v>
      </c>
      <c r="D19671" s="7" t="s">
        <v>1674</v>
      </c>
    </row>
    <row r="19672" spans="1:9">
      <c r="A19672" t="s">
        <v>4</v>
      </c>
      <c r="B19672" s="4" t="s">
        <v>5</v>
      </c>
      <c r="C19672" s="4" t="s">
        <v>84</v>
      </c>
    </row>
    <row r="19673" spans="1:9">
      <c r="A19673" t="n">
        <v>126255</v>
      </c>
      <c r="B19673" s="29" t="n">
        <v>3</v>
      </c>
      <c r="C19673" s="16" t="n">
        <f t="normal" ca="1">A19695</f>
        <v>0</v>
      </c>
    </row>
    <row r="19674" spans="1:9">
      <c r="A19674" t="s">
        <v>4</v>
      </c>
      <c r="B19674" s="4" t="s">
        <v>5</v>
      </c>
      <c r="C19674" s="4" t="s">
        <v>13</v>
      </c>
      <c r="D19674" s="4" t="s">
        <v>6</v>
      </c>
    </row>
    <row r="19675" spans="1:9">
      <c r="A19675" t="n">
        <v>126260</v>
      </c>
      <c r="B19675" s="30" t="n">
        <v>2</v>
      </c>
      <c r="C19675" s="7" t="n">
        <v>0</v>
      </c>
      <c r="D19675" s="7" t="s">
        <v>1675</v>
      </c>
    </row>
    <row r="19676" spans="1:9">
      <c r="A19676" t="s">
        <v>4</v>
      </c>
      <c r="B19676" s="4" t="s">
        <v>5</v>
      </c>
      <c r="C19676" s="4" t="s">
        <v>84</v>
      </c>
    </row>
    <row r="19677" spans="1:9">
      <c r="A19677" t="n">
        <v>126278</v>
      </c>
      <c r="B19677" s="29" t="n">
        <v>3</v>
      </c>
      <c r="C19677" s="16" t="n">
        <f t="normal" ca="1">A19695</f>
        <v>0</v>
      </c>
    </row>
    <row r="19678" spans="1:9">
      <c r="A19678" t="s">
        <v>4</v>
      </c>
      <c r="B19678" s="4" t="s">
        <v>5</v>
      </c>
      <c r="C19678" s="4" t="s">
        <v>13</v>
      </c>
      <c r="D19678" s="4" t="s">
        <v>6</v>
      </c>
    </row>
    <row r="19679" spans="1:9">
      <c r="A19679" t="n">
        <v>126283</v>
      </c>
      <c r="B19679" s="30" t="n">
        <v>2</v>
      </c>
      <c r="C19679" s="7" t="n">
        <v>0</v>
      </c>
      <c r="D19679" s="7" t="s">
        <v>1676</v>
      </c>
    </row>
    <row r="19680" spans="1:9">
      <c r="A19680" t="s">
        <v>4</v>
      </c>
      <c r="B19680" s="4" t="s">
        <v>5</v>
      </c>
      <c r="C19680" s="4" t="s">
        <v>84</v>
      </c>
    </row>
    <row r="19681" spans="1:17">
      <c r="A19681" t="n">
        <v>126301</v>
      </c>
      <c r="B19681" s="29" t="n">
        <v>3</v>
      </c>
      <c r="C19681" s="16" t="n">
        <f t="normal" ca="1">A19695</f>
        <v>0</v>
      </c>
    </row>
    <row r="19682" spans="1:17">
      <c r="A19682" t="s">
        <v>4</v>
      </c>
      <c r="B19682" s="4" t="s">
        <v>5</v>
      </c>
      <c r="C19682" s="4" t="s">
        <v>13</v>
      </c>
      <c r="D19682" s="4" t="s">
        <v>6</v>
      </c>
    </row>
    <row r="19683" spans="1:17">
      <c r="A19683" t="n">
        <v>126306</v>
      </c>
      <c r="B19683" s="30" t="n">
        <v>2</v>
      </c>
      <c r="C19683" s="7" t="n">
        <v>0</v>
      </c>
      <c r="D19683" s="7" t="s">
        <v>1677</v>
      </c>
    </row>
    <row r="19684" spans="1:17">
      <c r="A19684" t="s">
        <v>4</v>
      </c>
      <c r="B19684" s="4" t="s">
        <v>5</v>
      </c>
      <c r="C19684" s="4" t="s">
        <v>84</v>
      </c>
    </row>
    <row r="19685" spans="1:17">
      <c r="A19685" t="n">
        <v>126324</v>
      </c>
      <c r="B19685" s="29" t="n">
        <v>3</v>
      </c>
      <c r="C19685" s="16" t="n">
        <f t="normal" ca="1">A19695</f>
        <v>0</v>
      </c>
    </row>
    <row r="19686" spans="1:17">
      <c r="A19686" t="s">
        <v>4</v>
      </c>
      <c r="B19686" s="4" t="s">
        <v>5</v>
      </c>
      <c r="C19686" s="4" t="s">
        <v>13</v>
      </c>
      <c r="D19686" s="4" t="s">
        <v>6</v>
      </c>
    </row>
    <row r="19687" spans="1:17">
      <c r="A19687" t="n">
        <v>126329</v>
      </c>
      <c r="B19687" s="30" t="n">
        <v>2</v>
      </c>
      <c r="C19687" s="7" t="n">
        <v>0</v>
      </c>
      <c r="D19687" s="7" t="s">
        <v>1678</v>
      </c>
    </row>
    <row r="19688" spans="1:17">
      <c r="A19688" t="s">
        <v>4</v>
      </c>
      <c r="B19688" s="4" t="s">
        <v>5</v>
      </c>
      <c r="C19688" s="4" t="s">
        <v>84</v>
      </c>
    </row>
    <row r="19689" spans="1:17">
      <c r="A19689" t="n">
        <v>126347</v>
      </c>
      <c r="B19689" s="29" t="n">
        <v>3</v>
      </c>
      <c r="C19689" s="16" t="n">
        <f t="normal" ca="1">A19695</f>
        <v>0</v>
      </c>
    </row>
    <row r="19690" spans="1:17">
      <c r="A19690" t="s">
        <v>4</v>
      </c>
      <c r="B19690" s="4" t="s">
        <v>5</v>
      </c>
      <c r="C19690" s="4" t="s">
        <v>13</v>
      </c>
      <c r="D19690" s="4" t="s">
        <v>13</v>
      </c>
      <c r="E19690" s="4" t="s">
        <v>9</v>
      </c>
      <c r="F19690" s="4" t="s">
        <v>13</v>
      </c>
      <c r="G19690" s="4" t="s">
        <v>13</v>
      </c>
    </row>
    <row r="19691" spans="1:17">
      <c r="A19691" t="n">
        <v>126352</v>
      </c>
      <c r="B19691" s="25" t="n">
        <v>18</v>
      </c>
      <c r="C19691" s="7" t="n">
        <v>0</v>
      </c>
      <c r="D19691" s="7" t="n">
        <v>0</v>
      </c>
      <c r="E19691" s="7" t="n">
        <v>-1</v>
      </c>
      <c r="F19691" s="7" t="n">
        <v>19</v>
      </c>
      <c r="G19691" s="7" t="n">
        <v>1</v>
      </c>
    </row>
    <row r="19692" spans="1:17">
      <c r="A19692" t="s">
        <v>4</v>
      </c>
      <c r="B19692" s="4" t="s">
        <v>5</v>
      </c>
      <c r="C19692" s="4" t="s">
        <v>84</v>
      </c>
    </row>
    <row r="19693" spans="1:17">
      <c r="A19693" t="n">
        <v>126361</v>
      </c>
      <c r="B19693" s="29" t="n">
        <v>3</v>
      </c>
      <c r="C19693" s="16" t="n">
        <f t="normal" ca="1">A19695</f>
        <v>0</v>
      </c>
    </row>
    <row r="19694" spans="1:17">
      <c r="A19694" t="s">
        <v>4</v>
      </c>
      <c r="B19694" s="4" t="s">
        <v>5</v>
      </c>
      <c r="C19694" s="4" t="s">
        <v>84</v>
      </c>
    </row>
    <row r="19695" spans="1:17">
      <c r="A19695" t="n">
        <v>126366</v>
      </c>
      <c r="B19695" s="29" t="n">
        <v>3</v>
      </c>
      <c r="C19695" s="16" t="n">
        <f t="normal" ca="1">A19649</f>
        <v>0</v>
      </c>
    </row>
    <row r="19696" spans="1:17">
      <c r="A19696" t="s">
        <v>4</v>
      </c>
      <c r="B19696" s="4" t="s">
        <v>5</v>
      </c>
      <c r="C19696" s="4" t="s">
        <v>9</v>
      </c>
    </row>
    <row r="19697" spans="1:7">
      <c r="A19697" t="n">
        <v>126371</v>
      </c>
      <c r="B19697" s="35" t="n">
        <v>15</v>
      </c>
      <c r="C19697" s="7" t="n">
        <v>2</v>
      </c>
    </row>
    <row r="19698" spans="1:7">
      <c r="A19698" t="s">
        <v>4</v>
      </c>
      <c r="B19698" s="4" t="s">
        <v>5</v>
      </c>
      <c r="C19698" s="4" t="s">
        <v>13</v>
      </c>
    </row>
    <row r="19699" spans="1:7">
      <c r="A19699" t="n">
        <v>126376</v>
      </c>
      <c r="B19699" s="36" t="n">
        <v>23</v>
      </c>
      <c r="C19699" s="7" t="n">
        <v>10</v>
      </c>
    </row>
    <row r="19700" spans="1:7">
      <c r="A19700" t="s">
        <v>4</v>
      </c>
      <c r="B19700" s="4" t="s">
        <v>5</v>
      </c>
    </row>
    <row r="19701" spans="1:7">
      <c r="A19701" t="n">
        <v>126378</v>
      </c>
      <c r="B19701" s="5" t="n">
        <v>1</v>
      </c>
    </row>
    <row r="19702" spans="1:7" s="3" customFormat="1" customHeight="0">
      <c r="A19702" s="3" t="s">
        <v>2</v>
      </c>
      <c r="B19702" s="3" t="s">
        <v>1679</v>
      </c>
    </row>
    <row r="19703" spans="1:7">
      <c r="A19703" t="s">
        <v>4</v>
      </c>
      <c r="B19703" s="4" t="s">
        <v>5</v>
      </c>
      <c r="C19703" s="4" t="s">
        <v>13</v>
      </c>
      <c r="D19703" s="4" t="s">
        <v>10</v>
      </c>
    </row>
    <row r="19704" spans="1:7">
      <c r="A19704" t="n">
        <v>126380</v>
      </c>
      <c r="B19704" s="18" t="n">
        <v>22</v>
      </c>
      <c r="C19704" s="7" t="n">
        <v>10</v>
      </c>
      <c r="D19704" s="7" t="n">
        <v>0</v>
      </c>
    </row>
    <row r="19705" spans="1:7">
      <c r="A19705" t="s">
        <v>4</v>
      </c>
      <c r="B19705" s="4" t="s">
        <v>5</v>
      </c>
      <c r="C19705" s="4" t="s">
        <v>13</v>
      </c>
      <c r="D19705" s="4" t="s">
        <v>13</v>
      </c>
      <c r="E19705" s="4" t="s">
        <v>9</v>
      </c>
      <c r="F19705" s="4" t="s">
        <v>13</v>
      </c>
      <c r="G19705" s="4" t="s">
        <v>13</v>
      </c>
    </row>
    <row r="19706" spans="1:7">
      <c r="A19706" t="n">
        <v>126384</v>
      </c>
      <c r="B19706" s="25" t="n">
        <v>18</v>
      </c>
      <c r="C19706" s="7" t="n">
        <v>0</v>
      </c>
      <c r="D19706" s="7" t="n">
        <v>0</v>
      </c>
      <c r="E19706" s="7" t="n">
        <v>0</v>
      </c>
      <c r="F19706" s="7" t="n">
        <v>19</v>
      </c>
      <c r="G19706" s="7" t="n">
        <v>1</v>
      </c>
    </row>
    <row r="19707" spans="1:7">
      <c r="A19707" t="s">
        <v>4</v>
      </c>
      <c r="B19707" s="4" t="s">
        <v>5</v>
      </c>
      <c r="C19707" s="4" t="s">
        <v>13</v>
      </c>
      <c r="D19707" s="4" t="s">
        <v>13</v>
      </c>
      <c r="E19707" s="4" t="s">
        <v>10</v>
      </c>
      <c r="F19707" s="4" t="s">
        <v>9</v>
      </c>
    </row>
    <row r="19708" spans="1:7">
      <c r="A19708" t="n">
        <v>126393</v>
      </c>
      <c r="B19708" s="26" t="n">
        <v>31</v>
      </c>
      <c r="C19708" s="7" t="n">
        <v>0</v>
      </c>
      <c r="D19708" s="7" t="n">
        <v>0</v>
      </c>
      <c r="E19708" s="7" t="n">
        <v>0</v>
      </c>
      <c r="F19708" s="7" t="n">
        <v>1107296256</v>
      </c>
    </row>
    <row r="19709" spans="1:7">
      <c r="A19709" t="s">
        <v>4</v>
      </c>
      <c r="B19709" s="4" t="s">
        <v>5</v>
      </c>
      <c r="C19709" s="4" t="s">
        <v>13</v>
      </c>
      <c r="D19709" s="4" t="s">
        <v>13</v>
      </c>
      <c r="E19709" s="4" t="s">
        <v>6</v>
      </c>
      <c r="F19709" s="4" t="s">
        <v>10</v>
      </c>
    </row>
    <row r="19710" spans="1:7">
      <c r="A19710" t="n">
        <v>126402</v>
      </c>
      <c r="B19710" s="26" t="n">
        <v>31</v>
      </c>
      <c r="C19710" s="7" t="n">
        <v>1</v>
      </c>
      <c r="D19710" s="7" t="n">
        <v>0</v>
      </c>
      <c r="E19710" s="7" t="s">
        <v>1680</v>
      </c>
      <c r="F19710" s="7" t="n">
        <v>10</v>
      </c>
    </row>
    <row r="19711" spans="1:7">
      <c r="A19711" t="s">
        <v>4</v>
      </c>
      <c r="B19711" s="4" t="s">
        <v>5</v>
      </c>
      <c r="C19711" s="4" t="s">
        <v>13</v>
      </c>
      <c r="D19711" s="4" t="s">
        <v>13</v>
      </c>
      <c r="E19711" s="4" t="s">
        <v>6</v>
      </c>
      <c r="F19711" s="4" t="s">
        <v>10</v>
      </c>
    </row>
    <row r="19712" spans="1:7">
      <c r="A19712" t="n">
        <v>126420</v>
      </c>
      <c r="B19712" s="26" t="n">
        <v>31</v>
      </c>
      <c r="C19712" s="7" t="n">
        <v>1</v>
      </c>
      <c r="D19712" s="7" t="n">
        <v>0</v>
      </c>
      <c r="E19712" s="7" t="s">
        <v>1681</v>
      </c>
      <c r="F19712" s="7" t="n">
        <v>11</v>
      </c>
    </row>
    <row r="19713" spans="1:7">
      <c r="A19713" t="s">
        <v>4</v>
      </c>
      <c r="B19713" s="4" t="s">
        <v>5</v>
      </c>
      <c r="C19713" s="4" t="s">
        <v>13</v>
      </c>
      <c r="D19713" s="4" t="s">
        <v>13</v>
      </c>
      <c r="E19713" s="4" t="s">
        <v>6</v>
      </c>
      <c r="F19713" s="4" t="s">
        <v>10</v>
      </c>
    </row>
    <row r="19714" spans="1:7">
      <c r="A19714" t="n">
        <v>126437</v>
      </c>
      <c r="B19714" s="26" t="n">
        <v>31</v>
      </c>
      <c r="C19714" s="7" t="n">
        <v>1</v>
      </c>
      <c r="D19714" s="7" t="n">
        <v>0</v>
      </c>
      <c r="E19714" s="7" t="s">
        <v>1682</v>
      </c>
      <c r="F19714" s="7" t="n">
        <v>13</v>
      </c>
    </row>
    <row r="19715" spans="1:7">
      <c r="A19715" t="s">
        <v>4</v>
      </c>
      <c r="B19715" s="4" t="s">
        <v>5</v>
      </c>
      <c r="C19715" s="4" t="s">
        <v>13</v>
      </c>
      <c r="D19715" s="4" t="s">
        <v>13</v>
      </c>
      <c r="E19715" s="4" t="s">
        <v>6</v>
      </c>
      <c r="F19715" s="4" t="s">
        <v>10</v>
      </c>
    </row>
    <row r="19716" spans="1:7">
      <c r="A19716" t="n">
        <v>126457</v>
      </c>
      <c r="B19716" s="26" t="n">
        <v>31</v>
      </c>
      <c r="C19716" s="7" t="n">
        <v>1</v>
      </c>
      <c r="D19716" s="7" t="n">
        <v>0</v>
      </c>
      <c r="E19716" s="7" t="s">
        <v>1683</v>
      </c>
      <c r="F19716" s="7" t="n">
        <v>12</v>
      </c>
    </row>
    <row r="19717" spans="1:7">
      <c r="A19717" t="s">
        <v>4</v>
      </c>
      <c r="B19717" s="4" t="s">
        <v>5</v>
      </c>
      <c r="C19717" s="4" t="s">
        <v>13</v>
      </c>
      <c r="D19717" s="4" t="s">
        <v>13</v>
      </c>
      <c r="E19717" s="4" t="s">
        <v>6</v>
      </c>
      <c r="F19717" s="4" t="s">
        <v>10</v>
      </c>
    </row>
    <row r="19718" spans="1:7">
      <c r="A19718" t="n">
        <v>126475</v>
      </c>
      <c r="B19718" s="26" t="n">
        <v>31</v>
      </c>
      <c r="C19718" s="7" t="n">
        <v>1</v>
      </c>
      <c r="D19718" s="7" t="n">
        <v>0</v>
      </c>
      <c r="E19718" s="7" t="s">
        <v>1684</v>
      </c>
      <c r="F19718" s="7" t="n">
        <v>14</v>
      </c>
    </row>
    <row r="19719" spans="1:7">
      <c r="A19719" t="s">
        <v>4</v>
      </c>
      <c r="B19719" s="4" t="s">
        <v>5</v>
      </c>
      <c r="C19719" s="4" t="s">
        <v>13</v>
      </c>
      <c r="D19719" s="4" t="s">
        <v>13</v>
      </c>
      <c r="E19719" s="4" t="s">
        <v>6</v>
      </c>
      <c r="F19719" s="4" t="s">
        <v>10</v>
      </c>
    </row>
    <row r="19720" spans="1:7">
      <c r="A19720" t="n">
        <v>126517</v>
      </c>
      <c r="B19720" s="26" t="n">
        <v>31</v>
      </c>
      <c r="C19720" s="7" t="n">
        <v>1</v>
      </c>
      <c r="D19720" s="7" t="n">
        <v>0</v>
      </c>
      <c r="E19720" s="7" t="s">
        <v>1685</v>
      </c>
      <c r="F19720" s="7" t="n">
        <v>15</v>
      </c>
    </row>
    <row r="19721" spans="1:7">
      <c r="A19721" t="s">
        <v>4</v>
      </c>
      <c r="B19721" s="4" t="s">
        <v>5</v>
      </c>
      <c r="C19721" s="4" t="s">
        <v>13</v>
      </c>
      <c r="D19721" s="4" t="s">
        <v>13</v>
      </c>
      <c r="E19721" s="4" t="s">
        <v>6</v>
      </c>
      <c r="F19721" s="4" t="s">
        <v>10</v>
      </c>
    </row>
    <row r="19722" spans="1:7">
      <c r="A19722" t="n">
        <v>126532</v>
      </c>
      <c r="B19722" s="26" t="n">
        <v>31</v>
      </c>
      <c r="C19722" s="7" t="n">
        <v>1</v>
      </c>
      <c r="D19722" s="7" t="n">
        <v>0</v>
      </c>
      <c r="E19722" s="7" t="s">
        <v>1686</v>
      </c>
      <c r="F19722" s="7" t="n">
        <v>99</v>
      </c>
    </row>
    <row r="19723" spans="1:7">
      <c r="A19723" t="s">
        <v>4</v>
      </c>
      <c r="B19723" s="4" t="s">
        <v>5</v>
      </c>
      <c r="C19723" s="4" t="s">
        <v>13</v>
      </c>
      <c r="D19723" s="4" t="s">
        <v>13</v>
      </c>
      <c r="E19723" s="4" t="s">
        <v>6</v>
      </c>
      <c r="F19723" s="4" t="s">
        <v>10</v>
      </c>
    </row>
    <row r="19724" spans="1:7">
      <c r="A19724" t="n">
        <v>126550</v>
      </c>
      <c r="B19724" s="26" t="n">
        <v>31</v>
      </c>
      <c r="C19724" s="7" t="n">
        <v>1</v>
      </c>
      <c r="D19724" s="7" t="n">
        <v>0</v>
      </c>
      <c r="E19724" s="7" t="s">
        <v>1687</v>
      </c>
      <c r="F19724" s="7" t="n">
        <v>17</v>
      </c>
    </row>
    <row r="19725" spans="1:7">
      <c r="A19725" t="s">
        <v>4</v>
      </c>
      <c r="B19725" s="4" t="s">
        <v>5</v>
      </c>
      <c r="C19725" s="4" t="s">
        <v>13</v>
      </c>
      <c r="D19725" s="4" t="s">
        <v>13</v>
      </c>
      <c r="E19725" s="4" t="s">
        <v>6</v>
      </c>
      <c r="F19725" s="4" t="s">
        <v>10</v>
      </c>
    </row>
    <row r="19726" spans="1:7">
      <c r="A19726" t="n">
        <v>126569</v>
      </c>
      <c r="B19726" s="26" t="n">
        <v>31</v>
      </c>
      <c r="C19726" s="7" t="n">
        <v>1</v>
      </c>
      <c r="D19726" s="7" t="n">
        <v>0</v>
      </c>
      <c r="E19726" s="7" t="s">
        <v>1688</v>
      </c>
      <c r="F19726" s="7" t="n">
        <v>16</v>
      </c>
    </row>
    <row r="19727" spans="1:7">
      <c r="A19727" t="s">
        <v>4</v>
      </c>
      <c r="B19727" s="4" t="s">
        <v>5</v>
      </c>
      <c r="C19727" s="4" t="s">
        <v>13</v>
      </c>
      <c r="D19727" s="4" t="s">
        <v>13</v>
      </c>
      <c r="E19727" s="4" t="s">
        <v>6</v>
      </c>
      <c r="F19727" s="4" t="s">
        <v>10</v>
      </c>
    </row>
    <row r="19728" spans="1:7">
      <c r="A19728" t="n">
        <v>126599</v>
      </c>
      <c r="B19728" s="26" t="n">
        <v>31</v>
      </c>
      <c r="C19728" s="7" t="n">
        <v>1</v>
      </c>
      <c r="D19728" s="7" t="n">
        <v>0</v>
      </c>
      <c r="E19728" s="7" t="s">
        <v>1689</v>
      </c>
      <c r="F19728" s="7" t="n">
        <v>18</v>
      </c>
    </row>
    <row r="19729" spans="1:6">
      <c r="A19729" t="s">
        <v>4</v>
      </c>
      <c r="B19729" s="4" t="s">
        <v>5</v>
      </c>
      <c r="C19729" s="4" t="s">
        <v>13</v>
      </c>
      <c r="D19729" s="4" t="s">
        <v>13</v>
      </c>
      <c r="E19729" s="4" t="s">
        <v>13</v>
      </c>
      <c r="F19729" s="4" t="s">
        <v>10</v>
      </c>
      <c r="G19729" s="4" t="s">
        <v>10</v>
      </c>
      <c r="H19729" s="4" t="s">
        <v>13</v>
      </c>
    </row>
    <row r="19730" spans="1:6">
      <c r="A19730" t="n">
        <v>126644</v>
      </c>
      <c r="B19730" s="26" t="n">
        <v>31</v>
      </c>
      <c r="C19730" s="7" t="n">
        <v>2</v>
      </c>
      <c r="D19730" s="7" t="n">
        <v>0</v>
      </c>
      <c r="E19730" s="7" t="n">
        <v>1</v>
      </c>
      <c r="F19730" s="7" t="n">
        <v>400</v>
      </c>
      <c r="G19730" s="7" t="n">
        <v>32</v>
      </c>
      <c r="H19730" s="7" t="n">
        <v>0</v>
      </c>
    </row>
    <row r="19731" spans="1:6">
      <c r="A19731" t="s">
        <v>4</v>
      </c>
      <c r="B19731" s="4" t="s">
        <v>5</v>
      </c>
      <c r="C19731" s="4" t="s">
        <v>13</v>
      </c>
      <c r="D19731" s="4" t="s">
        <v>13</v>
      </c>
      <c r="E19731" s="4" t="s">
        <v>13</v>
      </c>
    </row>
    <row r="19732" spans="1:6">
      <c r="A19732" t="n">
        <v>126653</v>
      </c>
      <c r="B19732" s="26" t="n">
        <v>31</v>
      </c>
      <c r="C19732" s="7" t="n">
        <v>4</v>
      </c>
      <c r="D19732" s="7" t="n">
        <v>0</v>
      </c>
      <c r="E19732" s="7" t="n">
        <v>0</v>
      </c>
    </row>
    <row r="19733" spans="1:6">
      <c r="A19733" t="s">
        <v>4</v>
      </c>
      <c r="B19733" s="4" t="s">
        <v>5</v>
      </c>
      <c r="C19733" s="4" t="s">
        <v>13</v>
      </c>
      <c r="D19733" s="4" t="s">
        <v>13</v>
      </c>
    </row>
    <row r="19734" spans="1:6">
      <c r="A19734" t="n">
        <v>126657</v>
      </c>
      <c r="B19734" s="26" t="n">
        <v>31</v>
      </c>
      <c r="C19734" s="7" t="n">
        <v>3</v>
      </c>
      <c r="D19734" s="7" t="n">
        <v>0</v>
      </c>
    </row>
    <row r="19735" spans="1:6">
      <c r="A19735" t="s">
        <v>4</v>
      </c>
      <c r="B19735" s="4" t="s">
        <v>5</v>
      </c>
      <c r="C19735" s="4" t="s">
        <v>13</v>
      </c>
      <c r="D19735" s="4" t="s">
        <v>13</v>
      </c>
      <c r="E19735" s="4" t="s">
        <v>13</v>
      </c>
      <c r="F19735" s="4" t="s">
        <v>13</v>
      </c>
      <c r="G19735" s="4" t="s">
        <v>10</v>
      </c>
      <c r="H19735" s="4" t="s">
        <v>84</v>
      </c>
      <c r="I19735" s="4" t="s">
        <v>10</v>
      </c>
      <c r="J19735" s="4" t="s">
        <v>84</v>
      </c>
      <c r="K19735" s="4" t="s">
        <v>10</v>
      </c>
      <c r="L19735" s="4" t="s">
        <v>84</v>
      </c>
      <c r="M19735" s="4" t="s">
        <v>10</v>
      </c>
      <c r="N19735" s="4" t="s">
        <v>84</v>
      </c>
      <c r="O19735" s="4" t="s">
        <v>10</v>
      </c>
      <c r="P19735" s="4" t="s">
        <v>84</v>
      </c>
      <c r="Q19735" s="4" t="s">
        <v>10</v>
      </c>
      <c r="R19735" s="4" t="s">
        <v>84</v>
      </c>
      <c r="S19735" s="4" t="s">
        <v>10</v>
      </c>
      <c r="T19735" s="4" t="s">
        <v>84</v>
      </c>
      <c r="U19735" s="4" t="s">
        <v>10</v>
      </c>
      <c r="V19735" s="4" t="s">
        <v>84</v>
      </c>
      <c r="W19735" s="4" t="s">
        <v>10</v>
      </c>
      <c r="X19735" s="4" t="s">
        <v>84</v>
      </c>
      <c r="Y19735" s="4" t="s">
        <v>10</v>
      </c>
      <c r="Z19735" s="4" t="s">
        <v>84</v>
      </c>
      <c r="AA19735" s="4" t="s">
        <v>84</v>
      </c>
    </row>
    <row r="19736" spans="1:6">
      <c r="A19736" t="n">
        <v>126660</v>
      </c>
      <c r="B19736" s="27" t="n">
        <v>6</v>
      </c>
      <c r="C19736" s="7" t="n">
        <v>35</v>
      </c>
      <c r="D19736" s="7" t="n">
        <v>0</v>
      </c>
      <c r="E19736" s="7" t="n">
        <v>1</v>
      </c>
      <c r="F19736" s="7" t="n">
        <v>10</v>
      </c>
      <c r="G19736" s="7" t="n">
        <v>10</v>
      </c>
      <c r="H19736" s="16" t="n">
        <f t="normal" ca="1">A19738</f>
        <v>0</v>
      </c>
      <c r="I19736" s="7" t="n">
        <v>11</v>
      </c>
      <c r="J19736" s="16" t="n">
        <f t="normal" ca="1">A19742</f>
        <v>0</v>
      </c>
      <c r="K19736" s="7" t="n">
        <v>13</v>
      </c>
      <c r="L19736" s="16" t="n">
        <f t="normal" ca="1">A19748</f>
        <v>0</v>
      </c>
      <c r="M19736" s="7" t="n">
        <v>14</v>
      </c>
      <c r="N19736" s="16" t="n">
        <f t="normal" ca="1">A19752</f>
        <v>0</v>
      </c>
      <c r="O19736" s="7" t="n">
        <v>15</v>
      </c>
      <c r="P19736" s="16" t="n">
        <f t="normal" ca="1">A19756</f>
        <v>0</v>
      </c>
      <c r="Q19736" s="7" t="n">
        <v>12</v>
      </c>
      <c r="R19736" s="16" t="n">
        <f t="normal" ca="1">A19760</f>
        <v>0</v>
      </c>
      <c r="S19736" s="7" t="n">
        <v>99</v>
      </c>
      <c r="T19736" s="16" t="n">
        <f t="normal" ca="1">A19766</f>
        <v>0</v>
      </c>
      <c r="U19736" s="7" t="n">
        <v>16</v>
      </c>
      <c r="V19736" s="16" t="n">
        <f t="normal" ca="1">A19772</f>
        <v>0</v>
      </c>
      <c r="W19736" s="7" t="n">
        <v>17</v>
      </c>
      <c r="X19736" s="16" t="n">
        <f t="normal" ca="1">A19778</f>
        <v>0</v>
      </c>
      <c r="Y19736" s="7" t="n">
        <v>18</v>
      </c>
      <c r="Z19736" s="16" t="n">
        <f t="normal" ca="1">A19784</f>
        <v>0</v>
      </c>
      <c r="AA19736" s="16" t="n">
        <f t="normal" ca="1">A19788</f>
        <v>0</v>
      </c>
    </row>
    <row r="19737" spans="1:6">
      <c r="A19737" t="s">
        <v>4</v>
      </c>
      <c r="B19737" s="4" t="s">
        <v>5</v>
      </c>
      <c r="C19737" s="4" t="s">
        <v>13</v>
      </c>
      <c r="D19737" s="4" t="s">
        <v>6</v>
      </c>
    </row>
    <row r="19738" spans="1:6">
      <c r="A19738" t="n">
        <v>126729</v>
      </c>
      <c r="B19738" s="30" t="n">
        <v>2</v>
      </c>
      <c r="C19738" s="7" t="n">
        <v>11</v>
      </c>
      <c r="D19738" s="7" t="s">
        <v>1690</v>
      </c>
    </row>
    <row r="19739" spans="1:6">
      <c r="A19739" t="s">
        <v>4</v>
      </c>
      <c r="B19739" s="4" t="s">
        <v>5</v>
      </c>
      <c r="C19739" s="4" t="s">
        <v>84</v>
      </c>
    </row>
    <row r="19740" spans="1:6">
      <c r="A19740" t="n">
        <v>126746</v>
      </c>
      <c r="B19740" s="29" t="n">
        <v>3</v>
      </c>
      <c r="C19740" s="16" t="n">
        <f t="normal" ca="1">A19788</f>
        <v>0</v>
      </c>
    </row>
    <row r="19741" spans="1:6">
      <c r="A19741" t="s">
        <v>4</v>
      </c>
      <c r="B19741" s="4" t="s">
        <v>5</v>
      </c>
      <c r="C19741" s="4" t="s">
        <v>13</v>
      </c>
    </row>
    <row r="19742" spans="1:6">
      <c r="A19742" t="n">
        <v>126751</v>
      </c>
      <c r="B19742" s="36" t="n">
        <v>23</v>
      </c>
      <c r="C19742" s="7" t="n">
        <v>10</v>
      </c>
    </row>
    <row r="19743" spans="1:6">
      <c r="A19743" t="s">
        <v>4</v>
      </c>
      <c r="B19743" s="4" t="s">
        <v>5</v>
      </c>
      <c r="C19743" s="4" t="s">
        <v>13</v>
      </c>
      <c r="D19743" s="4" t="s">
        <v>6</v>
      </c>
    </row>
    <row r="19744" spans="1:6">
      <c r="A19744" t="n">
        <v>126753</v>
      </c>
      <c r="B19744" s="58" t="n">
        <v>4</v>
      </c>
      <c r="C19744" s="7" t="n">
        <v>0</v>
      </c>
      <c r="D19744" s="7" t="s">
        <v>1691</v>
      </c>
    </row>
    <row r="19745" spans="1:27">
      <c r="A19745" t="s">
        <v>4</v>
      </c>
      <c r="B19745" s="4" t="s">
        <v>5</v>
      </c>
      <c r="C19745" s="4" t="s">
        <v>84</v>
      </c>
    </row>
    <row r="19746" spans="1:27">
      <c r="A19746" t="n">
        <v>126770</v>
      </c>
      <c r="B19746" s="29" t="n">
        <v>3</v>
      </c>
      <c r="C19746" s="16" t="n">
        <f t="normal" ca="1">A19788</f>
        <v>0</v>
      </c>
    </row>
    <row r="19747" spans="1:27">
      <c r="A19747" t="s">
        <v>4</v>
      </c>
      <c r="B19747" s="4" t="s">
        <v>5</v>
      </c>
      <c r="C19747" s="4" t="s">
        <v>13</v>
      </c>
      <c r="D19747" s="4" t="s">
        <v>6</v>
      </c>
    </row>
    <row r="19748" spans="1:27">
      <c r="A19748" t="n">
        <v>126775</v>
      </c>
      <c r="B19748" s="30" t="n">
        <v>2</v>
      </c>
      <c r="C19748" s="7" t="n">
        <v>11</v>
      </c>
      <c r="D19748" s="7" t="s">
        <v>1692</v>
      </c>
    </row>
    <row r="19749" spans="1:27">
      <c r="A19749" t="s">
        <v>4</v>
      </c>
      <c r="B19749" s="4" t="s">
        <v>5</v>
      </c>
      <c r="C19749" s="4" t="s">
        <v>84</v>
      </c>
    </row>
    <row r="19750" spans="1:27">
      <c r="A19750" t="n">
        <v>126789</v>
      </c>
      <c r="B19750" s="29" t="n">
        <v>3</v>
      </c>
      <c r="C19750" s="16" t="n">
        <f t="normal" ca="1">A19788</f>
        <v>0</v>
      </c>
    </row>
    <row r="19751" spans="1:27">
      <c r="A19751" t="s">
        <v>4</v>
      </c>
      <c r="B19751" s="4" t="s">
        <v>5</v>
      </c>
      <c r="C19751" s="4" t="s">
        <v>13</v>
      </c>
      <c r="D19751" s="4" t="s">
        <v>6</v>
      </c>
    </row>
    <row r="19752" spans="1:27">
      <c r="A19752" t="n">
        <v>126794</v>
      </c>
      <c r="B19752" s="30" t="n">
        <v>2</v>
      </c>
      <c r="C19752" s="7" t="n">
        <v>11</v>
      </c>
      <c r="D19752" s="7" t="s">
        <v>1693</v>
      </c>
    </row>
    <row r="19753" spans="1:27">
      <c r="A19753" t="s">
        <v>4</v>
      </c>
      <c r="B19753" s="4" t="s">
        <v>5</v>
      </c>
      <c r="C19753" s="4" t="s">
        <v>84</v>
      </c>
    </row>
    <row r="19754" spans="1:27">
      <c r="A19754" t="n">
        <v>126813</v>
      </c>
      <c r="B19754" s="29" t="n">
        <v>3</v>
      </c>
      <c r="C19754" s="16" t="n">
        <f t="normal" ca="1">A19788</f>
        <v>0</v>
      </c>
    </row>
    <row r="19755" spans="1:27">
      <c r="A19755" t="s">
        <v>4</v>
      </c>
      <c r="B19755" s="4" t="s">
        <v>5</v>
      </c>
      <c r="C19755" s="4" t="s">
        <v>13</v>
      </c>
      <c r="D19755" s="4" t="s">
        <v>6</v>
      </c>
    </row>
    <row r="19756" spans="1:27">
      <c r="A19756" t="n">
        <v>126818</v>
      </c>
      <c r="B19756" s="30" t="n">
        <v>2</v>
      </c>
      <c r="C19756" s="7" t="n">
        <v>11</v>
      </c>
      <c r="D19756" s="7" t="s">
        <v>1694</v>
      </c>
    </row>
    <row r="19757" spans="1:27">
      <c r="A19757" t="s">
        <v>4</v>
      </c>
      <c r="B19757" s="4" t="s">
        <v>5</v>
      </c>
      <c r="C19757" s="4" t="s">
        <v>84</v>
      </c>
    </row>
    <row r="19758" spans="1:27">
      <c r="A19758" t="n">
        <v>126835</v>
      </c>
      <c r="B19758" s="29" t="n">
        <v>3</v>
      </c>
      <c r="C19758" s="16" t="n">
        <f t="normal" ca="1">A19788</f>
        <v>0</v>
      </c>
    </row>
    <row r="19759" spans="1:27">
      <c r="A19759" t="s">
        <v>4</v>
      </c>
      <c r="B19759" s="4" t="s">
        <v>5</v>
      </c>
      <c r="C19759" s="4" t="s">
        <v>13</v>
      </c>
    </row>
    <row r="19760" spans="1:27">
      <c r="A19760" t="n">
        <v>126840</v>
      </c>
      <c r="B19760" s="36" t="n">
        <v>23</v>
      </c>
      <c r="C19760" s="7" t="n">
        <v>10</v>
      </c>
    </row>
    <row r="19761" spans="1:4">
      <c r="A19761" t="s">
        <v>4</v>
      </c>
      <c r="B19761" s="4" t="s">
        <v>5</v>
      </c>
      <c r="C19761" s="4" t="s">
        <v>13</v>
      </c>
      <c r="D19761" s="4" t="s">
        <v>6</v>
      </c>
    </row>
    <row r="19762" spans="1:4">
      <c r="A19762" t="n">
        <v>126842</v>
      </c>
      <c r="B19762" s="58" t="n">
        <v>4</v>
      </c>
      <c r="C19762" s="7" t="n">
        <v>0</v>
      </c>
      <c r="D19762" s="7" t="s">
        <v>1695</v>
      </c>
    </row>
    <row r="19763" spans="1:4">
      <c r="A19763" t="s">
        <v>4</v>
      </c>
      <c r="B19763" s="4" t="s">
        <v>5</v>
      </c>
      <c r="C19763" s="4" t="s">
        <v>84</v>
      </c>
    </row>
    <row r="19764" spans="1:4">
      <c r="A19764" t="n">
        <v>126861</v>
      </c>
      <c r="B19764" s="29" t="n">
        <v>3</v>
      </c>
      <c r="C19764" s="16" t="n">
        <f t="normal" ca="1">A19788</f>
        <v>0</v>
      </c>
    </row>
    <row r="19765" spans="1:4">
      <c r="A19765" t="s">
        <v>4</v>
      </c>
      <c r="B19765" s="4" t="s">
        <v>5</v>
      </c>
      <c r="C19765" s="4" t="s">
        <v>13</v>
      </c>
    </row>
    <row r="19766" spans="1:4">
      <c r="A19766" t="n">
        <v>126866</v>
      </c>
      <c r="B19766" s="36" t="n">
        <v>23</v>
      </c>
      <c r="C19766" s="7" t="n">
        <v>10</v>
      </c>
    </row>
    <row r="19767" spans="1:4">
      <c r="A19767" t="s">
        <v>4</v>
      </c>
      <c r="B19767" s="4" t="s">
        <v>5</v>
      </c>
      <c r="C19767" s="4" t="s">
        <v>13</v>
      </c>
      <c r="D19767" s="4" t="s">
        <v>6</v>
      </c>
    </row>
    <row r="19768" spans="1:4">
      <c r="A19768" t="n">
        <v>126868</v>
      </c>
      <c r="B19768" s="58" t="n">
        <v>4</v>
      </c>
      <c r="C19768" s="7" t="n">
        <v>0</v>
      </c>
      <c r="D19768" s="7" t="s">
        <v>1696</v>
      </c>
    </row>
    <row r="19769" spans="1:4">
      <c r="A19769" t="s">
        <v>4</v>
      </c>
      <c r="B19769" s="4" t="s">
        <v>5</v>
      </c>
      <c r="C19769" s="4" t="s">
        <v>84</v>
      </c>
    </row>
    <row r="19770" spans="1:4">
      <c r="A19770" t="n">
        <v>126883</v>
      </c>
      <c r="B19770" s="29" t="n">
        <v>3</v>
      </c>
      <c r="C19770" s="16" t="n">
        <f t="normal" ca="1">A19788</f>
        <v>0</v>
      </c>
    </row>
    <row r="19771" spans="1:4">
      <c r="A19771" t="s">
        <v>4</v>
      </c>
      <c r="B19771" s="4" t="s">
        <v>5</v>
      </c>
      <c r="C19771" s="4" t="s">
        <v>13</v>
      </c>
    </row>
    <row r="19772" spans="1:4">
      <c r="A19772" t="n">
        <v>126888</v>
      </c>
      <c r="B19772" s="36" t="n">
        <v>23</v>
      </c>
      <c r="C19772" s="7" t="n">
        <v>10</v>
      </c>
    </row>
    <row r="19773" spans="1:4">
      <c r="A19773" t="s">
        <v>4</v>
      </c>
      <c r="B19773" s="4" t="s">
        <v>5</v>
      </c>
      <c r="C19773" s="4" t="s">
        <v>13</v>
      </c>
      <c r="D19773" s="4" t="s">
        <v>6</v>
      </c>
    </row>
    <row r="19774" spans="1:4">
      <c r="A19774" t="n">
        <v>126890</v>
      </c>
      <c r="B19774" s="58" t="n">
        <v>4</v>
      </c>
      <c r="C19774" s="7" t="n">
        <v>11</v>
      </c>
      <c r="D19774" s="7" t="s">
        <v>1697</v>
      </c>
    </row>
    <row r="19775" spans="1:4">
      <c r="A19775" t="s">
        <v>4</v>
      </c>
      <c r="B19775" s="4" t="s">
        <v>5</v>
      </c>
      <c r="C19775" s="4" t="s">
        <v>84</v>
      </c>
    </row>
    <row r="19776" spans="1:4">
      <c r="A19776" t="n">
        <v>126908</v>
      </c>
      <c r="B19776" s="29" t="n">
        <v>3</v>
      </c>
      <c r="C19776" s="16" t="n">
        <f t="normal" ca="1">A19788</f>
        <v>0</v>
      </c>
    </row>
    <row r="19777" spans="1:4">
      <c r="A19777" t="s">
        <v>4</v>
      </c>
      <c r="B19777" s="4" t="s">
        <v>5</v>
      </c>
      <c r="C19777" s="4" t="s">
        <v>13</v>
      </c>
    </row>
    <row r="19778" spans="1:4">
      <c r="A19778" t="n">
        <v>126913</v>
      </c>
      <c r="B19778" s="36" t="n">
        <v>23</v>
      </c>
      <c r="C19778" s="7" t="n">
        <v>10</v>
      </c>
    </row>
    <row r="19779" spans="1:4">
      <c r="A19779" t="s">
        <v>4</v>
      </c>
      <c r="B19779" s="4" t="s">
        <v>5</v>
      </c>
      <c r="C19779" s="4" t="s">
        <v>13</v>
      </c>
      <c r="D19779" s="4" t="s">
        <v>6</v>
      </c>
    </row>
    <row r="19780" spans="1:4">
      <c r="A19780" t="n">
        <v>126915</v>
      </c>
      <c r="B19780" s="58" t="n">
        <v>4</v>
      </c>
      <c r="C19780" s="7" t="n">
        <v>11</v>
      </c>
      <c r="D19780" s="7" t="s">
        <v>1698</v>
      </c>
    </row>
    <row r="19781" spans="1:4">
      <c r="A19781" t="s">
        <v>4</v>
      </c>
      <c r="B19781" s="4" t="s">
        <v>5</v>
      </c>
      <c r="C19781" s="4" t="s">
        <v>84</v>
      </c>
    </row>
    <row r="19782" spans="1:4">
      <c r="A19782" t="n">
        <v>126933</v>
      </c>
      <c r="B19782" s="29" t="n">
        <v>3</v>
      </c>
      <c r="C19782" s="16" t="n">
        <f t="normal" ca="1">A19788</f>
        <v>0</v>
      </c>
    </row>
    <row r="19783" spans="1:4">
      <c r="A19783" t="s">
        <v>4</v>
      </c>
      <c r="B19783" s="4" t="s">
        <v>5</v>
      </c>
      <c r="C19783" s="4" t="s">
        <v>13</v>
      </c>
      <c r="D19783" s="4" t="s">
        <v>6</v>
      </c>
    </row>
    <row r="19784" spans="1:4">
      <c r="A19784" t="n">
        <v>126938</v>
      </c>
      <c r="B19784" s="30" t="n">
        <v>2</v>
      </c>
      <c r="C19784" s="7" t="n">
        <v>11</v>
      </c>
      <c r="D19784" s="7" t="s">
        <v>1699</v>
      </c>
    </row>
    <row r="19785" spans="1:4">
      <c r="A19785" t="s">
        <v>4</v>
      </c>
      <c r="B19785" s="4" t="s">
        <v>5</v>
      </c>
      <c r="C19785" s="4" t="s">
        <v>84</v>
      </c>
    </row>
    <row r="19786" spans="1:4">
      <c r="A19786" t="n">
        <v>126958</v>
      </c>
      <c r="B19786" s="29" t="n">
        <v>3</v>
      </c>
      <c r="C19786" s="16" t="n">
        <f t="normal" ca="1">A19788</f>
        <v>0</v>
      </c>
    </row>
    <row r="19787" spans="1:4">
      <c r="A19787" t="s">
        <v>4</v>
      </c>
      <c r="B19787" s="4" t="s">
        <v>5</v>
      </c>
      <c r="C19787" s="4" t="s">
        <v>13</v>
      </c>
    </row>
    <row r="19788" spans="1:4">
      <c r="A19788" t="n">
        <v>126963</v>
      </c>
      <c r="B19788" s="36" t="n">
        <v>23</v>
      </c>
      <c r="C19788" s="7" t="n">
        <v>10</v>
      </c>
    </row>
    <row r="19789" spans="1:4">
      <c r="A19789" t="s">
        <v>4</v>
      </c>
      <c r="B19789" s="4" t="s">
        <v>5</v>
      </c>
    </row>
    <row r="19790" spans="1:4">
      <c r="A19790" t="n">
        <v>126965</v>
      </c>
      <c r="B19790" s="5" t="n">
        <v>1</v>
      </c>
    </row>
    <row r="19791" spans="1:4" s="3" customFormat="1" customHeight="0">
      <c r="A19791" s="3" t="s">
        <v>2</v>
      </c>
      <c r="B19791" s="3" t="s">
        <v>1700</v>
      </c>
    </row>
    <row r="19792" spans="1:4">
      <c r="A19792" t="s">
        <v>4</v>
      </c>
      <c r="B19792" s="4" t="s">
        <v>5</v>
      </c>
      <c r="C19792" s="4" t="s">
        <v>13</v>
      </c>
      <c r="D19792" s="4" t="s">
        <v>13</v>
      </c>
      <c r="E19792" s="4" t="s">
        <v>9</v>
      </c>
      <c r="F19792" s="4" t="s">
        <v>13</v>
      </c>
      <c r="G19792" s="4" t="s">
        <v>13</v>
      </c>
    </row>
    <row r="19793" spans="1:7">
      <c r="A19793" t="n">
        <v>126968</v>
      </c>
      <c r="B19793" s="25" t="n">
        <v>18</v>
      </c>
      <c r="C19793" s="7" t="n">
        <v>1</v>
      </c>
      <c r="D19793" s="7" t="n">
        <v>0</v>
      </c>
      <c r="E19793" s="7" t="n">
        <v>0</v>
      </c>
      <c r="F19793" s="7" t="n">
        <v>19</v>
      </c>
      <c r="G19793" s="7" t="n">
        <v>1</v>
      </c>
    </row>
    <row r="19794" spans="1:7">
      <c r="A19794" t="s">
        <v>4</v>
      </c>
      <c r="B19794" s="4" t="s">
        <v>5</v>
      </c>
      <c r="C19794" s="4" t="s">
        <v>13</v>
      </c>
      <c r="D19794" s="4" t="s">
        <v>13</v>
      </c>
      <c r="E19794" s="4" t="s">
        <v>13</v>
      </c>
      <c r="F19794" s="4" t="s">
        <v>9</v>
      </c>
      <c r="G19794" s="4" t="s">
        <v>13</v>
      </c>
      <c r="H19794" s="4" t="s">
        <v>13</v>
      </c>
      <c r="I19794" s="4" t="s">
        <v>84</v>
      </c>
    </row>
    <row r="19795" spans="1:7">
      <c r="A19795" t="n">
        <v>126977</v>
      </c>
      <c r="B19795" s="15" t="n">
        <v>5</v>
      </c>
      <c r="C19795" s="7" t="n">
        <v>35</v>
      </c>
      <c r="D19795" s="7" t="n">
        <v>1</v>
      </c>
      <c r="E19795" s="7" t="n">
        <v>0</v>
      </c>
      <c r="F19795" s="7" t="n">
        <v>-1</v>
      </c>
      <c r="G19795" s="7" t="n">
        <v>3</v>
      </c>
      <c r="H19795" s="7" t="n">
        <v>1</v>
      </c>
      <c r="I19795" s="16" t="n">
        <f t="normal" ca="1">A19873</f>
        <v>0</v>
      </c>
    </row>
    <row r="19796" spans="1:7">
      <c r="A19796" t="s">
        <v>4</v>
      </c>
      <c r="B19796" s="4" t="s">
        <v>5</v>
      </c>
      <c r="C19796" s="4" t="s">
        <v>13</v>
      </c>
      <c r="D19796" s="4" t="s">
        <v>13</v>
      </c>
      <c r="E19796" s="4" t="s">
        <v>10</v>
      </c>
      <c r="F19796" s="4" t="s">
        <v>9</v>
      </c>
    </row>
    <row r="19797" spans="1:7">
      <c r="A19797" t="n">
        <v>126991</v>
      </c>
      <c r="B19797" s="26" t="n">
        <v>31</v>
      </c>
      <c r="C19797" s="7" t="n">
        <v>0</v>
      </c>
      <c r="D19797" s="7" t="n">
        <v>1</v>
      </c>
      <c r="E19797" s="7" t="n">
        <v>0</v>
      </c>
      <c r="F19797" s="7" t="n">
        <v>1107296256</v>
      </c>
    </row>
    <row r="19798" spans="1:7">
      <c r="A19798" t="s">
        <v>4</v>
      </c>
      <c r="B19798" s="4" t="s">
        <v>5</v>
      </c>
      <c r="C19798" s="4" t="s">
        <v>13</v>
      </c>
      <c r="D19798" s="34" t="s">
        <v>114</v>
      </c>
      <c r="E19798" s="4" t="s">
        <v>5</v>
      </c>
      <c r="F19798" s="4" t="s">
        <v>13</v>
      </c>
      <c r="G19798" s="34" t="s">
        <v>115</v>
      </c>
      <c r="H19798" s="4" t="s">
        <v>13</v>
      </c>
      <c r="I19798" s="4" t="s">
        <v>9</v>
      </c>
      <c r="J19798" s="4" t="s">
        <v>13</v>
      </c>
      <c r="K19798" s="4" t="s">
        <v>13</v>
      </c>
      <c r="L19798" s="4" t="s">
        <v>84</v>
      </c>
    </row>
    <row r="19799" spans="1:7">
      <c r="A19799" t="n">
        <v>127000</v>
      </c>
      <c r="B19799" s="15" t="n">
        <v>5</v>
      </c>
      <c r="C19799" s="7" t="n">
        <v>28</v>
      </c>
      <c r="D19799" s="34" t="s">
        <v>3</v>
      </c>
      <c r="E19799" s="59" t="n">
        <v>166</v>
      </c>
      <c r="F19799" s="7" t="n">
        <v>15</v>
      </c>
      <c r="G19799" s="34" t="s">
        <v>3</v>
      </c>
      <c r="H19799" s="7" t="n">
        <v>0</v>
      </c>
      <c r="I19799" s="7" t="n">
        <v>0</v>
      </c>
      <c r="J19799" s="7" t="n">
        <v>2</v>
      </c>
      <c r="K19799" s="7" t="n">
        <v>1</v>
      </c>
      <c r="L19799" s="16" t="n">
        <f t="normal" ca="1">A19805</f>
        <v>0</v>
      </c>
    </row>
    <row r="19800" spans="1:7">
      <c r="A19800" t="s">
        <v>4</v>
      </c>
      <c r="B19800" s="4" t="s">
        <v>5</v>
      </c>
      <c r="C19800" s="4" t="s">
        <v>13</v>
      </c>
      <c r="D19800" s="4" t="s">
        <v>13</v>
      </c>
      <c r="E19800" s="4" t="s">
        <v>6</v>
      </c>
      <c r="F19800" s="4" t="s">
        <v>10</v>
      </c>
    </row>
    <row r="19801" spans="1:7">
      <c r="A19801" t="n">
        <v>127015</v>
      </c>
      <c r="B19801" s="26" t="n">
        <v>31</v>
      </c>
      <c r="C19801" s="7" t="n">
        <v>1</v>
      </c>
      <c r="D19801" s="7" t="n">
        <v>1</v>
      </c>
      <c r="E19801" s="7" t="s">
        <v>1701</v>
      </c>
      <c r="F19801" s="7" t="n">
        <v>0</v>
      </c>
    </row>
    <row r="19802" spans="1:7">
      <c r="A19802" t="s">
        <v>4</v>
      </c>
      <c r="B19802" s="4" t="s">
        <v>5</v>
      </c>
      <c r="C19802" s="4" t="s">
        <v>84</v>
      </c>
    </row>
    <row r="19803" spans="1:7">
      <c r="A19803" t="n">
        <v>127035</v>
      </c>
      <c r="B19803" s="29" t="n">
        <v>3</v>
      </c>
      <c r="C19803" s="16" t="n">
        <f t="normal" ca="1">A19807</f>
        <v>0</v>
      </c>
    </row>
    <row r="19804" spans="1:7">
      <c r="A19804" t="s">
        <v>4</v>
      </c>
      <c r="B19804" s="4" t="s">
        <v>5</v>
      </c>
      <c r="C19804" s="4" t="s">
        <v>13</v>
      </c>
      <c r="D19804" s="4" t="s">
        <v>13</v>
      </c>
      <c r="E19804" s="4" t="s">
        <v>6</v>
      </c>
      <c r="F19804" s="4" t="s">
        <v>10</v>
      </c>
    </row>
    <row r="19805" spans="1:7">
      <c r="A19805" t="n">
        <v>127040</v>
      </c>
      <c r="B19805" s="26" t="n">
        <v>31</v>
      </c>
      <c r="C19805" s="7" t="n">
        <v>1</v>
      </c>
      <c r="D19805" s="7" t="n">
        <v>1</v>
      </c>
      <c r="E19805" s="7" t="s">
        <v>1702</v>
      </c>
      <c r="F19805" s="7" t="n">
        <v>0</v>
      </c>
    </row>
    <row r="19806" spans="1:7">
      <c r="A19806" t="s">
        <v>4</v>
      </c>
      <c r="B19806" s="4" t="s">
        <v>5</v>
      </c>
      <c r="C19806" s="4" t="s">
        <v>13</v>
      </c>
      <c r="D19806" s="34" t="s">
        <v>114</v>
      </c>
      <c r="E19806" s="4" t="s">
        <v>5</v>
      </c>
      <c r="F19806" s="4" t="s">
        <v>13</v>
      </c>
      <c r="G19806" s="34" t="s">
        <v>115</v>
      </c>
      <c r="H19806" s="4" t="s">
        <v>13</v>
      </c>
      <c r="I19806" s="4" t="s">
        <v>9</v>
      </c>
      <c r="J19806" s="4" t="s">
        <v>13</v>
      </c>
      <c r="K19806" s="4" t="s">
        <v>13</v>
      </c>
      <c r="L19806" s="4" t="s">
        <v>84</v>
      </c>
    </row>
    <row r="19807" spans="1:7">
      <c r="A19807" t="n">
        <v>127060</v>
      </c>
      <c r="B19807" s="15" t="n">
        <v>5</v>
      </c>
      <c r="C19807" s="7" t="n">
        <v>28</v>
      </c>
      <c r="D19807" s="34" t="s">
        <v>3</v>
      </c>
      <c r="E19807" s="59" t="n">
        <v>166</v>
      </c>
      <c r="F19807" s="7" t="n">
        <v>15</v>
      </c>
      <c r="G19807" s="34" t="s">
        <v>3</v>
      </c>
      <c r="H19807" s="7" t="n">
        <v>0</v>
      </c>
      <c r="I19807" s="7" t="n">
        <v>1</v>
      </c>
      <c r="J19807" s="7" t="n">
        <v>2</v>
      </c>
      <c r="K19807" s="7" t="n">
        <v>1</v>
      </c>
      <c r="L19807" s="16" t="n">
        <f t="normal" ca="1">A19813</f>
        <v>0</v>
      </c>
    </row>
    <row r="19808" spans="1:7">
      <c r="A19808" t="s">
        <v>4</v>
      </c>
      <c r="B19808" s="4" t="s">
        <v>5</v>
      </c>
      <c r="C19808" s="4" t="s">
        <v>13</v>
      </c>
      <c r="D19808" s="4" t="s">
        <v>13</v>
      </c>
      <c r="E19808" s="4" t="s">
        <v>6</v>
      </c>
      <c r="F19808" s="4" t="s">
        <v>10</v>
      </c>
    </row>
    <row r="19809" spans="1:12">
      <c r="A19809" t="n">
        <v>127075</v>
      </c>
      <c r="B19809" s="26" t="n">
        <v>31</v>
      </c>
      <c r="C19809" s="7" t="n">
        <v>1</v>
      </c>
      <c r="D19809" s="7" t="n">
        <v>1</v>
      </c>
      <c r="E19809" s="7" t="s">
        <v>1703</v>
      </c>
      <c r="F19809" s="7" t="n">
        <v>1</v>
      </c>
    </row>
    <row r="19810" spans="1:12">
      <c r="A19810" t="s">
        <v>4</v>
      </c>
      <c r="B19810" s="4" t="s">
        <v>5</v>
      </c>
      <c r="C19810" s="4" t="s">
        <v>84</v>
      </c>
    </row>
    <row r="19811" spans="1:12">
      <c r="A19811" t="n">
        <v>127105</v>
      </c>
      <c r="B19811" s="29" t="n">
        <v>3</v>
      </c>
      <c r="C19811" s="16" t="n">
        <f t="normal" ca="1">A19815</f>
        <v>0</v>
      </c>
    </row>
    <row r="19812" spans="1:12">
      <c r="A19812" t="s">
        <v>4</v>
      </c>
      <c r="B19812" s="4" t="s">
        <v>5</v>
      </c>
      <c r="C19812" s="4" t="s">
        <v>13</v>
      </c>
      <c r="D19812" s="4" t="s">
        <v>13</v>
      </c>
      <c r="E19812" s="4" t="s">
        <v>6</v>
      </c>
      <c r="F19812" s="4" t="s">
        <v>10</v>
      </c>
    </row>
    <row r="19813" spans="1:12">
      <c r="A19813" t="n">
        <v>127110</v>
      </c>
      <c r="B19813" s="26" t="n">
        <v>31</v>
      </c>
      <c r="C19813" s="7" t="n">
        <v>1</v>
      </c>
      <c r="D19813" s="7" t="n">
        <v>1</v>
      </c>
      <c r="E19813" s="7" t="s">
        <v>1704</v>
      </c>
      <c r="F19813" s="7" t="n">
        <v>1</v>
      </c>
    </row>
    <row r="19814" spans="1:12">
      <c r="A19814" t="s">
        <v>4</v>
      </c>
      <c r="B19814" s="4" t="s">
        <v>5</v>
      </c>
      <c r="C19814" s="4" t="s">
        <v>13</v>
      </c>
      <c r="D19814" s="34" t="s">
        <v>114</v>
      </c>
      <c r="E19814" s="4" t="s">
        <v>5</v>
      </c>
      <c r="F19814" s="4" t="s">
        <v>13</v>
      </c>
      <c r="G19814" s="34" t="s">
        <v>115</v>
      </c>
      <c r="H19814" s="4" t="s">
        <v>13</v>
      </c>
      <c r="I19814" s="4" t="s">
        <v>9</v>
      </c>
      <c r="J19814" s="4" t="s">
        <v>13</v>
      </c>
      <c r="K19814" s="4" t="s">
        <v>13</v>
      </c>
      <c r="L19814" s="4" t="s">
        <v>84</v>
      </c>
    </row>
    <row r="19815" spans="1:12">
      <c r="A19815" t="n">
        <v>127140</v>
      </c>
      <c r="B19815" s="15" t="n">
        <v>5</v>
      </c>
      <c r="C19815" s="7" t="n">
        <v>28</v>
      </c>
      <c r="D19815" s="34" t="s">
        <v>3</v>
      </c>
      <c r="E19815" s="59" t="n">
        <v>166</v>
      </c>
      <c r="F19815" s="7" t="n">
        <v>15</v>
      </c>
      <c r="G19815" s="34" t="s">
        <v>3</v>
      </c>
      <c r="H19815" s="7" t="n">
        <v>0</v>
      </c>
      <c r="I19815" s="7" t="n">
        <v>2</v>
      </c>
      <c r="J19815" s="7" t="n">
        <v>2</v>
      </c>
      <c r="K19815" s="7" t="n">
        <v>1</v>
      </c>
      <c r="L19815" s="16" t="n">
        <f t="normal" ca="1">A19821</f>
        <v>0</v>
      </c>
    </row>
    <row r="19816" spans="1:12">
      <c r="A19816" t="s">
        <v>4</v>
      </c>
      <c r="B19816" s="4" t="s">
        <v>5</v>
      </c>
      <c r="C19816" s="4" t="s">
        <v>13</v>
      </c>
      <c r="D19816" s="4" t="s">
        <v>13</v>
      </c>
      <c r="E19816" s="4" t="s">
        <v>6</v>
      </c>
      <c r="F19816" s="4" t="s">
        <v>10</v>
      </c>
    </row>
    <row r="19817" spans="1:12">
      <c r="A19817" t="n">
        <v>127155</v>
      </c>
      <c r="B19817" s="26" t="n">
        <v>31</v>
      </c>
      <c r="C19817" s="7" t="n">
        <v>1</v>
      </c>
      <c r="D19817" s="7" t="n">
        <v>1</v>
      </c>
      <c r="E19817" s="7" t="s">
        <v>1705</v>
      </c>
      <c r="F19817" s="7" t="n">
        <v>2</v>
      </c>
    </row>
    <row r="19818" spans="1:12">
      <c r="A19818" t="s">
        <v>4</v>
      </c>
      <c r="B19818" s="4" t="s">
        <v>5</v>
      </c>
      <c r="C19818" s="4" t="s">
        <v>84</v>
      </c>
    </row>
    <row r="19819" spans="1:12">
      <c r="A19819" t="n">
        <v>127185</v>
      </c>
      <c r="B19819" s="29" t="n">
        <v>3</v>
      </c>
      <c r="C19819" s="16" t="n">
        <f t="normal" ca="1">A19823</f>
        <v>0</v>
      </c>
    </row>
    <row r="19820" spans="1:12">
      <c r="A19820" t="s">
        <v>4</v>
      </c>
      <c r="B19820" s="4" t="s">
        <v>5</v>
      </c>
      <c r="C19820" s="4" t="s">
        <v>13</v>
      </c>
      <c r="D19820" s="4" t="s">
        <v>13</v>
      </c>
      <c r="E19820" s="4" t="s">
        <v>6</v>
      </c>
      <c r="F19820" s="4" t="s">
        <v>10</v>
      </c>
    </row>
    <row r="19821" spans="1:12">
      <c r="A19821" t="n">
        <v>127190</v>
      </c>
      <c r="B19821" s="26" t="n">
        <v>31</v>
      </c>
      <c r="C19821" s="7" t="n">
        <v>1</v>
      </c>
      <c r="D19821" s="7" t="n">
        <v>1</v>
      </c>
      <c r="E19821" s="7" t="s">
        <v>1706</v>
      </c>
      <c r="F19821" s="7" t="n">
        <v>2</v>
      </c>
    </row>
    <row r="19822" spans="1:12">
      <c r="A19822" t="s">
        <v>4</v>
      </c>
      <c r="B19822" s="4" t="s">
        <v>5</v>
      </c>
      <c r="C19822" s="4" t="s">
        <v>13</v>
      </c>
      <c r="D19822" s="34" t="s">
        <v>114</v>
      </c>
      <c r="E19822" s="4" t="s">
        <v>5</v>
      </c>
      <c r="F19822" s="4" t="s">
        <v>13</v>
      </c>
      <c r="G19822" s="34" t="s">
        <v>115</v>
      </c>
      <c r="H19822" s="4" t="s">
        <v>13</v>
      </c>
      <c r="I19822" s="4" t="s">
        <v>9</v>
      </c>
      <c r="J19822" s="4" t="s">
        <v>13</v>
      </c>
      <c r="K19822" s="4" t="s">
        <v>13</v>
      </c>
      <c r="L19822" s="4" t="s">
        <v>84</v>
      </c>
    </row>
    <row r="19823" spans="1:12">
      <c r="A19823" t="n">
        <v>127220</v>
      </c>
      <c r="B19823" s="15" t="n">
        <v>5</v>
      </c>
      <c r="C19823" s="7" t="n">
        <v>28</v>
      </c>
      <c r="D19823" s="34" t="s">
        <v>3</v>
      </c>
      <c r="E19823" s="59" t="n">
        <v>166</v>
      </c>
      <c r="F19823" s="7" t="n">
        <v>15</v>
      </c>
      <c r="G19823" s="34" t="s">
        <v>3</v>
      </c>
      <c r="H19823" s="7" t="n">
        <v>0</v>
      </c>
      <c r="I19823" s="7" t="n">
        <v>3</v>
      </c>
      <c r="J19823" s="7" t="n">
        <v>2</v>
      </c>
      <c r="K19823" s="7" t="n">
        <v>1</v>
      </c>
      <c r="L19823" s="16" t="n">
        <f t="normal" ca="1">A19829</f>
        <v>0</v>
      </c>
    </row>
    <row r="19824" spans="1:12">
      <c r="A19824" t="s">
        <v>4</v>
      </c>
      <c r="B19824" s="4" t="s">
        <v>5</v>
      </c>
      <c r="C19824" s="4" t="s">
        <v>13</v>
      </c>
      <c r="D19824" s="4" t="s">
        <v>13</v>
      </c>
      <c r="E19824" s="4" t="s">
        <v>6</v>
      </c>
      <c r="F19824" s="4" t="s">
        <v>10</v>
      </c>
    </row>
    <row r="19825" spans="1:12">
      <c r="A19825" t="n">
        <v>127235</v>
      </c>
      <c r="B19825" s="26" t="n">
        <v>31</v>
      </c>
      <c r="C19825" s="7" t="n">
        <v>1</v>
      </c>
      <c r="D19825" s="7" t="n">
        <v>1</v>
      </c>
      <c r="E19825" s="7" t="s">
        <v>1707</v>
      </c>
      <c r="F19825" s="7" t="n">
        <v>3</v>
      </c>
    </row>
    <row r="19826" spans="1:12">
      <c r="A19826" t="s">
        <v>4</v>
      </c>
      <c r="B19826" s="4" t="s">
        <v>5</v>
      </c>
      <c r="C19826" s="4" t="s">
        <v>84</v>
      </c>
    </row>
    <row r="19827" spans="1:12">
      <c r="A19827" t="n">
        <v>127265</v>
      </c>
      <c r="B19827" s="29" t="n">
        <v>3</v>
      </c>
      <c r="C19827" s="16" t="n">
        <f t="normal" ca="1">A19831</f>
        <v>0</v>
      </c>
    </row>
    <row r="19828" spans="1:12">
      <c r="A19828" t="s">
        <v>4</v>
      </c>
      <c r="B19828" s="4" t="s">
        <v>5</v>
      </c>
      <c r="C19828" s="4" t="s">
        <v>13</v>
      </c>
      <c r="D19828" s="4" t="s">
        <v>13</v>
      </c>
      <c r="E19828" s="4" t="s">
        <v>6</v>
      </c>
      <c r="F19828" s="4" t="s">
        <v>10</v>
      </c>
    </row>
    <row r="19829" spans="1:12">
      <c r="A19829" t="n">
        <v>127270</v>
      </c>
      <c r="B19829" s="26" t="n">
        <v>31</v>
      </c>
      <c r="C19829" s="7" t="n">
        <v>1</v>
      </c>
      <c r="D19829" s="7" t="n">
        <v>1</v>
      </c>
      <c r="E19829" s="7" t="s">
        <v>1708</v>
      </c>
      <c r="F19829" s="7" t="n">
        <v>3</v>
      </c>
    </row>
    <row r="19830" spans="1:12">
      <c r="A19830" t="s">
        <v>4</v>
      </c>
      <c r="B19830" s="4" t="s">
        <v>5</v>
      </c>
      <c r="C19830" s="4" t="s">
        <v>13</v>
      </c>
      <c r="D19830" s="34" t="s">
        <v>114</v>
      </c>
      <c r="E19830" s="4" t="s">
        <v>5</v>
      </c>
      <c r="F19830" s="4" t="s">
        <v>13</v>
      </c>
      <c r="G19830" s="34" t="s">
        <v>115</v>
      </c>
      <c r="H19830" s="4" t="s">
        <v>13</v>
      </c>
      <c r="I19830" s="4" t="s">
        <v>9</v>
      </c>
      <c r="J19830" s="4" t="s">
        <v>13</v>
      </c>
      <c r="K19830" s="4" t="s">
        <v>13</v>
      </c>
      <c r="L19830" s="4" t="s">
        <v>84</v>
      </c>
    </row>
    <row r="19831" spans="1:12">
      <c r="A19831" t="n">
        <v>127300</v>
      </c>
      <c r="B19831" s="15" t="n">
        <v>5</v>
      </c>
      <c r="C19831" s="7" t="n">
        <v>28</v>
      </c>
      <c r="D19831" s="34" t="s">
        <v>3</v>
      </c>
      <c r="E19831" s="59" t="n">
        <v>166</v>
      </c>
      <c r="F19831" s="7" t="n">
        <v>15</v>
      </c>
      <c r="G19831" s="34" t="s">
        <v>3</v>
      </c>
      <c r="H19831" s="7" t="n">
        <v>0</v>
      </c>
      <c r="I19831" s="7" t="n">
        <v>4</v>
      </c>
      <c r="J19831" s="7" t="n">
        <v>2</v>
      </c>
      <c r="K19831" s="7" t="n">
        <v>1</v>
      </c>
      <c r="L19831" s="16" t="n">
        <f t="normal" ca="1">A19837</f>
        <v>0</v>
      </c>
    </row>
    <row r="19832" spans="1:12">
      <c r="A19832" t="s">
        <v>4</v>
      </c>
      <c r="B19832" s="4" t="s">
        <v>5</v>
      </c>
      <c r="C19832" s="4" t="s">
        <v>13</v>
      </c>
      <c r="D19832" s="4" t="s">
        <v>13</v>
      </c>
      <c r="E19832" s="4" t="s">
        <v>6</v>
      </c>
      <c r="F19832" s="4" t="s">
        <v>10</v>
      </c>
    </row>
    <row r="19833" spans="1:12">
      <c r="A19833" t="n">
        <v>127315</v>
      </c>
      <c r="B19833" s="26" t="n">
        <v>31</v>
      </c>
      <c r="C19833" s="7" t="n">
        <v>1</v>
      </c>
      <c r="D19833" s="7" t="n">
        <v>1</v>
      </c>
      <c r="E19833" s="7" t="s">
        <v>1709</v>
      </c>
      <c r="F19833" s="7" t="n">
        <v>4</v>
      </c>
    </row>
    <row r="19834" spans="1:12">
      <c r="A19834" t="s">
        <v>4</v>
      </c>
      <c r="B19834" s="4" t="s">
        <v>5</v>
      </c>
      <c r="C19834" s="4" t="s">
        <v>84</v>
      </c>
    </row>
    <row r="19835" spans="1:12">
      <c r="A19835" t="n">
        <v>127345</v>
      </c>
      <c r="B19835" s="29" t="n">
        <v>3</v>
      </c>
      <c r="C19835" s="16" t="n">
        <f t="normal" ca="1">A19839</f>
        <v>0</v>
      </c>
    </row>
    <row r="19836" spans="1:12">
      <c r="A19836" t="s">
        <v>4</v>
      </c>
      <c r="B19836" s="4" t="s">
        <v>5</v>
      </c>
      <c r="C19836" s="4" t="s">
        <v>13</v>
      </c>
      <c r="D19836" s="4" t="s">
        <v>13</v>
      </c>
      <c r="E19836" s="4" t="s">
        <v>6</v>
      </c>
      <c r="F19836" s="4" t="s">
        <v>10</v>
      </c>
    </row>
    <row r="19837" spans="1:12">
      <c r="A19837" t="n">
        <v>127350</v>
      </c>
      <c r="B19837" s="26" t="n">
        <v>31</v>
      </c>
      <c r="C19837" s="7" t="n">
        <v>1</v>
      </c>
      <c r="D19837" s="7" t="n">
        <v>1</v>
      </c>
      <c r="E19837" s="7" t="s">
        <v>1710</v>
      </c>
      <c r="F19837" s="7" t="n">
        <v>4</v>
      </c>
    </row>
    <row r="19838" spans="1:12">
      <c r="A19838" t="s">
        <v>4</v>
      </c>
      <c r="B19838" s="4" t="s">
        <v>5</v>
      </c>
      <c r="C19838" s="4" t="s">
        <v>13</v>
      </c>
      <c r="D19838" s="4" t="s">
        <v>13</v>
      </c>
      <c r="E19838" s="4" t="s">
        <v>13</v>
      </c>
      <c r="F19838" s="4" t="s">
        <v>10</v>
      </c>
      <c r="G19838" s="4" t="s">
        <v>10</v>
      </c>
      <c r="H19838" s="4" t="s">
        <v>13</v>
      </c>
    </row>
    <row r="19839" spans="1:12">
      <c r="A19839" t="n">
        <v>127380</v>
      </c>
      <c r="B19839" s="26" t="n">
        <v>31</v>
      </c>
      <c r="C19839" s="7" t="n">
        <v>2</v>
      </c>
      <c r="D19839" s="7" t="n">
        <v>1</v>
      </c>
      <c r="E19839" s="7" t="n">
        <v>1</v>
      </c>
      <c r="F19839" s="7" t="n">
        <v>400</v>
      </c>
      <c r="G19839" s="7" t="n">
        <v>32</v>
      </c>
      <c r="H19839" s="7" t="n">
        <v>0</v>
      </c>
    </row>
    <row r="19840" spans="1:12">
      <c r="A19840" t="s">
        <v>4</v>
      </c>
      <c r="B19840" s="4" t="s">
        <v>5</v>
      </c>
      <c r="C19840" s="4" t="s">
        <v>13</v>
      </c>
      <c r="D19840" s="4" t="s">
        <v>13</v>
      </c>
      <c r="E19840" s="4" t="s">
        <v>13</v>
      </c>
    </row>
    <row r="19841" spans="1:12">
      <c r="A19841" t="n">
        <v>127389</v>
      </c>
      <c r="B19841" s="26" t="n">
        <v>31</v>
      </c>
      <c r="C19841" s="7" t="n">
        <v>4</v>
      </c>
      <c r="D19841" s="7" t="n">
        <v>1</v>
      </c>
      <c r="E19841" s="7" t="n">
        <v>1</v>
      </c>
    </row>
    <row r="19842" spans="1:12">
      <c r="A19842" t="s">
        <v>4</v>
      </c>
      <c r="B19842" s="4" t="s">
        <v>5</v>
      </c>
      <c r="C19842" s="4" t="s">
        <v>13</v>
      </c>
      <c r="D19842" s="4" t="s">
        <v>13</v>
      </c>
    </row>
    <row r="19843" spans="1:12">
      <c r="A19843" t="n">
        <v>127393</v>
      </c>
      <c r="B19843" s="26" t="n">
        <v>31</v>
      </c>
      <c r="C19843" s="7" t="n">
        <v>3</v>
      </c>
      <c r="D19843" s="7" t="n">
        <v>1</v>
      </c>
    </row>
    <row r="19844" spans="1:12">
      <c r="A19844" t="s">
        <v>4</v>
      </c>
      <c r="B19844" s="4" t="s">
        <v>5</v>
      </c>
      <c r="C19844" s="4" t="s">
        <v>13</v>
      </c>
      <c r="D19844" s="4" t="s">
        <v>13</v>
      </c>
      <c r="E19844" s="4" t="s">
        <v>13</v>
      </c>
      <c r="F19844" s="4" t="s">
        <v>13</v>
      </c>
      <c r="G19844" s="4" t="s">
        <v>10</v>
      </c>
      <c r="H19844" s="4" t="s">
        <v>84</v>
      </c>
      <c r="I19844" s="4" t="s">
        <v>10</v>
      </c>
      <c r="J19844" s="4" t="s">
        <v>84</v>
      </c>
      <c r="K19844" s="4" t="s">
        <v>10</v>
      </c>
      <c r="L19844" s="4" t="s">
        <v>84</v>
      </c>
      <c r="M19844" s="4" t="s">
        <v>10</v>
      </c>
      <c r="N19844" s="4" t="s">
        <v>84</v>
      </c>
      <c r="O19844" s="4" t="s">
        <v>10</v>
      </c>
      <c r="P19844" s="4" t="s">
        <v>84</v>
      </c>
      <c r="Q19844" s="4" t="s">
        <v>84</v>
      </c>
    </row>
    <row r="19845" spans="1:12">
      <c r="A19845" t="n">
        <v>127396</v>
      </c>
      <c r="B19845" s="27" t="n">
        <v>6</v>
      </c>
      <c r="C19845" s="7" t="n">
        <v>35</v>
      </c>
      <c r="D19845" s="7" t="n">
        <v>1</v>
      </c>
      <c r="E19845" s="7" t="n">
        <v>1</v>
      </c>
      <c r="F19845" s="7" t="n">
        <v>5</v>
      </c>
      <c r="G19845" s="7" t="n">
        <v>0</v>
      </c>
      <c r="H19845" s="16" t="n">
        <f t="normal" ca="1">A19847</f>
        <v>0</v>
      </c>
      <c r="I19845" s="7" t="n">
        <v>1</v>
      </c>
      <c r="J19845" s="16" t="n">
        <f t="normal" ca="1">A19851</f>
        <v>0</v>
      </c>
      <c r="K19845" s="7" t="n">
        <v>2</v>
      </c>
      <c r="L19845" s="16" t="n">
        <f t="normal" ca="1">A19855</f>
        <v>0</v>
      </c>
      <c r="M19845" s="7" t="n">
        <v>3</v>
      </c>
      <c r="N19845" s="16" t="n">
        <f t="normal" ca="1">A19859</f>
        <v>0</v>
      </c>
      <c r="O19845" s="7" t="n">
        <v>4</v>
      </c>
      <c r="P19845" s="16" t="n">
        <f t="normal" ca="1">A19863</f>
        <v>0</v>
      </c>
      <c r="Q19845" s="16" t="n">
        <f t="normal" ca="1">A19867</f>
        <v>0</v>
      </c>
    </row>
    <row r="19846" spans="1:12">
      <c r="A19846" t="s">
        <v>4</v>
      </c>
      <c r="B19846" s="4" t="s">
        <v>5</v>
      </c>
      <c r="C19846" s="4" t="s">
        <v>13</v>
      </c>
      <c r="D19846" s="4" t="s">
        <v>13</v>
      </c>
    </row>
    <row r="19847" spans="1:12">
      <c r="A19847" t="n">
        <v>127435</v>
      </c>
      <c r="B19847" s="59" t="n">
        <v>166</v>
      </c>
      <c r="C19847" s="7" t="n">
        <v>14</v>
      </c>
      <c r="D19847" s="7" t="n">
        <v>0</v>
      </c>
    </row>
    <row r="19848" spans="1:12">
      <c r="A19848" t="s">
        <v>4</v>
      </c>
      <c r="B19848" s="4" t="s">
        <v>5</v>
      </c>
      <c r="C19848" s="4" t="s">
        <v>84</v>
      </c>
    </row>
    <row r="19849" spans="1:12">
      <c r="A19849" t="n">
        <v>127438</v>
      </c>
      <c r="B19849" s="29" t="n">
        <v>3</v>
      </c>
      <c r="C19849" s="16" t="n">
        <f t="normal" ca="1">A19871</f>
        <v>0</v>
      </c>
    </row>
    <row r="19850" spans="1:12">
      <c r="A19850" t="s">
        <v>4</v>
      </c>
      <c r="B19850" s="4" t="s">
        <v>5</v>
      </c>
      <c r="C19850" s="4" t="s">
        <v>13</v>
      </c>
      <c r="D19850" s="4" t="s">
        <v>13</v>
      </c>
    </row>
    <row r="19851" spans="1:12">
      <c r="A19851" t="n">
        <v>127443</v>
      </c>
      <c r="B19851" s="59" t="n">
        <v>166</v>
      </c>
      <c r="C19851" s="7" t="n">
        <v>14</v>
      </c>
      <c r="D19851" s="7" t="n">
        <v>1</v>
      </c>
    </row>
    <row r="19852" spans="1:12">
      <c r="A19852" t="s">
        <v>4</v>
      </c>
      <c r="B19852" s="4" t="s">
        <v>5</v>
      </c>
      <c r="C19852" s="4" t="s">
        <v>84</v>
      </c>
    </row>
    <row r="19853" spans="1:12">
      <c r="A19853" t="n">
        <v>127446</v>
      </c>
      <c r="B19853" s="29" t="n">
        <v>3</v>
      </c>
      <c r="C19853" s="16" t="n">
        <f t="normal" ca="1">A19871</f>
        <v>0</v>
      </c>
    </row>
    <row r="19854" spans="1:12">
      <c r="A19854" t="s">
        <v>4</v>
      </c>
      <c r="B19854" s="4" t="s">
        <v>5</v>
      </c>
      <c r="C19854" s="4" t="s">
        <v>13</v>
      </c>
      <c r="D19854" s="4" t="s">
        <v>13</v>
      </c>
    </row>
    <row r="19855" spans="1:12">
      <c r="A19855" t="n">
        <v>127451</v>
      </c>
      <c r="B19855" s="59" t="n">
        <v>166</v>
      </c>
      <c r="C19855" s="7" t="n">
        <v>14</v>
      </c>
      <c r="D19855" s="7" t="n">
        <v>2</v>
      </c>
    </row>
    <row r="19856" spans="1:12">
      <c r="A19856" t="s">
        <v>4</v>
      </c>
      <c r="B19856" s="4" t="s">
        <v>5</v>
      </c>
      <c r="C19856" s="4" t="s">
        <v>84</v>
      </c>
    </row>
    <row r="19857" spans="1:17">
      <c r="A19857" t="n">
        <v>127454</v>
      </c>
      <c r="B19857" s="29" t="n">
        <v>3</v>
      </c>
      <c r="C19857" s="16" t="n">
        <f t="normal" ca="1">A19871</f>
        <v>0</v>
      </c>
    </row>
    <row r="19858" spans="1:17">
      <c r="A19858" t="s">
        <v>4</v>
      </c>
      <c r="B19858" s="4" t="s">
        <v>5</v>
      </c>
      <c r="C19858" s="4" t="s">
        <v>13</v>
      </c>
      <c r="D19858" s="4" t="s">
        <v>13</v>
      </c>
    </row>
    <row r="19859" spans="1:17">
      <c r="A19859" t="n">
        <v>127459</v>
      </c>
      <c r="B19859" s="59" t="n">
        <v>166</v>
      </c>
      <c r="C19859" s="7" t="n">
        <v>14</v>
      </c>
      <c r="D19859" s="7" t="n">
        <v>3</v>
      </c>
    </row>
    <row r="19860" spans="1:17">
      <c r="A19860" t="s">
        <v>4</v>
      </c>
      <c r="B19860" s="4" t="s">
        <v>5</v>
      </c>
      <c r="C19860" s="4" t="s">
        <v>84</v>
      </c>
    </row>
    <row r="19861" spans="1:17">
      <c r="A19861" t="n">
        <v>127462</v>
      </c>
      <c r="B19861" s="29" t="n">
        <v>3</v>
      </c>
      <c r="C19861" s="16" t="n">
        <f t="normal" ca="1">A19871</f>
        <v>0</v>
      </c>
    </row>
    <row r="19862" spans="1:17">
      <c r="A19862" t="s">
        <v>4</v>
      </c>
      <c r="B19862" s="4" t="s">
        <v>5</v>
      </c>
      <c r="C19862" s="4" t="s">
        <v>13</v>
      </c>
      <c r="D19862" s="4" t="s">
        <v>13</v>
      </c>
    </row>
    <row r="19863" spans="1:17">
      <c r="A19863" t="n">
        <v>127467</v>
      </c>
      <c r="B19863" s="59" t="n">
        <v>166</v>
      </c>
      <c r="C19863" s="7" t="n">
        <v>14</v>
      </c>
      <c r="D19863" s="7" t="n">
        <v>4</v>
      </c>
    </row>
    <row r="19864" spans="1:17">
      <c r="A19864" t="s">
        <v>4</v>
      </c>
      <c r="B19864" s="4" t="s">
        <v>5</v>
      </c>
      <c r="C19864" s="4" t="s">
        <v>84</v>
      </c>
    </row>
    <row r="19865" spans="1:17">
      <c r="A19865" t="n">
        <v>127470</v>
      </c>
      <c r="B19865" s="29" t="n">
        <v>3</v>
      </c>
      <c r="C19865" s="16" t="n">
        <f t="normal" ca="1">A19871</f>
        <v>0</v>
      </c>
    </row>
    <row r="19866" spans="1:17">
      <c r="A19866" t="s">
        <v>4</v>
      </c>
      <c r="B19866" s="4" t="s">
        <v>5</v>
      </c>
      <c r="C19866" s="4" t="s">
        <v>13</v>
      </c>
      <c r="D19866" s="4" t="s">
        <v>13</v>
      </c>
      <c r="E19866" s="4" t="s">
        <v>9</v>
      </c>
      <c r="F19866" s="4" t="s">
        <v>13</v>
      </c>
      <c r="G19866" s="4" t="s">
        <v>13</v>
      </c>
    </row>
    <row r="19867" spans="1:17">
      <c r="A19867" t="n">
        <v>127475</v>
      </c>
      <c r="B19867" s="25" t="n">
        <v>18</v>
      </c>
      <c r="C19867" s="7" t="n">
        <v>1</v>
      </c>
      <c r="D19867" s="7" t="n">
        <v>0</v>
      </c>
      <c r="E19867" s="7" t="n">
        <v>-1</v>
      </c>
      <c r="F19867" s="7" t="n">
        <v>19</v>
      </c>
      <c r="G19867" s="7" t="n">
        <v>1</v>
      </c>
    </row>
    <row r="19868" spans="1:17">
      <c r="A19868" t="s">
        <v>4</v>
      </c>
      <c r="B19868" s="4" t="s">
        <v>5</v>
      </c>
      <c r="C19868" s="4" t="s">
        <v>84</v>
      </c>
    </row>
    <row r="19869" spans="1:17">
      <c r="A19869" t="n">
        <v>127484</v>
      </c>
      <c r="B19869" s="29" t="n">
        <v>3</v>
      </c>
      <c r="C19869" s="16" t="n">
        <f t="normal" ca="1">A19871</f>
        <v>0</v>
      </c>
    </row>
    <row r="19870" spans="1:17">
      <c r="A19870" t="s">
        <v>4</v>
      </c>
      <c r="B19870" s="4" t="s">
        <v>5</v>
      </c>
      <c r="C19870" s="4" t="s">
        <v>84</v>
      </c>
    </row>
    <row r="19871" spans="1:17">
      <c r="A19871" t="n">
        <v>127489</v>
      </c>
      <c r="B19871" s="29" t="n">
        <v>3</v>
      </c>
      <c r="C19871" s="16" t="n">
        <f t="normal" ca="1">A19795</f>
        <v>0</v>
      </c>
    </row>
    <row r="19872" spans="1:17">
      <c r="A19872" t="s">
        <v>4</v>
      </c>
      <c r="B19872" s="4" t="s">
        <v>5</v>
      </c>
    </row>
    <row r="19873" spans="1:7">
      <c r="A19873" t="n">
        <v>127494</v>
      </c>
      <c r="B19873" s="5" t="n">
        <v>1</v>
      </c>
    </row>
    <row r="19874" spans="1:7" s="3" customFormat="1" customHeight="0">
      <c r="A19874" s="3" t="s">
        <v>2</v>
      </c>
      <c r="B19874" s="3" t="s">
        <v>1711</v>
      </c>
    </row>
    <row r="19875" spans="1:7">
      <c r="A19875" t="s">
        <v>4</v>
      </c>
      <c r="B19875" s="4" t="s">
        <v>5</v>
      </c>
      <c r="C19875" s="4" t="s">
        <v>13</v>
      </c>
      <c r="D19875" s="4" t="s">
        <v>6</v>
      </c>
    </row>
    <row r="19876" spans="1:7">
      <c r="A19876" t="n">
        <v>127496</v>
      </c>
      <c r="B19876" s="30" t="n">
        <v>2</v>
      </c>
      <c r="C19876" s="7" t="n">
        <v>11</v>
      </c>
      <c r="D19876" s="7" t="s">
        <v>562</v>
      </c>
    </row>
    <row r="19877" spans="1:7">
      <c r="A19877" t="s">
        <v>4</v>
      </c>
      <c r="B19877" s="4" t="s">
        <v>5</v>
      </c>
      <c r="C19877" s="4" t="s">
        <v>13</v>
      </c>
      <c r="D19877" s="4" t="s">
        <v>6</v>
      </c>
    </row>
    <row r="19878" spans="1:7">
      <c r="A19878" t="n">
        <v>127512</v>
      </c>
      <c r="B19878" s="30" t="n">
        <v>2</v>
      </c>
      <c r="C19878" s="7" t="n">
        <v>11</v>
      </c>
      <c r="D19878" s="7" t="s">
        <v>563</v>
      </c>
    </row>
    <row r="19879" spans="1:7">
      <c r="A19879" t="s">
        <v>4</v>
      </c>
      <c r="B19879" s="4" t="s">
        <v>5</v>
      </c>
      <c r="C19879" s="4" t="s">
        <v>13</v>
      </c>
      <c r="D19879" s="4" t="s">
        <v>6</v>
      </c>
    </row>
    <row r="19880" spans="1:7">
      <c r="A19880" t="n">
        <v>127533</v>
      </c>
      <c r="B19880" s="30" t="n">
        <v>2</v>
      </c>
      <c r="C19880" s="7" t="n">
        <v>11</v>
      </c>
      <c r="D19880" s="7" t="s">
        <v>746</v>
      </c>
    </row>
    <row r="19881" spans="1:7">
      <c r="A19881" t="s">
        <v>4</v>
      </c>
      <c r="B19881" s="4" t="s">
        <v>5</v>
      </c>
      <c r="C19881" s="4" t="s">
        <v>13</v>
      </c>
      <c r="D19881" s="4" t="s">
        <v>6</v>
      </c>
    </row>
    <row r="19882" spans="1:7">
      <c r="A19882" t="n">
        <v>127554</v>
      </c>
      <c r="B19882" s="30" t="n">
        <v>2</v>
      </c>
      <c r="C19882" s="7" t="n">
        <v>11</v>
      </c>
      <c r="D19882" s="7" t="s">
        <v>789</v>
      </c>
    </row>
    <row r="19883" spans="1:7">
      <c r="A19883" t="s">
        <v>4</v>
      </c>
      <c r="B19883" s="4" t="s">
        <v>5</v>
      </c>
      <c r="C19883" s="4" t="s">
        <v>13</v>
      </c>
      <c r="D19883" s="4" t="s">
        <v>6</v>
      </c>
    </row>
    <row r="19884" spans="1:7">
      <c r="A19884" t="n">
        <v>127575</v>
      </c>
      <c r="B19884" s="30" t="n">
        <v>2</v>
      </c>
      <c r="C19884" s="7" t="n">
        <v>11</v>
      </c>
      <c r="D19884" s="7" t="s">
        <v>1032</v>
      </c>
    </row>
    <row r="19885" spans="1:7">
      <c r="A19885" t="s">
        <v>4</v>
      </c>
      <c r="B19885" s="4" t="s">
        <v>5</v>
      </c>
      <c r="C19885" s="4" t="s">
        <v>13</v>
      </c>
      <c r="D19885" s="4" t="s">
        <v>6</v>
      </c>
    </row>
    <row r="19886" spans="1:7">
      <c r="A19886" t="n">
        <v>127596</v>
      </c>
      <c r="B19886" s="30" t="n">
        <v>2</v>
      </c>
      <c r="C19886" s="7" t="n">
        <v>11</v>
      </c>
      <c r="D19886" s="7" t="s">
        <v>1146</v>
      </c>
    </row>
    <row r="19887" spans="1:7">
      <c r="A19887" t="s">
        <v>4</v>
      </c>
      <c r="B19887" s="4" t="s">
        <v>5</v>
      </c>
      <c r="C19887" s="4" t="s">
        <v>13</v>
      </c>
      <c r="D19887" s="4" t="s">
        <v>6</v>
      </c>
    </row>
    <row r="19888" spans="1:7">
      <c r="A19888" t="n">
        <v>127617</v>
      </c>
      <c r="B19888" s="30" t="n">
        <v>2</v>
      </c>
      <c r="C19888" s="7" t="n">
        <v>11</v>
      </c>
      <c r="D19888" s="7" t="s">
        <v>1169</v>
      </c>
    </row>
    <row r="19889" spans="1:4">
      <c r="A19889" t="s">
        <v>4</v>
      </c>
      <c r="B19889" s="4" t="s">
        <v>5</v>
      </c>
      <c r="C19889" s="4" t="s">
        <v>13</v>
      </c>
      <c r="D19889" s="4" t="s">
        <v>6</v>
      </c>
    </row>
    <row r="19890" spans="1:4">
      <c r="A19890" t="n">
        <v>127638</v>
      </c>
      <c r="B19890" s="30" t="n">
        <v>2</v>
      </c>
      <c r="C19890" s="7" t="n">
        <v>11</v>
      </c>
      <c r="D19890" s="7" t="s">
        <v>1199</v>
      </c>
    </row>
    <row r="19891" spans="1:4">
      <c r="A19891" t="s">
        <v>4</v>
      </c>
      <c r="B19891" s="4" t="s">
        <v>5</v>
      </c>
      <c r="C19891" s="4" t="s">
        <v>13</v>
      </c>
      <c r="D19891" s="4" t="s">
        <v>13</v>
      </c>
      <c r="E19891" s="4" t="s">
        <v>9</v>
      </c>
      <c r="F19891" s="4" t="s">
        <v>13</v>
      </c>
      <c r="G19891" s="4" t="s">
        <v>13</v>
      </c>
    </row>
    <row r="19892" spans="1:4">
      <c r="A19892" t="n">
        <v>127659</v>
      </c>
      <c r="B19892" s="25" t="n">
        <v>18</v>
      </c>
      <c r="C19892" s="7" t="n">
        <v>3</v>
      </c>
      <c r="D19892" s="7" t="n">
        <v>0</v>
      </c>
      <c r="E19892" s="7" t="n">
        <v>6</v>
      </c>
      <c r="F19892" s="7" t="n">
        <v>19</v>
      </c>
      <c r="G19892" s="7" t="n">
        <v>1</v>
      </c>
    </row>
    <row r="19893" spans="1:4">
      <c r="A19893" t="s">
        <v>4</v>
      </c>
      <c r="B19893" s="4" t="s">
        <v>5</v>
      </c>
      <c r="C19893" s="4" t="s">
        <v>10</v>
      </c>
    </row>
    <row r="19894" spans="1:4">
      <c r="A19894" t="n">
        <v>127668</v>
      </c>
      <c r="B19894" s="9" t="n">
        <v>12</v>
      </c>
      <c r="C19894" s="7" t="n">
        <v>6400</v>
      </c>
    </row>
    <row r="19895" spans="1:4">
      <c r="A19895" t="s">
        <v>4</v>
      </c>
      <c r="B19895" s="4" t="s">
        <v>5</v>
      </c>
      <c r="C19895" s="4" t="s">
        <v>10</v>
      </c>
    </row>
    <row r="19896" spans="1:4">
      <c r="A19896" t="n">
        <v>127671</v>
      </c>
      <c r="B19896" s="9" t="n">
        <v>12</v>
      </c>
      <c r="C19896" s="7" t="n">
        <v>10502</v>
      </c>
    </row>
    <row r="19897" spans="1:4">
      <c r="A19897" t="s">
        <v>4</v>
      </c>
      <c r="B19897" s="4" t="s">
        <v>5</v>
      </c>
      <c r="C19897" s="4" t="s">
        <v>10</v>
      </c>
    </row>
    <row r="19898" spans="1:4">
      <c r="A19898" t="n">
        <v>127674</v>
      </c>
      <c r="B19898" s="9" t="n">
        <v>12</v>
      </c>
      <c r="C19898" s="7" t="n">
        <v>12741</v>
      </c>
    </row>
    <row r="19899" spans="1:4">
      <c r="A19899" t="s">
        <v>4</v>
      </c>
      <c r="B19899" s="4" t="s">
        <v>5</v>
      </c>
      <c r="C19899" s="4" t="s">
        <v>10</v>
      </c>
    </row>
    <row r="19900" spans="1:4">
      <c r="A19900" t="n">
        <v>127677</v>
      </c>
      <c r="B19900" s="9" t="n">
        <v>12</v>
      </c>
      <c r="C19900" s="7" t="n">
        <v>12738</v>
      </c>
    </row>
    <row r="19901" spans="1:4">
      <c r="A19901" t="s">
        <v>4</v>
      </c>
      <c r="B19901" s="4" t="s">
        <v>5</v>
      </c>
      <c r="C19901" s="4" t="s">
        <v>10</v>
      </c>
    </row>
    <row r="19902" spans="1:4">
      <c r="A19902" t="n">
        <v>127680</v>
      </c>
      <c r="B19902" s="17" t="n">
        <v>13</v>
      </c>
      <c r="C19902" s="7" t="n">
        <v>12740</v>
      </c>
    </row>
    <row r="19903" spans="1:4">
      <c r="A19903" t="s">
        <v>4</v>
      </c>
      <c r="B19903" s="4" t="s">
        <v>5</v>
      </c>
      <c r="C19903" s="4" t="s">
        <v>13</v>
      </c>
    </row>
    <row r="19904" spans="1:4">
      <c r="A19904" t="n">
        <v>127683</v>
      </c>
      <c r="B19904" s="31" t="n">
        <v>64</v>
      </c>
      <c r="C19904" s="7" t="n">
        <v>2</v>
      </c>
    </row>
    <row r="19905" spans="1:7">
      <c r="A19905" t="s">
        <v>4</v>
      </c>
      <c r="B19905" s="4" t="s">
        <v>5</v>
      </c>
      <c r="C19905" s="4" t="s">
        <v>13</v>
      </c>
      <c r="D19905" s="4" t="s">
        <v>10</v>
      </c>
    </row>
    <row r="19906" spans="1:7">
      <c r="A19906" t="n">
        <v>127685</v>
      </c>
      <c r="B19906" s="31" t="n">
        <v>64</v>
      </c>
      <c r="C19906" s="7" t="n">
        <v>0</v>
      </c>
      <c r="D19906" s="7" t="n">
        <v>0</v>
      </c>
    </row>
    <row r="19907" spans="1:7">
      <c r="A19907" t="s">
        <v>4</v>
      </c>
      <c r="B19907" s="4" t="s">
        <v>5</v>
      </c>
      <c r="C19907" s="4" t="s">
        <v>13</v>
      </c>
      <c r="D19907" s="4" t="s">
        <v>10</v>
      </c>
    </row>
    <row r="19908" spans="1:7">
      <c r="A19908" t="n">
        <v>127689</v>
      </c>
      <c r="B19908" s="31" t="n">
        <v>64</v>
      </c>
      <c r="C19908" s="7" t="n">
        <v>4</v>
      </c>
      <c r="D19908" s="7" t="n">
        <v>0</v>
      </c>
    </row>
    <row r="19909" spans="1:7">
      <c r="A19909" t="s">
        <v>4</v>
      </c>
      <c r="B19909" s="4" t="s">
        <v>5</v>
      </c>
      <c r="C19909" s="4" t="s">
        <v>69</v>
      </c>
      <c r="D19909" s="4" t="s">
        <v>69</v>
      </c>
      <c r="E19909" s="4" t="s">
        <v>69</v>
      </c>
      <c r="F19909" s="4" t="s">
        <v>69</v>
      </c>
    </row>
    <row r="19910" spans="1:7">
      <c r="A19910" t="n">
        <v>127693</v>
      </c>
      <c r="B19910" s="44" t="n">
        <v>149</v>
      </c>
      <c r="C19910" s="7" t="n">
        <v>0</v>
      </c>
      <c r="D19910" s="7" t="n">
        <v>-2.5</v>
      </c>
      <c r="E19910" s="7" t="n">
        <v>-19.3999996185303</v>
      </c>
      <c r="F19910" s="7" t="n">
        <v>0</v>
      </c>
    </row>
    <row r="19911" spans="1:7">
      <c r="A19911" t="s">
        <v>4</v>
      </c>
      <c r="B19911" s="4" t="s">
        <v>5</v>
      </c>
      <c r="C19911" s="4" t="s">
        <v>13</v>
      </c>
      <c r="D19911" s="4" t="s">
        <v>6</v>
      </c>
    </row>
    <row r="19912" spans="1:7">
      <c r="A19912" t="n">
        <v>127710</v>
      </c>
      <c r="B19912" s="30" t="n">
        <v>2</v>
      </c>
      <c r="C19912" s="7" t="n">
        <v>11</v>
      </c>
      <c r="D19912" s="7" t="s">
        <v>1712</v>
      </c>
    </row>
    <row r="19913" spans="1:7">
      <c r="A19913" t="s">
        <v>4</v>
      </c>
      <c r="B19913" s="4" t="s">
        <v>5</v>
      </c>
      <c r="C19913" s="4" t="s">
        <v>6</v>
      </c>
      <c r="D19913" s="4" t="s">
        <v>6</v>
      </c>
      <c r="E19913" s="4" t="s">
        <v>13</v>
      </c>
    </row>
    <row r="19914" spans="1:7">
      <c r="A19914" t="n">
        <v>127725</v>
      </c>
      <c r="B19914" s="45" t="n">
        <v>30</v>
      </c>
      <c r="C19914" s="7" t="s">
        <v>1713</v>
      </c>
      <c r="D19914" s="7" t="s">
        <v>12</v>
      </c>
      <c r="E19914" s="7" t="n">
        <v>0</v>
      </c>
    </row>
    <row r="19915" spans="1:7">
      <c r="A19915" t="s">
        <v>4</v>
      </c>
      <c r="B19915" s="4" t="s">
        <v>5</v>
      </c>
    </row>
    <row r="19916" spans="1:7">
      <c r="A19916" t="n">
        <v>127734</v>
      </c>
      <c r="B19916" s="5" t="n">
        <v>1</v>
      </c>
    </row>
    <row r="19917" spans="1:7" s="3" customFormat="1" customHeight="0">
      <c r="A19917" s="3" t="s">
        <v>2</v>
      </c>
      <c r="B19917" s="3" t="s">
        <v>1714</v>
      </c>
    </row>
    <row r="19918" spans="1:7">
      <c r="A19918" t="s">
        <v>4</v>
      </c>
      <c r="B19918" s="4" t="s">
        <v>5</v>
      </c>
      <c r="C19918" s="4" t="s">
        <v>13</v>
      </c>
      <c r="D19918" s="4" t="s">
        <v>13</v>
      </c>
      <c r="E19918" s="4" t="s">
        <v>10</v>
      </c>
    </row>
    <row r="19919" spans="1:7">
      <c r="A19919" t="n">
        <v>127736</v>
      </c>
      <c r="B19919" s="60" t="n">
        <v>45</v>
      </c>
      <c r="C19919" s="7" t="n">
        <v>8</v>
      </c>
      <c r="D19919" s="7" t="n">
        <v>0</v>
      </c>
      <c r="E19919" s="7" t="n">
        <v>0</v>
      </c>
    </row>
    <row r="19920" spans="1:7">
      <c r="A19920" t="s">
        <v>4</v>
      </c>
      <c r="B19920" s="4" t="s">
        <v>5</v>
      </c>
      <c r="C19920" s="4" t="s">
        <v>13</v>
      </c>
      <c r="D19920" s="4" t="s">
        <v>13</v>
      </c>
      <c r="E19920" s="4" t="s">
        <v>69</v>
      </c>
      <c r="F19920" s="4" t="s">
        <v>69</v>
      </c>
      <c r="G19920" s="4" t="s">
        <v>69</v>
      </c>
      <c r="H19920" s="4" t="s">
        <v>10</v>
      </c>
      <c r="I19920" s="4" t="s">
        <v>13</v>
      </c>
    </row>
    <row r="19921" spans="1:9">
      <c r="A19921" t="n">
        <v>127741</v>
      </c>
      <c r="B19921" s="60" t="n">
        <v>45</v>
      </c>
      <c r="C19921" s="7" t="n">
        <v>4</v>
      </c>
      <c r="D19921" s="7" t="n">
        <v>3</v>
      </c>
      <c r="E19921" s="7" t="n">
        <v>0</v>
      </c>
      <c r="F19921" s="7" t="n">
        <v>0</v>
      </c>
      <c r="G19921" s="7" t="n">
        <v>0</v>
      </c>
      <c r="H19921" s="7" t="n">
        <v>0</v>
      </c>
      <c r="I19921" s="7" t="n">
        <v>1</v>
      </c>
    </row>
    <row r="19922" spans="1:9">
      <c r="A19922" t="s">
        <v>4</v>
      </c>
      <c r="B19922" s="4" t="s">
        <v>5</v>
      </c>
      <c r="C19922" s="4" t="s">
        <v>13</v>
      </c>
      <c r="D19922" s="4" t="s">
        <v>10</v>
      </c>
    </row>
    <row r="19923" spans="1:9">
      <c r="A19923" t="n">
        <v>127759</v>
      </c>
      <c r="B19923" s="60" t="n">
        <v>45</v>
      </c>
      <c r="C19923" s="7" t="n">
        <v>18</v>
      </c>
      <c r="D19923" s="7" t="n">
        <v>4</v>
      </c>
    </row>
    <row r="19924" spans="1:9">
      <c r="A19924" t="s">
        <v>4</v>
      </c>
      <c r="B19924" s="4" t="s">
        <v>5</v>
      </c>
      <c r="C19924" s="4" t="s">
        <v>13</v>
      </c>
      <c r="D19924" s="4" t="s">
        <v>10</v>
      </c>
    </row>
    <row r="19925" spans="1:9">
      <c r="A19925" t="n">
        <v>127763</v>
      </c>
      <c r="B19925" s="60" t="n">
        <v>45</v>
      </c>
      <c r="C19925" s="7" t="n">
        <v>18</v>
      </c>
      <c r="D19925" s="7" t="n">
        <v>16</v>
      </c>
    </row>
    <row r="19926" spans="1:9">
      <c r="A19926" t="s">
        <v>4</v>
      </c>
      <c r="B19926" s="4" t="s">
        <v>5</v>
      </c>
      <c r="C19926" s="4" t="s">
        <v>13</v>
      </c>
      <c r="D19926" s="4" t="s">
        <v>10</v>
      </c>
    </row>
    <row r="19927" spans="1:9">
      <c r="A19927" t="n">
        <v>127767</v>
      </c>
      <c r="B19927" s="60" t="n">
        <v>45</v>
      </c>
      <c r="C19927" s="7" t="n">
        <v>18</v>
      </c>
      <c r="D19927" s="7" t="n">
        <v>64</v>
      </c>
    </row>
    <row r="19928" spans="1:9">
      <c r="A19928" t="s">
        <v>4</v>
      </c>
      <c r="B19928" s="4" t="s">
        <v>5</v>
      </c>
      <c r="C19928" s="4" t="s">
        <v>10</v>
      </c>
      <c r="D19928" s="4" t="s">
        <v>9</v>
      </c>
    </row>
    <row r="19929" spans="1:9">
      <c r="A19929" t="n">
        <v>127771</v>
      </c>
      <c r="B19929" s="13" t="n">
        <v>43</v>
      </c>
      <c r="C19929" s="7" t="n">
        <v>65534</v>
      </c>
      <c r="D19929" s="7" t="n">
        <v>1024</v>
      </c>
    </row>
    <row r="19930" spans="1:9">
      <c r="A19930" t="s">
        <v>4</v>
      </c>
      <c r="B19930" s="4" t="s">
        <v>5</v>
      </c>
      <c r="C19930" s="4" t="s">
        <v>13</v>
      </c>
      <c r="D19930" s="4" t="s">
        <v>13</v>
      </c>
      <c r="E19930" s="4" t="s">
        <v>9</v>
      </c>
      <c r="F19930" s="4" t="s">
        <v>13</v>
      </c>
      <c r="G19930" s="4" t="s">
        <v>13</v>
      </c>
    </row>
    <row r="19931" spans="1:9">
      <c r="A19931" t="n">
        <v>127778</v>
      </c>
      <c r="B19931" s="25" t="n">
        <v>18</v>
      </c>
      <c r="C19931" s="7" t="n">
        <v>1</v>
      </c>
      <c r="D19931" s="7" t="n">
        <v>0</v>
      </c>
      <c r="E19931" s="7" t="n">
        <v>0</v>
      </c>
      <c r="F19931" s="7" t="n">
        <v>19</v>
      </c>
      <c r="G19931" s="7" t="n">
        <v>1</v>
      </c>
    </row>
    <row r="19932" spans="1:9">
      <c r="A19932" t="s">
        <v>4</v>
      </c>
      <c r="B19932" s="4" t="s">
        <v>5</v>
      </c>
      <c r="C19932" s="4" t="s">
        <v>13</v>
      </c>
      <c r="D19932" s="4" t="s">
        <v>13</v>
      </c>
      <c r="E19932" s="4" t="s">
        <v>13</v>
      </c>
      <c r="F19932" s="4" t="s">
        <v>9</v>
      </c>
      <c r="G19932" s="4" t="s">
        <v>13</v>
      </c>
      <c r="H19932" s="4" t="s">
        <v>13</v>
      </c>
      <c r="I19932" s="4" t="s">
        <v>84</v>
      </c>
    </row>
    <row r="19933" spans="1:9">
      <c r="A19933" t="n">
        <v>127787</v>
      </c>
      <c r="B19933" s="15" t="n">
        <v>5</v>
      </c>
      <c r="C19933" s="7" t="n">
        <v>35</v>
      </c>
      <c r="D19933" s="7" t="n">
        <v>1</v>
      </c>
      <c r="E19933" s="7" t="n">
        <v>0</v>
      </c>
      <c r="F19933" s="7" t="n">
        <v>-1</v>
      </c>
      <c r="G19933" s="7" t="n">
        <v>3</v>
      </c>
      <c r="H19933" s="7" t="n">
        <v>1</v>
      </c>
      <c r="I19933" s="16" t="n">
        <f t="normal" ca="1">A20063</f>
        <v>0</v>
      </c>
    </row>
    <row r="19934" spans="1:9">
      <c r="A19934" t="s">
        <v>4</v>
      </c>
      <c r="B19934" s="4" t="s">
        <v>5</v>
      </c>
      <c r="C19934" s="4" t="s">
        <v>13</v>
      </c>
      <c r="D19934" s="4" t="s">
        <v>13</v>
      </c>
      <c r="E19934" s="4" t="s">
        <v>10</v>
      </c>
      <c r="F19934" s="4" t="s">
        <v>9</v>
      </c>
    </row>
    <row r="19935" spans="1:9">
      <c r="A19935" t="n">
        <v>127801</v>
      </c>
      <c r="B19935" s="26" t="n">
        <v>31</v>
      </c>
      <c r="C19935" s="7" t="n">
        <v>0</v>
      </c>
      <c r="D19935" s="7" t="n">
        <v>1</v>
      </c>
      <c r="E19935" s="7" t="n">
        <v>0</v>
      </c>
      <c r="F19935" s="7" t="n">
        <v>1107296256</v>
      </c>
    </row>
    <row r="19936" spans="1:9">
      <c r="A19936" t="s">
        <v>4</v>
      </c>
      <c r="B19936" s="4" t="s">
        <v>5</v>
      </c>
      <c r="C19936" s="4" t="s">
        <v>13</v>
      </c>
      <c r="D19936" s="4" t="s">
        <v>13</v>
      </c>
      <c r="E19936" s="4" t="s">
        <v>6</v>
      </c>
      <c r="F19936" s="4" t="s">
        <v>10</v>
      </c>
    </row>
    <row r="19937" spans="1:9">
      <c r="A19937" t="n">
        <v>127810</v>
      </c>
      <c r="B19937" s="26" t="n">
        <v>31</v>
      </c>
      <c r="C19937" s="7" t="n">
        <v>1</v>
      </c>
      <c r="D19937" s="7" t="n">
        <v>1</v>
      </c>
      <c r="E19937" s="7" t="s">
        <v>1715</v>
      </c>
      <c r="F19937" s="7" t="n">
        <v>0</v>
      </c>
    </row>
    <row r="19938" spans="1:9">
      <c r="A19938" t="s">
        <v>4</v>
      </c>
      <c r="B19938" s="4" t="s">
        <v>5</v>
      </c>
      <c r="C19938" s="4" t="s">
        <v>13</v>
      </c>
      <c r="D19938" s="4" t="s">
        <v>13</v>
      </c>
      <c r="E19938" s="4" t="s">
        <v>6</v>
      </c>
      <c r="F19938" s="4" t="s">
        <v>10</v>
      </c>
    </row>
    <row r="19939" spans="1:9">
      <c r="A19939" t="n">
        <v>127832</v>
      </c>
      <c r="B19939" s="26" t="n">
        <v>31</v>
      </c>
      <c r="C19939" s="7" t="n">
        <v>1</v>
      </c>
      <c r="D19939" s="7" t="n">
        <v>1</v>
      </c>
      <c r="E19939" s="7" t="s">
        <v>1716</v>
      </c>
      <c r="F19939" s="7" t="n">
        <v>1</v>
      </c>
    </row>
    <row r="19940" spans="1:9">
      <c r="A19940" t="s">
        <v>4</v>
      </c>
      <c r="B19940" s="4" t="s">
        <v>5</v>
      </c>
      <c r="C19940" s="4" t="s">
        <v>13</v>
      </c>
      <c r="D19940" s="4" t="s">
        <v>13</v>
      </c>
      <c r="E19940" s="4" t="s">
        <v>6</v>
      </c>
      <c r="F19940" s="4" t="s">
        <v>10</v>
      </c>
    </row>
    <row r="19941" spans="1:9">
      <c r="A19941" t="n">
        <v>127866</v>
      </c>
      <c r="B19941" s="26" t="n">
        <v>31</v>
      </c>
      <c r="C19941" s="7" t="n">
        <v>1</v>
      </c>
      <c r="D19941" s="7" t="n">
        <v>1</v>
      </c>
      <c r="E19941" s="7" t="s">
        <v>1717</v>
      </c>
      <c r="F19941" s="7" t="n">
        <v>2</v>
      </c>
    </row>
    <row r="19942" spans="1:9">
      <c r="A19942" t="s">
        <v>4</v>
      </c>
      <c r="B19942" s="4" t="s">
        <v>5</v>
      </c>
      <c r="C19942" s="4" t="s">
        <v>13</v>
      </c>
      <c r="D19942" s="4" t="s">
        <v>13</v>
      </c>
      <c r="E19942" s="4" t="s">
        <v>6</v>
      </c>
      <c r="F19942" s="4" t="s">
        <v>10</v>
      </c>
    </row>
    <row r="19943" spans="1:9">
      <c r="A19943" t="n">
        <v>127899</v>
      </c>
      <c r="B19943" s="26" t="n">
        <v>31</v>
      </c>
      <c r="C19943" s="7" t="n">
        <v>1</v>
      </c>
      <c r="D19943" s="7" t="n">
        <v>1</v>
      </c>
      <c r="E19943" s="7" t="s">
        <v>1718</v>
      </c>
      <c r="F19943" s="7" t="n">
        <v>3</v>
      </c>
    </row>
    <row r="19944" spans="1:9">
      <c r="A19944" t="s">
        <v>4</v>
      </c>
      <c r="B19944" s="4" t="s">
        <v>5</v>
      </c>
      <c r="C19944" s="4" t="s">
        <v>13</v>
      </c>
      <c r="D19944" s="4" t="s">
        <v>13</v>
      </c>
      <c r="E19944" s="4" t="s">
        <v>6</v>
      </c>
      <c r="F19944" s="4" t="s">
        <v>10</v>
      </c>
    </row>
    <row r="19945" spans="1:9">
      <c r="A19945" t="n">
        <v>127918</v>
      </c>
      <c r="B19945" s="26" t="n">
        <v>31</v>
      </c>
      <c r="C19945" s="7" t="n">
        <v>1</v>
      </c>
      <c r="D19945" s="7" t="n">
        <v>1</v>
      </c>
      <c r="E19945" s="7" t="s">
        <v>1719</v>
      </c>
      <c r="F19945" s="7" t="n">
        <v>10</v>
      </c>
    </row>
    <row r="19946" spans="1:9">
      <c r="A19946" t="s">
        <v>4</v>
      </c>
      <c r="B19946" s="4" t="s">
        <v>5</v>
      </c>
      <c r="C19946" s="4" t="s">
        <v>13</v>
      </c>
      <c r="D19946" s="4" t="s">
        <v>13</v>
      </c>
      <c r="E19946" s="4" t="s">
        <v>6</v>
      </c>
      <c r="F19946" s="4" t="s">
        <v>10</v>
      </c>
    </row>
    <row r="19947" spans="1:9">
      <c r="A19947" t="n">
        <v>127940</v>
      </c>
      <c r="B19947" s="26" t="n">
        <v>31</v>
      </c>
      <c r="C19947" s="7" t="n">
        <v>1</v>
      </c>
      <c r="D19947" s="7" t="n">
        <v>1</v>
      </c>
      <c r="E19947" s="7" t="s">
        <v>1720</v>
      </c>
      <c r="F19947" s="7" t="n">
        <v>11</v>
      </c>
    </row>
    <row r="19948" spans="1:9">
      <c r="A19948" t="s">
        <v>4</v>
      </c>
      <c r="B19948" s="4" t="s">
        <v>5</v>
      </c>
      <c r="C19948" s="4" t="s">
        <v>13</v>
      </c>
      <c r="D19948" s="4" t="s">
        <v>13</v>
      </c>
      <c r="E19948" s="4" t="s">
        <v>6</v>
      </c>
      <c r="F19948" s="4" t="s">
        <v>10</v>
      </c>
    </row>
    <row r="19949" spans="1:9">
      <c r="A19949" t="n">
        <v>127963</v>
      </c>
      <c r="B19949" s="26" t="n">
        <v>31</v>
      </c>
      <c r="C19949" s="7" t="n">
        <v>1</v>
      </c>
      <c r="D19949" s="7" t="n">
        <v>1</v>
      </c>
      <c r="E19949" s="7" t="s">
        <v>1721</v>
      </c>
      <c r="F19949" s="7" t="n">
        <v>12</v>
      </c>
    </row>
    <row r="19950" spans="1:9">
      <c r="A19950" t="s">
        <v>4</v>
      </c>
      <c r="B19950" s="4" t="s">
        <v>5</v>
      </c>
      <c r="C19950" s="4" t="s">
        <v>13</v>
      </c>
      <c r="D19950" s="4" t="s">
        <v>13</v>
      </c>
      <c r="E19950" s="4" t="s">
        <v>6</v>
      </c>
      <c r="F19950" s="4" t="s">
        <v>10</v>
      </c>
    </row>
    <row r="19951" spans="1:9">
      <c r="A19951" t="n">
        <v>127985</v>
      </c>
      <c r="B19951" s="26" t="n">
        <v>31</v>
      </c>
      <c r="C19951" s="7" t="n">
        <v>1</v>
      </c>
      <c r="D19951" s="7" t="n">
        <v>1</v>
      </c>
      <c r="E19951" s="7" t="s">
        <v>1722</v>
      </c>
      <c r="F19951" s="7" t="n">
        <v>13</v>
      </c>
    </row>
    <row r="19952" spans="1:9">
      <c r="A19952" t="s">
        <v>4</v>
      </c>
      <c r="B19952" s="4" t="s">
        <v>5</v>
      </c>
      <c r="C19952" s="4" t="s">
        <v>13</v>
      </c>
      <c r="D19952" s="4" t="s">
        <v>13</v>
      </c>
      <c r="E19952" s="4" t="s">
        <v>6</v>
      </c>
      <c r="F19952" s="4" t="s">
        <v>10</v>
      </c>
    </row>
    <row r="19953" spans="1:6">
      <c r="A19953" t="n">
        <v>128011</v>
      </c>
      <c r="B19953" s="26" t="n">
        <v>31</v>
      </c>
      <c r="C19953" s="7" t="n">
        <v>1</v>
      </c>
      <c r="D19953" s="7" t="n">
        <v>1</v>
      </c>
      <c r="E19953" s="7" t="s">
        <v>1723</v>
      </c>
      <c r="F19953" s="7" t="n">
        <v>20</v>
      </c>
    </row>
    <row r="19954" spans="1:6">
      <c r="A19954" t="s">
        <v>4</v>
      </c>
      <c r="B19954" s="4" t="s">
        <v>5</v>
      </c>
      <c r="C19954" s="4" t="s">
        <v>13</v>
      </c>
      <c r="D19954" s="4" t="s">
        <v>13</v>
      </c>
      <c r="E19954" s="4" t="s">
        <v>6</v>
      </c>
      <c r="F19954" s="4" t="s">
        <v>10</v>
      </c>
    </row>
    <row r="19955" spans="1:6">
      <c r="A19955" t="n">
        <v>128034</v>
      </c>
      <c r="B19955" s="26" t="n">
        <v>31</v>
      </c>
      <c r="C19955" s="7" t="n">
        <v>1</v>
      </c>
      <c r="D19955" s="7" t="n">
        <v>1</v>
      </c>
      <c r="E19955" s="7" t="s">
        <v>1724</v>
      </c>
      <c r="F19955" s="7" t="n">
        <v>21</v>
      </c>
    </row>
    <row r="19956" spans="1:6">
      <c r="A19956" t="s">
        <v>4</v>
      </c>
      <c r="B19956" s="4" t="s">
        <v>5</v>
      </c>
      <c r="C19956" s="4" t="s">
        <v>13</v>
      </c>
      <c r="D19956" s="4" t="s">
        <v>13</v>
      </c>
      <c r="E19956" s="4" t="s">
        <v>6</v>
      </c>
      <c r="F19956" s="4" t="s">
        <v>10</v>
      </c>
    </row>
    <row r="19957" spans="1:6">
      <c r="A19957" t="n">
        <v>128056</v>
      </c>
      <c r="B19957" s="26" t="n">
        <v>31</v>
      </c>
      <c r="C19957" s="7" t="n">
        <v>1</v>
      </c>
      <c r="D19957" s="7" t="n">
        <v>1</v>
      </c>
      <c r="E19957" s="7" t="s">
        <v>1725</v>
      </c>
      <c r="F19957" s="7" t="n">
        <v>22</v>
      </c>
    </row>
    <row r="19958" spans="1:6">
      <c r="A19958" t="s">
        <v>4</v>
      </c>
      <c r="B19958" s="4" t="s">
        <v>5</v>
      </c>
      <c r="C19958" s="4" t="s">
        <v>13</v>
      </c>
      <c r="D19958" s="4" t="s">
        <v>13</v>
      </c>
      <c r="E19958" s="4" t="s">
        <v>6</v>
      </c>
      <c r="F19958" s="4" t="s">
        <v>10</v>
      </c>
    </row>
    <row r="19959" spans="1:6">
      <c r="A19959" t="n">
        <v>128081</v>
      </c>
      <c r="B19959" s="26" t="n">
        <v>31</v>
      </c>
      <c r="C19959" s="7" t="n">
        <v>1</v>
      </c>
      <c r="D19959" s="7" t="n">
        <v>1</v>
      </c>
      <c r="E19959" s="7" t="s">
        <v>1726</v>
      </c>
      <c r="F19959" s="7" t="n">
        <v>23</v>
      </c>
    </row>
    <row r="19960" spans="1:6">
      <c r="A19960" t="s">
        <v>4</v>
      </c>
      <c r="B19960" s="4" t="s">
        <v>5</v>
      </c>
      <c r="C19960" s="4" t="s">
        <v>13</v>
      </c>
      <c r="D19960" s="4" t="s">
        <v>13</v>
      </c>
      <c r="E19960" s="4" t="s">
        <v>13</v>
      </c>
      <c r="F19960" s="4" t="s">
        <v>10</v>
      </c>
      <c r="G19960" s="4" t="s">
        <v>10</v>
      </c>
      <c r="H19960" s="4" t="s">
        <v>13</v>
      </c>
    </row>
    <row r="19961" spans="1:6">
      <c r="A19961" t="n">
        <v>128107</v>
      </c>
      <c r="B19961" s="26" t="n">
        <v>31</v>
      </c>
      <c r="C19961" s="7" t="n">
        <v>2</v>
      </c>
      <c r="D19961" s="7" t="n">
        <v>1</v>
      </c>
      <c r="E19961" s="7" t="n">
        <v>1</v>
      </c>
      <c r="F19961" s="7" t="n">
        <v>16</v>
      </c>
      <c r="G19961" s="7" t="n">
        <v>64</v>
      </c>
      <c r="H19961" s="7" t="n">
        <v>0</v>
      </c>
    </row>
    <row r="19962" spans="1:6">
      <c r="A19962" t="s">
        <v>4</v>
      </c>
      <c r="B19962" s="4" t="s">
        <v>5</v>
      </c>
      <c r="C19962" s="4" t="s">
        <v>13</v>
      </c>
      <c r="D19962" s="4" t="s">
        <v>13</v>
      </c>
      <c r="E19962" s="4" t="s">
        <v>13</v>
      </c>
    </row>
    <row r="19963" spans="1:6">
      <c r="A19963" t="n">
        <v>128116</v>
      </c>
      <c r="B19963" s="26" t="n">
        <v>31</v>
      </c>
      <c r="C19963" s="7" t="n">
        <v>4</v>
      </c>
      <c r="D19963" s="7" t="n">
        <v>1</v>
      </c>
      <c r="E19963" s="7" t="n">
        <v>1</v>
      </c>
    </row>
    <row r="19964" spans="1:6">
      <c r="A19964" t="s">
        <v>4</v>
      </c>
      <c r="B19964" s="4" t="s">
        <v>5</v>
      </c>
      <c r="C19964" s="4" t="s">
        <v>13</v>
      </c>
      <c r="D19964" s="4" t="s">
        <v>13</v>
      </c>
      <c r="E19964" s="4" t="s">
        <v>13</v>
      </c>
      <c r="F19964" s="4" t="s">
        <v>9</v>
      </c>
      <c r="G19964" s="4" t="s">
        <v>13</v>
      </c>
      <c r="H19964" s="4" t="s">
        <v>13</v>
      </c>
      <c r="I19964" s="4" t="s">
        <v>84</v>
      </c>
    </row>
    <row r="19965" spans="1:6">
      <c r="A19965" t="n">
        <v>128120</v>
      </c>
      <c r="B19965" s="15" t="n">
        <v>5</v>
      </c>
      <c r="C19965" s="7" t="n">
        <v>35</v>
      </c>
      <c r="D19965" s="7" t="n">
        <v>1</v>
      </c>
      <c r="E19965" s="7" t="n">
        <v>0</v>
      </c>
      <c r="F19965" s="7" t="n">
        <v>0</v>
      </c>
      <c r="G19965" s="7" t="n">
        <v>2</v>
      </c>
      <c r="H19965" s="7" t="n">
        <v>1</v>
      </c>
      <c r="I19965" s="16" t="n">
        <f t="normal" ca="1">A19973</f>
        <v>0</v>
      </c>
    </row>
    <row r="19966" spans="1:6">
      <c r="A19966" t="s">
        <v>4</v>
      </c>
      <c r="B19966" s="4" t="s">
        <v>5</v>
      </c>
      <c r="C19966" s="4" t="s">
        <v>13</v>
      </c>
      <c r="D19966" s="4" t="s">
        <v>6</v>
      </c>
    </row>
    <row r="19967" spans="1:6">
      <c r="A19967" t="n">
        <v>128134</v>
      </c>
      <c r="B19967" s="30" t="n">
        <v>2</v>
      </c>
      <c r="C19967" s="7" t="n">
        <v>11</v>
      </c>
      <c r="D19967" s="7" t="s">
        <v>1727</v>
      </c>
    </row>
    <row r="19968" spans="1:6">
      <c r="A19968" t="s">
        <v>4</v>
      </c>
      <c r="B19968" s="4" t="s">
        <v>5</v>
      </c>
      <c r="C19968" s="4" t="s">
        <v>13</v>
      </c>
      <c r="D19968" s="4" t="s">
        <v>13</v>
      </c>
      <c r="E19968" s="4" t="s">
        <v>9</v>
      </c>
      <c r="F19968" s="4" t="s">
        <v>13</v>
      </c>
      <c r="G19968" s="4" t="s">
        <v>13</v>
      </c>
    </row>
    <row r="19969" spans="1:9">
      <c r="A19969" t="n">
        <v>128152</v>
      </c>
      <c r="B19969" s="25" t="n">
        <v>18</v>
      </c>
      <c r="C19969" s="7" t="n">
        <v>1</v>
      </c>
      <c r="D19969" s="7" t="n">
        <v>0</v>
      </c>
      <c r="E19969" s="7" t="n">
        <v>0</v>
      </c>
      <c r="F19969" s="7" t="n">
        <v>19</v>
      </c>
      <c r="G19969" s="7" t="n">
        <v>1</v>
      </c>
    </row>
    <row r="19970" spans="1:9">
      <c r="A19970" t="s">
        <v>4</v>
      </c>
      <c r="B19970" s="4" t="s">
        <v>5</v>
      </c>
      <c r="C19970" s="4" t="s">
        <v>84</v>
      </c>
    </row>
    <row r="19971" spans="1:9">
      <c r="A19971" t="n">
        <v>128161</v>
      </c>
      <c r="B19971" s="29" t="n">
        <v>3</v>
      </c>
      <c r="C19971" s="16" t="n">
        <f t="normal" ca="1">A20059</f>
        <v>0</v>
      </c>
    </row>
    <row r="19972" spans="1:9">
      <c r="A19972" t="s">
        <v>4</v>
      </c>
      <c r="B19972" s="4" t="s">
        <v>5</v>
      </c>
      <c r="C19972" s="4" t="s">
        <v>13</v>
      </c>
      <c r="D19972" s="4" t="s">
        <v>13</v>
      </c>
      <c r="E19972" s="4" t="s">
        <v>13</v>
      </c>
      <c r="F19972" s="4" t="s">
        <v>9</v>
      </c>
      <c r="G19972" s="4" t="s">
        <v>13</v>
      </c>
      <c r="H19972" s="4" t="s">
        <v>13</v>
      </c>
      <c r="I19972" s="4" t="s">
        <v>84</v>
      </c>
    </row>
    <row r="19973" spans="1:9">
      <c r="A19973" t="n">
        <v>128166</v>
      </c>
      <c r="B19973" s="15" t="n">
        <v>5</v>
      </c>
      <c r="C19973" s="7" t="n">
        <v>35</v>
      </c>
      <c r="D19973" s="7" t="n">
        <v>1</v>
      </c>
      <c r="E19973" s="7" t="n">
        <v>0</v>
      </c>
      <c r="F19973" s="7" t="n">
        <v>1</v>
      </c>
      <c r="G19973" s="7" t="n">
        <v>2</v>
      </c>
      <c r="H19973" s="7" t="n">
        <v>1</v>
      </c>
      <c r="I19973" s="16" t="n">
        <f t="normal" ca="1">A19983</f>
        <v>0</v>
      </c>
    </row>
    <row r="19974" spans="1:9">
      <c r="A19974" t="s">
        <v>4</v>
      </c>
      <c r="B19974" s="4" t="s">
        <v>5</v>
      </c>
      <c r="C19974" s="4" t="s">
        <v>13</v>
      </c>
      <c r="D19974" s="4" t="s">
        <v>10</v>
      </c>
      <c r="E19974" s="4" t="s">
        <v>9</v>
      </c>
      <c r="F19974" s="4" t="s">
        <v>10</v>
      </c>
      <c r="G19974" s="4" t="s">
        <v>10</v>
      </c>
      <c r="H19974" s="4" t="s">
        <v>9</v>
      </c>
      <c r="I19974" s="4" t="s">
        <v>9</v>
      </c>
    </row>
    <row r="19975" spans="1:9">
      <c r="A19975" t="n">
        <v>128180</v>
      </c>
      <c r="B19975" s="61" t="n">
        <v>69</v>
      </c>
      <c r="C19975" s="7" t="n">
        <v>0</v>
      </c>
      <c r="D19975" s="7" t="n">
        <v>65534</v>
      </c>
      <c r="E19975" s="7" t="n">
        <v>1106247680</v>
      </c>
      <c r="F19975" s="7" t="n">
        <v>250</v>
      </c>
      <c r="G19975" s="7" t="n">
        <v>16</v>
      </c>
      <c r="H19975" s="7" t="n">
        <v>0</v>
      </c>
      <c r="I19975" s="7" t="n">
        <v>-1110651699</v>
      </c>
    </row>
    <row r="19976" spans="1:9">
      <c r="A19976" t="s">
        <v>4</v>
      </c>
      <c r="B19976" s="4" t="s">
        <v>5</v>
      </c>
      <c r="C19976" s="4" t="s">
        <v>13</v>
      </c>
      <c r="D19976" s="4" t="s">
        <v>6</v>
      </c>
    </row>
    <row r="19977" spans="1:9">
      <c r="A19977" t="n">
        <v>128200</v>
      </c>
      <c r="B19977" s="30" t="n">
        <v>2</v>
      </c>
      <c r="C19977" s="7" t="n">
        <v>11</v>
      </c>
      <c r="D19977" s="7" t="s">
        <v>1727</v>
      </c>
    </row>
    <row r="19978" spans="1:9">
      <c r="A19978" t="s">
        <v>4</v>
      </c>
      <c r="B19978" s="4" t="s">
        <v>5</v>
      </c>
      <c r="C19978" s="4" t="s">
        <v>13</v>
      </c>
      <c r="D19978" s="4" t="s">
        <v>13</v>
      </c>
      <c r="E19978" s="4" t="s">
        <v>9</v>
      </c>
      <c r="F19978" s="4" t="s">
        <v>13</v>
      </c>
      <c r="G19978" s="4" t="s">
        <v>13</v>
      </c>
    </row>
    <row r="19979" spans="1:9">
      <c r="A19979" t="n">
        <v>128218</v>
      </c>
      <c r="B19979" s="25" t="n">
        <v>18</v>
      </c>
      <c r="C19979" s="7" t="n">
        <v>1</v>
      </c>
      <c r="D19979" s="7" t="n">
        <v>0</v>
      </c>
      <c r="E19979" s="7" t="n">
        <v>0</v>
      </c>
      <c r="F19979" s="7" t="n">
        <v>19</v>
      </c>
      <c r="G19979" s="7" t="n">
        <v>1</v>
      </c>
    </row>
    <row r="19980" spans="1:9">
      <c r="A19980" t="s">
        <v>4</v>
      </c>
      <c r="B19980" s="4" t="s">
        <v>5</v>
      </c>
      <c r="C19980" s="4" t="s">
        <v>84</v>
      </c>
    </row>
    <row r="19981" spans="1:9">
      <c r="A19981" t="n">
        <v>128227</v>
      </c>
      <c r="B19981" s="29" t="n">
        <v>3</v>
      </c>
      <c r="C19981" s="16" t="n">
        <f t="normal" ca="1">A20059</f>
        <v>0</v>
      </c>
    </row>
    <row r="19982" spans="1:9">
      <c r="A19982" t="s">
        <v>4</v>
      </c>
      <c r="B19982" s="4" t="s">
        <v>5</v>
      </c>
      <c r="C19982" s="4" t="s">
        <v>13</v>
      </c>
      <c r="D19982" s="4" t="s">
        <v>13</v>
      </c>
      <c r="E19982" s="4" t="s">
        <v>13</v>
      </c>
      <c r="F19982" s="4" t="s">
        <v>9</v>
      </c>
      <c r="G19982" s="4" t="s">
        <v>13</v>
      </c>
      <c r="H19982" s="4" t="s">
        <v>13</v>
      </c>
      <c r="I19982" s="4" t="s">
        <v>84</v>
      </c>
    </row>
    <row r="19983" spans="1:9">
      <c r="A19983" t="n">
        <v>128232</v>
      </c>
      <c r="B19983" s="15" t="n">
        <v>5</v>
      </c>
      <c r="C19983" s="7" t="n">
        <v>35</v>
      </c>
      <c r="D19983" s="7" t="n">
        <v>1</v>
      </c>
      <c r="E19983" s="7" t="n">
        <v>0</v>
      </c>
      <c r="F19983" s="7" t="n">
        <v>2</v>
      </c>
      <c r="G19983" s="7" t="n">
        <v>2</v>
      </c>
      <c r="H19983" s="7" t="n">
        <v>1</v>
      </c>
      <c r="I19983" s="16" t="n">
        <f t="normal" ca="1">A19993</f>
        <v>0</v>
      </c>
    </row>
    <row r="19984" spans="1:9">
      <c r="A19984" t="s">
        <v>4</v>
      </c>
      <c r="B19984" s="4" t="s">
        <v>5</v>
      </c>
      <c r="C19984" s="4" t="s">
        <v>13</v>
      </c>
      <c r="D19984" s="4" t="s">
        <v>10</v>
      </c>
      <c r="E19984" s="4" t="s">
        <v>9</v>
      </c>
      <c r="F19984" s="4" t="s">
        <v>10</v>
      </c>
      <c r="G19984" s="4" t="s">
        <v>10</v>
      </c>
      <c r="H19984" s="4" t="s">
        <v>9</v>
      </c>
      <c r="I19984" s="4" t="s">
        <v>9</v>
      </c>
    </row>
    <row r="19985" spans="1:9">
      <c r="A19985" t="n">
        <v>128246</v>
      </c>
      <c r="B19985" s="61" t="n">
        <v>69</v>
      </c>
      <c r="C19985" s="7" t="n">
        <v>0</v>
      </c>
      <c r="D19985" s="7" t="n">
        <v>65534</v>
      </c>
      <c r="E19985" s="7" t="n">
        <v>-1041235968</v>
      </c>
      <c r="F19985" s="7" t="n">
        <v>250</v>
      </c>
      <c r="G19985" s="7" t="n">
        <v>16</v>
      </c>
      <c r="H19985" s="7" t="n">
        <v>0</v>
      </c>
      <c r="I19985" s="7" t="n">
        <v>-1110651699</v>
      </c>
    </row>
    <row r="19986" spans="1:9">
      <c r="A19986" t="s">
        <v>4</v>
      </c>
      <c r="B19986" s="4" t="s">
        <v>5</v>
      </c>
      <c r="C19986" s="4" t="s">
        <v>13</v>
      </c>
      <c r="D19986" s="4" t="s">
        <v>6</v>
      </c>
    </row>
    <row r="19987" spans="1:9">
      <c r="A19987" t="n">
        <v>128266</v>
      </c>
      <c r="B19987" s="30" t="n">
        <v>2</v>
      </c>
      <c r="C19987" s="7" t="n">
        <v>11</v>
      </c>
      <c r="D19987" s="7" t="s">
        <v>1727</v>
      </c>
    </row>
    <row r="19988" spans="1:9">
      <c r="A19988" t="s">
        <v>4</v>
      </c>
      <c r="B19988" s="4" t="s">
        <v>5</v>
      </c>
      <c r="C19988" s="4" t="s">
        <v>13</v>
      </c>
      <c r="D19988" s="4" t="s">
        <v>13</v>
      </c>
      <c r="E19988" s="4" t="s">
        <v>9</v>
      </c>
      <c r="F19988" s="4" t="s">
        <v>13</v>
      </c>
      <c r="G19988" s="4" t="s">
        <v>13</v>
      </c>
    </row>
    <row r="19989" spans="1:9">
      <c r="A19989" t="n">
        <v>128284</v>
      </c>
      <c r="B19989" s="25" t="n">
        <v>18</v>
      </c>
      <c r="C19989" s="7" t="n">
        <v>1</v>
      </c>
      <c r="D19989" s="7" t="n">
        <v>0</v>
      </c>
      <c r="E19989" s="7" t="n">
        <v>0</v>
      </c>
      <c r="F19989" s="7" t="n">
        <v>19</v>
      </c>
      <c r="G19989" s="7" t="n">
        <v>1</v>
      </c>
    </row>
    <row r="19990" spans="1:9">
      <c r="A19990" t="s">
        <v>4</v>
      </c>
      <c r="B19990" s="4" t="s">
        <v>5</v>
      </c>
      <c r="C19990" s="4" t="s">
        <v>84</v>
      </c>
    </row>
    <row r="19991" spans="1:9">
      <c r="A19991" t="n">
        <v>128293</v>
      </c>
      <c r="B19991" s="29" t="n">
        <v>3</v>
      </c>
      <c r="C19991" s="16" t="n">
        <f t="normal" ca="1">A20059</f>
        <v>0</v>
      </c>
    </row>
    <row r="19992" spans="1:9">
      <c r="A19992" t="s">
        <v>4</v>
      </c>
      <c r="B19992" s="4" t="s">
        <v>5</v>
      </c>
      <c r="C19992" s="4" t="s">
        <v>13</v>
      </c>
      <c r="D19992" s="4" t="s">
        <v>13</v>
      </c>
      <c r="E19992" s="4" t="s">
        <v>13</v>
      </c>
      <c r="F19992" s="4" t="s">
        <v>9</v>
      </c>
      <c r="G19992" s="4" t="s">
        <v>13</v>
      </c>
      <c r="H19992" s="4" t="s">
        <v>13</v>
      </c>
      <c r="I19992" s="4" t="s">
        <v>84</v>
      </c>
    </row>
    <row r="19993" spans="1:9">
      <c r="A19993" t="n">
        <v>128298</v>
      </c>
      <c r="B19993" s="15" t="n">
        <v>5</v>
      </c>
      <c r="C19993" s="7" t="n">
        <v>35</v>
      </c>
      <c r="D19993" s="7" t="n">
        <v>1</v>
      </c>
      <c r="E19993" s="7" t="n">
        <v>0</v>
      </c>
      <c r="F19993" s="7" t="n">
        <v>3</v>
      </c>
      <c r="G19993" s="7" t="n">
        <v>2</v>
      </c>
      <c r="H19993" s="7" t="n">
        <v>1</v>
      </c>
      <c r="I19993" s="16" t="n">
        <f t="normal" ca="1">A20009</f>
        <v>0</v>
      </c>
    </row>
    <row r="19994" spans="1:9">
      <c r="A19994" t="s">
        <v>4</v>
      </c>
      <c r="B19994" s="4" t="s">
        <v>5</v>
      </c>
      <c r="C19994" s="4" t="s">
        <v>10</v>
      </c>
      <c r="D19994" s="4" t="s">
        <v>13</v>
      </c>
      <c r="E19994" s="4" t="s">
        <v>69</v>
      </c>
      <c r="F19994" s="4" t="s">
        <v>10</v>
      </c>
    </row>
    <row r="19995" spans="1:9">
      <c r="A19995" t="n">
        <v>128312</v>
      </c>
      <c r="B19995" s="62" t="n">
        <v>59</v>
      </c>
      <c r="C19995" s="7" t="n">
        <v>65534</v>
      </c>
      <c r="D19995" s="7" t="n">
        <v>1</v>
      </c>
      <c r="E19995" s="7" t="n">
        <v>0.100000001490116</v>
      </c>
      <c r="F19995" s="7" t="n">
        <v>4</v>
      </c>
    </row>
    <row r="19996" spans="1:9">
      <c r="A19996" t="s">
        <v>4</v>
      </c>
      <c r="B19996" s="4" t="s">
        <v>5</v>
      </c>
      <c r="C19996" s="4" t="s">
        <v>10</v>
      </c>
      <c r="D19996" s="4" t="s">
        <v>111</v>
      </c>
      <c r="E19996" s="4" t="s">
        <v>13</v>
      </c>
      <c r="F19996" s="4" t="s">
        <v>13</v>
      </c>
    </row>
    <row r="19997" spans="1:9">
      <c r="A19997" t="n">
        <v>128322</v>
      </c>
      <c r="B19997" s="32" t="n">
        <v>26</v>
      </c>
      <c r="C19997" s="7" t="n">
        <v>65534</v>
      </c>
      <c r="D19997" s="7" t="s">
        <v>1728</v>
      </c>
      <c r="E19997" s="7" t="n">
        <v>2</v>
      </c>
      <c r="F19997" s="7" t="n">
        <v>0</v>
      </c>
    </row>
    <row r="19998" spans="1:9">
      <c r="A19998" t="s">
        <v>4</v>
      </c>
      <c r="B19998" s="4" t="s">
        <v>5</v>
      </c>
    </row>
    <row r="19999" spans="1:9">
      <c r="A19999" t="n">
        <v>128334</v>
      </c>
      <c r="B19999" s="33" t="n">
        <v>28</v>
      </c>
    </row>
    <row r="20000" spans="1:9">
      <c r="A20000" t="s">
        <v>4</v>
      </c>
      <c r="B20000" s="4" t="s">
        <v>5</v>
      </c>
      <c r="C20000" s="4" t="s">
        <v>10</v>
      </c>
      <c r="D20000" s="4" t="s">
        <v>13</v>
      </c>
      <c r="E20000" s="4" t="s">
        <v>69</v>
      </c>
      <c r="F20000" s="4" t="s">
        <v>10</v>
      </c>
    </row>
    <row r="20001" spans="1:9">
      <c r="A20001" t="n">
        <v>128335</v>
      </c>
      <c r="B20001" s="62" t="n">
        <v>59</v>
      </c>
      <c r="C20001" s="7" t="n">
        <v>1</v>
      </c>
      <c r="D20001" s="7" t="n">
        <v>1</v>
      </c>
      <c r="E20001" s="7" t="n">
        <v>0.100000001490116</v>
      </c>
      <c r="F20001" s="7" t="n">
        <v>4</v>
      </c>
    </row>
    <row r="20002" spans="1:9">
      <c r="A20002" t="s">
        <v>4</v>
      </c>
      <c r="B20002" s="4" t="s">
        <v>5</v>
      </c>
      <c r="C20002" s="4" t="s">
        <v>10</v>
      </c>
      <c r="D20002" s="4" t="s">
        <v>111</v>
      </c>
      <c r="E20002" s="4" t="s">
        <v>13</v>
      </c>
      <c r="F20002" s="4" t="s">
        <v>13</v>
      </c>
    </row>
    <row r="20003" spans="1:9">
      <c r="A20003" t="n">
        <v>128345</v>
      </c>
      <c r="B20003" s="32" t="n">
        <v>26</v>
      </c>
      <c r="C20003" s="7" t="n">
        <v>1</v>
      </c>
      <c r="D20003" s="7" t="s">
        <v>1728</v>
      </c>
      <c r="E20003" s="7" t="n">
        <v>2</v>
      </c>
      <c r="F20003" s="7" t="n">
        <v>0</v>
      </c>
    </row>
    <row r="20004" spans="1:9">
      <c r="A20004" t="s">
        <v>4</v>
      </c>
      <c r="B20004" s="4" t="s">
        <v>5</v>
      </c>
    </row>
    <row r="20005" spans="1:9">
      <c r="A20005" t="n">
        <v>128357</v>
      </c>
      <c r="B20005" s="33" t="n">
        <v>28</v>
      </c>
    </row>
    <row r="20006" spans="1:9">
      <c r="A20006" t="s">
        <v>4</v>
      </c>
      <c r="B20006" s="4" t="s">
        <v>5</v>
      </c>
      <c r="C20006" s="4" t="s">
        <v>84</v>
      </c>
    </row>
    <row r="20007" spans="1:9">
      <c r="A20007" t="n">
        <v>128358</v>
      </c>
      <c r="B20007" s="29" t="n">
        <v>3</v>
      </c>
      <c r="C20007" s="16" t="n">
        <f t="normal" ca="1">A20059</f>
        <v>0</v>
      </c>
    </row>
    <row r="20008" spans="1:9">
      <c r="A20008" t="s">
        <v>4</v>
      </c>
      <c r="B20008" s="4" t="s">
        <v>5</v>
      </c>
      <c r="C20008" s="4" t="s">
        <v>13</v>
      </c>
      <c r="D20008" s="4" t="s">
        <v>13</v>
      </c>
      <c r="E20008" s="4" t="s">
        <v>13</v>
      </c>
      <c r="F20008" s="4" t="s">
        <v>9</v>
      </c>
      <c r="G20008" s="4" t="s">
        <v>13</v>
      </c>
      <c r="H20008" s="4" t="s">
        <v>13</v>
      </c>
      <c r="I20008" s="4" t="s">
        <v>84</v>
      </c>
    </row>
    <row r="20009" spans="1:9">
      <c r="A20009" t="n">
        <v>128363</v>
      </c>
      <c r="B20009" s="15" t="n">
        <v>5</v>
      </c>
      <c r="C20009" s="7" t="n">
        <v>35</v>
      </c>
      <c r="D20009" s="7" t="n">
        <v>1</v>
      </c>
      <c r="E20009" s="7" t="n">
        <v>0</v>
      </c>
      <c r="F20009" s="7" t="n">
        <v>10</v>
      </c>
      <c r="G20009" s="7" t="n">
        <v>2</v>
      </c>
      <c r="H20009" s="7" t="n">
        <v>1</v>
      </c>
      <c r="I20009" s="16" t="n">
        <f t="normal" ca="1">A20015</f>
        <v>0</v>
      </c>
    </row>
    <row r="20010" spans="1:9">
      <c r="A20010" t="s">
        <v>4</v>
      </c>
      <c r="B20010" s="4" t="s">
        <v>5</v>
      </c>
      <c r="C20010" s="4" t="s">
        <v>10</v>
      </c>
      <c r="D20010" s="4" t="s">
        <v>69</v>
      </c>
      <c r="E20010" s="4" t="s">
        <v>69</v>
      </c>
      <c r="F20010" s="4" t="s">
        <v>13</v>
      </c>
    </row>
    <row r="20011" spans="1:9">
      <c r="A20011" t="n">
        <v>128377</v>
      </c>
      <c r="B20011" s="63" t="n">
        <v>52</v>
      </c>
      <c r="C20011" s="7" t="n">
        <v>65534</v>
      </c>
      <c r="D20011" s="7" t="n">
        <v>180</v>
      </c>
      <c r="E20011" s="7" t="n">
        <v>10</v>
      </c>
      <c r="F20011" s="7" t="n">
        <v>0</v>
      </c>
    </row>
    <row r="20012" spans="1:9">
      <c r="A20012" t="s">
        <v>4</v>
      </c>
      <c r="B20012" s="4" t="s">
        <v>5</v>
      </c>
      <c r="C20012" s="4" t="s">
        <v>84</v>
      </c>
    </row>
    <row r="20013" spans="1:9">
      <c r="A20013" t="n">
        <v>128389</v>
      </c>
      <c r="B20013" s="29" t="n">
        <v>3</v>
      </c>
      <c r="C20013" s="16" t="n">
        <f t="normal" ca="1">A20059</f>
        <v>0</v>
      </c>
    </row>
    <row r="20014" spans="1:9">
      <c r="A20014" t="s">
        <v>4</v>
      </c>
      <c r="B20014" s="4" t="s">
        <v>5</v>
      </c>
      <c r="C20014" s="4" t="s">
        <v>13</v>
      </c>
      <c r="D20014" s="4" t="s">
        <v>13</v>
      </c>
      <c r="E20014" s="4" t="s">
        <v>13</v>
      </c>
      <c r="F20014" s="4" t="s">
        <v>9</v>
      </c>
      <c r="G20014" s="4" t="s">
        <v>13</v>
      </c>
      <c r="H20014" s="4" t="s">
        <v>13</v>
      </c>
      <c r="I20014" s="4" t="s">
        <v>84</v>
      </c>
    </row>
    <row r="20015" spans="1:9">
      <c r="A20015" t="n">
        <v>128394</v>
      </c>
      <c r="B20015" s="15" t="n">
        <v>5</v>
      </c>
      <c r="C20015" s="7" t="n">
        <v>35</v>
      </c>
      <c r="D20015" s="7" t="n">
        <v>1</v>
      </c>
      <c r="E20015" s="7" t="n">
        <v>0</v>
      </c>
      <c r="F20015" s="7" t="n">
        <v>11</v>
      </c>
      <c r="G20015" s="7" t="n">
        <v>2</v>
      </c>
      <c r="H20015" s="7" t="n">
        <v>1</v>
      </c>
      <c r="I20015" s="16" t="n">
        <f t="normal" ca="1">A20021</f>
        <v>0</v>
      </c>
    </row>
    <row r="20016" spans="1:9">
      <c r="A20016" t="s">
        <v>4</v>
      </c>
      <c r="B20016" s="4" t="s">
        <v>5</v>
      </c>
      <c r="C20016" s="4" t="s">
        <v>10</v>
      </c>
      <c r="D20016" s="4" t="s">
        <v>69</v>
      </c>
      <c r="E20016" s="4" t="s">
        <v>69</v>
      </c>
      <c r="F20016" s="4" t="s">
        <v>13</v>
      </c>
    </row>
    <row r="20017" spans="1:9">
      <c r="A20017" t="n">
        <v>128408</v>
      </c>
      <c r="B20017" s="63" t="n">
        <v>52</v>
      </c>
      <c r="C20017" s="7" t="n">
        <v>65534</v>
      </c>
      <c r="D20017" s="7" t="n">
        <v>-90</v>
      </c>
      <c r="E20017" s="7" t="n">
        <v>10</v>
      </c>
      <c r="F20017" s="7" t="n">
        <v>0</v>
      </c>
    </row>
    <row r="20018" spans="1:9">
      <c r="A20018" t="s">
        <v>4</v>
      </c>
      <c r="B20018" s="4" t="s">
        <v>5</v>
      </c>
      <c r="C20018" s="4" t="s">
        <v>84</v>
      </c>
    </row>
    <row r="20019" spans="1:9">
      <c r="A20019" t="n">
        <v>128420</v>
      </c>
      <c r="B20019" s="29" t="n">
        <v>3</v>
      </c>
      <c r="C20019" s="16" t="n">
        <f t="normal" ca="1">A20059</f>
        <v>0</v>
      </c>
    </row>
    <row r="20020" spans="1:9">
      <c r="A20020" t="s">
        <v>4</v>
      </c>
      <c r="B20020" s="4" t="s">
        <v>5</v>
      </c>
      <c r="C20020" s="4" t="s">
        <v>13</v>
      </c>
      <c r="D20020" s="4" t="s">
        <v>13</v>
      </c>
      <c r="E20020" s="4" t="s">
        <v>13</v>
      </c>
      <c r="F20020" s="4" t="s">
        <v>9</v>
      </c>
      <c r="G20020" s="4" t="s">
        <v>13</v>
      </c>
      <c r="H20020" s="4" t="s">
        <v>13</v>
      </c>
      <c r="I20020" s="4" t="s">
        <v>84</v>
      </c>
    </row>
    <row r="20021" spans="1:9">
      <c r="A20021" t="n">
        <v>128425</v>
      </c>
      <c r="B20021" s="15" t="n">
        <v>5</v>
      </c>
      <c r="C20021" s="7" t="n">
        <v>35</v>
      </c>
      <c r="D20021" s="7" t="n">
        <v>1</v>
      </c>
      <c r="E20021" s="7" t="n">
        <v>0</v>
      </c>
      <c r="F20021" s="7" t="n">
        <v>12</v>
      </c>
      <c r="G20021" s="7" t="n">
        <v>2</v>
      </c>
      <c r="H20021" s="7" t="n">
        <v>1</v>
      </c>
      <c r="I20021" s="16" t="n">
        <f t="normal" ca="1">A20027</f>
        <v>0</v>
      </c>
    </row>
    <row r="20022" spans="1:9">
      <c r="A20022" t="s">
        <v>4</v>
      </c>
      <c r="B20022" s="4" t="s">
        <v>5</v>
      </c>
      <c r="C20022" s="4" t="s">
        <v>10</v>
      </c>
      <c r="D20022" s="4" t="s">
        <v>69</v>
      </c>
      <c r="E20022" s="4" t="s">
        <v>69</v>
      </c>
      <c r="F20022" s="4" t="s">
        <v>13</v>
      </c>
    </row>
    <row r="20023" spans="1:9">
      <c r="A20023" t="n">
        <v>128439</v>
      </c>
      <c r="B20023" s="63" t="n">
        <v>52</v>
      </c>
      <c r="C20023" s="7" t="n">
        <v>65534</v>
      </c>
      <c r="D20023" s="7" t="n">
        <v>90</v>
      </c>
      <c r="E20023" s="7" t="n">
        <v>10</v>
      </c>
      <c r="F20023" s="7" t="n">
        <v>0</v>
      </c>
    </row>
    <row r="20024" spans="1:9">
      <c r="A20024" t="s">
        <v>4</v>
      </c>
      <c r="B20024" s="4" t="s">
        <v>5</v>
      </c>
      <c r="C20024" s="4" t="s">
        <v>84</v>
      </c>
    </row>
    <row r="20025" spans="1:9">
      <c r="A20025" t="n">
        <v>128451</v>
      </c>
      <c r="B20025" s="29" t="n">
        <v>3</v>
      </c>
      <c r="C20025" s="16" t="n">
        <f t="normal" ca="1">A20059</f>
        <v>0</v>
      </c>
    </row>
    <row r="20026" spans="1:9">
      <c r="A20026" t="s">
        <v>4</v>
      </c>
      <c r="B20026" s="4" t="s">
        <v>5</v>
      </c>
      <c r="C20026" s="4" t="s">
        <v>13</v>
      </c>
      <c r="D20026" s="4" t="s">
        <v>13</v>
      </c>
      <c r="E20026" s="4" t="s">
        <v>13</v>
      </c>
      <c r="F20026" s="4" t="s">
        <v>9</v>
      </c>
      <c r="G20026" s="4" t="s">
        <v>13</v>
      </c>
      <c r="H20026" s="4" t="s">
        <v>13</v>
      </c>
      <c r="I20026" s="4" t="s">
        <v>84</v>
      </c>
    </row>
    <row r="20027" spans="1:9">
      <c r="A20027" t="n">
        <v>128456</v>
      </c>
      <c r="B20027" s="15" t="n">
        <v>5</v>
      </c>
      <c r="C20027" s="7" t="n">
        <v>35</v>
      </c>
      <c r="D20027" s="7" t="n">
        <v>1</v>
      </c>
      <c r="E20027" s="7" t="n">
        <v>0</v>
      </c>
      <c r="F20027" s="7" t="n">
        <v>13</v>
      </c>
      <c r="G20027" s="7" t="n">
        <v>2</v>
      </c>
      <c r="H20027" s="7" t="n">
        <v>1</v>
      </c>
      <c r="I20027" s="16" t="n">
        <f t="normal" ca="1">A20033</f>
        <v>0</v>
      </c>
    </row>
    <row r="20028" spans="1:9">
      <c r="A20028" t="s">
        <v>4</v>
      </c>
      <c r="B20028" s="4" t="s">
        <v>5</v>
      </c>
      <c r="C20028" s="4" t="s">
        <v>10</v>
      </c>
      <c r="D20028" s="4" t="s">
        <v>69</v>
      </c>
      <c r="E20028" s="4" t="s">
        <v>69</v>
      </c>
      <c r="F20028" s="4" t="s">
        <v>13</v>
      </c>
    </row>
    <row r="20029" spans="1:9">
      <c r="A20029" t="n">
        <v>128470</v>
      </c>
      <c r="B20029" s="63" t="n">
        <v>52</v>
      </c>
      <c r="C20029" s="7" t="n">
        <v>65534</v>
      </c>
      <c r="D20029" s="7" t="n">
        <v>0</v>
      </c>
      <c r="E20029" s="7" t="n">
        <v>10</v>
      </c>
      <c r="F20029" s="7" t="n">
        <v>0</v>
      </c>
    </row>
    <row r="20030" spans="1:9">
      <c r="A20030" t="s">
        <v>4</v>
      </c>
      <c r="B20030" s="4" t="s">
        <v>5</v>
      </c>
      <c r="C20030" s="4" t="s">
        <v>84</v>
      </c>
    </row>
    <row r="20031" spans="1:9">
      <c r="A20031" t="n">
        <v>128482</v>
      </c>
      <c r="B20031" s="29" t="n">
        <v>3</v>
      </c>
      <c r="C20031" s="16" t="n">
        <f t="normal" ca="1">A20059</f>
        <v>0</v>
      </c>
    </row>
    <row r="20032" spans="1:9">
      <c r="A20032" t="s">
        <v>4</v>
      </c>
      <c r="B20032" s="4" t="s">
        <v>5</v>
      </c>
      <c r="C20032" s="4" t="s">
        <v>13</v>
      </c>
      <c r="D20032" s="4" t="s">
        <v>13</v>
      </c>
      <c r="E20032" s="4" t="s">
        <v>13</v>
      </c>
      <c r="F20032" s="4" t="s">
        <v>9</v>
      </c>
      <c r="G20032" s="4" t="s">
        <v>13</v>
      </c>
      <c r="H20032" s="4" t="s">
        <v>13</v>
      </c>
      <c r="I20032" s="4" t="s">
        <v>84</v>
      </c>
    </row>
    <row r="20033" spans="1:9">
      <c r="A20033" t="n">
        <v>128487</v>
      </c>
      <c r="B20033" s="15" t="n">
        <v>5</v>
      </c>
      <c r="C20033" s="7" t="n">
        <v>35</v>
      </c>
      <c r="D20033" s="7" t="n">
        <v>1</v>
      </c>
      <c r="E20033" s="7" t="n">
        <v>0</v>
      </c>
      <c r="F20033" s="7" t="n">
        <v>20</v>
      </c>
      <c r="G20033" s="7" t="n">
        <v>2</v>
      </c>
      <c r="H20033" s="7" t="n">
        <v>1</v>
      </c>
      <c r="I20033" s="16" t="n">
        <f t="normal" ca="1">A20039</f>
        <v>0</v>
      </c>
    </row>
    <row r="20034" spans="1:9">
      <c r="A20034" t="s">
        <v>4</v>
      </c>
      <c r="B20034" s="4" t="s">
        <v>5</v>
      </c>
      <c r="C20034" s="4" t="s">
        <v>10</v>
      </c>
      <c r="D20034" s="4" t="s">
        <v>69</v>
      </c>
      <c r="E20034" s="4" t="s">
        <v>69</v>
      </c>
      <c r="F20034" s="4" t="s">
        <v>69</v>
      </c>
      <c r="G20034" s="4" t="s">
        <v>10</v>
      </c>
      <c r="H20034" s="4" t="s">
        <v>10</v>
      </c>
    </row>
    <row r="20035" spans="1:9">
      <c r="A20035" t="n">
        <v>128501</v>
      </c>
      <c r="B20035" s="64" t="n">
        <v>60</v>
      </c>
      <c r="C20035" s="7" t="n">
        <v>65534</v>
      </c>
      <c r="D20035" s="7" t="n">
        <v>-45</v>
      </c>
      <c r="E20035" s="7" t="n">
        <v>0</v>
      </c>
      <c r="F20035" s="7" t="n">
        <v>0</v>
      </c>
      <c r="G20035" s="7" t="n">
        <v>300</v>
      </c>
      <c r="H20035" s="7" t="n">
        <v>0</v>
      </c>
    </row>
    <row r="20036" spans="1:9">
      <c r="A20036" t="s">
        <v>4</v>
      </c>
      <c r="B20036" s="4" t="s">
        <v>5</v>
      </c>
      <c r="C20036" s="4" t="s">
        <v>84</v>
      </c>
    </row>
    <row r="20037" spans="1:9">
      <c r="A20037" t="n">
        <v>128520</v>
      </c>
      <c r="B20037" s="29" t="n">
        <v>3</v>
      </c>
      <c r="C20037" s="16" t="n">
        <f t="normal" ca="1">A20059</f>
        <v>0</v>
      </c>
    </row>
    <row r="20038" spans="1:9">
      <c r="A20038" t="s">
        <v>4</v>
      </c>
      <c r="B20038" s="4" t="s">
        <v>5</v>
      </c>
      <c r="C20038" s="4" t="s">
        <v>13</v>
      </c>
      <c r="D20038" s="4" t="s">
        <v>13</v>
      </c>
      <c r="E20038" s="4" t="s">
        <v>13</v>
      </c>
      <c r="F20038" s="4" t="s">
        <v>9</v>
      </c>
      <c r="G20038" s="4" t="s">
        <v>13</v>
      </c>
      <c r="H20038" s="4" t="s">
        <v>13</v>
      </c>
      <c r="I20038" s="4" t="s">
        <v>84</v>
      </c>
    </row>
    <row r="20039" spans="1:9">
      <c r="A20039" t="n">
        <v>128525</v>
      </c>
      <c r="B20039" s="15" t="n">
        <v>5</v>
      </c>
      <c r="C20039" s="7" t="n">
        <v>35</v>
      </c>
      <c r="D20039" s="7" t="n">
        <v>1</v>
      </c>
      <c r="E20039" s="7" t="n">
        <v>0</v>
      </c>
      <c r="F20039" s="7" t="n">
        <v>21</v>
      </c>
      <c r="G20039" s="7" t="n">
        <v>2</v>
      </c>
      <c r="H20039" s="7" t="n">
        <v>1</v>
      </c>
      <c r="I20039" s="16" t="n">
        <f t="normal" ca="1">A20045</f>
        <v>0</v>
      </c>
    </row>
    <row r="20040" spans="1:9">
      <c r="A20040" t="s">
        <v>4</v>
      </c>
      <c r="B20040" s="4" t="s">
        <v>5</v>
      </c>
      <c r="C20040" s="4" t="s">
        <v>10</v>
      </c>
      <c r="D20040" s="4" t="s">
        <v>69</v>
      </c>
      <c r="E20040" s="4" t="s">
        <v>69</v>
      </c>
      <c r="F20040" s="4" t="s">
        <v>69</v>
      </c>
      <c r="G20040" s="4" t="s">
        <v>10</v>
      </c>
      <c r="H20040" s="4" t="s">
        <v>10</v>
      </c>
    </row>
    <row r="20041" spans="1:9">
      <c r="A20041" t="n">
        <v>128539</v>
      </c>
      <c r="B20041" s="64" t="n">
        <v>60</v>
      </c>
      <c r="C20041" s="7" t="n">
        <v>65534</v>
      </c>
      <c r="D20041" s="7" t="n">
        <v>45</v>
      </c>
      <c r="E20041" s="7" t="n">
        <v>0</v>
      </c>
      <c r="F20041" s="7" t="n">
        <v>0</v>
      </c>
      <c r="G20041" s="7" t="n">
        <v>300</v>
      </c>
      <c r="H20041" s="7" t="n">
        <v>0</v>
      </c>
    </row>
    <row r="20042" spans="1:9">
      <c r="A20042" t="s">
        <v>4</v>
      </c>
      <c r="B20042" s="4" t="s">
        <v>5</v>
      </c>
      <c r="C20042" s="4" t="s">
        <v>84</v>
      </c>
    </row>
    <row r="20043" spans="1:9">
      <c r="A20043" t="n">
        <v>128558</v>
      </c>
      <c r="B20043" s="29" t="n">
        <v>3</v>
      </c>
      <c r="C20043" s="16" t="n">
        <f t="normal" ca="1">A20059</f>
        <v>0</v>
      </c>
    </row>
    <row r="20044" spans="1:9">
      <c r="A20044" t="s">
        <v>4</v>
      </c>
      <c r="B20044" s="4" t="s">
        <v>5</v>
      </c>
      <c r="C20044" s="4" t="s">
        <v>13</v>
      </c>
      <c r="D20044" s="4" t="s">
        <v>13</v>
      </c>
      <c r="E20044" s="4" t="s">
        <v>13</v>
      </c>
      <c r="F20044" s="4" t="s">
        <v>9</v>
      </c>
      <c r="G20044" s="4" t="s">
        <v>13</v>
      </c>
      <c r="H20044" s="4" t="s">
        <v>13</v>
      </c>
      <c r="I20044" s="4" t="s">
        <v>84</v>
      </c>
    </row>
    <row r="20045" spans="1:9">
      <c r="A20045" t="n">
        <v>128563</v>
      </c>
      <c r="B20045" s="15" t="n">
        <v>5</v>
      </c>
      <c r="C20045" s="7" t="n">
        <v>35</v>
      </c>
      <c r="D20045" s="7" t="n">
        <v>1</v>
      </c>
      <c r="E20045" s="7" t="n">
        <v>0</v>
      </c>
      <c r="F20045" s="7" t="n">
        <v>22</v>
      </c>
      <c r="G20045" s="7" t="n">
        <v>2</v>
      </c>
      <c r="H20045" s="7" t="n">
        <v>1</v>
      </c>
      <c r="I20045" s="16" t="n">
        <f t="normal" ca="1">A20051</f>
        <v>0</v>
      </c>
    </row>
    <row r="20046" spans="1:9">
      <c r="A20046" t="s">
        <v>4</v>
      </c>
      <c r="B20046" s="4" t="s">
        <v>5</v>
      </c>
      <c r="C20046" s="4" t="s">
        <v>10</v>
      </c>
      <c r="D20046" s="4" t="s">
        <v>69</v>
      </c>
      <c r="E20046" s="4" t="s">
        <v>69</v>
      </c>
      <c r="F20046" s="4" t="s">
        <v>69</v>
      </c>
      <c r="G20046" s="4" t="s">
        <v>10</v>
      </c>
      <c r="H20046" s="4" t="s">
        <v>10</v>
      </c>
    </row>
    <row r="20047" spans="1:9">
      <c r="A20047" t="n">
        <v>128577</v>
      </c>
      <c r="B20047" s="64" t="n">
        <v>60</v>
      </c>
      <c r="C20047" s="7" t="n">
        <v>65534</v>
      </c>
      <c r="D20047" s="7" t="n">
        <v>0</v>
      </c>
      <c r="E20047" s="7" t="n">
        <v>45</v>
      </c>
      <c r="F20047" s="7" t="n">
        <v>0</v>
      </c>
      <c r="G20047" s="7" t="n">
        <v>300</v>
      </c>
      <c r="H20047" s="7" t="n">
        <v>0</v>
      </c>
    </row>
    <row r="20048" spans="1:9">
      <c r="A20048" t="s">
        <v>4</v>
      </c>
      <c r="B20048" s="4" t="s">
        <v>5</v>
      </c>
      <c r="C20048" s="4" t="s">
        <v>84</v>
      </c>
    </row>
    <row r="20049" spans="1:9">
      <c r="A20049" t="n">
        <v>128596</v>
      </c>
      <c r="B20049" s="29" t="n">
        <v>3</v>
      </c>
      <c r="C20049" s="16" t="n">
        <f t="normal" ca="1">A20059</f>
        <v>0</v>
      </c>
    </row>
    <row r="20050" spans="1:9">
      <c r="A20050" t="s">
        <v>4</v>
      </c>
      <c r="B20050" s="4" t="s">
        <v>5</v>
      </c>
      <c r="C20050" s="4" t="s">
        <v>13</v>
      </c>
      <c r="D20050" s="4" t="s">
        <v>13</v>
      </c>
      <c r="E20050" s="4" t="s">
        <v>13</v>
      </c>
      <c r="F20050" s="4" t="s">
        <v>9</v>
      </c>
      <c r="G20050" s="4" t="s">
        <v>13</v>
      </c>
      <c r="H20050" s="4" t="s">
        <v>13</v>
      </c>
      <c r="I20050" s="4" t="s">
        <v>84</v>
      </c>
    </row>
    <row r="20051" spans="1:9">
      <c r="A20051" t="n">
        <v>128601</v>
      </c>
      <c r="B20051" s="15" t="n">
        <v>5</v>
      </c>
      <c r="C20051" s="7" t="n">
        <v>35</v>
      </c>
      <c r="D20051" s="7" t="n">
        <v>1</v>
      </c>
      <c r="E20051" s="7" t="n">
        <v>0</v>
      </c>
      <c r="F20051" s="7" t="n">
        <v>23</v>
      </c>
      <c r="G20051" s="7" t="n">
        <v>2</v>
      </c>
      <c r="H20051" s="7" t="n">
        <v>1</v>
      </c>
      <c r="I20051" s="16" t="n">
        <f t="normal" ca="1">A20057</f>
        <v>0</v>
      </c>
    </row>
    <row r="20052" spans="1:9">
      <c r="A20052" t="s">
        <v>4</v>
      </c>
      <c r="B20052" s="4" t="s">
        <v>5</v>
      </c>
      <c r="C20052" s="4" t="s">
        <v>10</v>
      </c>
      <c r="D20052" s="4" t="s">
        <v>69</v>
      </c>
      <c r="E20052" s="4" t="s">
        <v>69</v>
      </c>
      <c r="F20052" s="4" t="s">
        <v>69</v>
      </c>
      <c r="G20052" s="4" t="s">
        <v>10</v>
      </c>
      <c r="H20052" s="4" t="s">
        <v>10</v>
      </c>
    </row>
    <row r="20053" spans="1:9">
      <c r="A20053" t="n">
        <v>128615</v>
      </c>
      <c r="B20053" s="64" t="n">
        <v>60</v>
      </c>
      <c r="C20053" s="7" t="n">
        <v>65534</v>
      </c>
      <c r="D20053" s="7" t="n">
        <v>0</v>
      </c>
      <c r="E20053" s="7" t="n">
        <v>0</v>
      </c>
      <c r="F20053" s="7" t="n">
        <v>0</v>
      </c>
      <c r="G20053" s="7" t="n">
        <v>300</v>
      </c>
      <c r="H20053" s="7" t="n">
        <v>0</v>
      </c>
    </row>
    <row r="20054" spans="1:9">
      <c r="A20054" t="s">
        <v>4</v>
      </c>
      <c r="B20054" s="4" t="s">
        <v>5</v>
      </c>
      <c r="C20054" s="4" t="s">
        <v>84</v>
      </c>
    </row>
    <row r="20055" spans="1:9">
      <c r="A20055" t="n">
        <v>128634</v>
      </c>
      <c r="B20055" s="29" t="n">
        <v>3</v>
      </c>
      <c r="C20055" s="16" t="n">
        <f t="normal" ca="1">A20059</f>
        <v>0</v>
      </c>
    </row>
    <row r="20056" spans="1:9">
      <c r="A20056" t="s">
        <v>4</v>
      </c>
      <c r="B20056" s="4" t="s">
        <v>5</v>
      </c>
      <c r="C20056" s="4" t="s">
        <v>13</v>
      </c>
      <c r="D20056" s="4" t="s">
        <v>13</v>
      </c>
      <c r="E20056" s="4" t="s">
        <v>9</v>
      </c>
      <c r="F20056" s="4" t="s">
        <v>13</v>
      </c>
      <c r="G20056" s="4" t="s">
        <v>13</v>
      </c>
    </row>
    <row r="20057" spans="1:9">
      <c r="A20057" t="n">
        <v>128639</v>
      </c>
      <c r="B20057" s="25" t="n">
        <v>18</v>
      </c>
      <c r="C20057" s="7" t="n">
        <v>1</v>
      </c>
      <c r="D20057" s="7" t="n">
        <v>0</v>
      </c>
      <c r="E20057" s="7" t="n">
        <v>-1</v>
      </c>
      <c r="F20057" s="7" t="n">
        <v>19</v>
      </c>
      <c r="G20057" s="7" t="n">
        <v>1</v>
      </c>
    </row>
    <row r="20058" spans="1:9">
      <c r="A20058" t="s">
        <v>4</v>
      </c>
      <c r="B20058" s="4" t="s">
        <v>5</v>
      </c>
      <c r="C20058" s="4" t="s">
        <v>13</v>
      </c>
      <c r="D20058" s="4" t="s">
        <v>10</v>
      </c>
    </row>
    <row r="20059" spans="1:9">
      <c r="A20059" t="n">
        <v>128648</v>
      </c>
      <c r="B20059" s="61" t="n">
        <v>69</v>
      </c>
      <c r="C20059" s="7" t="n">
        <v>1</v>
      </c>
      <c r="D20059" s="7" t="n">
        <v>65534</v>
      </c>
    </row>
    <row r="20060" spans="1:9">
      <c r="A20060" t="s">
        <v>4</v>
      </c>
      <c r="B20060" s="4" t="s">
        <v>5</v>
      </c>
      <c r="C20060" s="4" t="s">
        <v>84</v>
      </c>
    </row>
    <row r="20061" spans="1:9">
      <c r="A20061" t="n">
        <v>128652</v>
      </c>
      <c r="B20061" s="29" t="n">
        <v>3</v>
      </c>
      <c r="C20061" s="16" t="n">
        <f t="normal" ca="1">A19933</f>
        <v>0</v>
      </c>
    </row>
    <row r="20062" spans="1:9">
      <c r="A20062" t="s">
        <v>4</v>
      </c>
      <c r="B20062" s="4" t="s">
        <v>5</v>
      </c>
      <c r="C20062" s="4" t="s">
        <v>13</v>
      </c>
      <c r="D20062" s="4" t="s">
        <v>13</v>
      </c>
    </row>
    <row r="20063" spans="1:9">
      <c r="A20063" t="n">
        <v>128657</v>
      </c>
      <c r="B20063" s="26" t="n">
        <v>31</v>
      </c>
      <c r="C20063" s="7" t="n">
        <v>3</v>
      </c>
      <c r="D20063" s="7" t="n">
        <v>1</v>
      </c>
    </row>
    <row r="20064" spans="1:9">
      <c r="A20064" t="s">
        <v>4</v>
      </c>
      <c r="B20064" s="4" t="s">
        <v>5</v>
      </c>
      <c r="C20064" s="4" t="s">
        <v>10</v>
      </c>
      <c r="D20064" s="4" t="s">
        <v>9</v>
      </c>
    </row>
    <row r="20065" spans="1:9">
      <c r="A20065" t="n">
        <v>128660</v>
      </c>
      <c r="B20065" s="65" t="n">
        <v>44</v>
      </c>
      <c r="C20065" s="7" t="n">
        <v>65534</v>
      </c>
      <c r="D20065" s="7" t="n">
        <v>1024</v>
      </c>
    </row>
    <row r="20066" spans="1:9">
      <c r="A20066" t="s">
        <v>4</v>
      </c>
      <c r="B20066" s="4" t="s">
        <v>5</v>
      </c>
    </row>
    <row r="20067" spans="1:9">
      <c r="A20067" t="n">
        <v>128667</v>
      </c>
      <c r="B20067" s="5" t="n">
        <v>1</v>
      </c>
    </row>
    <row r="20068" spans="1:9" s="3" customFormat="1" customHeight="0">
      <c r="A20068" s="3" t="s">
        <v>2</v>
      </c>
      <c r="B20068" s="3" t="s">
        <v>1729</v>
      </c>
    </row>
    <row r="20069" spans="1:9">
      <c r="A20069" t="s">
        <v>4</v>
      </c>
      <c r="B20069" s="4" t="s">
        <v>5</v>
      </c>
      <c r="C20069" s="4" t="s">
        <v>13</v>
      </c>
      <c r="D20069" s="4" t="s">
        <v>13</v>
      </c>
      <c r="E20069" s="4" t="s">
        <v>9</v>
      </c>
      <c r="F20069" s="4" t="s">
        <v>13</v>
      </c>
      <c r="G20069" s="4" t="s">
        <v>13</v>
      </c>
    </row>
    <row r="20070" spans="1:9">
      <c r="A20070" t="n">
        <v>128668</v>
      </c>
      <c r="B20070" s="25" t="n">
        <v>18</v>
      </c>
      <c r="C20070" s="7" t="n">
        <v>0</v>
      </c>
      <c r="D20070" s="7" t="n">
        <v>0</v>
      </c>
      <c r="E20070" s="7" t="n">
        <v>0</v>
      </c>
      <c r="F20070" s="7" t="n">
        <v>19</v>
      </c>
      <c r="G20070" s="7" t="n">
        <v>1</v>
      </c>
    </row>
    <row r="20071" spans="1:9">
      <c r="A20071" t="s">
        <v>4</v>
      </c>
      <c r="B20071" s="4" t="s">
        <v>5</v>
      </c>
      <c r="C20071" s="4" t="s">
        <v>13</v>
      </c>
      <c r="D20071" s="4" t="s">
        <v>13</v>
      </c>
      <c r="E20071" s="4" t="s">
        <v>13</v>
      </c>
      <c r="F20071" s="4" t="s">
        <v>9</v>
      </c>
      <c r="G20071" s="4" t="s">
        <v>13</v>
      </c>
      <c r="H20071" s="4" t="s">
        <v>13</v>
      </c>
      <c r="I20071" s="4" t="s">
        <v>84</v>
      </c>
    </row>
    <row r="20072" spans="1:9">
      <c r="A20072" t="n">
        <v>128677</v>
      </c>
      <c r="B20072" s="15" t="n">
        <v>5</v>
      </c>
      <c r="C20072" s="7" t="n">
        <v>35</v>
      </c>
      <c r="D20072" s="7" t="n">
        <v>0</v>
      </c>
      <c r="E20072" s="7" t="n">
        <v>0</v>
      </c>
      <c r="F20072" s="7" t="n">
        <v>-1</v>
      </c>
      <c r="G20072" s="7" t="n">
        <v>3</v>
      </c>
      <c r="H20072" s="7" t="n">
        <v>1</v>
      </c>
      <c r="I20072" s="16" t="n">
        <f t="normal" ca="1">A20338</f>
        <v>0</v>
      </c>
    </row>
    <row r="20073" spans="1:9">
      <c r="A20073" t="s">
        <v>4</v>
      </c>
      <c r="B20073" s="4" t="s">
        <v>5</v>
      </c>
      <c r="C20073" s="4" t="s">
        <v>13</v>
      </c>
      <c r="D20073" s="4" t="s">
        <v>13</v>
      </c>
      <c r="E20073" s="4" t="s">
        <v>10</v>
      </c>
      <c r="F20073" s="4" t="s">
        <v>9</v>
      </c>
    </row>
    <row r="20074" spans="1:9">
      <c r="A20074" t="n">
        <v>128691</v>
      </c>
      <c r="B20074" s="26" t="n">
        <v>31</v>
      </c>
      <c r="C20074" s="7" t="n">
        <v>0</v>
      </c>
      <c r="D20074" s="7" t="n">
        <v>0</v>
      </c>
      <c r="E20074" s="7" t="n">
        <v>16</v>
      </c>
      <c r="F20074" s="7" t="n">
        <v>1107296256</v>
      </c>
    </row>
    <row r="20075" spans="1:9">
      <c r="A20075" t="s">
        <v>4</v>
      </c>
      <c r="B20075" s="4" t="s">
        <v>5</v>
      </c>
      <c r="C20075" s="4" t="s">
        <v>13</v>
      </c>
      <c r="D20075" s="4" t="s">
        <v>13</v>
      </c>
      <c r="E20075" s="4" t="s">
        <v>6</v>
      </c>
      <c r="F20075" s="4" t="s">
        <v>10</v>
      </c>
    </row>
    <row r="20076" spans="1:9">
      <c r="A20076" t="n">
        <v>128700</v>
      </c>
      <c r="B20076" s="26" t="n">
        <v>31</v>
      </c>
      <c r="C20076" s="7" t="n">
        <v>1</v>
      </c>
      <c r="D20076" s="7" t="n">
        <v>0</v>
      </c>
      <c r="E20076" s="7" t="s">
        <v>1730</v>
      </c>
      <c r="F20076" s="7" t="n">
        <v>1</v>
      </c>
    </row>
    <row r="20077" spans="1:9">
      <c r="A20077" t="s">
        <v>4</v>
      </c>
      <c r="B20077" s="4" t="s">
        <v>5</v>
      </c>
      <c r="C20077" s="4" t="s">
        <v>13</v>
      </c>
      <c r="D20077" s="4" t="s">
        <v>13</v>
      </c>
      <c r="E20077" s="4" t="s">
        <v>6</v>
      </c>
      <c r="F20077" s="4" t="s">
        <v>10</v>
      </c>
    </row>
    <row r="20078" spans="1:9">
      <c r="A20078" t="n">
        <v>128707</v>
      </c>
      <c r="B20078" s="26" t="n">
        <v>31</v>
      </c>
      <c r="C20078" s="7" t="n">
        <v>1</v>
      </c>
      <c r="D20078" s="7" t="n">
        <v>0</v>
      </c>
      <c r="E20078" s="7" t="s">
        <v>1731</v>
      </c>
      <c r="F20078" s="7" t="n">
        <v>2</v>
      </c>
    </row>
    <row r="20079" spans="1:9">
      <c r="A20079" t="s">
        <v>4</v>
      </c>
      <c r="B20079" s="4" t="s">
        <v>5</v>
      </c>
      <c r="C20079" s="4" t="s">
        <v>13</v>
      </c>
      <c r="D20079" s="4" t="s">
        <v>13</v>
      </c>
      <c r="E20079" s="4" t="s">
        <v>6</v>
      </c>
      <c r="F20079" s="4" t="s">
        <v>10</v>
      </c>
    </row>
    <row r="20080" spans="1:9">
      <c r="A20080" t="n">
        <v>128714</v>
      </c>
      <c r="B20080" s="26" t="n">
        <v>31</v>
      </c>
      <c r="C20080" s="7" t="n">
        <v>1</v>
      </c>
      <c r="D20080" s="7" t="n">
        <v>0</v>
      </c>
      <c r="E20080" s="7" t="s">
        <v>1732</v>
      </c>
      <c r="F20080" s="7" t="n">
        <v>3</v>
      </c>
    </row>
    <row r="20081" spans="1:9">
      <c r="A20081" t="s">
        <v>4</v>
      </c>
      <c r="B20081" s="4" t="s">
        <v>5</v>
      </c>
      <c r="C20081" s="4" t="s">
        <v>13</v>
      </c>
      <c r="D20081" s="4" t="s">
        <v>13</v>
      </c>
      <c r="E20081" s="4" t="s">
        <v>6</v>
      </c>
      <c r="F20081" s="4" t="s">
        <v>10</v>
      </c>
    </row>
    <row r="20082" spans="1:9">
      <c r="A20082" t="n">
        <v>128722</v>
      </c>
      <c r="B20082" s="26" t="n">
        <v>31</v>
      </c>
      <c r="C20082" s="7" t="n">
        <v>1</v>
      </c>
      <c r="D20082" s="7" t="n">
        <v>0</v>
      </c>
      <c r="E20082" s="7" t="s">
        <v>1733</v>
      </c>
      <c r="F20082" s="7" t="n">
        <v>4</v>
      </c>
    </row>
    <row r="20083" spans="1:9">
      <c r="A20083" t="s">
        <v>4</v>
      </c>
      <c r="B20083" s="4" t="s">
        <v>5</v>
      </c>
      <c r="C20083" s="4" t="s">
        <v>13</v>
      </c>
      <c r="D20083" s="4" t="s">
        <v>13</v>
      </c>
      <c r="E20083" s="4" t="s">
        <v>6</v>
      </c>
      <c r="F20083" s="4" t="s">
        <v>10</v>
      </c>
    </row>
    <row r="20084" spans="1:9">
      <c r="A20084" t="n">
        <v>128730</v>
      </c>
      <c r="B20084" s="26" t="n">
        <v>31</v>
      </c>
      <c r="C20084" s="7" t="n">
        <v>1</v>
      </c>
      <c r="D20084" s="7" t="n">
        <v>0</v>
      </c>
      <c r="E20084" s="7" t="s">
        <v>1734</v>
      </c>
      <c r="F20084" s="7" t="n">
        <v>5</v>
      </c>
    </row>
    <row r="20085" spans="1:9">
      <c r="A20085" t="s">
        <v>4</v>
      </c>
      <c r="B20085" s="4" t="s">
        <v>5</v>
      </c>
      <c r="C20085" s="4" t="s">
        <v>13</v>
      </c>
      <c r="D20085" s="4" t="s">
        <v>13</v>
      </c>
      <c r="E20085" s="4" t="s">
        <v>6</v>
      </c>
      <c r="F20085" s="4" t="s">
        <v>10</v>
      </c>
    </row>
    <row r="20086" spans="1:9">
      <c r="A20086" t="n">
        <v>128746</v>
      </c>
      <c r="B20086" s="26" t="n">
        <v>31</v>
      </c>
      <c r="C20086" s="7" t="n">
        <v>1</v>
      </c>
      <c r="D20086" s="7" t="n">
        <v>0</v>
      </c>
      <c r="E20086" s="7" t="s">
        <v>1735</v>
      </c>
      <c r="F20086" s="7" t="n">
        <v>6</v>
      </c>
    </row>
    <row r="20087" spans="1:9">
      <c r="A20087" t="s">
        <v>4</v>
      </c>
      <c r="B20087" s="4" t="s">
        <v>5</v>
      </c>
      <c r="C20087" s="4" t="s">
        <v>13</v>
      </c>
      <c r="D20087" s="4" t="s">
        <v>13</v>
      </c>
      <c r="E20087" s="4" t="s">
        <v>6</v>
      </c>
      <c r="F20087" s="4" t="s">
        <v>10</v>
      </c>
    </row>
    <row r="20088" spans="1:9">
      <c r="A20088" t="n">
        <v>128756</v>
      </c>
      <c r="B20088" s="26" t="n">
        <v>31</v>
      </c>
      <c r="C20088" s="7" t="n">
        <v>1</v>
      </c>
      <c r="D20088" s="7" t="n">
        <v>0</v>
      </c>
      <c r="E20088" s="7" t="s">
        <v>1736</v>
      </c>
      <c r="F20088" s="7" t="n">
        <v>7</v>
      </c>
    </row>
    <row r="20089" spans="1:9">
      <c r="A20089" t="s">
        <v>4</v>
      </c>
      <c r="B20089" s="4" t="s">
        <v>5</v>
      </c>
      <c r="C20089" s="4" t="s">
        <v>13</v>
      </c>
      <c r="D20089" s="4" t="s">
        <v>13</v>
      </c>
      <c r="E20089" s="4" t="s">
        <v>6</v>
      </c>
      <c r="F20089" s="4" t="s">
        <v>10</v>
      </c>
    </row>
    <row r="20090" spans="1:9">
      <c r="A20090" t="n">
        <v>128767</v>
      </c>
      <c r="B20090" s="26" t="n">
        <v>31</v>
      </c>
      <c r="C20090" s="7" t="n">
        <v>1</v>
      </c>
      <c r="D20090" s="7" t="n">
        <v>0</v>
      </c>
      <c r="E20090" s="7" t="s">
        <v>1737</v>
      </c>
      <c r="F20090" s="7" t="n">
        <v>8</v>
      </c>
    </row>
    <row r="20091" spans="1:9">
      <c r="A20091" t="s">
        <v>4</v>
      </c>
      <c r="B20091" s="4" t="s">
        <v>5</v>
      </c>
      <c r="C20091" s="4" t="s">
        <v>13</v>
      </c>
      <c r="D20091" s="4" t="s">
        <v>13</v>
      </c>
      <c r="E20091" s="4" t="s">
        <v>6</v>
      </c>
      <c r="F20091" s="4" t="s">
        <v>10</v>
      </c>
    </row>
    <row r="20092" spans="1:9">
      <c r="A20092" t="n">
        <v>128779</v>
      </c>
      <c r="B20092" s="26" t="n">
        <v>31</v>
      </c>
      <c r="C20092" s="7" t="n">
        <v>1</v>
      </c>
      <c r="D20092" s="7" t="n">
        <v>0</v>
      </c>
      <c r="E20092" s="7" t="s">
        <v>1738</v>
      </c>
      <c r="F20092" s="7" t="n">
        <v>9</v>
      </c>
    </row>
    <row r="20093" spans="1:9">
      <c r="A20093" t="s">
        <v>4</v>
      </c>
      <c r="B20093" s="4" t="s">
        <v>5</v>
      </c>
      <c r="C20093" s="4" t="s">
        <v>13</v>
      </c>
      <c r="D20093" s="4" t="s">
        <v>13</v>
      </c>
      <c r="E20093" s="4" t="s">
        <v>6</v>
      </c>
      <c r="F20093" s="4" t="s">
        <v>10</v>
      </c>
    </row>
    <row r="20094" spans="1:9">
      <c r="A20094" t="n">
        <v>128795</v>
      </c>
      <c r="B20094" s="26" t="n">
        <v>31</v>
      </c>
      <c r="C20094" s="7" t="n">
        <v>1</v>
      </c>
      <c r="D20094" s="7" t="n">
        <v>0</v>
      </c>
      <c r="E20094" s="7" t="s">
        <v>1739</v>
      </c>
      <c r="F20094" s="7" t="n">
        <v>10</v>
      </c>
    </row>
    <row r="20095" spans="1:9">
      <c r="A20095" t="s">
        <v>4</v>
      </c>
      <c r="B20095" s="4" t="s">
        <v>5</v>
      </c>
      <c r="C20095" s="4" t="s">
        <v>13</v>
      </c>
      <c r="D20095" s="4" t="s">
        <v>13</v>
      </c>
      <c r="E20095" s="4" t="s">
        <v>6</v>
      </c>
      <c r="F20095" s="4" t="s">
        <v>10</v>
      </c>
    </row>
    <row r="20096" spans="1:9">
      <c r="A20096" t="n">
        <v>128808</v>
      </c>
      <c r="B20096" s="26" t="n">
        <v>31</v>
      </c>
      <c r="C20096" s="7" t="n">
        <v>1</v>
      </c>
      <c r="D20096" s="7" t="n">
        <v>0</v>
      </c>
      <c r="E20096" s="7" t="s">
        <v>1740</v>
      </c>
      <c r="F20096" s="7" t="n">
        <v>11</v>
      </c>
    </row>
    <row r="20097" spans="1:6">
      <c r="A20097" t="s">
        <v>4</v>
      </c>
      <c r="B20097" s="4" t="s">
        <v>5</v>
      </c>
      <c r="C20097" s="4" t="s">
        <v>13</v>
      </c>
      <c r="D20097" s="4" t="s">
        <v>13</v>
      </c>
      <c r="E20097" s="4" t="s">
        <v>6</v>
      </c>
      <c r="F20097" s="4" t="s">
        <v>10</v>
      </c>
    </row>
    <row r="20098" spans="1:6">
      <c r="A20098" t="n">
        <v>128824</v>
      </c>
      <c r="B20098" s="26" t="n">
        <v>31</v>
      </c>
      <c r="C20098" s="7" t="n">
        <v>1</v>
      </c>
      <c r="D20098" s="7" t="n">
        <v>0</v>
      </c>
      <c r="E20098" s="7" t="s">
        <v>1741</v>
      </c>
      <c r="F20098" s="7" t="n">
        <v>12</v>
      </c>
    </row>
    <row r="20099" spans="1:6">
      <c r="A20099" t="s">
        <v>4</v>
      </c>
      <c r="B20099" s="4" t="s">
        <v>5</v>
      </c>
      <c r="C20099" s="4" t="s">
        <v>13</v>
      </c>
      <c r="D20099" s="4" t="s">
        <v>13</v>
      </c>
      <c r="E20099" s="4" t="s">
        <v>6</v>
      </c>
      <c r="F20099" s="4" t="s">
        <v>10</v>
      </c>
    </row>
    <row r="20100" spans="1:6">
      <c r="A20100" t="n">
        <v>128833</v>
      </c>
      <c r="B20100" s="26" t="n">
        <v>31</v>
      </c>
      <c r="C20100" s="7" t="n">
        <v>1</v>
      </c>
      <c r="D20100" s="7" t="n">
        <v>0</v>
      </c>
      <c r="E20100" s="7" t="s">
        <v>1742</v>
      </c>
      <c r="F20100" s="7" t="n">
        <v>13</v>
      </c>
    </row>
    <row r="20101" spans="1:6">
      <c r="A20101" t="s">
        <v>4</v>
      </c>
      <c r="B20101" s="4" t="s">
        <v>5</v>
      </c>
      <c r="C20101" s="4" t="s">
        <v>13</v>
      </c>
      <c r="D20101" s="4" t="s">
        <v>13</v>
      </c>
      <c r="E20101" s="4" t="s">
        <v>6</v>
      </c>
      <c r="F20101" s="4" t="s">
        <v>10</v>
      </c>
    </row>
    <row r="20102" spans="1:6">
      <c r="A20102" t="n">
        <v>128849</v>
      </c>
      <c r="B20102" s="26" t="n">
        <v>31</v>
      </c>
      <c r="C20102" s="7" t="n">
        <v>1</v>
      </c>
      <c r="D20102" s="7" t="n">
        <v>0</v>
      </c>
      <c r="E20102" s="7" t="s">
        <v>1743</v>
      </c>
      <c r="F20102" s="7" t="n">
        <v>14</v>
      </c>
    </row>
    <row r="20103" spans="1:6">
      <c r="A20103" t="s">
        <v>4</v>
      </c>
      <c r="B20103" s="4" t="s">
        <v>5</v>
      </c>
      <c r="C20103" s="4" t="s">
        <v>13</v>
      </c>
      <c r="D20103" s="4" t="s">
        <v>13</v>
      </c>
      <c r="E20103" s="4" t="s">
        <v>6</v>
      </c>
      <c r="F20103" s="4" t="s">
        <v>10</v>
      </c>
    </row>
    <row r="20104" spans="1:6">
      <c r="A20104" t="n">
        <v>128868</v>
      </c>
      <c r="B20104" s="26" t="n">
        <v>31</v>
      </c>
      <c r="C20104" s="7" t="n">
        <v>1</v>
      </c>
      <c r="D20104" s="7" t="n">
        <v>0</v>
      </c>
      <c r="E20104" s="7" t="s">
        <v>1744</v>
      </c>
      <c r="F20104" s="7" t="n">
        <v>15</v>
      </c>
    </row>
    <row r="20105" spans="1:6">
      <c r="A20105" t="s">
        <v>4</v>
      </c>
      <c r="B20105" s="4" t="s">
        <v>5</v>
      </c>
      <c r="C20105" s="4" t="s">
        <v>13</v>
      </c>
      <c r="D20105" s="4" t="s">
        <v>13</v>
      </c>
      <c r="E20105" s="4" t="s">
        <v>6</v>
      </c>
      <c r="F20105" s="4" t="s">
        <v>10</v>
      </c>
    </row>
    <row r="20106" spans="1:6">
      <c r="A20106" t="n">
        <v>128883</v>
      </c>
      <c r="B20106" s="26" t="n">
        <v>31</v>
      </c>
      <c r="C20106" s="7" t="n">
        <v>1</v>
      </c>
      <c r="D20106" s="7" t="n">
        <v>0</v>
      </c>
      <c r="E20106" s="7" t="s">
        <v>1745</v>
      </c>
      <c r="F20106" s="7" t="n">
        <v>16</v>
      </c>
    </row>
    <row r="20107" spans="1:6">
      <c r="A20107" t="s">
        <v>4</v>
      </c>
      <c r="B20107" s="4" t="s">
        <v>5</v>
      </c>
      <c r="C20107" s="4" t="s">
        <v>13</v>
      </c>
      <c r="D20107" s="4" t="s">
        <v>13</v>
      </c>
      <c r="E20107" s="4" t="s">
        <v>6</v>
      </c>
      <c r="F20107" s="4" t="s">
        <v>10</v>
      </c>
    </row>
    <row r="20108" spans="1:6">
      <c r="A20108" t="n">
        <v>128891</v>
      </c>
      <c r="B20108" s="26" t="n">
        <v>31</v>
      </c>
      <c r="C20108" s="7" t="n">
        <v>1</v>
      </c>
      <c r="D20108" s="7" t="n">
        <v>0</v>
      </c>
      <c r="E20108" s="7" t="s">
        <v>1746</v>
      </c>
      <c r="F20108" s="7" t="n">
        <v>17</v>
      </c>
    </row>
    <row r="20109" spans="1:6">
      <c r="A20109" t="s">
        <v>4</v>
      </c>
      <c r="B20109" s="4" t="s">
        <v>5</v>
      </c>
      <c r="C20109" s="4" t="s">
        <v>13</v>
      </c>
      <c r="D20109" s="4" t="s">
        <v>13</v>
      </c>
      <c r="E20109" s="4" t="s">
        <v>6</v>
      </c>
      <c r="F20109" s="4" t="s">
        <v>10</v>
      </c>
    </row>
    <row r="20110" spans="1:6">
      <c r="A20110" t="n">
        <v>128902</v>
      </c>
      <c r="B20110" s="26" t="n">
        <v>31</v>
      </c>
      <c r="C20110" s="7" t="n">
        <v>1</v>
      </c>
      <c r="D20110" s="7" t="n">
        <v>0</v>
      </c>
      <c r="E20110" s="7" t="s">
        <v>1747</v>
      </c>
      <c r="F20110" s="7" t="n">
        <v>18</v>
      </c>
    </row>
    <row r="20111" spans="1:6">
      <c r="A20111" t="s">
        <v>4</v>
      </c>
      <c r="B20111" s="4" t="s">
        <v>5</v>
      </c>
      <c r="C20111" s="4" t="s">
        <v>13</v>
      </c>
      <c r="D20111" s="4" t="s">
        <v>13</v>
      </c>
      <c r="E20111" s="4" t="s">
        <v>6</v>
      </c>
      <c r="F20111" s="4" t="s">
        <v>10</v>
      </c>
    </row>
    <row r="20112" spans="1:6">
      <c r="A20112" t="n">
        <v>128926</v>
      </c>
      <c r="B20112" s="26" t="n">
        <v>31</v>
      </c>
      <c r="C20112" s="7" t="n">
        <v>1</v>
      </c>
      <c r="D20112" s="7" t="n">
        <v>0</v>
      </c>
      <c r="E20112" s="7" t="s">
        <v>1748</v>
      </c>
      <c r="F20112" s="7" t="n">
        <v>19</v>
      </c>
    </row>
    <row r="20113" spans="1:6">
      <c r="A20113" t="s">
        <v>4</v>
      </c>
      <c r="B20113" s="4" t="s">
        <v>5</v>
      </c>
      <c r="C20113" s="4" t="s">
        <v>13</v>
      </c>
      <c r="D20113" s="4" t="s">
        <v>13</v>
      </c>
      <c r="E20113" s="4" t="s">
        <v>6</v>
      </c>
      <c r="F20113" s="4" t="s">
        <v>10</v>
      </c>
    </row>
    <row r="20114" spans="1:6">
      <c r="A20114" t="n">
        <v>128944</v>
      </c>
      <c r="B20114" s="26" t="n">
        <v>31</v>
      </c>
      <c r="C20114" s="7" t="n">
        <v>1</v>
      </c>
      <c r="D20114" s="7" t="n">
        <v>0</v>
      </c>
      <c r="E20114" s="7" t="s">
        <v>1749</v>
      </c>
      <c r="F20114" s="7" t="n">
        <v>20</v>
      </c>
    </row>
    <row r="20115" spans="1:6">
      <c r="A20115" t="s">
        <v>4</v>
      </c>
      <c r="B20115" s="4" t="s">
        <v>5</v>
      </c>
      <c r="C20115" s="4" t="s">
        <v>13</v>
      </c>
      <c r="D20115" s="4" t="s">
        <v>13</v>
      </c>
      <c r="E20115" s="4" t="s">
        <v>6</v>
      </c>
      <c r="F20115" s="4" t="s">
        <v>10</v>
      </c>
    </row>
    <row r="20116" spans="1:6">
      <c r="A20116" t="n">
        <v>128961</v>
      </c>
      <c r="B20116" s="26" t="n">
        <v>31</v>
      </c>
      <c r="C20116" s="7" t="n">
        <v>1</v>
      </c>
      <c r="D20116" s="7" t="n">
        <v>0</v>
      </c>
      <c r="E20116" s="7" t="s">
        <v>1750</v>
      </c>
      <c r="F20116" s="7" t="n">
        <v>21</v>
      </c>
    </row>
    <row r="20117" spans="1:6">
      <c r="A20117" t="s">
        <v>4</v>
      </c>
      <c r="B20117" s="4" t="s">
        <v>5</v>
      </c>
      <c r="C20117" s="4" t="s">
        <v>13</v>
      </c>
      <c r="D20117" s="4" t="s">
        <v>13</v>
      </c>
      <c r="E20117" s="4" t="s">
        <v>13</v>
      </c>
      <c r="F20117" s="4" t="s">
        <v>10</v>
      </c>
      <c r="G20117" s="4" t="s">
        <v>10</v>
      </c>
      <c r="H20117" s="4" t="s">
        <v>13</v>
      </c>
    </row>
    <row r="20118" spans="1:6">
      <c r="A20118" t="n">
        <v>128979</v>
      </c>
      <c r="B20118" s="26" t="n">
        <v>31</v>
      </c>
      <c r="C20118" s="7" t="n">
        <v>2</v>
      </c>
      <c r="D20118" s="7" t="n">
        <v>0</v>
      </c>
      <c r="E20118" s="7" t="n">
        <v>1</v>
      </c>
      <c r="F20118" s="7" t="n">
        <v>32</v>
      </c>
      <c r="G20118" s="7" t="n">
        <v>100</v>
      </c>
      <c r="H20118" s="7" t="n">
        <v>0</v>
      </c>
    </row>
    <row r="20119" spans="1:6">
      <c r="A20119" t="s">
        <v>4</v>
      </c>
      <c r="B20119" s="4" t="s">
        <v>5</v>
      </c>
      <c r="C20119" s="4" t="s">
        <v>13</v>
      </c>
      <c r="D20119" s="4" t="s">
        <v>13</v>
      </c>
      <c r="E20119" s="4" t="s">
        <v>13</v>
      </c>
    </row>
    <row r="20120" spans="1:6">
      <c r="A20120" t="n">
        <v>128988</v>
      </c>
      <c r="B20120" s="26" t="n">
        <v>31</v>
      </c>
      <c r="C20120" s="7" t="n">
        <v>4</v>
      </c>
      <c r="D20120" s="7" t="n">
        <v>0</v>
      </c>
      <c r="E20120" s="7" t="n">
        <v>0</v>
      </c>
    </row>
    <row r="20121" spans="1:6">
      <c r="A20121" t="s">
        <v>4</v>
      </c>
      <c r="B20121" s="4" t="s">
        <v>5</v>
      </c>
      <c r="C20121" s="4" t="s">
        <v>13</v>
      </c>
      <c r="D20121" s="4" t="s">
        <v>13</v>
      </c>
      <c r="E20121" s="4" t="s">
        <v>13</v>
      </c>
      <c r="F20121" s="4" t="s">
        <v>13</v>
      </c>
      <c r="G20121" s="4" t="s">
        <v>10</v>
      </c>
      <c r="H20121" s="4" t="s">
        <v>84</v>
      </c>
      <c r="I20121" s="4" t="s">
        <v>10</v>
      </c>
      <c r="J20121" s="4" t="s">
        <v>84</v>
      </c>
      <c r="K20121" s="4" t="s">
        <v>10</v>
      </c>
      <c r="L20121" s="4" t="s">
        <v>84</v>
      </c>
      <c r="M20121" s="4" t="s">
        <v>10</v>
      </c>
      <c r="N20121" s="4" t="s">
        <v>84</v>
      </c>
      <c r="O20121" s="4" t="s">
        <v>10</v>
      </c>
      <c r="P20121" s="4" t="s">
        <v>84</v>
      </c>
      <c r="Q20121" s="4" t="s">
        <v>10</v>
      </c>
      <c r="R20121" s="4" t="s">
        <v>84</v>
      </c>
      <c r="S20121" s="4" t="s">
        <v>10</v>
      </c>
      <c r="T20121" s="4" t="s">
        <v>84</v>
      </c>
      <c r="U20121" s="4" t="s">
        <v>10</v>
      </c>
      <c r="V20121" s="4" t="s">
        <v>84</v>
      </c>
      <c r="W20121" s="4" t="s">
        <v>10</v>
      </c>
      <c r="X20121" s="4" t="s">
        <v>84</v>
      </c>
      <c r="Y20121" s="4" t="s">
        <v>10</v>
      </c>
      <c r="Z20121" s="4" t="s">
        <v>84</v>
      </c>
      <c r="AA20121" s="4" t="s">
        <v>10</v>
      </c>
      <c r="AB20121" s="4" t="s">
        <v>84</v>
      </c>
      <c r="AC20121" s="4" t="s">
        <v>10</v>
      </c>
      <c r="AD20121" s="4" t="s">
        <v>84</v>
      </c>
      <c r="AE20121" s="4" t="s">
        <v>10</v>
      </c>
      <c r="AF20121" s="4" t="s">
        <v>84</v>
      </c>
      <c r="AG20121" s="4" t="s">
        <v>10</v>
      </c>
      <c r="AH20121" s="4" t="s">
        <v>84</v>
      </c>
      <c r="AI20121" s="4" t="s">
        <v>10</v>
      </c>
      <c r="AJ20121" s="4" t="s">
        <v>84</v>
      </c>
      <c r="AK20121" s="4" t="s">
        <v>10</v>
      </c>
      <c r="AL20121" s="4" t="s">
        <v>84</v>
      </c>
      <c r="AM20121" s="4" t="s">
        <v>10</v>
      </c>
      <c r="AN20121" s="4" t="s">
        <v>84</v>
      </c>
      <c r="AO20121" s="4" t="s">
        <v>10</v>
      </c>
      <c r="AP20121" s="4" t="s">
        <v>84</v>
      </c>
      <c r="AQ20121" s="4" t="s">
        <v>10</v>
      </c>
      <c r="AR20121" s="4" t="s">
        <v>84</v>
      </c>
      <c r="AS20121" s="4" t="s">
        <v>10</v>
      </c>
      <c r="AT20121" s="4" t="s">
        <v>84</v>
      </c>
      <c r="AU20121" s="4" t="s">
        <v>10</v>
      </c>
      <c r="AV20121" s="4" t="s">
        <v>84</v>
      </c>
      <c r="AW20121" s="4" t="s">
        <v>84</v>
      </c>
    </row>
    <row r="20122" spans="1:6">
      <c r="A20122" t="n">
        <v>128992</v>
      </c>
      <c r="B20122" s="27" t="n">
        <v>6</v>
      </c>
      <c r="C20122" s="7" t="n">
        <v>35</v>
      </c>
      <c r="D20122" s="7" t="n">
        <v>0</v>
      </c>
      <c r="E20122" s="7" t="n">
        <v>1</v>
      </c>
      <c r="F20122" s="7" t="n">
        <v>21</v>
      </c>
      <c r="G20122" s="7" t="n">
        <v>1</v>
      </c>
      <c r="H20122" s="16" t="n">
        <f t="normal" ca="1">A20124</f>
        <v>0</v>
      </c>
      <c r="I20122" s="7" t="n">
        <v>2</v>
      </c>
      <c r="J20122" s="16" t="n">
        <f t="normal" ca="1">A20134</f>
        <v>0</v>
      </c>
      <c r="K20122" s="7" t="n">
        <v>3</v>
      </c>
      <c r="L20122" s="16" t="n">
        <f t="normal" ca="1">A20144</f>
        <v>0</v>
      </c>
      <c r="M20122" s="7" t="n">
        <v>4</v>
      </c>
      <c r="N20122" s="16" t="n">
        <f t="normal" ca="1">A20154</f>
        <v>0</v>
      </c>
      <c r="O20122" s="7" t="n">
        <v>5</v>
      </c>
      <c r="P20122" s="16" t="n">
        <f t="normal" ca="1">A20164</f>
        <v>0</v>
      </c>
      <c r="Q20122" s="7" t="n">
        <v>6</v>
      </c>
      <c r="R20122" s="16" t="n">
        <f t="normal" ca="1">A20174</f>
        <v>0</v>
      </c>
      <c r="S20122" s="7" t="n">
        <v>7</v>
      </c>
      <c r="T20122" s="16" t="n">
        <f t="normal" ca="1">A20184</f>
        <v>0</v>
      </c>
      <c r="U20122" s="7" t="n">
        <v>8</v>
      </c>
      <c r="V20122" s="16" t="n">
        <f t="normal" ca="1">A20194</f>
        <v>0</v>
      </c>
      <c r="W20122" s="7" t="n">
        <v>9</v>
      </c>
      <c r="X20122" s="16" t="n">
        <f t="normal" ca="1">A20204</f>
        <v>0</v>
      </c>
      <c r="Y20122" s="7" t="n">
        <v>10</v>
      </c>
      <c r="Z20122" s="16" t="n">
        <f t="normal" ca="1">A20214</f>
        <v>0</v>
      </c>
      <c r="AA20122" s="7" t="n">
        <v>11</v>
      </c>
      <c r="AB20122" s="16" t="n">
        <f t="normal" ca="1">A20224</f>
        <v>0</v>
      </c>
      <c r="AC20122" s="7" t="n">
        <v>12</v>
      </c>
      <c r="AD20122" s="16" t="n">
        <f t="normal" ca="1">A20234</f>
        <v>0</v>
      </c>
      <c r="AE20122" s="7" t="n">
        <v>13</v>
      </c>
      <c r="AF20122" s="16" t="n">
        <f t="normal" ca="1">A20244</f>
        <v>0</v>
      </c>
      <c r="AG20122" s="7" t="n">
        <v>14</v>
      </c>
      <c r="AH20122" s="16" t="n">
        <f t="normal" ca="1">A20254</f>
        <v>0</v>
      </c>
      <c r="AI20122" s="7" t="n">
        <v>15</v>
      </c>
      <c r="AJ20122" s="16" t="n">
        <f t="normal" ca="1">A20264</f>
        <v>0</v>
      </c>
      <c r="AK20122" s="7" t="n">
        <v>16</v>
      </c>
      <c r="AL20122" s="16" t="n">
        <f t="normal" ca="1">A20274</f>
        <v>0</v>
      </c>
      <c r="AM20122" s="7" t="n">
        <v>17</v>
      </c>
      <c r="AN20122" s="16" t="n">
        <f t="normal" ca="1">A20284</f>
        <v>0</v>
      </c>
      <c r="AO20122" s="7" t="n">
        <v>18</v>
      </c>
      <c r="AP20122" s="16" t="n">
        <f t="normal" ca="1">A20294</f>
        <v>0</v>
      </c>
      <c r="AQ20122" s="7" t="n">
        <v>19</v>
      </c>
      <c r="AR20122" s="16" t="n">
        <f t="normal" ca="1">A20304</f>
        <v>0</v>
      </c>
      <c r="AS20122" s="7" t="n">
        <v>20</v>
      </c>
      <c r="AT20122" s="16" t="n">
        <f t="normal" ca="1">A20314</f>
        <v>0</v>
      </c>
      <c r="AU20122" s="7" t="n">
        <v>21</v>
      </c>
      <c r="AV20122" s="16" t="n">
        <f t="normal" ca="1">A20324</f>
        <v>0</v>
      </c>
      <c r="AW20122" s="16" t="n">
        <f t="normal" ca="1">A20334</f>
        <v>0</v>
      </c>
    </row>
    <row r="20123" spans="1:6">
      <c r="A20123" t="s">
        <v>4</v>
      </c>
      <c r="B20123" s="4" t="s">
        <v>5</v>
      </c>
      <c r="C20123" s="4" t="s">
        <v>13</v>
      </c>
      <c r="D20123" s="4" t="s">
        <v>13</v>
      </c>
      <c r="E20123" s="4" t="s">
        <v>13</v>
      </c>
      <c r="F20123" s="4" t="s">
        <v>9</v>
      </c>
      <c r="G20123" s="4" t="s">
        <v>13</v>
      </c>
      <c r="H20123" s="4" t="s">
        <v>13</v>
      </c>
      <c r="I20123" s="4" t="s">
        <v>84</v>
      </c>
    </row>
    <row r="20124" spans="1:6">
      <c r="A20124" t="n">
        <v>129127</v>
      </c>
      <c r="B20124" s="15" t="n">
        <v>5</v>
      </c>
      <c r="C20124" s="7" t="n">
        <v>35</v>
      </c>
      <c r="D20124" s="7" t="n">
        <v>1</v>
      </c>
      <c r="E20124" s="7" t="n">
        <v>0</v>
      </c>
      <c r="F20124" s="7" t="n">
        <v>0</v>
      </c>
      <c r="G20124" s="7" t="n">
        <v>2</v>
      </c>
      <c r="H20124" s="7" t="n">
        <v>1</v>
      </c>
      <c r="I20124" s="16" t="n">
        <f t="normal" ca="1">A20130</f>
        <v>0</v>
      </c>
    </row>
    <row r="20125" spans="1:6">
      <c r="A20125" t="s">
        <v>4</v>
      </c>
      <c r="B20125" s="4" t="s">
        <v>5</v>
      </c>
      <c r="C20125" s="4" t="s">
        <v>10</v>
      </c>
      <c r="D20125" s="4" t="s">
        <v>13</v>
      </c>
      <c r="E20125" s="4" t="s">
        <v>69</v>
      </c>
      <c r="F20125" s="4" t="s">
        <v>10</v>
      </c>
    </row>
    <row r="20126" spans="1:6">
      <c r="A20126" t="n">
        <v>129141</v>
      </c>
      <c r="B20126" s="62" t="n">
        <v>59</v>
      </c>
      <c r="C20126" s="7" t="n">
        <v>65534</v>
      </c>
      <c r="D20126" s="7" t="n">
        <v>0</v>
      </c>
      <c r="E20126" s="7" t="n">
        <v>0.150000005960464</v>
      </c>
      <c r="F20126" s="7" t="n">
        <v>0</v>
      </c>
    </row>
    <row r="20127" spans="1:6">
      <c r="A20127" t="s">
        <v>4</v>
      </c>
      <c r="B20127" s="4" t="s">
        <v>5</v>
      </c>
      <c r="C20127" s="4" t="s">
        <v>84</v>
      </c>
    </row>
    <row r="20128" spans="1:6">
      <c r="A20128" t="n">
        <v>129151</v>
      </c>
      <c r="B20128" s="29" t="n">
        <v>3</v>
      </c>
      <c r="C20128" s="16" t="n">
        <f t="normal" ca="1">A20132</f>
        <v>0</v>
      </c>
    </row>
    <row r="20129" spans="1:49">
      <c r="A20129" t="s">
        <v>4</v>
      </c>
      <c r="B20129" s="4" t="s">
        <v>5</v>
      </c>
      <c r="C20129" s="4" t="s">
        <v>10</v>
      </c>
      <c r="D20129" s="4" t="s">
        <v>13</v>
      </c>
      <c r="E20129" s="4" t="s">
        <v>69</v>
      </c>
      <c r="F20129" s="4" t="s">
        <v>10</v>
      </c>
    </row>
    <row r="20130" spans="1:49">
      <c r="A20130" t="n">
        <v>129156</v>
      </c>
      <c r="B20130" s="62" t="n">
        <v>59</v>
      </c>
      <c r="C20130" s="7" t="n">
        <v>65534</v>
      </c>
      <c r="D20130" s="7" t="n">
        <v>0</v>
      </c>
      <c r="E20130" s="7" t="n">
        <v>0.100000001490116</v>
      </c>
      <c r="F20130" s="7" t="n">
        <v>4</v>
      </c>
    </row>
    <row r="20131" spans="1:49">
      <c r="A20131" t="s">
        <v>4</v>
      </c>
      <c r="B20131" s="4" t="s">
        <v>5</v>
      </c>
      <c r="C20131" s="4" t="s">
        <v>84</v>
      </c>
    </row>
    <row r="20132" spans="1:49">
      <c r="A20132" t="n">
        <v>129166</v>
      </c>
      <c r="B20132" s="29" t="n">
        <v>3</v>
      </c>
      <c r="C20132" s="16" t="n">
        <f t="normal" ca="1">A20336</f>
        <v>0</v>
      </c>
    </row>
    <row r="20133" spans="1:49">
      <c r="A20133" t="s">
        <v>4</v>
      </c>
      <c r="B20133" s="4" t="s">
        <v>5</v>
      </c>
      <c r="C20133" s="4" t="s">
        <v>13</v>
      </c>
      <c r="D20133" s="4" t="s">
        <v>13</v>
      </c>
      <c r="E20133" s="4" t="s">
        <v>13</v>
      </c>
      <c r="F20133" s="4" t="s">
        <v>9</v>
      </c>
      <c r="G20133" s="4" t="s">
        <v>13</v>
      </c>
      <c r="H20133" s="4" t="s">
        <v>13</v>
      </c>
      <c r="I20133" s="4" t="s">
        <v>84</v>
      </c>
    </row>
    <row r="20134" spans="1:49">
      <c r="A20134" t="n">
        <v>129171</v>
      </c>
      <c r="B20134" s="15" t="n">
        <v>5</v>
      </c>
      <c r="C20134" s="7" t="n">
        <v>35</v>
      </c>
      <c r="D20134" s="7" t="n">
        <v>1</v>
      </c>
      <c r="E20134" s="7" t="n">
        <v>0</v>
      </c>
      <c r="F20134" s="7" t="n">
        <v>0</v>
      </c>
      <c r="G20134" s="7" t="n">
        <v>2</v>
      </c>
      <c r="H20134" s="7" t="n">
        <v>1</v>
      </c>
      <c r="I20134" s="16" t="n">
        <f t="normal" ca="1">A20140</f>
        <v>0</v>
      </c>
    </row>
    <row r="20135" spans="1:49">
      <c r="A20135" t="s">
        <v>4</v>
      </c>
      <c r="B20135" s="4" t="s">
        <v>5</v>
      </c>
      <c r="C20135" s="4" t="s">
        <v>10</v>
      </c>
      <c r="D20135" s="4" t="s">
        <v>13</v>
      </c>
      <c r="E20135" s="4" t="s">
        <v>69</v>
      </c>
      <c r="F20135" s="4" t="s">
        <v>10</v>
      </c>
    </row>
    <row r="20136" spans="1:49">
      <c r="A20136" t="n">
        <v>129185</v>
      </c>
      <c r="B20136" s="62" t="n">
        <v>59</v>
      </c>
      <c r="C20136" s="7" t="n">
        <v>65534</v>
      </c>
      <c r="D20136" s="7" t="n">
        <v>1</v>
      </c>
      <c r="E20136" s="7" t="n">
        <v>0.150000005960464</v>
      </c>
      <c r="F20136" s="7" t="n">
        <v>0</v>
      </c>
    </row>
    <row r="20137" spans="1:49">
      <c r="A20137" t="s">
        <v>4</v>
      </c>
      <c r="B20137" s="4" t="s">
        <v>5</v>
      </c>
      <c r="C20137" s="4" t="s">
        <v>84</v>
      </c>
    </row>
    <row r="20138" spans="1:49">
      <c r="A20138" t="n">
        <v>129195</v>
      </c>
      <c r="B20138" s="29" t="n">
        <v>3</v>
      </c>
      <c r="C20138" s="16" t="n">
        <f t="normal" ca="1">A20142</f>
        <v>0</v>
      </c>
    </row>
    <row r="20139" spans="1:49">
      <c r="A20139" t="s">
        <v>4</v>
      </c>
      <c r="B20139" s="4" t="s">
        <v>5</v>
      </c>
      <c r="C20139" s="4" t="s">
        <v>10</v>
      </c>
      <c r="D20139" s="4" t="s">
        <v>13</v>
      </c>
      <c r="E20139" s="4" t="s">
        <v>69</v>
      </c>
      <c r="F20139" s="4" t="s">
        <v>10</v>
      </c>
    </row>
    <row r="20140" spans="1:49">
      <c r="A20140" t="n">
        <v>129200</v>
      </c>
      <c r="B20140" s="62" t="n">
        <v>59</v>
      </c>
      <c r="C20140" s="7" t="n">
        <v>65534</v>
      </c>
      <c r="D20140" s="7" t="n">
        <v>1</v>
      </c>
      <c r="E20140" s="7" t="n">
        <v>0.100000001490116</v>
      </c>
      <c r="F20140" s="7" t="n">
        <v>4</v>
      </c>
    </row>
    <row r="20141" spans="1:49">
      <c r="A20141" t="s">
        <v>4</v>
      </c>
      <c r="B20141" s="4" t="s">
        <v>5</v>
      </c>
      <c r="C20141" s="4" t="s">
        <v>84</v>
      </c>
    </row>
    <row r="20142" spans="1:49">
      <c r="A20142" t="n">
        <v>129210</v>
      </c>
      <c r="B20142" s="29" t="n">
        <v>3</v>
      </c>
      <c r="C20142" s="16" t="n">
        <f t="normal" ca="1">A20336</f>
        <v>0</v>
      </c>
    </row>
    <row r="20143" spans="1:49">
      <c r="A20143" t="s">
        <v>4</v>
      </c>
      <c r="B20143" s="4" t="s">
        <v>5</v>
      </c>
      <c r="C20143" s="4" t="s">
        <v>13</v>
      </c>
      <c r="D20143" s="4" t="s">
        <v>13</v>
      </c>
      <c r="E20143" s="4" t="s">
        <v>13</v>
      </c>
      <c r="F20143" s="4" t="s">
        <v>9</v>
      </c>
      <c r="G20143" s="4" t="s">
        <v>13</v>
      </c>
      <c r="H20143" s="4" t="s">
        <v>13</v>
      </c>
      <c r="I20143" s="4" t="s">
        <v>84</v>
      </c>
    </row>
    <row r="20144" spans="1:49">
      <c r="A20144" t="n">
        <v>129215</v>
      </c>
      <c r="B20144" s="15" t="n">
        <v>5</v>
      </c>
      <c r="C20144" s="7" t="n">
        <v>35</v>
      </c>
      <c r="D20144" s="7" t="n">
        <v>1</v>
      </c>
      <c r="E20144" s="7" t="n">
        <v>0</v>
      </c>
      <c r="F20144" s="7" t="n">
        <v>0</v>
      </c>
      <c r="G20144" s="7" t="n">
        <v>2</v>
      </c>
      <c r="H20144" s="7" t="n">
        <v>1</v>
      </c>
      <c r="I20144" s="16" t="n">
        <f t="normal" ca="1">A20150</f>
        <v>0</v>
      </c>
    </row>
    <row r="20145" spans="1:9">
      <c r="A20145" t="s">
        <v>4</v>
      </c>
      <c r="B20145" s="4" t="s">
        <v>5</v>
      </c>
      <c r="C20145" s="4" t="s">
        <v>10</v>
      </c>
      <c r="D20145" s="4" t="s">
        <v>13</v>
      </c>
      <c r="E20145" s="4" t="s">
        <v>69</v>
      </c>
      <c r="F20145" s="4" t="s">
        <v>10</v>
      </c>
    </row>
    <row r="20146" spans="1:9">
      <c r="A20146" t="n">
        <v>129229</v>
      </c>
      <c r="B20146" s="62" t="n">
        <v>59</v>
      </c>
      <c r="C20146" s="7" t="n">
        <v>65534</v>
      </c>
      <c r="D20146" s="7" t="n">
        <v>20</v>
      </c>
      <c r="E20146" s="7" t="n">
        <v>0.150000005960464</v>
      </c>
      <c r="F20146" s="7" t="n">
        <v>0</v>
      </c>
    </row>
    <row r="20147" spans="1:9">
      <c r="A20147" t="s">
        <v>4</v>
      </c>
      <c r="B20147" s="4" t="s">
        <v>5</v>
      </c>
      <c r="C20147" s="4" t="s">
        <v>84</v>
      </c>
    </row>
    <row r="20148" spans="1:9">
      <c r="A20148" t="n">
        <v>129239</v>
      </c>
      <c r="B20148" s="29" t="n">
        <v>3</v>
      </c>
      <c r="C20148" s="16" t="n">
        <f t="normal" ca="1">A20152</f>
        <v>0</v>
      </c>
    </row>
    <row r="20149" spans="1:9">
      <c r="A20149" t="s">
        <v>4</v>
      </c>
      <c r="B20149" s="4" t="s">
        <v>5</v>
      </c>
      <c r="C20149" s="4" t="s">
        <v>10</v>
      </c>
      <c r="D20149" s="4" t="s">
        <v>13</v>
      </c>
      <c r="E20149" s="4" t="s">
        <v>69</v>
      </c>
      <c r="F20149" s="4" t="s">
        <v>10</v>
      </c>
    </row>
    <row r="20150" spans="1:9">
      <c r="A20150" t="n">
        <v>129244</v>
      </c>
      <c r="B20150" s="62" t="n">
        <v>59</v>
      </c>
      <c r="C20150" s="7" t="n">
        <v>65534</v>
      </c>
      <c r="D20150" s="7" t="n">
        <v>20</v>
      </c>
      <c r="E20150" s="7" t="n">
        <v>0.100000001490116</v>
      </c>
      <c r="F20150" s="7" t="n">
        <v>4</v>
      </c>
    </row>
    <row r="20151" spans="1:9">
      <c r="A20151" t="s">
        <v>4</v>
      </c>
      <c r="B20151" s="4" t="s">
        <v>5</v>
      </c>
      <c r="C20151" s="4" t="s">
        <v>84</v>
      </c>
    </row>
    <row r="20152" spans="1:9">
      <c r="A20152" t="n">
        <v>129254</v>
      </c>
      <c r="B20152" s="29" t="n">
        <v>3</v>
      </c>
      <c r="C20152" s="16" t="n">
        <f t="normal" ca="1">A20336</f>
        <v>0</v>
      </c>
    </row>
    <row r="20153" spans="1:9">
      <c r="A20153" t="s">
        <v>4</v>
      </c>
      <c r="B20153" s="4" t="s">
        <v>5</v>
      </c>
      <c r="C20153" s="4" t="s">
        <v>13</v>
      </c>
      <c r="D20153" s="4" t="s">
        <v>13</v>
      </c>
      <c r="E20153" s="4" t="s">
        <v>13</v>
      </c>
      <c r="F20153" s="4" t="s">
        <v>9</v>
      </c>
      <c r="G20153" s="4" t="s">
        <v>13</v>
      </c>
      <c r="H20153" s="4" t="s">
        <v>13</v>
      </c>
      <c r="I20153" s="4" t="s">
        <v>84</v>
      </c>
    </row>
    <row r="20154" spans="1:9">
      <c r="A20154" t="n">
        <v>129259</v>
      </c>
      <c r="B20154" s="15" t="n">
        <v>5</v>
      </c>
      <c r="C20154" s="7" t="n">
        <v>35</v>
      </c>
      <c r="D20154" s="7" t="n">
        <v>1</v>
      </c>
      <c r="E20154" s="7" t="n">
        <v>0</v>
      </c>
      <c r="F20154" s="7" t="n">
        <v>0</v>
      </c>
      <c r="G20154" s="7" t="n">
        <v>2</v>
      </c>
      <c r="H20154" s="7" t="n">
        <v>1</v>
      </c>
      <c r="I20154" s="16" t="n">
        <f t="normal" ca="1">A20160</f>
        <v>0</v>
      </c>
    </row>
    <row r="20155" spans="1:9">
      <c r="A20155" t="s">
        <v>4</v>
      </c>
      <c r="B20155" s="4" t="s">
        <v>5</v>
      </c>
      <c r="C20155" s="4" t="s">
        <v>10</v>
      </c>
      <c r="D20155" s="4" t="s">
        <v>13</v>
      </c>
      <c r="E20155" s="4" t="s">
        <v>69</v>
      </c>
      <c r="F20155" s="4" t="s">
        <v>10</v>
      </c>
    </row>
    <row r="20156" spans="1:9">
      <c r="A20156" t="n">
        <v>129273</v>
      </c>
      <c r="B20156" s="62" t="n">
        <v>59</v>
      </c>
      <c r="C20156" s="7" t="n">
        <v>65534</v>
      </c>
      <c r="D20156" s="7" t="n">
        <v>16</v>
      </c>
      <c r="E20156" s="7" t="n">
        <v>0.150000005960464</v>
      </c>
      <c r="F20156" s="7" t="n">
        <v>0</v>
      </c>
    </row>
    <row r="20157" spans="1:9">
      <c r="A20157" t="s">
        <v>4</v>
      </c>
      <c r="B20157" s="4" t="s">
        <v>5</v>
      </c>
      <c r="C20157" s="4" t="s">
        <v>84</v>
      </c>
    </row>
    <row r="20158" spans="1:9">
      <c r="A20158" t="n">
        <v>129283</v>
      </c>
      <c r="B20158" s="29" t="n">
        <v>3</v>
      </c>
      <c r="C20158" s="16" t="n">
        <f t="normal" ca="1">A20162</f>
        <v>0</v>
      </c>
    </row>
    <row r="20159" spans="1:9">
      <c r="A20159" t="s">
        <v>4</v>
      </c>
      <c r="B20159" s="4" t="s">
        <v>5</v>
      </c>
      <c r="C20159" s="4" t="s">
        <v>10</v>
      </c>
      <c r="D20159" s="4" t="s">
        <v>13</v>
      </c>
      <c r="E20159" s="4" t="s">
        <v>69</v>
      </c>
      <c r="F20159" s="4" t="s">
        <v>10</v>
      </c>
    </row>
    <row r="20160" spans="1:9">
      <c r="A20160" t="n">
        <v>129288</v>
      </c>
      <c r="B20160" s="62" t="n">
        <v>59</v>
      </c>
      <c r="C20160" s="7" t="n">
        <v>65534</v>
      </c>
      <c r="D20160" s="7" t="n">
        <v>16</v>
      </c>
      <c r="E20160" s="7" t="n">
        <v>0.100000001490116</v>
      </c>
      <c r="F20160" s="7" t="n">
        <v>4</v>
      </c>
    </row>
    <row r="20161" spans="1:9">
      <c r="A20161" t="s">
        <v>4</v>
      </c>
      <c r="B20161" s="4" t="s">
        <v>5</v>
      </c>
      <c r="C20161" s="4" t="s">
        <v>84</v>
      </c>
    </row>
    <row r="20162" spans="1:9">
      <c r="A20162" t="n">
        <v>129298</v>
      </c>
      <c r="B20162" s="29" t="n">
        <v>3</v>
      </c>
      <c r="C20162" s="16" t="n">
        <f t="normal" ca="1">A20336</f>
        <v>0</v>
      </c>
    </row>
    <row r="20163" spans="1:9">
      <c r="A20163" t="s">
        <v>4</v>
      </c>
      <c r="B20163" s="4" t="s">
        <v>5</v>
      </c>
      <c r="C20163" s="4" t="s">
        <v>13</v>
      </c>
      <c r="D20163" s="4" t="s">
        <v>13</v>
      </c>
      <c r="E20163" s="4" t="s">
        <v>13</v>
      </c>
      <c r="F20163" s="4" t="s">
        <v>9</v>
      </c>
      <c r="G20163" s="4" t="s">
        <v>13</v>
      </c>
      <c r="H20163" s="4" t="s">
        <v>13</v>
      </c>
      <c r="I20163" s="4" t="s">
        <v>84</v>
      </c>
    </row>
    <row r="20164" spans="1:9">
      <c r="A20164" t="n">
        <v>129303</v>
      </c>
      <c r="B20164" s="15" t="n">
        <v>5</v>
      </c>
      <c r="C20164" s="7" t="n">
        <v>35</v>
      </c>
      <c r="D20164" s="7" t="n">
        <v>1</v>
      </c>
      <c r="E20164" s="7" t="n">
        <v>0</v>
      </c>
      <c r="F20164" s="7" t="n">
        <v>0</v>
      </c>
      <c r="G20164" s="7" t="n">
        <v>2</v>
      </c>
      <c r="H20164" s="7" t="n">
        <v>1</v>
      </c>
      <c r="I20164" s="16" t="n">
        <f t="normal" ca="1">A20170</f>
        <v>0</v>
      </c>
    </row>
    <row r="20165" spans="1:9">
      <c r="A20165" t="s">
        <v>4</v>
      </c>
      <c r="B20165" s="4" t="s">
        <v>5</v>
      </c>
      <c r="C20165" s="4" t="s">
        <v>10</v>
      </c>
      <c r="D20165" s="4" t="s">
        <v>13</v>
      </c>
      <c r="E20165" s="4" t="s">
        <v>69</v>
      </c>
      <c r="F20165" s="4" t="s">
        <v>10</v>
      </c>
    </row>
    <row r="20166" spans="1:9">
      <c r="A20166" t="n">
        <v>129317</v>
      </c>
      <c r="B20166" s="62" t="n">
        <v>59</v>
      </c>
      <c r="C20166" s="7" t="n">
        <v>65534</v>
      </c>
      <c r="D20166" s="7" t="n">
        <v>2</v>
      </c>
      <c r="E20166" s="7" t="n">
        <v>0.150000005960464</v>
      </c>
      <c r="F20166" s="7" t="n">
        <v>0</v>
      </c>
    </row>
    <row r="20167" spans="1:9">
      <c r="A20167" t="s">
        <v>4</v>
      </c>
      <c r="B20167" s="4" t="s">
        <v>5</v>
      </c>
      <c r="C20167" s="4" t="s">
        <v>84</v>
      </c>
    </row>
    <row r="20168" spans="1:9">
      <c r="A20168" t="n">
        <v>129327</v>
      </c>
      <c r="B20168" s="29" t="n">
        <v>3</v>
      </c>
      <c r="C20168" s="16" t="n">
        <f t="normal" ca="1">A20172</f>
        <v>0</v>
      </c>
    </row>
    <row r="20169" spans="1:9">
      <c r="A20169" t="s">
        <v>4</v>
      </c>
      <c r="B20169" s="4" t="s">
        <v>5</v>
      </c>
      <c r="C20169" s="4" t="s">
        <v>10</v>
      </c>
      <c r="D20169" s="4" t="s">
        <v>13</v>
      </c>
      <c r="E20169" s="4" t="s">
        <v>69</v>
      </c>
      <c r="F20169" s="4" t="s">
        <v>10</v>
      </c>
    </row>
    <row r="20170" spans="1:9">
      <c r="A20170" t="n">
        <v>129332</v>
      </c>
      <c r="B20170" s="62" t="n">
        <v>59</v>
      </c>
      <c r="C20170" s="7" t="n">
        <v>65534</v>
      </c>
      <c r="D20170" s="7" t="n">
        <v>2</v>
      </c>
      <c r="E20170" s="7" t="n">
        <v>0.100000001490116</v>
      </c>
      <c r="F20170" s="7" t="n">
        <v>4</v>
      </c>
    </row>
    <row r="20171" spans="1:9">
      <c r="A20171" t="s">
        <v>4</v>
      </c>
      <c r="B20171" s="4" t="s">
        <v>5</v>
      </c>
      <c r="C20171" s="4" t="s">
        <v>84</v>
      </c>
    </row>
    <row r="20172" spans="1:9">
      <c r="A20172" t="n">
        <v>129342</v>
      </c>
      <c r="B20172" s="29" t="n">
        <v>3</v>
      </c>
      <c r="C20172" s="16" t="n">
        <f t="normal" ca="1">A20336</f>
        <v>0</v>
      </c>
    </row>
    <row r="20173" spans="1:9">
      <c r="A20173" t="s">
        <v>4</v>
      </c>
      <c r="B20173" s="4" t="s">
        <v>5</v>
      </c>
      <c r="C20173" s="4" t="s">
        <v>13</v>
      </c>
      <c r="D20173" s="4" t="s">
        <v>13</v>
      </c>
      <c r="E20173" s="4" t="s">
        <v>13</v>
      </c>
      <c r="F20173" s="4" t="s">
        <v>9</v>
      </c>
      <c r="G20173" s="4" t="s">
        <v>13</v>
      </c>
      <c r="H20173" s="4" t="s">
        <v>13</v>
      </c>
      <c r="I20173" s="4" t="s">
        <v>84</v>
      </c>
    </row>
    <row r="20174" spans="1:9">
      <c r="A20174" t="n">
        <v>129347</v>
      </c>
      <c r="B20174" s="15" t="n">
        <v>5</v>
      </c>
      <c r="C20174" s="7" t="n">
        <v>35</v>
      </c>
      <c r="D20174" s="7" t="n">
        <v>1</v>
      </c>
      <c r="E20174" s="7" t="n">
        <v>0</v>
      </c>
      <c r="F20174" s="7" t="n">
        <v>0</v>
      </c>
      <c r="G20174" s="7" t="n">
        <v>2</v>
      </c>
      <c r="H20174" s="7" t="n">
        <v>1</v>
      </c>
      <c r="I20174" s="16" t="n">
        <f t="normal" ca="1">A20180</f>
        <v>0</v>
      </c>
    </row>
    <row r="20175" spans="1:9">
      <c r="A20175" t="s">
        <v>4</v>
      </c>
      <c r="B20175" s="4" t="s">
        <v>5</v>
      </c>
      <c r="C20175" s="4" t="s">
        <v>10</v>
      </c>
      <c r="D20175" s="4" t="s">
        <v>13</v>
      </c>
      <c r="E20175" s="4" t="s">
        <v>69</v>
      </c>
      <c r="F20175" s="4" t="s">
        <v>10</v>
      </c>
    </row>
    <row r="20176" spans="1:9">
      <c r="A20176" t="n">
        <v>129361</v>
      </c>
      <c r="B20176" s="62" t="n">
        <v>59</v>
      </c>
      <c r="C20176" s="7" t="n">
        <v>65534</v>
      </c>
      <c r="D20176" s="7" t="n">
        <v>3</v>
      </c>
      <c r="E20176" s="7" t="n">
        <v>0.150000005960464</v>
      </c>
      <c r="F20176" s="7" t="n">
        <v>0</v>
      </c>
    </row>
    <row r="20177" spans="1:9">
      <c r="A20177" t="s">
        <v>4</v>
      </c>
      <c r="B20177" s="4" t="s">
        <v>5</v>
      </c>
      <c r="C20177" s="4" t="s">
        <v>84</v>
      </c>
    </row>
    <row r="20178" spans="1:9">
      <c r="A20178" t="n">
        <v>129371</v>
      </c>
      <c r="B20178" s="29" t="n">
        <v>3</v>
      </c>
      <c r="C20178" s="16" t="n">
        <f t="normal" ca="1">A20182</f>
        <v>0</v>
      </c>
    </row>
    <row r="20179" spans="1:9">
      <c r="A20179" t="s">
        <v>4</v>
      </c>
      <c r="B20179" s="4" t="s">
        <v>5</v>
      </c>
      <c r="C20179" s="4" t="s">
        <v>10</v>
      </c>
      <c r="D20179" s="4" t="s">
        <v>13</v>
      </c>
      <c r="E20179" s="4" t="s">
        <v>69</v>
      </c>
      <c r="F20179" s="4" t="s">
        <v>10</v>
      </c>
    </row>
    <row r="20180" spans="1:9">
      <c r="A20180" t="n">
        <v>129376</v>
      </c>
      <c r="B20180" s="62" t="n">
        <v>59</v>
      </c>
      <c r="C20180" s="7" t="n">
        <v>65534</v>
      </c>
      <c r="D20180" s="7" t="n">
        <v>3</v>
      </c>
      <c r="E20180" s="7" t="n">
        <v>0.100000001490116</v>
      </c>
      <c r="F20180" s="7" t="n">
        <v>4</v>
      </c>
    </row>
    <row r="20181" spans="1:9">
      <c r="A20181" t="s">
        <v>4</v>
      </c>
      <c r="B20181" s="4" t="s">
        <v>5</v>
      </c>
      <c r="C20181" s="4" t="s">
        <v>84</v>
      </c>
    </row>
    <row r="20182" spans="1:9">
      <c r="A20182" t="n">
        <v>129386</v>
      </c>
      <c r="B20182" s="29" t="n">
        <v>3</v>
      </c>
      <c r="C20182" s="16" t="n">
        <f t="normal" ca="1">A20336</f>
        <v>0</v>
      </c>
    </row>
    <row r="20183" spans="1:9">
      <c r="A20183" t="s">
        <v>4</v>
      </c>
      <c r="B20183" s="4" t="s">
        <v>5</v>
      </c>
      <c r="C20183" s="4" t="s">
        <v>13</v>
      </c>
      <c r="D20183" s="4" t="s">
        <v>13</v>
      </c>
      <c r="E20183" s="4" t="s">
        <v>13</v>
      </c>
      <c r="F20183" s="4" t="s">
        <v>9</v>
      </c>
      <c r="G20183" s="4" t="s">
        <v>13</v>
      </c>
      <c r="H20183" s="4" t="s">
        <v>13</v>
      </c>
      <c r="I20183" s="4" t="s">
        <v>84</v>
      </c>
    </row>
    <row r="20184" spans="1:9">
      <c r="A20184" t="n">
        <v>129391</v>
      </c>
      <c r="B20184" s="15" t="n">
        <v>5</v>
      </c>
      <c r="C20184" s="7" t="n">
        <v>35</v>
      </c>
      <c r="D20184" s="7" t="n">
        <v>1</v>
      </c>
      <c r="E20184" s="7" t="n">
        <v>0</v>
      </c>
      <c r="F20184" s="7" t="n">
        <v>0</v>
      </c>
      <c r="G20184" s="7" t="n">
        <v>2</v>
      </c>
      <c r="H20184" s="7" t="n">
        <v>1</v>
      </c>
      <c r="I20184" s="16" t="n">
        <f t="normal" ca="1">A20190</f>
        <v>0</v>
      </c>
    </row>
    <row r="20185" spans="1:9">
      <c r="A20185" t="s">
        <v>4</v>
      </c>
      <c r="B20185" s="4" t="s">
        <v>5</v>
      </c>
      <c r="C20185" s="4" t="s">
        <v>10</v>
      </c>
      <c r="D20185" s="4" t="s">
        <v>13</v>
      </c>
      <c r="E20185" s="4" t="s">
        <v>69</v>
      </c>
      <c r="F20185" s="4" t="s">
        <v>10</v>
      </c>
    </row>
    <row r="20186" spans="1:9">
      <c r="A20186" t="n">
        <v>129405</v>
      </c>
      <c r="B20186" s="62" t="n">
        <v>59</v>
      </c>
      <c r="C20186" s="7" t="n">
        <v>65534</v>
      </c>
      <c r="D20186" s="7" t="n">
        <v>4</v>
      </c>
      <c r="E20186" s="7" t="n">
        <v>0.150000005960464</v>
      </c>
      <c r="F20186" s="7" t="n">
        <v>0</v>
      </c>
    </row>
    <row r="20187" spans="1:9">
      <c r="A20187" t="s">
        <v>4</v>
      </c>
      <c r="B20187" s="4" t="s">
        <v>5</v>
      </c>
      <c r="C20187" s="4" t="s">
        <v>84</v>
      </c>
    </row>
    <row r="20188" spans="1:9">
      <c r="A20188" t="n">
        <v>129415</v>
      </c>
      <c r="B20188" s="29" t="n">
        <v>3</v>
      </c>
      <c r="C20188" s="16" t="n">
        <f t="normal" ca="1">A20192</f>
        <v>0</v>
      </c>
    </row>
    <row r="20189" spans="1:9">
      <c r="A20189" t="s">
        <v>4</v>
      </c>
      <c r="B20189" s="4" t="s">
        <v>5</v>
      </c>
      <c r="C20189" s="4" t="s">
        <v>10</v>
      </c>
      <c r="D20189" s="4" t="s">
        <v>13</v>
      </c>
      <c r="E20189" s="4" t="s">
        <v>69</v>
      </c>
      <c r="F20189" s="4" t="s">
        <v>10</v>
      </c>
    </row>
    <row r="20190" spans="1:9">
      <c r="A20190" t="n">
        <v>129420</v>
      </c>
      <c r="B20190" s="62" t="n">
        <v>59</v>
      </c>
      <c r="C20190" s="7" t="n">
        <v>65534</v>
      </c>
      <c r="D20190" s="7" t="n">
        <v>4</v>
      </c>
      <c r="E20190" s="7" t="n">
        <v>0.100000001490116</v>
      </c>
      <c r="F20190" s="7" t="n">
        <v>4</v>
      </c>
    </row>
    <row r="20191" spans="1:9">
      <c r="A20191" t="s">
        <v>4</v>
      </c>
      <c r="B20191" s="4" t="s">
        <v>5</v>
      </c>
      <c r="C20191" s="4" t="s">
        <v>84</v>
      </c>
    </row>
    <row r="20192" spans="1:9">
      <c r="A20192" t="n">
        <v>129430</v>
      </c>
      <c r="B20192" s="29" t="n">
        <v>3</v>
      </c>
      <c r="C20192" s="16" t="n">
        <f t="normal" ca="1">A20336</f>
        <v>0</v>
      </c>
    </row>
    <row r="20193" spans="1:9">
      <c r="A20193" t="s">
        <v>4</v>
      </c>
      <c r="B20193" s="4" t="s">
        <v>5</v>
      </c>
      <c r="C20193" s="4" t="s">
        <v>13</v>
      </c>
      <c r="D20193" s="4" t="s">
        <v>13</v>
      </c>
      <c r="E20193" s="4" t="s">
        <v>13</v>
      </c>
      <c r="F20193" s="4" t="s">
        <v>9</v>
      </c>
      <c r="G20193" s="4" t="s">
        <v>13</v>
      </c>
      <c r="H20193" s="4" t="s">
        <v>13</v>
      </c>
      <c r="I20193" s="4" t="s">
        <v>84</v>
      </c>
    </row>
    <row r="20194" spans="1:9">
      <c r="A20194" t="n">
        <v>129435</v>
      </c>
      <c r="B20194" s="15" t="n">
        <v>5</v>
      </c>
      <c r="C20194" s="7" t="n">
        <v>35</v>
      </c>
      <c r="D20194" s="7" t="n">
        <v>1</v>
      </c>
      <c r="E20194" s="7" t="n">
        <v>0</v>
      </c>
      <c r="F20194" s="7" t="n">
        <v>0</v>
      </c>
      <c r="G20194" s="7" t="n">
        <v>2</v>
      </c>
      <c r="H20194" s="7" t="n">
        <v>1</v>
      </c>
      <c r="I20194" s="16" t="n">
        <f t="normal" ca="1">A20200</f>
        <v>0</v>
      </c>
    </row>
    <row r="20195" spans="1:9">
      <c r="A20195" t="s">
        <v>4</v>
      </c>
      <c r="B20195" s="4" t="s">
        <v>5</v>
      </c>
      <c r="C20195" s="4" t="s">
        <v>10</v>
      </c>
      <c r="D20195" s="4" t="s">
        <v>13</v>
      </c>
      <c r="E20195" s="4" t="s">
        <v>69</v>
      </c>
      <c r="F20195" s="4" t="s">
        <v>10</v>
      </c>
    </row>
    <row r="20196" spans="1:9">
      <c r="A20196" t="n">
        <v>129449</v>
      </c>
      <c r="B20196" s="62" t="n">
        <v>59</v>
      </c>
      <c r="C20196" s="7" t="n">
        <v>65534</v>
      </c>
      <c r="D20196" s="7" t="n">
        <v>5</v>
      </c>
      <c r="E20196" s="7" t="n">
        <v>0.150000005960464</v>
      </c>
      <c r="F20196" s="7" t="n">
        <v>0</v>
      </c>
    </row>
    <row r="20197" spans="1:9">
      <c r="A20197" t="s">
        <v>4</v>
      </c>
      <c r="B20197" s="4" t="s">
        <v>5</v>
      </c>
      <c r="C20197" s="4" t="s">
        <v>84</v>
      </c>
    </row>
    <row r="20198" spans="1:9">
      <c r="A20198" t="n">
        <v>129459</v>
      </c>
      <c r="B20198" s="29" t="n">
        <v>3</v>
      </c>
      <c r="C20198" s="16" t="n">
        <f t="normal" ca="1">A20202</f>
        <v>0</v>
      </c>
    </row>
    <row r="20199" spans="1:9">
      <c r="A20199" t="s">
        <v>4</v>
      </c>
      <c r="B20199" s="4" t="s">
        <v>5</v>
      </c>
      <c r="C20199" s="4" t="s">
        <v>10</v>
      </c>
      <c r="D20199" s="4" t="s">
        <v>13</v>
      </c>
      <c r="E20199" s="4" t="s">
        <v>69</v>
      </c>
      <c r="F20199" s="4" t="s">
        <v>10</v>
      </c>
    </row>
    <row r="20200" spans="1:9">
      <c r="A20200" t="n">
        <v>129464</v>
      </c>
      <c r="B20200" s="62" t="n">
        <v>59</v>
      </c>
      <c r="C20200" s="7" t="n">
        <v>65534</v>
      </c>
      <c r="D20200" s="7" t="n">
        <v>5</v>
      </c>
      <c r="E20200" s="7" t="n">
        <v>0.100000001490116</v>
      </c>
      <c r="F20200" s="7" t="n">
        <v>4</v>
      </c>
    </row>
    <row r="20201" spans="1:9">
      <c r="A20201" t="s">
        <v>4</v>
      </c>
      <c r="B20201" s="4" t="s">
        <v>5</v>
      </c>
      <c r="C20201" s="4" t="s">
        <v>84</v>
      </c>
    </row>
    <row r="20202" spans="1:9">
      <c r="A20202" t="n">
        <v>129474</v>
      </c>
      <c r="B20202" s="29" t="n">
        <v>3</v>
      </c>
      <c r="C20202" s="16" t="n">
        <f t="normal" ca="1">A20336</f>
        <v>0</v>
      </c>
    </row>
    <row r="20203" spans="1:9">
      <c r="A20203" t="s">
        <v>4</v>
      </c>
      <c r="B20203" s="4" t="s">
        <v>5</v>
      </c>
      <c r="C20203" s="4" t="s">
        <v>13</v>
      </c>
      <c r="D20203" s="4" t="s">
        <v>13</v>
      </c>
      <c r="E20203" s="4" t="s">
        <v>13</v>
      </c>
      <c r="F20203" s="4" t="s">
        <v>9</v>
      </c>
      <c r="G20203" s="4" t="s">
        <v>13</v>
      </c>
      <c r="H20203" s="4" t="s">
        <v>13</v>
      </c>
      <c r="I20203" s="4" t="s">
        <v>84</v>
      </c>
    </row>
    <row r="20204" spans="1:9">
      <c r="A20204" t="n">
        <v>129479</v>
      </c>
      <c r="B20204" s="15" t="n">
        <v>5</v>
      </c>
      <c r="C20204" s="7" t="n">
        <v>35</v>
      </c>
      <c r="D20204" s="7" t="n">
        <v>1</v>
      </c>
      <c r="E20204" s="7" t="n">
        <v>0</v>
      </c>
      <c r="F20204" s="7" t="n">
        <v>0</v>
      </c>
      <c r="G20204" s="7" t="n">
        <v>2</v>
      </c>
      <c r="H20204" s="7" t="n">
        <v>1</v>
      </c>
      <c r="I20204" s="16" t="n">
        <f t="normal" ca="1">A20210</f>
        <v>0</v>
      </c>
    </row>
    <row r="20205" spans="1:9">
      <c r="A20205" t="s">
        <v>4</v>
      </c>
      <c r="B20205" s="4" t="s">
        <v>5</v>
      </c>
      <c r="C20205" s="4" t="s">
        <v>10</v>
      </c>
      <c r="D20205" s="4" t="s">
        <v>13</v>
      </c>
      <c r="E20205" s="4" t="s">
        <v>69</v>
      </c>
      <c r="F20205" s="4" t="s">
        <v>10</v>
      </c>
    </row>
    <row r="20206" spans="1:9">
      <c r="A20206" t="n">
        <v>129493</v>
      </c>
      <c r="B20206" s="62" t="n">
        <v>59</v>
      </c>
      <c r="C20206" s="7" t="n">
        <v>65534</v>
      </c>
      <c r="D20206" s="7" t="n">
        <v>6</v>
      </c>
      <c r="E20206" s="7" t="n">
        <v>0</v>
      </c>
      <c r="F20206" s="7" t="n">
        <v>0</v>
      </c>
    </row>
    <row r="20207" spans="1:9">
      <c r="A20207" t="s">
        <v>4</v>
      </c>
      <c r="B20207" s="4" t="s">
        <v>5</v>
      </c>
      <c r="C20207" s="4" t="s">
        <v>84</v>
      </c>
    </row>
    <row r="20208" spans="1:9">
      <c r="A20208" t="n">
        <v>129503</v>
      </c>
      <c r="B20208" s="29" t="n">
        <v>3</v>
      </c>
      <c r="C20208" s="16" t="n">
        <f t="normal" ca="1">A20212</f>
        <v>0</v>
      </c>
    </row>
    <row r="20209" spans="1:9">
      <c r="A20209" t="s">
        <v>4</v>
      </c>
      <c r="B20209" s="4" t="s">
        <v>5</v>
      </c>
      <c r="C20209" s="4" t="s">
        <v>10</v>
      </c>
      <c r="D20209" s="4" t="s">
        <v>13</v>
      </c>
      <c r="E20209" s="4" t="s">
        <v>69</v>
      </c>
      <c r="F20209" s="4" t="s">
        <v>10</v>
      </c>
    </row>
    <row r="20210" spans="1:9">
      <c r="A20210" t="n">
        <v>129508</v>
      </c>
      <c r="B20210" s="62" t="n">
        <v>59</v>
      </c>
      <c r="C20210" s="7" t="n">
        <v>65534</v>
      </c>
      <c r="D20210" s="7" t="n">
        <v>6</v>
      </c>
      <c r="E20210" s="7" t="n">
        <v>0</v>
      </c>
      <c r="F20210" s="7" t="n">
        <v>4</v>
      </c>
    </row>
    <row r="20211" spans="1:9">
      <c r="A20211" t="s">
        <v>4</v>
      </c>
      <c r="B20211" s="4" t="s">
        <v>5</v>
      </c>
      <c r="C20211" s="4" t="s">
        <v>84</v>
      </c>
    </row>
    <row r="20212" spans="1:9">
      <c r="A20212" t="n">
        <v>129518</v>
      </c>
      <c r="B20212" s="29" t="n">
        <v>3</v>
      </c>
      <c r="C20212" s="16" t="n">
        <f t="normal" ca="1">A20336</f>
        <v>0</v>
      </c>
    </row>
    <row r="20213" spans="1:9">
      <c r="A20213" t="s">
        <v>4</v>
      </c>
      <c r="B20213" s="4" t="s">
        <v>5</v>
      </c>
      <c r="C20213" s="4" t="s">
        <v>13</v>
      </c>
      <c r="D20213" s="4" t="s">
        <v>13</v>
      </c>
      <c r="E20213" s="4" t="s">
        <v>13</v>
      </c>
      <c r="F20213" s="4" t="s">
        <v>9</v>
      </c>
      <c r="G20213" s="4" t="s">
        <v>13</v>
      </c>
      <c r="H20213" s="4" t="s">
        <v>13</v>
      </c>
      <c r="I20213" s="4" t="s">
        <v>84</v>
      </c>
    </row>
    <row r="20214" spans="1:9">
      <c r="A20214" t="n">
        <v>129523</v>
      </c>
      <c r="B20214" s="15" t="n">
        <v>5</v>
      </c>
      <c r="C20214" s="7" t="n">
        <v>35</v>
      </c>
      <c r="D20214" s="7" t="n">
        <v>1</v>
      </c>
      <c r="E20214" s="7" t="n">
        <v>0</v>
      </c>
      <c r="F20214" s="7" t="n">
        <v>0</v>
      </c>
      <c r="G20214" s="7" t="n">
        <v>2</v>
      </c>
      <c r="H20214" s="7" t="n">
        <v>1</v>
      </c>
      <c r="I20214" s="16" t="n">
        <f t="normal" ca="1">A20220</f>
        <v>0</v>
      </c>
    </row>
    <row r="20215" spans="1:9">
      <c r="A20215" t="s">
        <v>4</v>
      </c>
      <c r="B20215" s="4" t="s">
        <v>5</v>
      </c>
      <c r="C20215" s="4" t="s">
        <v>10</v>
      </c>
      <c r="D20215" s="4" t="s">
        <v>13</v>
      </c>
      <c r="E20215" s="4" t="s">
        <v>69</v>
      </c>
      <c r="F20215" s="4" t="s">
        <v>10</v>
      </c>
    </row>
    <row r="20216" spans="1:9">
      <c r="A20216" t="n">
        <v>129537</v>
      </c>
      <c r="B20216" s="62" t="n">
        <v>59</v>
      </c>
      <c r="C20216" s="7" t="n">
        <v>65534</v>
      </c>
      <c r="D20216" s="7" t="n">
        <v>7</v>
      </c>
      <c r="E20216" s="7" t="n">
        <v>0.150000005960464</v>
      </c>
      <c r="F20216" s="7" t="n">
        <v>0</v>
      </c>
    </row>
    <row r="20217" spans="1:9">
      <c r="A20217" t="s">
        <v>4</v>
      </c>
      <c r="B20217" s="4" t="s">
        <v>5</v>
      </c>
      <c r="C20217" s="4" t="s">
        <v>84</v>
      </c>
    </row>
    <row r="20218" spans="1:9">
      <c r="A20218" t="n">
        <v>129547</v>
      </c>
      <c r="B20218" s="29" t="n">
        <v>3</v>
      </c>
      <c r="C20218" s="16" t="n">
        <f t="normal" ca="1">A20222</f>
        <v>0</v>
      </c>
    </row>
    <row r="20219" spans="1:9">
      <c r="A20219" t="s">
        <v>4</v>
      </c>
      <c r="B20219" s="4" t="s">
        <v>5</v>
      </c>
      <c r="C20219" s="4" t="s">
        <v>10</v>
      </c>
      <c r="D20219" s="4" t="s">
        <v>13</v>
      </c>
      <c r="E20219" s="4" t="s">
        <v>69</v>
      </c>
      <c r="F20219" s="4" t="s">
        <v>10</v>
      </c>
    </row>
    <row r="20220" spans="1:9">
      <c r="A20220" t="n">
        <v>129552</v>
      </c>
      <c r="B20220" s="62" t="n">
        <v>59</v>
      </c>
      <c r="C20220" s="7" t="n">
        <v>65534</v>
      </c>
      <c r="D20220" s="7" t="n">
        <v>7</v>
      </c>
      <c r="E20220" s="7" t="n">
        <v>0.100000001490116</v>
      </c>
      <c r="F20220" s="7" t="n">
        <v>4</v>
      </c>
    </row>
    <row r="20221" spans="1:9">
      <c r="A20221" t="s">
        <v>4</v>
      </c>
      <c r="B20221" s="4" t="s">
        <v>5</v>
      </c>
      <c r="C20221" s="4" t="s">
        <v>84</v>
      </c>
    </row>
    <row r="20222" spans="1:9">
      <c r="A20222" t="n">
        <v>129562</v>
      </c>
      <c r="B20222" s="29" t="n">
        <v>3</v>
      </c>
      <c r="C20222" s="16" t="n">
        <f t="normal" ca="1">A20336</f>
        <v>0</v>
      </c>
    </row>
    <row r="20223" spans="1:9">
      <c r="A20223" t="s">
        <v>4</v>
      </c>
      <c r="B20223" s="4" t="s">
        <v>5</v>
      </c>
      <c r="C20223" s="4" t="s">
        <v>13</v>
      </c>
      <c r="D20223" s="4" t="s">
        <v>13</v>
      </c>
      <c r="E20223" s="4" t="s">
        <v>13</v>
      </c>
      <c r="F20223" s="4" t="s">
        <v>9</v>
      </c>
      <c r="G20223" s="4" t="s">
        <v>13</v>
      </c>
      <c r="H20223" s="4" t="s">
        <v>13</v>
      </c>
      <c r="I20223" s="4" t="s">
        <v>84</v>
      </c>
    </row>
    <row r="20224" spans="1:9">
      <c r="A20224" t="n">
        <v>129567</v>
      </c>
      <c r="B20224" s="15" t="n">
        <v>5</v>
      </c>
      <c r="C20224" s="7" t="n">
        <v>35</v>
      </c>
      <c r="D20224" s="7" t="n">
        <v>1</v>
      </c>
      <c r="E20224" s="7" t="n">
        <v>0</v>
      </c>
      <c r="F20224" s="7" t="n">
        <v>0</v>
      </c>
      <c r="G20224" s="7" t="n">
        <v>2</v>
      </c>
      <c r="H20224" s="7" t="n">
        <v>1</v>
      </c>
      <c r="I20224" s="16" t="n">
        <f t="normal" ca="1">A20230</f>
        <v>0</v>
      </c>
    </row>
    <row r="20225" spans="1:9">
      <c r="A20225" t="s">
        <v>4</v>
      </c>
      <c r="B20225" s="4" t="s">
        <v>5</v>
      </c>
      <c r="C20225" s="4" t="s">
        <v>10</v>
      </c>
      <c r="D20225" s="4" t="s">
        <v>13</v>
      </c>
      <c r="E20225" s="4" t="s">
        <v>69</v>
      </c>
      <c r="F20225" s="4" t="s">
        <v>10</v>
      </c>
    </row>
    <row r="20226" spans="1:9">
      <c r="A20226" t="n">
        <v>129581</v>
      </c>
      <c r="B20226" s="62" t="n">
        <v>59</v>
      </c>
      <c r="C20226" s="7" t="n">
        <v>65534</v>
      </c>
      <c r="D20226" s="7" t="n">
        <v>8</v>
      </c>
      <c r="E20226" s="7" t="n">
        <v>0.150000005960464</v>
      </c>
      <c r="F20226" s="7" t="n">
        <v>0</v>
      </c>
    </row>
    <row r="20227" spans="1:9">
      <c r="A20227" t="s">
        <v>4</v>
      </c>
      <c r="B20227" s="4" t="s">
        <v>5</v>
      </c>
      <c r="C20227" s="4" t="s">
        <v>84</v>
      </c>
    </row>
    <row r="20228" spans="1:9">
      <c r="A20228" t="n">
        <v>129591</v>
      </c>
      <c r="B20228" s="29" t="n">
        <v>3</v>
      </c>
      <c r="C20228" s="16" t="n">
        <f t="normal" ca="1">A20232</f>
        <v>0</v>
      </c>
    </row>
    <row r="20229" spans="1:9">
      <c r="A20229" t="s">
        <v>4</v>
      </c>
      <c r="B20229" s="4" t="s">
        <v>5</v>
      </c>
      <c r="C20229" s="4" t="s">
        <v>10</v>
      </c>
      <c r="D20229" s="4" t="s">
        <v>13</v>
      </c>
      <c r="E20229" s="4" t="s">
        <v>69</v>
      </c>
      <c r="F20229" s="4" t="s">
        <v>10</v>
      </c>
    </row>
    <row r="20230" spans="1:9">
      <c r="A20230" t="n">
        <v>129596</v>
      </c>
      <c r="B20230" s="62" t="n">
        <v>59</v>
      </c>
      <c r="C20230" s="7" t="n">
        <v>65534</v>
      </c>
      <c r="D20230" s="7" t="n">
        <v>8</v>
      </c>
      <c r="E20230" s="7" t="n">
        <v>0.100000001490116</v>
      </c>
      <c r="F20230" s="7" t="n">
        <v>4</v>
      </c>
    </row>
    <row r="20231" spans="1:9">
      <c r="A20231" t="s">
        <v>4</v>
      </c>
      <c r="B20231" s="4" t="s">
        <v>5</v>
      </c>
      <c r="C20231" s="4" t="s">
        <v>84</v>
      </c>
    </row>
    <row r="20232" spans="1:9">
      <c r="A20232" t="n">
        <v>129606</v>
      </c>
      <c r="B20232" s="29" t="n">
        <v>3</v>
      </c>
      <c r="C20232" s="16" t="n">
        <f t="normal" ca="1">A20336</f>
        <v>0</v>
      </c>
    </row>
    <row r="20233" spans="1:9">
      <c r="A20233" t="s">
        <v>4</v>
      </c>
      <c r="B20233" s="4" t="s">
        <v>5</v>
      </c>
      <c r="C20233" s="4" t="s">
        <v>13</v>
      </c>
      <c r="D20233" s="4" t="s">
        <v>13</v>
      </c>
      <c r="E20233" s="4" t="s">
        <v>13</v>
      </c>
      <c r="F20233" s="4" t="s">
        <v>9</v>
      </c>
      <c r="G20233" s="4" t="s">
        <v>13</v>
      </c>
      <c r="H20233" s="4" t="s">
        <v>13</v>
      </c>
      <c r="I20233" s="4" t="s">
        <v>84</v>
      </c>
    </row>
    <row r="20234" spans="1:9">
      <c r="A20234" t="n">
        <v>129611</v>
      </c>
      <c r="B20234" s="15" t="n">
        <v>5</v>
      </c>
      <c r="C20234" s="7" t="n">
        <v>35</v>
      </c>
      <c r="D20234" s="7" t="n">
        <v>1</v>
      </c>
      <c r="E20234" s="7" t="n">
        <v>0</v>
      </c>
      <c r="F20234" s="7" t="n">
        <v>0</v>
      </c>
      <c r="G20234" s="7" t="n">
        <v>2</v>
      </c>
      <c r="H20234" s="7" t="n">
        <v>1</v>
      </c>
      <c r="I20234" s="16" t="n">
        <f t="normal" ca="1">A20240</f>
        <v>0</v>
      </c>
    </row>
    <row r="20235" spans="1:9">
      <c r="A20235" t="s">
        <v>4</v>
      </c>
      <c r="B20235" s="4" t="s">
        <v>5</v>
      </c>
      <c r="C20235" s="4" t="s">
        <v>10</v>
      </c>
      <c r="D20235" s="4" t="s">
        <v>13</v>
      </c>
      <c r="E20235" s="4" t="s">
        <v>69</v>
      </c>
      <c r="F20235" s="4" t="s">
        <v>10</v>
      </c>
    </row>
    <row r="20236" spans="1:9">
      <c r="A20236" t="n">
        <v>129625</v>
      </c>
      <c r="B20236" s="62" t="n">
        <v>59</v>
      </c>
      <c r="C20236" s="7" t="n">
        <v>65534</v>
      </c>
      <c r="D20236" s="7" t="n">
        <v>9</v>
      </c>
      <c r="E20236" s="7" t="n">
        <v>0.150000005960464</v>
      </c>
      <c r="F20236" s="7" t="n">
        <v>0</v>
      </c>
    </row>
    <row r="20237" spans="1:9">
      <c r="A20237" t="s">
        <v>4</v>
      </c>
      <c r="B20237" s="4" t="s">
        <v>5</v>
      </c>
      <c r="C20237" s="4" t="s">
        <v>84</v>
      </c>
    </row>
    <row r="20238" spans="1:9">
      <c r="A20238" t="n">
        <v>129635</v>
      </c>
      <c r="B20238" s="29" t="n">
        <v>3</v>
      </c>
      <c r="C20238" s="16" t="n">
        <f t="normal" ca="1">A20242</f>
        <v>0</v>
      </c>
    </row>
    <row r="20239" spans="1:9">
      <c r="A20239" t="s">
        <v>4</v>
      </c>
      <c r="B20239" s="4" t="s">
        <v>5</v>
      </c>
      <c r="C20239" s="4" t="s">
        <v>10</v>
      </c>
      <c r="D20239" s="4" t="s">
        <v>13</v>
      </c>
      <c r="E20239" s="4" t="s">
        <v>69</v>
      </c>
      <c r="F20239" s="4" t="s">
        <v>10</v>
      </c>
    </row>
    <row r="20240" spans="1:9">
      <c r="A20240" t="n">
        <v>129640</v>
      </c>
      <c r="B20240" s="62" t="n">
        <v>59</v>
      </c>
      <c r="C20240" s="7" t="n">
        <v>65534</v>
      </c>
      <c r="D20240" s="7" t="n">
        <v>9</v>
      </c>
      <c r="E20240" s="7" t="n">
        <v>0.100000001490116</v>
      </c>
      <c r="F20240" s="7" t="n">
        <v>4</v>
      </c>
    </row>
    <row r="20241" spans="1:9">
      <c r="A20241" t="s">
        <v>4</v>
      </c>
      <c r="B20241" s="4" t="s">
        <v>5</v>
      </c>
      <c r="C20241" s="4" t="s">
        <v>84</v>
      </c>
    </row>
    <row r="20242" spans="1:9">
      <c r="A20242" t="n">
        <v>129650</v>
      </c>
      <c r="B20242" s="29" t="n">
        <v>3</v>
      </c>
      <c r="C20242" s="16" t="n">
        <f t="normal" ca="1">A20336</f>
        <v>0</v>
      </c>
    </row>
    <row r="20243" spans="1:9">
      <c r="A20243" t="s">
        <v>4</v>
      </c>
      <c r="B20243" s="4" t="s">
        <v>5</v>
      </c>
      <c r="C20243" s="4" t="s">
        <v>13</v>
      </c>
      <c r="D20243" s="4" t="s">
        <v>13</v>
      </c>
      <c r="E20243" s="4" t="s">
        <v>13</v>
      </c>
      <c r="F20243" s="4" t="s">
        <v>9</v>
      </c>
      <c r="G20243" s="4" t="s">
        <v>13</v>
      </c>
      <c r="H20243" s="4" t="s">
        <v>13</v>
      </c>
      <c r="I20243" s="4" t="s">
        <v>84</v>
      </c>
    </row>
    <row r="20244" spans="1:9">
      <c r="A20244" t="n">
        <v>129655</v>
      </c>
      <c r="B20244" s="15" t="n">
        <v>5</v>
      </c>
      <c r="C20244" s="7" t="n">
        <v>35</v>
      </c>
      <c r="D20244" s="7" t="n">
        <v>1</v>
      </c>
      <c r="E20244" s="7" t="n">
        <v>0</v>
      </c>
      <c r="F20244" s="7" t="n">
        <v>0</v>
      </c>
      <c r="G20244" s="7" t="n">
        <v>2</v>
      </c>
      <c r="H20244" s="7" t="n">
        <v>1</v>
      </c>
      <c r="I20244" s="16" t="n">
        <f t="normal" ca="1">A20250</f>
        <v>0</v>
      </c>
    </row>
    <row r="20245" spans="1:9">
      <c r="A20245" t="s">
        <v>4</v>
      </c>
      <c r="B20245" s="4" t="s">
        <v>5</v>
      </c>
      <c r="C20245" s="4" t="s">
        <v>10</v>
      </c>
      <c r="D20245" s="4" t="s">
        <v>13</v>
      </c>
      <c r="E20245" s="4" t="s">
        <v>69</v>
      </c>
      <c r="F20245" s="4" t="s">
        <v>10</v>
      </c>
    </row>
    <row r="20246" spans="1:9">
      <c r="A20246" t="n">
        <v>129669</v>
      </c>
      <c r="B20246" s="62" t="n">
        <v>59</v>
      </c>
      <c r="C20246" s="7" t="n">
        <v>65534</v>
      </c>
      <c r="D20246" s="7" t="n">
        <v>10</v>
      </c>
      <c r="E20246" s="7" t="n">
        <v>0.150000005960464</v>
      </c>
      <c r="F20246" s="7" t="n">
        <v>0</v>
      </c>
    </row>
    <row r="20247" spans="1:9">
      <c r="A20247" t="s">
        <v>4</v>
      </c>
      <c r="B20247" s="4" t="s">
        <v>5</v>
      </c>
      <c r="C20247" s="4" t="s">
        <v>84</v>
      </c>
    </row>
    <row r="20248" spans="1:9">
      <c r="A20248" t="n">
        <v>129679</v>
      </c>
      <c r="B20248" s="29" t="n">
        <v>3</v>
      </c>
      <c r="C20248" s="16" t="n">
        <f t="normal" ca="1">A20252</f>
        <v>0</v>
      </c>
    </row>
    <row r="20249" spans="1:9">
      <c r="A20249" t="s">
        <v>4</v>
      </c>
      <c r="B20249" s="4" t="s">
        <v>5</v>
      </c>
      <c r="C20249" s="4" t="s">
        <v>10</v>
      </c>
      <c r="D20249" s="4" t="s">
        <v>13</v>
      </c>
      <c r="E20249" s="4" t="s">
        <v>69</v>
      </c>
      <c r="F20249" s="4" t="s">
        <v>10</v>
      </c>
    </row>
    <row r="20250" spans="1:9">
      <c r="A20250" t="n">
        <v>129684</v>
      </c>
      <c r="B20250" s="62" t="n">
        <v>59</v>
      </c>
      <c r="C20250" s="7" t="n">
        <v>65534</v>
      </c>
      <c r="D20250" s="7" t="n">
        <v>10</v>
      </c>
      <c r="E20250" s="7" t="n">
        <v>0.100000001490116</v>
      </c>
      <c r="F20250" s="7" t="n">
        <v>4</v>
      </c>
    </row>
    <row r="20251" spans="1:9">
      <c r="A20251" t="s">
        <v>4</v>
      </c>
      <c r="B20251" s="4" t="s">
        <v>5</v>
      </c>
      <c r="C20251" s="4" t="s">
        <v>84</v>
      </c>
    </row>
    <row r="20252" spans="1:9">
      <c r="A20252" t="n">
        <v>129694</v>
      </c>
      <c r="B20252" s="29" t="n">
        <v>3</v>
      </c>
      <c r="C20252" s="16" t="n">
        <f t="normal" ca="1">A20336</f>
        <v>0</v>
      </c>
    </row>
    <row r="20253" spans="1:9">
      <c r="A20253" t="s">
        <v>4</v>
      </c>
      <c r="B20253" s="4" t="s">
        <v>5</v>
      </c>
      <c r="C20253" s="4" t="s">
        <v>13</v>
      </c>
      <c r="D20253" s="4" t="s">
        <v>13</v>
      </c>
      <c r="E20253" s="4" t="s">
        <v>13</v>
      </c>
      <c r="F20253" s="4" t="s">
        <v>9</v>
      </c>
      <c r="G20253" s="4" t="s">
        <v>13</v>
      </c>
      <c r="H20253" s="4" t="s">
        <v>13</v>
      </c>
      <c r="I20253" s="4" t="s">
        <v>84</v>
      </c>
    </row>
    <row r="20254" spans="1:9">
      <c r="A20254" t="n">
        <v>129699</v>
      </c>
      <c r="B20254" s="15" t="n">
        <v>5</v>
      </c>
      <c r="C20254" s="7" t="n">
        <v>35</v>
      </c>
      <c r="D20254" s="7" t="n">
        <v>1</v>
      </c>
      <c r="E20254" s="7" t="n">
        <v>0</v>
      </c>
      <c r="F20254" s="7" t="n">
        <v>0</v>
      </c>
      <c r="G20254" s="7" t="n">
        <v>2</v>
      </c>
      <c r="H20254" s="7" t="n">
        <v>1</v>
      </c>
      <c r="I20254" s="16" t="n">
        <f t="normal" ca="1">A20260</f>
        <v>0</v>
      </c>
    </row>
    <row r="20255" spans="1:9">
      <c r="A20255" t="s">
        <v>4</v>
      </c>
      <c r="B20255" s="4" t="s">
        <v>5</v>
      </c>
      <c r="C20255" s="4" t="s">
        <v>10</v>
      </c>
      <c r="D20255" s="4" t="s">
        <v>13</v>
      </c>
      <c r="E20255" s="4" t="s">
        <v>69</v>
      </c>
      <c r="F20255" s="4" t="s">
        <v>10</v>
      </c>
    </row>
    <row r="20256" spans="1:9">
      <c r="A20256" t="n">
        <v>129713</v>
      </c>
      <c r="B20256" s="62" t="n">
        <v>59</v>
      </c>
      <c r="C20256" s="7" t="n">
        <v>65534</v>
      </c>
      <c r="D20256" s="7" t="n">
        <v>11</v>
      </c>
      <c r="E20256" s="7" t="n">
        <v>0.150000005960464</v>
      </c>
      <c r="F20256" s="7" t="n">
        <v>0</v>
      </c>
    </row>
    <row r="20257" spans="1:9">
      <c r="A20257" t="s">
        <v>4</v>
      </c>
      <c r="B20257" s="4" t="s">
        <v>5</v>
      </c>
      <c r="C20257" s="4" t="s">
        <v>84</v>
      </c>
    </row>
    <row r="20258" spans="1:9">
      <c r="A20258" t="n">
        <v>129723</v>
      </c>
      <c r="B20258" s="29" t="n">
        <v>3</v>
      </c>
      <c r="C20258" s="16" t="n">
        <f t="normal" ca="1">A20262</f>
        <v>0</v>
      </c>
    </row>
    <row r="20259" spans="1:9">
      <c r="A20259" t="s">
        <v>4</v>
      </c>
      <c r="B20259" s="4" t="s">
        <v>5</v>
      </c>
      <c r="C20259" s="4" t="s">
        <v>10</v>
      </c>
      <c r="D20259" s="4" t="s">
        <v>13</v>
      </c>
      <c r="E20259" s="4" t="s">
        <v>69</v>
      </c>
      <c r="F20259" s="4" t="s">
        <v>10</v>
      </c>
    </row>
    <row r="20260" spans="1:9">
      <c r="A20260" t="n">
        <v>129728</v>
      </c>
      <c r="B20260" s="62" t="n">
        <v>59</v>
      </c>
      <c r="C20260" s="7" t="n">
        <v>65534</v>
      </c>
      <c r="D20260" s="7" t="n">
        <v>11</v>
      </c>
      <c r="E20260" s="7" t="n">
        <v>0.100000001490116</v>
      </c>
      <c r="F20260" s="7" t="n">
        <v>4</v>
      </c>
    </row>
    <row r="20261" spans="1:9">
      <c r="A20261" t="s">
        <v>4</v>
      </c>
      <c r="B20261" s="4" t="s">
        <v>5</v>
      </c>
      <c r="C20261" s="4" t="s">
        <v>84</v>
      </c>
    </row>
    <row r="20262" spans="1:9">
      <c r="A20262" t="n">
        <v>129738</v>
      </c>
      <c r="B20262" s="29" t="n">
        <v>3</v>
      </c>
      <c r="C20262" s="16" t="n">
        <f t="normal" ca="1">A20336</f>
        <v>0</v>
      </c>
    </row>
    <row r="20263" spans="1:9">
      <c r="A20263" t="s">
        <v>4</v>
      </c>
      <c r="B20263" s="4" t="s">
        <v>5</v>
      </c>
      <c r="C20263" s="4" t="s">
        <v>13</v>
      </c>
      <c r="D20263" s="4" t="s">
        <v>13</v>
      </c>
      <c r="E20263" s="4" t="s">
        <v>13</v>
      </c>
      <c r="F20263" s="4" t="s">
        <v>9</v>
      </c>
      <c r="G20263" s="4" t="s">
        <v>13</v>
      </c>
      <c r="H20263" s="4" t="s">
        <v>13</v>
      </c>
      <c r="I20263" s="4" t="s">
        <v>84</v>
      </c>
    </row>
    <row r="20264" spans="1:9">
      <c r="A20264" t="n">
        <v>129743</v>
      </c>
      <c r="B20264" s="15" t="n">
        <v>5</v>
      </c>
      <c r="C20264" s="7" t="n">
        <v>35</v>
      </c>
      <c r="D20264" s="7" t="n">
        <v>1</v>
      </c>
      <c r="E20264" s="7" t="n">
        <v>0</v>
      </c>
      <c r="F20264" s="7" t="n">
        <v>0</v>
      </c>
      <c r="G20264" s="7" t="n">
        <v>2</v>
      </c>
      <c r="H20264" s="7" t="n">
        <v>1</v>
      </c>
      <c r="I20264" s="16" t="n">
        <f t="normal" ca="1">A20270</f>
        <v>0</v>
      </c>
    </row>
    <row r="20265" spans="1:9">
      <c r="A20265" t="s">
        <v>4</v>
      </c>
      <c r="B20265" s="4" t="s">
        <v>5</v>
      </c>
      <c r="C20265" s="4" t="s">
        <v>10</v>
      </c>
      <c r="D20265" s="4" t="s">
        <v>13</v>
      </c>
      <c r="E20265" s="4" t="s">
        <v>69</v>
      </c>
      <c r="F20265" s="4" t="s">
        <v>10</v>
      </c>
    </row>
    <row r="20266" spans="1:9">
      <c r="A20266" t="n">
        <v>129757</v>
      </c>
      <c r="B20266" s="62" t="n">
        <v>59</v>
      </c>
      <c r="C20266" s="7" t="n">
        <v>65534</v>
      </c>
      <c r="D20266" s="7" t="n">
        <v>12</v>
      </c>
      <c r="E20266" s="7" t="n">
        <v>0.150000005960464</v>
      </c>
      <c r="F20266" s="7" t="n">
        <v>0</v>
      </c>
    </row>
    <row r="20267" spans="1:9">
      <c r="A20267" t="s">
        <v>4</v>
      </c>
      <c r="B20267" s="4" t="s">
        <v>5</v>
      </c>
      <c r="C20267" s="4" t="s">
        <v>84</v>
      </c>
    </row>
    <row r="20268" spans="1:9">
      <c r="A20268" t="n">
        <v>129767</v>
      </c>
      <c r="B20268" s="29" t="n">
        <v>3</v>
      </c>
      <c r="C20268" s="16" t="n">
        <f t="normal" ca="1">A20272</f>
        <v>0</v>
      </c>
    </row>
    <row r="20269" spans="1:9">
      <c r="A20269" t="s">
        <v>4</v>
      </c>
      <c r="B20269" s="4" t="s">
        <v>5</v>
      </c>
      <c r="C20269" s="4" t="s">
        <v>10</v>
      </c>
      <c r="D20269" s="4" t="s">
        <v>13</v>
      </c>
      <c r="E20269" s="4" t="s">
        <v>69</v>
      </c>
      <c r="F20269" s="4" t="s">
        <v>10</v>
      </c>
    </row>
    <row r="20270" spans="1:9">
      <c r="A20270" t="n">
        <v>129772</v>
      </c>
      <c r="B20270" s="62" t="n">
        <v>59</v>
      </c>
      <c r="C20270" s="7" t="n">
        <v>65534</v>
      </c>
      <c r="D20270" s="7" t="n">
        <v>12</v>
      </c>
      <c r="E20270" s="7" t="n">
        <v>0.100000001490116</v>
      </c>
      <c r="F20270" s="7" t="n">
        <v>4</v>
      </c>
    </row>
    <row r="20271" spans="1:9">
      <c r="A20271" t="s">
        <v>4</v>
      </c>
      <c r="B20271" s="4" t="s">
        <v>5</v>
      </c>
      <c r="C20271" s="4" t="s">
        <v>84</v>
      </c>
    </row>
    <row r="20272" spans="1:9">
      <c r="A20272" t="n">
        <v>129782</v>
      </c>
      <c r="B20272" s="29" t="n">
        <v>3</v>
      </c>
      <c r="C20272" s="16" t="n">
        <f t="normal" ca="1">A20336</f>
        <v>0</v>
      </c>
    </row>
    <row r="20273" spans="1:9">
      <c r="A20273" t="s">
        <v>4</v>
      </c>
      <c r="B20273" s="4" t="s">
        <v>5</v>
      </c>
      <c r="C20273" s="4" t="s">
        <v>13</v>
      </c>
      <c r="D20273" s="4" t="s">
        <v>13</v>
      </c>
      <c r="E20273" s="4" t="s">
        <v>13</v>
      </c>
      <c r="F20273" s="4" t="s">
        <v>9</v>
      </c>
      <c r="G20273" s="4" t="s">
        <v>13</v>
      </c>
      <c r="H20273" s="4" t="s">
        <v>13</v>
      </c>
      <c r="I20273" s="4" t="s">
        <v>84</v>
      </c>
    </row>
    <row r="20274" spans="1:9">
      <c r="A20274" t="n">
        <v>129787</v>
      </c>
      <c r="B20274" s="15" t="n">
        <v>5</v>
      </c>
      <c r="C20274" s="7" t="n">
        <v>35</v>
      </c>
      <c r="D20274" s="7" t="n">
        <v>1</v>
      </c>
      <c r="E20274" s="7" t="n">
        <v>0</v>
      </c>
      <c r="F20274" s="7" t="n">
        <v>0</v>
      </c>
      <c r="G20274" s="7" t="n">
        <v>2</v>
      </c>
      <c r="H20274" s="7" t="n">
        <v>1</v>
      </c>
      <c r="I20274" s="16" t="n">
        <f t="normal" ca="1">A20280</f>
        <v>0</v>
      </c>
    </row>
    <row r="20275" spans="1:9">
      <c r="A20275" t="s">
        <v>4</v>
      </c>
      <c r="B20275" s="4" t="s">
        <v>5</v>
      </c>
      <c r="C20275" s="4" t="s">
        <v>10</v>
      </c>
      <c r="D20275" s="4" t="s">
        <v>13</v>
      </c>
      <c r="E20275" s="4" t="s">
        <v>69</v>
      </c>
      <c r="F20275" s="4" t="s">
        <v>10</v>
      </c>
    </row>
    <row r="20276" spans="1:9">
      <c r="A20276" t="n">
        <v>129801</v>
      </c>
      <c r="B20276" s="62" t="n">
        <v>59</v>
      </c>
      <c r="C20276" s="7" t="n">
        <v>65534</v>
      </c>
      <c r="D20276" s="7" t="n">
        <v>13</v>
      </c>
      <c r="E20276" s="7" t="n">
        <v>0.150000005960464</v>
      </c>
      <c r="F20276" s="7" t="n">
        <v>0</v>
      </c>
    </row>
    <row r="20277" spans="1:9">
      <c r="A20277" t="s">
        <v>4</v>
      </c>
      <c r="B20277" s="4" t="s">
        <v>5</v>
      </c>
      <c r="C20277" s="4" t="s">
        <v>84</v>
      </c>
    </row>
    <row r="20278" spans="1:9">
      <c r="A20278" t="n">
        <v>129811</v>
      </c>
      <c r="B20278" s="29" t="n">
        <v>3</v>
      </c>
      <c r="C20278" s="16" t="n">
        <f t="normal" ca="1">A20282</f>
        <v>0</v>
      </c>
    </row>
    <row r="20279" spans="1:9">
      <c r="A20279" t="s">
        <v>4</v>
      </c>
      <c r="B20279" s="4" t="s">
        <v>5</v>
      </c>
      <c r="C20279" s="4" t="s">
        <v>10</v>
      </c>
      <c r="D20279" s="4" t="s">
        <v>13</v>
      </c>
      <c r="E20279" s="4" t="s">
        <v>69</v>
      </c>
      <c r="F20279" s="4" t="s">
        <v>10</v>
      </c>
    </row>
    <row r="20280" spans="1:9">
      <c r="A20280" t="n">
        <v>129816</v>
      </c>
      <c r="B20280" s="62" t="n">
        <v>59</v>
      </c>
      <c r="C20280" s="7" t="n">
        <v>65534</v>
      </c>
      <c r="D20280" s="7" t="n">
        <v>13</v>
      </c>
      <c r="E20280" s="7" t="n">
        <v>0.100000001490116</v>
      </c>
      <c r="F20280" s="7" t="n">
        <v>4</v>
      </c>
    </row>
    <row r="20281" spans="1:9">
      <c r="A20281" t="s">
        <v>4</v>
      </c>
      <c r="B20281" s="4" t="s">
        <v>5</v>
      </c>
      <c r="C20281" s="4" t="s">
        <v>84</v>
      </c>
    </row>
    <row r="20282" spans="1:9">
      <c r="A20282" t="n">
        <v>129826</v>
      </c>
      <c r="B20282" s="29" t="n">
        <v>3</v>
      </c>
      <c r="C20282" s="16" t="n">
        <f t="normal" ca="1">A20336</f>
        <v>0</v>
      </c>
    </row>
    <row r="20283" spans="1:9">
      <c r="A20283" t="s">
        <v>4</v>
      </c>
      <c r="B20283" s="4" t="s">
        <v>5</v>
      </c>
      <c r="C20283" s="4" t="s">
        <v>13</v>
      </c>
      <c r="D20283" s="4" t="s">
        <v>13</v>
      </c>
      <c r="E20283" s="4" t="s">
        <v>13</v>
      </c>
      <c r="F20283" s="4" t="s">
        <v>9</v>
      </c>
      <c r="G20283" s="4" t="s">
        <v>13</v>
      </c>
      <c r="H20283" s="4" t="s">
        <v>13</v>
      </c>
      <c r="I20283" s="4" t="s">
        <v>84</v>
      </c>
    </row>
    <row r="20284" spans="1:9">
      <c r="A20284" t="n">
        <v>129831</v>
      </c>
      <c r="B20284" s="15" t="n">
        <v>5</v>
      </c>
      <c r="C20284" s="7" t="n">
        <v>35</v>
      </c>
      <c r="D20284" s="7" t="n">
        <v>1</v>
      </c>
      <c r="E20284" s="7" t="n">
        <v>0</v>
      </c>
      <c r="F20284" s="7" t="n">
        <v>0</v>
      </c>
      <c r="G20284" s="7" t="n">
        <v>2</v>
      </c>
      <c r="H20284" s="7" t="n">
        <v>1</v>
      </c>
      <c r="I20284" s="16" t="n">
        <f t="normal" ca="1">A20290</f>
        <v>0</v>
      </c>
    </row>
    <row r="20285" spans="1:9">
      <c r="A20285" t="s">
        <v>4</v>
      </c>
      <c r="B20285" s="4" t="s">
        <v>5</v>
      </c>
      <c r="C20285" s="4" t="s">
        <v>10</v>
      </c>
      <c r="D20285" s="4" t="s">
        <v>13</v>
      </c>
      <c r="E20285" s="4" t="s">
        <v>69</v>
      </c>
      <c r="F20285" s="4" t="s">
        <v>10</v>
      </c>
    </row>
    <row r="20286" spans="1:9">
      <c r="A20286" t="n">
        <v>129845</v>
      </c>
      <c r="B20286" s="62" t="n">
        <v>59</v>
      </c>
      <c r="C20286" s="7" t="n">
        <v>65534</v>
      </c>
      <c r="D20286" s="7" t="n">
        <v>14</v>
      </c>
      <c r="E20286" s="7" t="n">
        <v>0.150000005960464</v>
      </c>
      <c r="F20286" s="7" t="n">
        <v>0</v>
      </c>
    </row>
    <row r="20287" spans="1:9">
      <c r="A20287" t="s">
        <v>4</v>
      </c>
      <c r="B20287" s="4" t="s">
        <v>5</v>
      </c>
      <c r="C20287" s="4" t="s">
        <v>84</v>
      </c>
    </row>
    <row r="20288" spans="1:9">
      <c r="A20288" t="n">
        <v>129855</v>
      </c>
      <c r="B20288" s="29" t="n">
        <v>3</v>
      </c>
      <c r="C20288" s="16" t="n">
        <f t="normal" ca="1">A20292</f>
        <v>0</v>
      </c>
    </row>
    <row r="20289" spans="1:9">
      <c r="A20289" t="s">
        <v>4</v>
      </c>
      <c r="B20289" s="4" t="s">
        <v>5</v>
      </c>
      <c r="C20289" s="4" t="s">
        <v>10</v>
      </c>
      <c r="D20289" s="4" t="s">
        <v>13</v>
      </c>
      <c r="E20289" s="4" t="s">
        <v>69</v>
      </c>
      <c r="F20289" s="4" t="s">
        <v>10</v>
      </c>
    </row>
    <row r="20290" spans="1:9">
      <c r="A20290" t="n">
        <v>129860</v>
      </c>
      <c r="B20290" s="62" t="n">
        <v>59</v>
      </c>
      <c r="C20290" s="7" t="n">
        <v>65534</v>
      </c>
      <c r="D20290" s="7" t="n">
        <v>14</v>
      </c>
      <c r="E20290" s="7" t="n">
        <v>0.100000001490116</v>
      </c>
      <c r="F20290" s="7" t="n">
        <v>4</v>
      </c>
    </row>
    <row r="20291" spans="1:9">
      <c r="A20291" t="s">
        <v>4</v>
      </c>
      <c r="B20291" s="4" t="s">
        <v>5</v>
      </c>
      <c r="C20291" s="4" t="s">
        <v>84</v>
      </c>
    </row>
    <row r="20292" spans="1:9">
      <c r="A20292" t="n">
        <v>129870</v>
      </c>
      <c r="B20292" s="29" t="n">
        <v>3</v>
      </c>
      <c r="C20292" s="16" t="n">
        <f t="normal" ca="1">A20336</f>
        <v>0</v>
      </c>
    </row>
    <row r="20293" spans="1:9">
      <c r="A20293" t="s">
        <v>4</v>
      </c>
      <c r="B20293" s="4" t="s">
        <v>5</v>
      </c>
      <c r="C20293" s="4" t="s">
        <v>13</v>
      </c>
      <c r="D20293" s="4" t="s">
        <v>13</v>
      </c>
      <c r="E20293" s="4" t="s">
        <v>13</v>
      </c>
      <c r="F20293" s="4" t="s">
        <v>9</v>
      </c>
      <c r="G20293" s="4" t="s">
        <v>13</v>
      </c>
      <c r="H20293" s="4" t="s">
        <v>13</v>
      </c>
      <c r="I20293" s="4" t="s">
        <v>84</v>
      </c>
    </row>
    <row r="20294" spans="1:9">
      <c r="A20294" t="n">
        <v>129875</v>
      </c>
      <c r="B20294" s="15" t="n">
        <v>5</v>
      </c>
      <c r="C20294" s="7" t="n">
        <v>35</v>
      </c>
      <c r="D20294" s="7" t="n">
        <v>1</v>
      </c>
      <c r="E20294" s="7" t="n">
        <v>0</v>
      </c>
      <c r="F20294" s="7" t="n">
        <v>0</v>
      </c>
      <c r="G20294" s="7" t="n">
        <v>2</v>
      </c>
      <c r="H20294" s="7" t="n">
        <v>1</v>
      </c>
      <c r="I20294" s="16" t="n">
        <f t="normal" ca="1">A20300</f>
        <v>0</v>
      </c>
    </row>
    <row r="20295" spans="1:9">
      <c r="A20295" t="s">
        <v>4</v>
      </c>
      <c r="B20295" s="4" t="s">
        <v>5</v>
      </c>
      <c r="C20295" s="4" t="s">
        <v>10</v>
      </c>
      <c r="D20295" s="4" t="s">
        <v>13</v>
      </c>
      <c r="E20295" s="4" t="s">
        <v>69</v>
      </c>
      <c r="F20295" s="4" t="s">
        <v>10</v>
      </c>
    </row>
    <row r="20296" spans="1:9">
      <c r="A20296" t="n">
        <v>129889</v>
      </c>
      <c r="B20296" s="62" t="n">
        <v>59</v>
      </c>
      <c r="C20296" s="7" t="n">
        <v>65534</v>
      </c>
      <c r="D20296" s="7" t="n">
        <v>15</v>
      </c>
      <c r="E20296" s="7" t="n">
        <v>0.150000005960464</v>
      </c>
      <c r="F20296" s="7" t="n">
        <v>0</v>
      </c>
    </row>
    <row r="20297" spans="1:9">
      <c r="A20297" t="s">
        <v>4</v>
      </c>
      <c r="B20297" s="4" t="s">
        <v>5</v>
      </c>
      <c r="C20297" s="4" t="s">
        <v>84</v>
      </c>
    </row>
    <row r="20298" spans="1:9">
      <c r="A20298" t="n">
        <v>129899</v>
      </c>
      <c r="B20298" s="29" t="n">
        <v>3</v>
      </c>
      <c r="C20298" s="16" t="n">
        <f t="normal" ca="1">A20302</f>
        <v>0</v>
      </c>
    </row>
    <row r="20299" spans="1:9">
      <c r="A20299" t="s">
        <v>4</v>
      </c>
      <c r="B20299" s="4" t="s">
        <v>5</v>
      </c>
      <c r="C20299" s="4" t="s">
        <v>10</v>
      </c>
      <c r="D20299" s="4" t="s">
        <v>13</v>
      </c>
      <c r="E20299" s="4" t="s">
        <v>69</v>
      </c>
      <c r="F20299" s="4" t="s">
        <v>10</v>
      </c>
    </row>
    <row r="20300" spans="1:9">
      <c r="A20300" t="n">
        <v>129904</v>
      </c>
      <c r="B20300" s="62" t="n">
        <v>59</v>
      </c>
      <c r="C20300" s="7" t="n">
        <v>65534</v>
      </c>
      <c r="D20300" s="7" t="n">
        <v>15</v>
      </c>
      <c r="E20300" s="7" t="n">
        <v>0.100000001490116</v>
      </c>
      <c r="F20300" s="7" t="n">
        <v>4</v>
      </c>
    </row>
    <row r="20301" spans="1:9">
      <c r="A20301" t="s">
        <v>4</v>
      </c>
      <c r="B20301" s="4" t="s">
        <v>5</v>
      </c>
      <c r="C20301" s="4" t="s">
        <v>84</v>
      </c>
    </row>
    <row r="20302" spans="1:9">
      <c r="A20302" t="n">
        <v>129914</v>
      </c>
      <c r="B20302" s="29" t="n">
        <v>3</v>
      </c>
      <c r="C20302" s="16" t="n">
        <f t="normal" ca="1">A20336</f>
        <v>0</v>
      </c>
    </row>
    <row r="20303" spans="1:9">
      <c r="A20303" t="s">
        <v>4</v>
      </c>
      <c r="B20303" s="4" t="s">
        <v>5</v>
      </c>
      <c r="C20303" s="4" t="s">
        <v>13</v>
      </c>
      <c r="D20303" s="4" t="s">
        <v>13</v>
      </c>
      <c r="E20303" s="4" t="s">
        <v>13</v>
      </c>
      <c r="F20303" s="4" t="s">
        <v>9</v>
      </c>
      <c r="G20303" s="4" t="s">
        <v>13</v>
      </c>
      <c r="H20303" s="4" t="s">
        <v>13</v>
      </c>
      <c r="I20303" s="4" t="s">
        <v>84</v>
      </c>
    </row>
    <row r="20304" spans="1:9">
      <c r="A20304" t="n">
        <v>129919</v>
      </c>
      <c r="B20304" s="15" t="n">
        <v>5</v>
      </c>
      <c r="C20304" s="7" t="n">
        <v>35</v>
      </c>
      <c r="D20304" s="7" t="n">
        <v>1</v>
      </c>
      <c r="E20304" s="7" t="n">
        <v>0</v>
      </c>
      <c r="F20304" s="7" t="n">
        <v>0</v>
      </c>
      <c r="G20304" s="7" t="n">
        <v>2</v>
      </c>
      <c r="H20304" s="7" t="n">
        <v>1</v>
      </c>
      <c r="I20304" s="16" t="n">
        <f t="normal" ca="1">A20310</f>
        <v>0</v>
      </c>
    </row>
    <row r="20305" spans="1:9">
      <c r="A20305" t="s">
        <v>4</v>
      </c>
      <c r="B20305" s="4" t="s">
        <v>5</v>
      </c>
      <c r="C20305" s="4" t="s">
        <v>10</v>
      </c>
      <c r="D20305" s="4" t="s">
        <v>13</v>
      </c>
      <c r="E20305" s="4" t="s">
        <v>69</v>
      </c>
      <c r="F20305" s="4" t="s">
        <v>10</v>
      </c>
    </row>
    <row r="20306" spans="1:9">
      <c r="A20306" t="n">
        <v>129933</v>
      </c>
      <c r="B20306" s="62" t="n">
        <v>59</v>
      </c>
      <c r="C20306" s="7" t="n">
        <v>65534</v>
      </c>
      <c r="D20306" s="7" t="n">
        <v>17</v>
      </c>
      <c r="E20306" s="7" t="n">
        <v>0.150000005960464</v>
      </c>
      <c r="F20306" s="7" t="n">
        <v>0</v>
      </c>
    </row>
    <row r="20307" spans="1:9">
      <c r="A20307" t="s">
        <v>4</v>
      </c>
      <c r="B20307" s="4" t="s">
        <v>5</v>
      </c>
      <c r="C20307" s="4" t="s">
        <v>84</v>
      </c>
    </row>
    <row r="20308" spans="1:9">
      <c r="A20308" t="n">
        <v>129943</v>
      </c>
      <c r="B20308" s="29" t="n">
        <v>3</v>
      </c>
      <c r="C20308" s="16" t="n">
        <f t="normal" ca="1">A20312</f>
        <v>0</v>
      </c>
    </row>
    <row r="20309" spans="1:9">
      <c r="A20309" t="s">
        <v>4</v>
      </c>
      <c r="B20309" s="4" t="s">
        <v>5</v>
      </c>
      <c r="C20309" s="4" t="s">
        <v>10</v>
      </c>
      <c r="D20309" s="4" t="s">
        <v>13</v>
      </c>
      <c r="E20309" s="4" t="s">
        <v>69</v>
      </c>
      <c r="F20309" s="4" t="s">
        <v>10</v>
      </c>
    </row>
    <row r="20310" spans="1:9">
      <c r="A20310" t="n">
        <v>129948</v>
      </c>
      <c r="B20310" s="62" t="n">
        <v>59</v>
      </c>
      <c r="C20310" s="7" t="n">
        <v>65534</v>
      </c>
      <c r="D20310" s="7" t="n">
        <v>17</v>
      </c>
      <c r="E20310" s="7" t="n">
        <v>0.100000001490116</v>
      </c>
      <c r="F20310" s="7" t="n">
        <v>4</v>
      </c>
    </row>
    <row r="20311" spans="1:9">
      <c r="A20311" t="s">
        <v>4</v>
      </c>
      <c r="B20311" s="4" t="s">
        <v>5</v>
      </c>
      <c r="C20311" s="4" t="s">
        <v>84</v>
      </c>
    </row>
    <row r="20312" spans="1:9">
      <c r="A20312" t="n">
        <v>129958</v>
      </c>
      <c r="B20312" s="29" t="n">
        <v>3</v>
      </c>
      <c r="C20312" s="16" t="n">
        <f t="normal" ca="1">A20336</f>
        <v>0</v>
      </c>
    </row>
    <row r="20313" spans="1:9">
      <c r="A20313" t="s">
        <v>4</v>
      </c>
      <c r="B20313" s="4" t="s">
        <v>5</v>
      </c>
      <c r="C20313" s="4" t="s">
        <v>13</v>
      </c>
      <c r="D20313" s="4" t="s">
        <v>13</v>
      </c>
      <c r="E20313" s="4" t="s">
        <v>13</v>
      </c>
      <c r="F20313" s="4" t="s">
        <v>9</v>
      </c>
      <c r="G20313" s="4" t="s">
        <v>13</v>
      </c>
      <c r="H20313" s="4" t="s">
        <v>13</v>
      </c>
      <c r="I20313" s="4" t="s">
        <v>84</v>
      </c>
    </row>
    <row r="20314" spans="1:9">
      <c r="A20314" t="n">
        <v>129963</v>
      </c>
      <c r="B20314" s="15" t="n">
        <v>5</v>
      </c>
      <c r="C20314" s="7" t="n">
        <v>35</v>
      </c>
      <c r="D20314" s="7" t="n">
        <v>1</v>
      </c>
      <c r="E20314" s="7" t="n">
        <v>0</v>
      </c>
      <c r="F20314" s="7" t="n">
        <v>0</v>
      </c>
      <c r="G20314" s="7" t="n">
        <v>2</v>
      </c>
      <c r="H20314" s="7" t="n">
        <v>1</v>
      </c>
      <c r="I20314" s="16" t="n">
        <f t="normal" ca="1">A20320</f>
        <v>0</v>
      </c>
    </row>
    <row r="20315" spans="1:9">
      <c r="A20315" t="s">
        <v>4</v>
      </c>
      <c r="B20315" s="4" t="s">
        <v>5</v>
      </c>
      <c r="C20315" s="4" t="s">
        <v>10</v>
      </c>
      <c r="D20315" s="4" t="s">
        <v>13</v>
      </c>
      <c r="E20315" s="4" t="s">
        <v>69</v>
      </c>
      <c r="F20315" s="4" t="s">
        <v>10</v>
      </c>
    </row>
    <row r="20316" spans="1:9">
      <c r="A20316" t="n">
        <v>129977</v>
      </c>
      <c r="B20316" s="62" t="n">
        <v>59</v>
      </c>
      <c r="C20316" s="7" t="n">
        <v>65534</v>
      </c>
      <c r="D20316" s="7" t="n">
        <v>18</v>
      </c>
      <c r="E20316" s="7" t="n">
        <v>0.150000005960464</v>
      </c>
      <c r="F20316" s="7" t="n">
        <v>8</v>
      </c>
    </row>
    <row r="20317" spans="1:9">
      <c r="A20317" t="s">
        <v>4</v>
      </c>
      <c r="B20317" s="4" t="s">
        <v>5</v>
      </c>
      <c r="C20317" s="4" t="s">
        <v>84</v>
      </c>
    </row>
    <row r="20318" spans="1:9">
      <c r="A20318" t="n">
        <v>129987</v>
      </c>
      <c r="B20318" s="29" t="n">
        <v>3</v>
      </c>
      <c r="C20318" s="16" t="n">
        <f t="normal" ca="1">A20322</f>
        <v>0</v>
      </c>
    </row>
    <row r="20319" spans="1:9">
      <c r="A20319" t="s">
        <v>4</v>
      </c>
      <c r="B20319" s="4" t="s">
        <v>5</v>
      </c>
      <c r="C20319" s="4" t="s">
        <v>10</v>
      </c>
      <c r="D20319" s="4" t="s">
        <v>13</v>
      </c>
      <c r="E20319" s="4" t="s">
        <v>69</v>
      </c>
      <c r="F20319" s="4" t="s">
        <v>10</v>
      </c>
    </row>
    <row r="20320" spans="1:9">
      <c r="A20320" t="n">
        <v>129992</v>
      </c>
      <c r="B20320" s="62" t="n">
        <v>59</v>
      </c>
      <c r="C20320" s="7" t="n">
        <v>65534</v>
      </c>
      <c r="D20320" s="7" t="n">
        <v>18</v>
      </c>
      <c r="E20320" s="7" t="n">
        <v>0.100000001490116</v>
      </c>
      <c r="F20320" s="7" t="n">
        <v>4</v>
      </c>
    </row>
    <row r="20321" spans="1:9">
      <c r="A20321" t="s">
        <v>4</v>
      </c>
      <c r="B20321" s="4" t="s">
        <v>5</v>
      </c>
      <c r="C20321" s="4" t="s">
        <v>84</v>
      </c>
    </row>
    <row r="20322" spans="1:9">
      <c r="A20322" t="n">
        <v>130002</v>
      </c>
      <c r="B20322" s="29" t="n">
        <v>3</v>
      </c>
      <c r="C20322" s="16" t="n">
        <f t="normal" ca="1">A20336</f>
        <v>0</v>
      </c>
    </row>
    <row r="20323" spans="1:9">
      <c r="A20323" t="s">
        <v>4</v>
      </c>
      <c r="B20323" s="4" t="s">
        <v>5</v>
      </c>
      <c r="C20323" s="4" t="s">
        <v>13</v>
      </c>
      <c r="D20323" s="4" t="s">
        <v>13</v>
      </c>
      <c r="E20323" s="4" t="s">
        <v>13</v>
      </c>
      <c r="F20323" s="4" t="s">
        <v>9</v>
      </c>
      <c r="G20323" s="4" t="s">
        <v>13</v>
      </c>
      <c r="H20323" s="4" t="s">
        <v>13</v>
      </c>
      <c r="I20323" s="4" t="s">
        <v>84</v>
      </c>
    </row>
    <row r="20324" spans="1:9">
      <c r="A20324" t="n">
        <v>130007</v>
      </c>
      <c r="B20324" s="15" t="n">
        <v>5</v>
      </c>
      <c r="C20324" s="7" t="n">
        <v>35</v>
      </c>
      <c r="D20324" s="7" t="n">
        <v>1</v>
      </c>
      <c r="E20324" s="7" t="n">
        <v>0</v>
      </c>
      <c r="F20324" s="7" t="n">
        <v>0</v>
      </c>
      <c r="G20324" s="7" t="n">
        <v>2</v>
      </c>
      <c r="H20324" s="7" t="n">
        <v>1</v>
      </c>
      <c r="I20324" s="16" t="n">
        <f t="normal" ca="1">A20330</f>
        <v>0</v>
      </c>
    </row>
    <row r="20325" spans="1:9">
      <c r="A20325" t="s">
        <v>4</v>
      </c>
      <c r="B20325" s="4" t="s">
        <v>5</v>
      </c>
      <c r="C20325" s="4" t="s">
        <v>10</v>
      </c>
      <c r="D20325" s="4" t="s">
        <v>13</v>
      </c>
      <c r="E20325" s="4" t="s">
        <v>69</v>
      </c>
      <c r="F20325" s="4" t="s">
        <v>10</v>
      </c>
    </row>
    <row r="20326" spans="1:9">
      <c r="A20326" t="n">
        <v>130021</v>
      </c>
      <c r="B20326" s="62" t="n">
        <v>59</v>
      </c>
      <c r="C20326" s="7" t="n">
        <v>65534</v>
      </c>
      <c r="D20326" s="7" t="n">
        <v>19</v>
      </c>
      <c r="E20326" s="7" t="n">
        <v>0.150000005960464</v>
      </c>
      <c r="F20326" s="7" t="n">
        <v>0</v>
      </c>
    </row>
    <row r="20327" spans="1:9">
      <c r="A20327" t="s">
        <v>4</v>
      </c>
      <c r="B20327" s="4" t="s">
        <v>5</v>
      </c>
      <c r="C20327" s="4" t="s">
        <v>84</v>
      </c>
    </row>
    <row r="20328" spans="1:9">
      <c r="A20328" t="n">
        <v>130031</v>
      </c>
      <c r="B20328" s="29" t="n">
        <v>3</v>
      </c>
      <c r="C20328" s="16" t="n">
        <f t="normal" ca="1">A20332</f>
        <v>0</v>
      </c>
    </row>
    <row r="20329" spans="1:9">
      <c r="A20329" t="s">
        <v>4</v>
      </c>
      <c r="B20329" s="4" t="s">
        <v>5</v>
      </c>
      <c r="C20329" s="4" t="s">
        <v>10</v>
      </c>
      <c r="D20329" s="4" t="s">
        <v>13</v>
      </c>
      <c r="E20329" s="4" t="s">
        <v>69</v>
      </c>
      <c r="F20329" s="4" t="s">
        <v>10</v>
      </c>
    </row>
    <row r="20330" spans="1:9">
      <c r="A20330" t="n">
        <v>130036</v>
      </c>
      <c r="B20330" s="62" t="n">
        <v>59</v>
      </c>
      <c r="C20330" s="7" t="n">
        <v>65534</v>
      </c>
      <c r="D20330" s="7" t="n">
        <v>19</v>
      </c>
      <c r="E20330" s="7" t="n">
        <v>0.100000001490116</v>
      </c>
      <c r="F20330" s="7" t="n">
        <v>4</v>
      </c>
    </row>
    <row r="20331" spans="1:9">
      <c r="A20331" t="s">
        <v>4</v>
      </c>
      <c r="B20331" s="4" t="s">
        <v>5</v>
      </c>
      <c r="C20331" s="4" t="s">
        <v>84</v>
      </c>
    </row>
    <row r="20332" spans="1:9">
      <c r="A20332" t="n">
        <v>130046</v>
      </c>
      <c r="B20332" s="29" t="n">
        <v>3</v>
      </c>
      <c r="C20332" s="16" t="n">
        <f t="normal" ca="1">A20336</f>
        <v>0</v>
      </c>
    </row>
    <row r="20333" spans="1:9">
      <c r="A20333" t="s">
        <v>4</v>
      </c>
      <c r="B20333" s="4" t="s">
        <v>5</v>
      </c>
      <c r="C20333" s="4" t="s">
        <v>13</v>
      </c>
      <c r="D20333" s="4" t="s">
        <v>13</v>
      </c>
      <c r="E20333" s="4" t="s">
        <v>9</v>
      </c>
      <c r="F20333" s="4" t="s">
        <v>13</v>
      </c>
      <c r="G20333" s="4" t="s">
        <v>13</v>
      </c>
    </row>
    <row r="20334" spans="1:9">
      <c r="A20334" t="n">
        <v>130051</v>
      </c>
      <c r="B20334" s="25" t="n">
        <v>18</v>
      </c>
      <c r="C20334" s="7" t="n">
        <v>0</v>
      </c>
      <c r="D20334" s="7" t="n">
        <v>0</v>
      </c>
      <c r="E20334" s="7" t="n">
        <v>-1</v>
      </c>
      <c r="F20334" s="7" t="n">
        <v>19</v>
      </c>
      <c r="G20334" s="7" t="n">
        <v>1</v>
      </c>
    </row>
    <row r="20335" spans="1:9">
      <c r="A20335" t="s">
        <v>4</v>
      </c>
      <c r="B20335" s="4" t="s">
        <v>5</v>
      </c>
      <c r="C20335" s="4" t="s">
        <v>84</v>
      </c>
    </row>
    <row r="20336" spans="1:9">
      <c r="A20336" t="n">
        <v>130060</v>
      </c>
      <c r="B20336" s="29" t="n">
        <v>3</v>
      </c>
      <c r="C20336" s="16" t="n">
        <f t="normal" ca="1">A20072</f>
        <v>0</v>
      </c>
    </row>
    <row r="20337" spans="1:9">
      <c r="A20337" t="s">
        <v>4</v>
      </c>
      <c r="B20337" s="4" t="s">
        <v>5</v>
      </c>
      <c r="C20337" s="4" t="s">
        <v>10</v>
      </c>
      <c r="D20337" s="4" t="s">
        <v>13</v>
      </c>
      <c r="E20337" s="4" t="s">
        <v>69</v>
      </c>
      <c r="F20337" s="4" t="s">
        <v>10</v>
      </c>
    </row>
    <row r="20338" spans="1:9">
      <c r="A20338" t="n">
        <v>130065</v>
      </c>
      <c r="B20338" s="62" t="n">
        <v>59</v>
      </c>
      <c r="C20338" s="7" t="n">
        <v>65534</v>
      </c>
      <c r="D20338" s="7" t="n">
        <v>255</v>
      </c>
      <c r="E20338" s="7" t="n">
        <v>0</v>
      </c>
      <c r="F20338" s="7" t="n">
        <v>0</v>
      </c>
    </row>
    <row r="20339" spans="1:9">
      <c r="A20339" t="s">
        <v>4</v>
      </c>
      <c r="B20339" s="4" t="s">
        <v>5</v>
      </c>
      <c r="C20339" s="4" t="s">
        <v>13</v>
      </c>
      <c r="D20339" s="4" t="s">
        <v>13</v>
      </c>
    </row>
    <row r="20340" spans="1:9">
      <c r="A20340" t="n">
        <v>130075</v>
      </c>
      <c r="B20340" s="26" t="n">
        <v>31</v>
      </c>
      <c r="C20340" s="7" t="n">
        <v>3</v>
      </c>
      <c r="D20340" s="7" t="n">
        <v>0</v>
      </c>
    </row>
    <row r="20341" spans="1:9">
      <c r="A20341" t="s">
        <v>4</v>
      </c>
      <c r="B20341" s="4" t="s">
        <v>5</v>
      </c>
    </row>
    <row r="20342" spans="1:9">
      <c r="A20342" t="n">
        <v>130078</v>
      </c>
      <c r="B20342" s="5" t="n">
        <v>1</v>
      </c>
    </row>
    <row r="20343" spans="1:9" s="3" customFormat="1" customHeight="0">
      <c r="A20343" s="3" t="s">
        <v>2</v>
      </c>
      <c r="B20343" s="3" t="s">
        <v>1751</v>
      </c>
    </row>
    <row r="20344" spans="1:9">
      <c r="A20344" t="s">
        <v>4</v>
      </c>
      <c r="B20344" s="4" t="s">
        <v>5</v>
      </c>
      <c r="C20344" s="4" t="s">
        <v>13</v>
      </c>
      <c r="D20344" s="4" t="s">
        <v>13</v>
      </c>
      <c r="E20344" s="4" t="s">
        <v>9</v>
      </c>
      <c r="F20344" s="4" t="s">
        <v>13</v>
      </c>
      <c r="G20344" s="4" t="s">
        <v>13</v>
      </c>
    </row>
    <row r="20345" spans="1:9">
      <c r="A20345" t="n">
        <v>130080</v>
      </c>
      <c r="B20345" s="25" t="n">
        <v>18</v>
      </c>
      <c r="C20345" s="7" t="n">
        <v>0</v>
      </c>
      <c r="D20345" s="7" t="n">
        <v>0</v>
      </c>
      <c r="E20345" s="7" t="n">
        <v>0</v>
      </c>
      <c r="F20345" s="7" t="n">
        <v>19</v>
      </c>
      <c r="G20345" s="7" t="n">
        <v>1</v>
      </c>
    </row>
    <row r="20346" spans="1:9">
      <c r="A20346" t="s">
        <v>4</v>
      </c>
      <c r="B20346" s="4" t="s">
        <v>5</v>
      </c>
      <c r="C20346" s="4" t="s">
        <v>13</v>
      </c>
      <c r="D20346" s="4" t="s">
        <v>13</v>
      </c>
      <c r="E20346" s="4" t="s">
        <v>13</v>
      </c>
      <c r="F20346" s="4" t="s">
        <v>9</v>
      </c>
      <c r="G20346" s="4" t="s">
        <v>13</v>
      </c>
      <c r="H20346" s="4" t="s">
        <v>13</v>
      </c>
      <c r="I20346" s="4" t="s">
        <v>84</v>
      </c>
    </row>
    <row r="20347" spans="1:9">
      <c r="A20347" t="n">
        <v>130089</v>
      </c>
      <c r="B20347" s="15" t="n">
        <v>5</v>
      </c>
      <c r="C20347" s="7" t="n">
        <v>35</v>
      </c>
      <c r="D20347" s="7" t="n">
        <v>0</v>
      </c>
      <c r="E20347" s="7" t="n">
        <v>0</v>
      </c>
      <c r="F20347" s="7" t="n">
        <v>-1</v>
      </c>
      <c r="G20347" s="7" t="n">
        <v>3</v>
      </c>
      <c r="H20347" s="7" t="n">
        <v>1</v>
      </c>
      <c r="I20347" s="16" t="n">
        <f t="normal" ca="1">A20395</f>
        <v>0</v>
      </c>
    </row>
    <row r="20348" spans="1:9">
      <c r="A20348" t="s">
        <v>4</v>
      </c>
      <c r="B20348" s="4" t="s">
        <v>5</v>
      </c>
      <c r="C20348" s="4" t="s">
        <v>13</v>
      </c>
      <c r="D20348" s="4" t="s">
        <v>13</v>
      </c>
      <c r="E20348" s="4" t="s">
        <v>10</v>
      </c>
      <c r="F20348" s="4" t="s">
        <v>9</v>
      </c>
    </row>
    <row r="20349" spans="1:9">
      <c r="A20349" t="n">
        <v>130103</v>
      </c>
      <c r="B20349" s="26" t="n">
        <v>31</v>
      </c>
      <c r="C20349" s="7" t="n">
        <v>0</v>
      </c>
      <c r="D20349" s="7" t="n">
        <v>0</v>
      </c>
      <c r="E20349" s="7" t="n">
        <v>0</v>
      </c>
      <c r="F20349" s="7" t="n">
        <v>1107296256</v>
      </c>
    </row>
    <row r="20350" spans="1:9">
      <c r="A20350" t="s">
        <v>4</v>
      </c>
      <c r="B20350" s="4" t="s">
        <v>5</v>
      </c>
      <c r="C20350" s="4" t="s">
        <v>13</v>
      </c>
      <c r="D20350" s="4" t="s">
        <v>13</v>
      </c>
      <c r="E20350" s="4" t="s">
        <v>6</v>
      </c>
      <c r="F20350" s="4" t="s">
        <v>10</v>
      </c>
    </row>
    <row r="20351" spans="1:9">
      <c r="A20351" t="n">
        <v>130112</v>
      </c>
      <c r="B20351" s="26" t="n">
        <v>31</v>
      </c>
      <c r="C20351" s="7" t="n">
        <v>1</v>
      </c>
      <c r="D20351" s="7" t="n">
        <v>0</v>
      </c>
      <c r="E20351" s="7" t="s">
        <v>1752</v>
      </c>
      <c r="F20351" s="7" t="n">
        <v>1</v>
      </c>
    </row>
    <row r="20352" spans="1:9">
      <c r="A20352" t="s">
        <v>4</v>
      </c>
      <c r="B20352" s="4" t="s">
        <v>5</v>
      </c>
      <c r="C20352" s="4" t="s">
        <v>13</v>
      </c>
      <c r="D20352" s="4" t="s">
        <v>13</v>
      </c>
      <c r="E20352" s="4" t="s">
        <v>6</v>
      </c>
      <c r="F20352" s="4" t="s">
        <v>10</v>
      </c>
    </row>
    <row r="20353" spans="1:9">
      <c r="A20353" t="n">
        <v>130144</v>
      </c>
      <c r="B20353" s="26" t="n">
        <v>31</v>
      </c>
      <c r="C20353" s="7" t="n">
        <v>1</v>
      </c>
      <c r="D20353" s="7" t="n">
        <v>0</v>
      </c>
      <c r="E20353" s="7" t="s">
        <v>1753</v>
      </c>
      <c r="F20353" s="7" t="n">
        <v>2</v>
      </c>
    </row>
    <row r="20354" spans="1:9">
      <c r="A20354" t="s">
        <v>4</v>
      </c>
      <c r="B20354" s="4" t="s">
        <v>5</v>
      </c>
      <c r="C20354" s="4" t="s">
        <v>13</v>
      </c>
      <c r="D20354" s="4" t="s">
        <v>13</v>
      </c>
      <c r="E20354" s="4" t="s">
        <v>6</v>
      </c>
      <c r="F20354" s="4" t="s">
        <v>10</v>
      </c>
    </row>
    <row r="20355" spans="1:9">
      <c r="A20355" t="n">
        <v>130176</v>
      </c>
      <c r="B20355" s="26" t="n">
        <v>31</v>
      </c>
      <c r="C20355" s="7" t="n">
        <v>1</v>
      </c>
      <c r="D20355" s="7" t="n">
        <v>0</v>
      </c>
      <c r="E20355" s="7" t="s">
        <v>1754</v>
      </c>
      <c r="F20355" s="7" t="n">
        <v>3</v>
      </c>
    </row>
    <row r="20356" spans="1:9">
      <c r="A20356" t="s">
        <v>4</v>
      </c>
      <c r="B20356" s="4" t="s">
        <v>5</v>
      </c>
      <c r="C20356" s="4" t="s">
        <v>13</v>
      </c>
      <c r="D20356" s="4" t="s">
        <v>13</v>
      </c>
      <c r="E20356" s="4" t="s">
        <v>6</v>
      </c>
      <c r="F20356" s="4" t="s">
        <v>10</v>
      </c>
    </row>
    <row r="20357" spans="1:9">
      <c r="A20357" t="n">
        <v>130208</v>
      </c>
      <c r="B20357" s="26" t="n">
        <v>31</v>
      </c>
      <c r="C20357" s="7" t="n">
        <v>1</v>
      </c>
      <c r="D20357" s="7" t="n">
        <v>0</v>
      </c>
      <c r="E20357" s="7" t="s">
        <v>1755</v>
      </c>
      <c r="F20357" s="7" t="n">
        <v>4</v>
      </c>
    </row>
    <row r="20358" spans="1:9">
      <c r="A20358" t="s">
        <v>4</v>
      </c>
      <c r="B20358" s="4" t="s">
        <v>5</v>
      </c>
      <c r="C20358" s="4" t="s">
        <v>13</v>
      </c>
      <c r="D20358" s="4" t="s">
        <v>13</v>
      </c>
      <c r="E20358" s="4" t="s">
        <v>10</v>
      </c>
      <c r="F20358" s="4" t="s">
        <v>13</v>
      </c>
      <c r="G20358" s="4" t="s">
        <v>13</v>
      </c>
    </row>
    <row r="20359" spans="1:9">
      <c r="A20359" t="n">
        <v>130248</v>
      </c>
      <c r="B20359" s="46" t="n">
        <v>10</v>
      </c>
      <c r="C20359" s="7" t="n">
        <v>0</v>
      </c>
      <c r="D20359" s="7" t="n">
        <v>30</v>
      </c>
      <c r="E20359" s="7" t="n">
        <v>6414</v>
      </c>
      <c r="F20359" s="7" t="n">
        <v>19</v>
      </c>
      <c r="G20359" s="7" t="n">
        <v>1</v>
      </c>
    </row>
    <row r="20360" spans="1:9">
      <c r="A20360" t="s">
        <v>4</v>
      </c>
      <c r="B20360" s="4" t="s">
        <v>5</v>
      </c>
      <c r="C20360" s="4" t="s">
        <v>13</v>
      </c>
      <c r="D20360" s="4" t="s">
        <v>13</v>
      </c>
      <c r="E20360" s="4" t="s">
        <v>6</v>
      </c>
      <c r="F20360" s="4" t="s">
        <v>10</v>
      </c>
      <c r="G20360" s="4" t="s">
        <v>9</v>
      </c>
      <c r="H20360" s="4" t="s">
        <v>9</v>
      </c>
    </row>
    <row r="20361" spans="1:9">
      <c r="A20361" t="n">
        <v>130255</v>
      </c>
      <c r="B20361" s="26" t="n">
        <v>31</v>
      </c>
      <c r="C20361" s="7" t="n">
        <v>8</v>
      </c>
      <c r="D20361" s="7" t="n">
        <v>0</v>
      </c>
      <c r="E20361" s="7" t="s">
        <v>1756</v>
      </c>
      <c r="F20361" s="7" t="n">
        <v>10</v>
      </c>
      <c r="G20361" s="7" t="n">
        <v>-1412567296</v>
      </c>
      <c r="H20361" s="7" t="n">
        <v>1</v>
      </c>
    </row>
    <row r="20362" spans="1:9">
      <c r="A20362" t="s">
        <v>4</v>
      </c>
      <c r="B20362" s="4" t="s">
        <v>5</v>
      </c>
      <c r="C20362" s="4" t="s">
        <v>13</v>
      </c>
      <c r="D20362" s="4" t="s">
        <v>13</v>
      </c>
      <c r="E20362" s="4" t="s">
        <v>13</v>
      </c>
      <c r="F20362" s="4" t="s">
        <v>10</v>
      </c>
      <c r="G20362" s="4" t="s">
        <v>10</v>
      </c>
      <c r="H20362" s="4" t="s">
        <v>13</v>
      </c>
    </row>
    <row r="20363" spans="1:9">
      <c r="A20363" t="n">
        <v>130283</v>
      </c>
      <c r="B20363" s="26" t="n">
        <v>31</v>
      </c>
      <c r="C20363" s="7" t="n">
        <v>2</v>
      </c>
      <c r="D20363" s="7" t="n">
        <v>0</v>
      </c>
      <c r="E20363" s="7" t="n">
        <v>1</v>
      </c>
      <c r="F20363" s="7" t="n">
        <v>65535</v>
      </c>
      <c r="G20363" s="7" t="n">
        <v>65535</v>
      </c>
      <c r="H20363" s="7" t="n">
        <v>0</v>
      </c>
    </row>
    <row r="20364" spans="1:9">
      <c r="A20364" t="s">
        <v>4</v>
      </c>
      <c r="B20364" s="4" t="s">
        <v>5</v>
      </c>
      <c r="C20364" s="4" t="s">
        <v>13</v>
      </c>
      <c r="D20364" s="4" t="s">
        <v>13</v>
      </c>
      <c r="E20364" s="4" t="s">
        <v>13</v>
      </c>
    </row>
    <row r="20365" spans="1:9">
      <c r="A20365" t="n">
        <v>130292</v>
      </c>
      <c r="B20365" s="26" t="n">
        <v>31</v>
      </c>
      <c r="C20365" s="7" t="n">
        <v>4</v>
      </c>
      <c r="D20365" s="7" t="n">
        <v>0</v>
      </c>
      <c r="E20365" s="7" t="n">
        <v>0</v>
      </c>
    </row>
    <row r="20366" spans="1:9">
      <c r="A20366" t="s">
        <v>4</v>
      </c>
      <c r="B20366" s="4" t="s">
        <v>5</v>
      </c>
      <c r="C20366" s="4" t="s">
        <v>13</v>
      </c>
      <c r="D20366" s="4" t="s">
        <v>13</v>
      </c>
      <c r="E20366" s="4" t="s">
        <v>13</v>
      </c>
      <c r="F20366" s="4" t="s">
        <v>13</v>
      </c>
      <c r="G20366" s="4" t="s">
        <v>10</v>
      </c>
      <c r="H20366" s="4" t="s">
        <v>84</v>
      </c>
      <c r="I20366" s="4" t="s">
        <v>10</v>
      </c>
      <c r="J20366" s="4" t="s">
        <v>84</v>
      </c>
      <c r="K20366" s="4" t="s">
        <v>10</v>
      </c>
      <c r="L20366" s="4" t="s">
        <v>84</v>
      </c>
      <c r="M20366" s="4" t="s">
        <v>10</v>
      </c>
      <c r="N20366" s="4" t="s">
        <v>84</v>
      </c>
      <c r="O20366" s="4" t="s">
        <v>10</v>
      </c>
      <c r="P20366" s="4" t="s">
        <v>84</v>
      </c>
      <c r="Q20366" s="4" t="s">
        <v>84</v>
      </c>
    </row>
    <row r="20367" spans="1:9">
      <c r="A20367" t="n">
        <v>130296</v>
      </c>
      <c r="B20367" s="27" t="n">
        <v>6</v>
      </c>
      <c r="C20367" s="7" t="n">
        <v>35</v>
      </c>
      <c r="D20367" s="7" t="n">
        <v>0</v>
      </c>
      <c r="E20367" s="7" t="n">
        <v>1</v>
      </c>
      <c r="F20367" s="7" t="n">
        <v>5</v>
      </c>
      <c r="G20367" s="7" t="n">
        <v>1</v>
      </c>
      <c r="H20367" s="16" t="n">
        <f t="normal" ca="1">A20369</f>
        <v>0</v>
      </c>
      <c r="I20367" s="7" t="n">
        <v>2</v>
      </c>
      <c r="J20367" s="16" t="n">
        <f t="normal" ca="1">A20373</f>
        <v>0</v>
      </c>
      <c r="K20367" s="7" t="n">
        <v>3</v>
      </c>
      <c r="L20367" s="16" t="n">
        <f t="normal" ca="1">A20377</f>
        <v>0</v>
      </c>
      <c r="M20367" s="7" t="n">
        <v>4</v>
      </c>
      <c r="N20367" s="16" t="n">
        <f t="normal" ca="1">A20381</f>
        <v>0</v>
      </c>
      <c r="O20367" s="7" t="n">
        <v>10</v>
      </c>
      <c r="P20367" s="16" t="n">
        <f t="normal" ca="1">A20385</f>
        <v>0</v>
      </c>
      <c r="Q20367" s="16" t="n">
        <f t="normal" ca="1">A20389</f>
        <v>0</v>
      </c>
    </row>
    <row r="20368" spans="1:9">
      <c r="A20368" t="s">
        <v>4</v>
      </c>
      <c r="B20368" s="4" t="s">
        <v>5</v>
      </c>
      <c r="C20368" s="4" t="s">
        <v>13</v>
      </c>
      <c r="D20368" s="4" t="s">
        <v>10</v>
      </c>
      <c r="E20368" s="4" t="s">
        <v>9</v>
      </c>
      <c r="F20368" s="4" t="s">
        <v>6</v>
      </c>
      <c r="G20368" s="4" t="s">
        <v>6</v>
      </c>
      <c r="H20368" s="4" t="s">
        <v>6</v>
      </c>
    </row>
    <row r="20369" spans="1:17">
      <c r="A20369" t="n">
        <v>130335</v>
      </c>
      <c r="B20369" s="66" t="n">
        <v>74</v>
      </c>
      <c r="C20369" s="7" t="n">
        <v>53</v>
      </c>
      <c r="D20369" s="7" t="n">
        <v>68</v>
      </c>
      <c r="E20369" s="7" t="n">
        <v>1</v>
      </c>
      <c r="F20369" s="7" t="s">
        <v>1757</v>
      </c>
      <c r="G20369" s="7" t="s">
        <v>1758</v>
      </c>
      <c r="H20369" s="7" t="s">
        <v>1759</v>
      </c>
    </row>
    <row r="20370" spans="1:17">
      <c r="A20370" t="s">
        <v>4</v>
      </c>
      <c r="B20370" s="4" t="s">
        <v>5</v>
      </c>
      <c r="C20370" s="4" t="s">
        <v>84</v>
      </c>
    </row>
    <row r="20371" spans="1:17">
      <c r="A20371" t="n">
        <v>130388</v>
      </c>
      <c r="B20371" s="29" t="n">
        <v>3</v>
      </c>
      <c r="C20371" s="16" t="n">
        <f t="normal" ca="1">A20393</f>
        <v>0</v>
      </c>
    </row>
    <row r="20372" spans="1:17">
      <c r="A20372" t="s">
        <v>4</v>
      </c>
      <c r="B20372" s="4" t="s">
        <v>5</v>
      </c>
      <c r="C20372" s="4" t="s">
        <v>13</v>
      </c>
      <c r="D20372" s="4" t="s">
        <v>10</v>
      </c>
      <c r="E20372" s="4" t="s">
        <v>9</v>
      </c>
      <c r="F20372" s="4" t="s">
        <v>6</v>
      </c>
      <c r="G20372" s="4" t="s">
        <v>6</v>
      </c>
      <c r="H20372" s="4" t="s">
        <v>6</v>
      </c>
    </row>
    <row r="20373" spans="1:17">
      <c r="A20373" t="n">
        <v>130393</v>
      </c>
      <c r="B20373" s="66" t="n">
        <v>74</v>
      </c>
      <c r="C20373" s="7" t="n">
        <v>53</v>
      </c>
      <c r="D20373" s="7" t="n">
        <v>68</v>
      </c>
      <c r="E20373" s="7" t="n">
        <v>1</v>
      </c>
      <c r="F20373" s="7" t="s">
        <v>1760</v>
      </c>
      <c r="G20373" s="7" t="s">
        <v>1761</v>
      </c>
      <c r="H20373" s="7" t="s">
        <v>1759</v>
      </c>
    </row>
    <row r="20374" spans="1:17">
      <c r="A20374" t="s">
        <v>4</v>
      </c>
      <c r="B20374" s="4" t="s">
        <v>5</v>
      </c>
      <c r="C20374" s="4" t="s">
        <v>84</v>
      </c>
    </row>
    <row r="20375" spans="1:17">
      <c r="A20375" t="n">
        <v>130446</v>
      </c>
      <c r="B20375" s="29" t="n">
        <v>3</v>
      </c>
      <c r="C20375" s="16" t="n">
        <f t="normal" ca="1">A20393</f>
        <v>0</v>
      </c>
    </row>
    <row r="20376" spans="1:17">
      <c r="A20376" t="s">
        <v>4</v>
      </c>
      <c r="B20376" s="4" t="s">
        <v>5</v>
      </c>
      <c r="C20376" s="4" t="s">
        <v>13</v>
      </c>
      <c r="D20376" s="4" t="s">
        <v>10</v>
      </c>
      <c r="E20376" s="4" t="s">
        <v>9</v>
      </c>
      <c r="F20376" s="4" t="s">
        <v>6</v>
      </c>
      <c r="G20376" s="4" t="s">
        <v>6</v>
      </c>
      <c r="H20376" s="4" t="s">
        <v>6</v>
      </c>
    </row>
    <row r="20377" spans="1:17">
      <c r="A20377" t="n">
        <v>130451</v>
      </c>
      <c r="B20377" s="66" t="n">
        <v>74</v>
      </c>
      <c r="C20377" s="7" t="n">
        <v>53</v>
      </c>
      <c r="D20377" s="7" t="n">
        <v>68</v>
      </c>
      <c r="E20377" s="7" t="n">
        <v>1</v>
      </c>
      <c r="F20377" s="7" t="s">
        <v>1762</v>
      </c>
      <c r="G20377" s="7" t="s">
        <v>1758</v>
      </c>
      <c r="H20377" s="7" t="s">
        <v>1759</v>
      </c>
    </row>
    <row r="20378" spans="1:17">
      <c r="A20378" t="s">
        <v>4</v>
      </c>
      <c r="B20378" s="4" t="s">
        <v>5</v>
      </c>
      <c r="C20378" s="4" t="s">
        <v>84</v>
      </c>
    </row>
    <row r="20379" spans="1:17">
      <c r="A20379" t="n">
        <v>130504</v>
      </c>
      <c r="B20379" s="29" t="n">
        <v>3</v>
      </c>
      <c r="C20379" s="16" t="n">
        <f t="normal" ca="1">A20393</f>
        <v>0</v>
      </c>
    </row>
    <row r="20380" spans="1:17">
      <c r="A20380" t="s">
        <v>4</v>
      </c>
      <c r="B20380" s="4" t="s">
        <v>5</v>
      </c>
      <c r="C20380" s="4" t="s">
        <v>13</v>
      </c>
      <c r="D20380" s="4" t="s">
        <v>10</v>
      </c>
      <c r="E20380" s="4" t="s">
        <v>9</v>
      </c>
      <c r="F20380" s="4" t="s">
        <v>6</v>
      </c>
      <c r="G20380" s="4" t="s">
        <v>6</v>
      </c>
      <c r="H20380" s="4" t="s">
        <v>6</v>
      </c>
    </row>
    <row r="20381" spans="1:17">
      <c r="A20381" t="n">
        <v>130509</v>
      </c>
      <c r="B20381" s="66" t="n">
        <v>74</v>
      </c>
      <c r="C20381" s="7" t="n">
        <v>53</v>
      </c>
      <c r="D20381" s="7" t="n">
        <v>68</v>
      </c>
      <c r="E20381" s="7" t="n">
        <v>1</v>
      </c>
      <c r="F20381" s="7" t="s">
        <v>1763</v>
      </c>
      <c r="G20381" s="7" t="s">
        <v>1761</v>
      </c>
      <c r="H20381" s="7" t="s">
        <v>1759</v>
      </c>
    </row>
    <row r="20382" spans="1:17">
      <c r="A20382" t="s">
        <v>4</v>
      </c>
      <c r="B20382" s="4" t="s">
        <v>5</v>
      </c>
      <c r="C20382" s="4" t="s">
        <v>84</v>
      </c>
    </row>
    <row r="20383" spans="1:17">
      <c r="A20383" t="n">
        <v>130562</v>
      </c>
      <c r="B20383" s="29" t="n">
        <v>3</v>
      </c>
      <c r="C20383" s="16" t="n">
        <f t="normal" ca="1">A20393</f>
        <v>0</v>
      </c>
    </row>
    <row r="20384" spans="1:17">
      <c r="A20384" t="s">
        <v>4</v>
      </c>
      <c r="B20384" s="4" t="s">
        <v>5</v>
      </c>
      <c r="C20384" s="4" t="s">
        <v>13</v>
      </c>
      <c r="D20384" s="4" t="s">
        <v>10</v>
      </c>
    </row>
    <row r="20385" spans="1:8">
      <c r="A20385" t="n">
        <v>130567</v>
      </c>
      <c r="B20385" s="66" t="n">
        <v>74</v>
      </c>
      <c r="C20385" s="7" t="n">
        <v>51</v>
      </c>
      <c r="D20385" s="7" t="n">
        <v>6414</v>
      </c>
    </row>
    <row r="20386" spans="1:8">
      <c r="A20386" t="s">
        <v>4</v>
      </c>
      <c r="B20386" s="4" t="s">
        <v>5</v>
      </c>
      <c r="C20386" s="4" t="s">
        <v>84</v>
      </c>
    </row>
    <row r="20387" spans="1:8">
      <c r="A20387" t="n">
        <v>130571</v>
      </c>
      <c r="B20387" s="29" t="n">
        <v>3</v>
      </c>
      <c r="C20387" s="16" t="n">
        <f t="normal" ca="1">A20393</f>
        <v>0</v>
      </c>
    </row>
    <row r="20388" spans="1:8">
      <c r="A20388" t="s">
        <v>4</v>
      </c>
      <c r="B20388" s="4" t="s">
        <v>5</v>
      </c>
      <c r="C20388" s="4" t="s">
        <v>13</v>
      </c>
      <c r="D20388" s="4" t="s">
        <v>13</v>
      </c>
      <c r="E20388" s="4" t="s">
        <v>9</v>
      </c>
      <c r="F20388" s="4" t="s">
        <v>13</v>
      </c>
      <c r="G20388" s="4" t="s">
        <v>13</v>
      </c>
    </row>
    <row r="20389" spans="1:8">
      <c r="A20389" t="n">
        <v>130576</v>
      </c>
      <c r="B20389" s="25" t="n">
        <v>18</v>
      </c>
      <c r="C20389" s="7" t="n">
        <v>0</v>
      </c>
      <c r="D20389" s="7" t="n">
        <v>0</v>
      </c>
      <c r="E20389" s="7" t="n">
        <v>-1</v>
      </c>
      <c r="F20389" s="7" t="n">
        <v>19</v>
      </c>
      <c r="G20389" s="7" t="n">
        <v>1</v>
      </c>
    </row>
    <row r="20390" spans="1:8">
      <c r="A20390" t="s">
        <v>4</v>
      </c>
      <c r="B20390" s="4" t="s">
        <v>5</v>
      </c>
      <c r="C20390" s="4" t="s">
        <v>84</v>
      </c>
    </row>
    <row r="20391" spans="1:8">
      <c r="A20391" t="n">
        <v>130585</v>
      </c>
      <c r="B20391" s="29" t="n">
        <v>3</v>
      </c>
      <c r="C20391" s="16" t="n">
        <f t="normal" ca="1">A20393</f>
        <v>0</v>
      </c>
    </row>
    <row r="20392" spans="1:8">
      <c r="A20392" t="s">
        <v>4</v>
      </c>
      <c r="B20392" s="4" t="s">
        <v>5</v>
      </c>
      <c r="C20392" s="4" t="s">
        <v>84</v>
      </c>
    </row>
    <row r="20393" spans="1:8">
      <c r="A20393" t="n">
        <v>130590</v>
      </c>
      <c r="B20393" s="29" t="n">
        <v>3</v>
      </c>
      <c r="C20393" s="16" t="n">
        <f t="normal" ca="1">A20347</f>
        <v>0</v>
      </c>
    </row>
    <row r="20394" spans="1:8">
      <c r="A20394" t="s">
        <v>4</v>
      </c>
      <c r="B20394" s="4" t="s">
        <v>5</v>
      </c>
    </row>
    <row r="20395" spans="1:8">
      <c r="A20395" t="n">
        <v>130595</v>
      </c>
      <c r="B20395" s="5" t="n">
        <v>1</v>
      </c>
    </row>
    <row r="20396" spans="1:8" s="3" customFormat="1" customHeight="0">
      <c r="A20396" s="3" t="s">
        <v>2</v>
      </c>
      <c r="B20396" s="3" t="s">
        <v>1764</v>
      </c>
    </row>
    <row r="20397" spans="1:8">
      <c r="A20397" t="s">
        <v>4</v>
      </c>
      <c r="B20397" s="4" t="s">
        <v>5</v>
      </c>
      <c r="C20397" s="4" t="s">
        <v>10</v>
      </c>
      <c r="D20397" s="4" t="s">
        <v>10</v>
      </c>
      <c r="E20397" s="4" t="s">
        <v>6</v>
      </c>
      <c r="F20397" s="4" t="s">
        <v>13</v>
      </c>
      <c r="G20397" s="4" t="s">
        <v>10</v>
      </c>
    </row>
    <row r="20398" spans="1:8">
      <c r="A20398" t="n">
        <v>130596</v>
      </c>
      <c r="B20398" s="67" t="n">
        <v>80</v>
      </c>
      <c r="C20398" s="7" t="n">
        <v>340</v>
      </c>
      <c r="D20398" s="7" t="n">
        <v>50</v>
      </c>
      <c r="E20398" s="7" t="s">
        <v>1765</v>
      </c>
      <c r="F20398" s="7" t="n">
        <v>0</v>
      </c>
      <c r="G20398" s="7" t="n">
        <v>0</v>
      </c>
    </row>
    <row r="20399" spans="1:8">
      <c r="A20399" t="s">
        <v>4</v>
      </c>
      <c r="B20399" s="4" t="s">
        <v>5</v>
      </c>
      <c r="C20399" s="4" t="s">
        <v>10</v>
      </c>
    </row>
    <row r="20400" spans="1:8">
      <c r="A20400" t="n">
        <v>130615</v>
      </c>
      <c r="B20400" s="53" t="n">
        <v>16</v>
      </c>
      <c r="C20400" s="7" t="n">
        <v>10000</v>
      </c>
    </row>
    <row r="20401" spans="1:7">
      <c r="A20401" t="s">
        <v>4</v>
      </c>
      <c r="B20401" s="4" t="s">
        <v>5</v>
      </c>
      <c r="C20401" s="4" t="s">
        <v>10</v>
      </c>
      <c r="D20401" s="4" t="s">
        <v>10</v>
      </c>
      <c r="E20401" s="4" t="s">
        <v>6</v>
      </c>
      <c r="F20401" s="4" t="s">
        <v>13</v>
      </c>
      <c r="G20401" s="4" t="s">
        <v>10</v>
      </c>
    </row>
    <row r="20402" spans="1:7">
      <c r="A20402" t="n">
        <v>130618</v>
      </c>
      <c r="B20402" s="67" t="n">
        <v>80</v>
      </c>
      <c r="C20402" s="7" t="n">
        <v>340</v>
      </c>
      <c r="D20402" s="7" t="n">
        <v>50</v>
      </c>
      <c r="E20402" s="7" t="s">
        <v>1766</v>
      </c>
      <c r="F20402" s="7" t="n">
        <v>1</v>
      </c>
      <c r="G20402" s="7" t="n">
        <v>0</v>
      </c>
    </row>
    <row r="20403" spans="1:7">
      <c r="A20403" t="s">
        <v>4</v>
      </c>
      <c r="B20403" s="4" t="s">
        <v>5</v>
      </c>
    </row>
    <row r="20404" spans="1:7">
      <c r="A20404" t="n">
        <v>130636</v>
      </c>
      <c r="B20404" s="5" t="n">
        <v>1</v>
      </c>
    </row>
    <row r="20405" spans="1:7" s="3" customFormat="1" customHeight="0">
      <c r="A20405" s="3" t="s">
        <v>2</v>
      </c>
      <c r="B20405" s="3" t="s">
        <v>1767</v>
      </c>
    </row>
    <row r="20406" spans="1:7">
      <c r="A20406" t="s">
        <v>4</v>
      </c>
      <c r="B20406" s="4" t="s">
        <v>5</v>
      </c>
      <c r="C20406" s="4" t="s">
        <v>10</v>
      </c>
      <c r="D20406" s="4" t="s">
        <v>111</v>
      </c>
      <c r="E20406" s="4" t="s">
        <v>13</v>
      </c>
      <c r="F20406" s="4" t="s">
        <v>13</v>
      </c>
    </row>
    <row r="20407" spans="1:7">
      <c r="A20407" t="n">
        <v>130640</v>
      </c>
      <c r="B20407" s="32" t="n">
        <v>26</v>
      </c>
      <c r="C20407" s="7" t="n">
        <v>61456</v>
      </c>
      <c r="D20407" s="7" t="s">
        <v>1768</v>
      </c>
      <c r="E20407" s="7" t="n">
        <v>2</v>
      </c>
      <c r="F20407" s="7" t="n">
        <v>0</v>
      </c>
    </row>
    <row r="20408" spans="1:7">
      <c r="A20408" t="s">
        <v>4</v>
      </c>
      <c r="B20408" s="4" t="s">
        <v>5</v>
      </c>
    </row>
    <row r="20409" spans="1:7">
      <c r="A20409" t="n">
        <v>130666</v>
      </c>
      <c r="B20409" s="33" t="n">
        <v>28</v>
      </c>
    </row>
    <row r="20410" spans="1:7">
      <c r="A20410" t="s">
        <v>4</v>
      </c>
      <c r="B20410" s="4" t="s">
        <v>5</v>
      </c>
    </row>
    <row r="20411" spans="1:7">
      <c r="A20411" t="n">
        <v>130667</v>
      </c>
      <c r="B20411" s="5" t="n">
        <v>1</v>
      </c>
    </row>
    <row r="20412" spans="1:7" s="3" customFormat="1" customHeight="0">
      <c r="A20412" s="3" t="s">
        <v>2</v>
      </c>
      <c r="B20412" s="3" t="s">
        <v>1769</v>
      </c>
    </row>
    <row r="20413" spans="1:7">
      <c r="A20413" t="s">
        <v>4</v>
      </c>
      <c r="B20413" s="4" t="s">
        <v>5</v>
      </c>
      <c r="C20413" s="4" t="s">
        <v>13</v>
      </c>
      <c r="D20413" s="4" t="s">
        <v>13</v>
      </c>
      <c r="E20413" s="4" t="s">
        <v>9</v>
      </c>
      <c r="F20413" s="4" t="s">
        <v>13</v>
      </c>
      <c r="G20413" s="4" t="s">
        <v>13</v>
      </c>
    </row>
    <row r="20414" spans="1:7">
      <c r="A20414" t="n">
        <v>130668</v>
      </c>
      <c r="B20414" s="25" t="n">
        <v>18</v>
      </c>
      <c r="C20414" s="7" t="n">
        <v>0</v>
      </c>
      <c r="D20414" s="7" t="n">
        <v>0</v>
      </c>
      <c r="E20414" s="7" t="n">
        <v>0</v>
      </c>
      <c r="F20414" s="7" t="n">
        <v>19</v>
      </c>
      <c r="G20414" s="7" t="n">
        <v>1</v>
      </c>
    </row>
    <row r="20415" spans="1:7">
      <c r="A20415" t="s">
        <v>4</v>
      </c>
      <c r="B20415" s="4" t="s">
        <v>5</v>
      </c>
      <c r="C20415" s="4" t="s">
        <v>13</v>
      </c>
      <c r="D20415" s="4" t="s">
        <v>13</v>
      </c>
      <c r="E20415" s="4" t="s">
        <v>13</v>
      </c>
      <c r="F20415" s="4" t="s">
        <v>9</v>
      </c>
      <c r="G20415" s="4" t="s">
        <v>13</v>
      </c>
      <c r="H20415" s="4" t="s">
        <v>13</v>
      </c>
      <c r="I20415" s="4" t="s">
        <v>84</v>
      </c>
    </row>
    <row r="20416" spans="1:7">
      <c r="A20416" t="n">
        <v>130677</v>
      </c>
      <c r="B20416" s="15" t="n">
        <v>5</v>
      </c>
      <c r="C20416" s="7" t="n">
        <v>35</v>
      </c>
      <c r="D20416" s="7" t="n">
        <v>0</v>
      </c>
      <c r="E20416" s="7" t="n">
        <v>0</v>
      </c>
      <c r="F20416" s="7" t="n">
        <v>-1</v>
      </c>
      <c r="G20416" s="7" t="n">
        <v>3</v>
      </c>
      <c r="H20416" s="7" t="n">
        <v>1</v>
      </c>
      <c r="I20416" s="16" t="n">
        <f t="normal" ca="1">A20490</f>
        <v>0</v>
      </c>
    </row>
    <row r="20417" spans="1:9">
      <c r="A20417" t="s">
        <v>4</v>
      </c>
      <c r="B20417" s="4" t="s">
        <v>5</v>
      </c>
      <c r="C20417" s="4" t="s">
        <v>13</v>
      </c>
      <c r="D20417" s="4" t="s">
        <v>13</v>
      </c>
      <c r="E20417" s="4" t="s">
        <v>10</v>
      </c>
      <c r="F20417" s="4" t="s">
        <v>9</v>
      </c>
    </row>
    <row r="20418" spans="1:9">
      <c r="A20418" t="n">
        <v>130691</v>
      </c>
      <c r="B20418" s="26" t="n">
        <v>31</v>
      </c>
      <c r="C20418" s="7" t="n">
        <v>0</v>
      </c>
      <c r="D20418" s="7" t="n">
        <v>0</v>
      </c>
      <c r="E20418" s="7" t="n">
        <v>0</v>
      </c>
      <c r="F20418" s="7" t="n">
        <v>1107296256</v>
      </c>
    </row>
    <row r="20419" spans="1:9">
      <c r="A20419" t="s">
        <v>4</v>
      </c>
      <c r="B20419" s="4" t="s">
        <v>5</v>
      </c>
      <c r="C20419" s="4" t="s">
        <v>13</v>
      </c>
      <c r="D20419" s="4" t="s">
        <v>13</v>
      </c>
      <c r="E20419" s="4" t="s">
        <v>6</v>
      </c>
      <c r="F20419" s="4" t="s">
        <v>10</v>
      </c>
    </row>
    <row r="20420" spans="1:9">
      <c r="A20420" t="n">
        <v>130700</v>
      </c>
      <c r="B20420" s="26" t="n">
        <v>31</v>
      </c>
      <c r="C20420" s="7" t="n">
        <v>1</v>
      </c>
      <c r="D20420" s="7" t="n">
        <v>0</v>
      </c>
      <c r="E20420" s="7" t="s">
        <v>1770</v>
      </c>
      <c r="F20420" s="7" t="n">
        <v>1</v>
      </c>
    </row>
    <row r="20421" spans="1:9">
      <c r="A20421" t="s">
        <v>4</v>
      </c>
      <c r="B20421" s="4" t="s">
        <v>5</v>
      </c>
      <c r="C20421" s="4" t="s">
        <v>13</v>
      </c>
      <c r="D20421" s="4" t="s">
        <v>13</v>
      </c>
      <c r="E20421" s="4" t="s">
        <v>6</v>
      </c>
      <c r="F20421" s="4" t="s">
        <v>10</v>
      </c>
    </row>
    <row r="20422" spans="1:9">
      <c r="A20422" t="n">
        <v>130725</v>
      </c>
      <c r="B20422" s="26" t="n">
        <v>31</v>
      </c>
      <c r="C20422" s="7" t="n">
        <v>1</v>
      </c>
      <c r="D20422" s="7" t="n">
        <v>0</v>
      </c>
      <c r="E20422" s="7" t="s">
        <v>1771</v>
      </c>
      <c r="F20422" s="7" t="n">
        <v>3</v>
      </c>
    </row>
    <row r="20423" spans="1:9">
      <c r="A20423" t="s">
        <v>4</v>
      </c>
      <c r="B20423" s="4" t="s">
        <v>5</v>
      </c>
      <c r="C20423" s="4" t="s">
        <v>13</v>
      </c>
      <c r="D20423" s="4" t="s">
        <v>13</v>
      </c>
      <c r="E20423" s="4" t="s">
        <v>13</v>
      </c>
      <c r="F20423" s="4" t="s">
        <v>10</v>
      </c>
      <c r="G20423" s="4" t="s">
        <v>10</v>
      </c>
      <c r="H20423" s="4" t="s">
        <v>13</v>
      </c>
    </row>
    <row r="20424" spans="1:9">
      <c r="A20424" t="n">
        <v>130758</v>
      </c>
      <c r="B20424" s="26" t="n">
        <v>31</v>
      </c>
      <c r="C20424" s="7" t="n">
        <v>2</v>
      </c>
      <c r="D20424" s="7" t="n">
        <v>0</v>
      </c>
      <c r="E20424" s="7" t="n">
        <v>1</v>
      </c>
      <c r="F20424" s="7" t="n">
        <v>65535</v>
      </c>
      <c r="G20424" s="7" t="n">
        <v>65535</v>
      </c>
      <c r="H20424" s="7" t="n">
        <v>0</v>
      </c>
    </row>
    <row r="20425" spans="1:9">
      <c r="A20425" t="s">
        <v>4</v>
      </c>
      <c r="B20425" s="4" t="s">
        <v>5</v>
      </c>
      <c r="C20425" s="4" t="s">
        <v>13</v>
      </c>
      <c r="D20425" s="4" t="s">
        <v>13</v>
      </c>
      <c r="E20425" s="4" t="s">
        <v>13</v>
      </c>
    </row>
    <row r="20426" spans="1:9">
      <c r="A20426" t="n">
        <v>130767</v>
      </c>
      <c r="B20426" s="26" t="n">
        <v>31</v>
      </c>
      <c r="C20426" s="7" t="n">
        <v>4</v>
      </c>
      <c r="D20426" s="7" t="n">
        <v>0</v>
      </c>
      <c r="E20426" s="7" t="n">
        <v>0</v>
      </c>
    </row>
    <row r="20427" spans="1:9">
      <c r="A20427" t="s">
        <v>4</v>
      </c>
      <c r="B20427" s="4" t="s">
        <v>5</v>
      </c>
      <c r="C20427" s="4" t="s">
        <v>13</v>
      </c>
      <c r="D20427" s="4" t="s">
        <v>13</v>
      </c>
      <c r="E20427" s="4" t="s">
        <v>13</v>
      </c>
      <c r="F20427" s="4" t="s">
        <v>13</v>
      </c>
      <c r="G20427" s="4" t="s">
        <v>10</v>
      </c>
      <c r="H20427" s="4" t="s">
        <v>84</v>
      </c>
      <c r="I20427" s="4" t="s">
        <v>10</v>
      </c>
      <c r="J20427" s="4" t="s">
        <v>84</v>
      </c>
      <c r="K20427" s="4" t="s">
        <v>84</v>
      </c>
    </row>
    <row r="20428" spans="1:9">
      <c r="A20428" t="n">
        <v>130771</v>
      </c>
      <c r="B20428" s="27" t="n">
        <v>6</v>
      </c>
      <c r="C20428" s="7" t="n">
        <v>35</v>
      </c>
      <c r="D20428" s="7" t="n">
        <v>0</v>
      </c>
      <c r="E20428" s="7" t="n">
        <v>1</v>
      </c>
      <c r="F20428" s="7" t="n">
        <v>2</v>
      </c>
      <c r="G20428" s="7" t="n">
        <v>1</v>
      </c>
      <c r="H20428" s="16" t="n">
        <f t="normal" ca="1">A20430</f>
        <v>0</v>
      </c>
      <c r="I20428" s="7" t="n">
        <v>3</v>
      </c>
      <c r="J20428" s="16" t="n">
        <f t="normal" ca="1">A20452</f>
        <v>0</v>
      </c>
      <c r="K20428" s="16" t="n">
        <f t="normal" ca="1">A20484</f>
        <v>0</v>
      </c>
    </row>
    <row r="20429" spans="1:9">
      <c r="A20429" t="s">
        <v>4</v>
      </c>
      <c r="B20429" s="4" t="s">
        <v>5</v>
      </c>
      <c r="C20429" s="4" t="s">
        <v>13</v>
      </c>
      <c r="D20429" s="4" t="s">
        <v>6</v>
      </c>
    </row>
    <row r="20430" spans="1:9">
      <c r="A20430" t="n">
        <v>130792</v>
      </c>
      <c r="B20430" s="30" t="n">
        <v>2</v>
      </c>
      <c r="C20430" s="7" t="n">
        <v>11</v>
      </c>
      <c r="D20430" s="7" t="s">
        <v>562</v>
      </c>
    </row>
    <row r="20431" spans="1:9">
      <c r="A20431" t="s">
        <v>4</v>
      </c>
      <c r="B20431" s="4" t="s">
        <v>5</v>
      </c>
      <c r="C20431" s="4" t="s">
        <v>13</v>
      </c>
      <c r="D20431" s="4" t="s">
        <v>6</v>
      </c>
    </row>
    <row r="20432" spans="1:9">
      <c r="A20432" t="n">
        <v>130808</v>
      </c>
      <c r="B20432" s="30" t="n">
        <v>2</v>
      </c>
      <c r="C20432" s="7" t="n">
        <v>11</v>
      </c>
      <c r="D20432" s="7" t="s">
        <v>563</v>
      </c>
    </row>
    <row r="20433" spans="1:11">
      <c r="A20433" t="s">
        <v>4</v>
      </c>
      <c r="B20433" s="4" t="s">
        <v>5</v>
      </c>
      <c r="C20433" s="4" t="s">
        <v>13</v>
      </c>
      <c r="D20433" s="4" t="s">
        <v>6</v>
      </c>
    </row>
    <row r="20434" spans="1:11">
      <c r="A20434" t="n">
        <v>130829</v>
      </c>
      <c r="B20434" s="30" t="n">
        <v>2</v>
      </c>
      <c r="C20434" s="7" t="n">
        <v>11</v>
      </c>
      <c r="D20434" s="7" t="s">
        <v>746</v>
      </c>
    </row>
    <row r="20435" spans="1:11">
      <c r="A20435" t="s">
        <v>4</v>
      </c>
      <c r="B20435" s="4" t="s">
        <v>5</v>
      </c>
      <c r="C20435" s="4" t="s">
        <v>10</v>
      </c>
    </row>
    <row r="20436" spans="1:11">
      <c r="A20436" t="n">
        <v>130850</v>
      </c>
      <c r="B20436" s="9" t="n">
        <v>12</v>
      </c>
      <c r="C20436" s="7" t="n">
        <v>6400</v>
      </c>
    </row>
    <row r="20437" spans="1:11">
      <c r="A20437" t="s">
        <v>4</v>
      </c>
      <c r="B20437" s="4" t="s">
        <v>5</v>
      </c>
      <c r="C20437" s="4" t="s">
        <v>13</v>
      </c>
      <c r="D20437" s="4" t="s">
        <v>13</v>
      </c>
      <c r="E20437" s="4" t="s">
        <v>9</v>
      </c>
      <c r="F20437" s="4" t="s">
        <v>13</v>
      </c>
      <c r="G20437" s="4" t="s">
        <v>13</v>
      </c>
    </row>
    <row r="20438" spans="1:11">
      <c r="A20438" t="n">
        <v>130853</v>
      </c>
      <c r="B20438" s="25" t="n">
        <v>18</v>
      </c>
      <c r="C20438" s="7" t="n">
        <v>3</v>
      </c>
      <c r="D20438" s="7" t="n">
        <v>0</v>
      </c>
      <c r="E20438" s="7" t="n">
        <v>1</v>
      </c>
      <c r="F20438" s="7" t="n">
        <v>19</v>
      </c>
      <c r="G20438" s="7" t="n">
        <v>1</v>
      </c>
    </row>
    <row r="20439" spans="1:11">
      <c r="A20439" t="s">
        <v>4</v>
      </c>
      <c r="B20439" s="4" t="s">
        <v>5</v>
      </c>
      <c r="C20439" s="4" t="s">
        <v>13</v>
      </c>
      <c r="D20439" s="4" t="s">
        <v>13</v>
      </c>
      <c r="E20439" s="4" t="s">
        <v>9</v>
      </c>
      <c r="F20439" s="4" t="s">
        <v>13</v>
      </c>
      <c r="G20439" s="4" t="s">
        <v>13</v>
      </c>
    </row>
    <row r="20440" spans="1:11">
      <c r="A20440" t="n">
        <v>130862</v>
      </c>
      <c r="B20440" s="25" t="n">
        <v>18</v>
      </c>
      <c r="C20440" s="7" t="n">
        <v>1</v>
      </c>
      <c r="D20440" s="7" t="n">
        <v>0</v>
      </c>
      <c r="E20440" s="7" t="n">
        <v>175</v>
      </c>
      <c r="F20440" s="7" t="n">
        <v>19</v>
      </c>
      <c r="G20440" s="7" t="n">
        <v>1</v>
      </c>
    </row>
    <row r="20441" spans="1:11">
      <c r="A20441" t="s">
        <v>4</v>
      </c>
      <c r="B20441" s="4" t="s">
        <v>5</v>
      </c>
      <c r="C20441" s="4" t="s">
        <v>13</v>
      </c>
      <c r="D20441" s="4" t="s">
        <v>6</v>
      </c>
    </row>
    <row r="20442" spans="1:11">
      <c r="A20442" t="n">
        <v>130871</v>
      </c>
      <c r="B20442" s="30" t="n">
        <v>2</v>
      </c>
      <c r="C20442" s="7" t="n">
        <v>0</v>
      </c>
      <c r="D20442" s="7" t="s">
        <v>747</v>
      </c>
    </row>
    <row r="20443" spans="1:11">
      <c r="A20443" t="s">
        <v>4</v>
      </c>
      <c r="B20443" s="4" t="s">
        <v>5</v>
      </c>
      <c r="C20443" s="4" t="s">
        <v>10</v>
      </c>
    </row>
    <row r="20444" spans="1:11">
      <c r="A20444" t="n">
        <v>130890</v>
      </c>
      <c r="B20444" s="17" t="n">
        <v>13</v>
      </c>
      <c r="C20444" s="7" t="n">
        <v>6547</v>
      </c>
    </row>
    <row r="20445" spans="1:11">
      <c r="A20445" t="s">
        <v>4</v>
      </c>
      <c r="B20445" s="4" t="s">
        <v>5</v>
      </c>
      <c r="C20445" s="4" t="s">
        <v>10</v>
      </c>
    </row>
    <row r="20446" spans="1:11">
      <c r="A20446" t="n">
        <v>130893</v>
      </c>
      <c r="B20446" s="9" t="n">
        <v>12</v>
      </c>
      <c r="C20446" s="7" t="n">
        <v>6753</v>
      </c>
    </row>
    <row r="20447" spans="1:11">
      <c r="A20447" t="s">
        <v>4</v>
      </c>
      <c r="B20447" s="4" t="s">
        <v>5</v>
      </c>
      <c r="C20447" s="4" t="s">
        <v>6</v>
      </c>
      <c r="D20447" s="4" t="s">
        <v>6</v>
      </c>
      <c r="E20447" s="4" t="s">
        <v>13</v>
      </c>
    </row>
    <row r="20448" spans="1:11">
      <c r="A20448" t="n">
        <v>130896</v>
      </c>
      <c r="B20448" s="45" t="n">
        <v>30</v>
      </c>
      <c r="C20448" s="7" t="s">
        <v>1772</v>
      </c>
      <c r="D20448" s="7" t="s">
        <v>12</v>
      </c>
      <c r="E20448" s="7" t="n">
        <v>0</v>
      </c>
    </row>
    <row r="20449" spans="1:7">
      <c r="A20449" t="s">
        <v>4</v>
      </c>
      <c r="B20449" s="4" t="s">
        <v>5</v>
      </c>
      <c r="C20449" s="4" t="s">
        <v>84</v>
      </c>
    </row>
    <row r="20450" spans="1:7">
      <c r="A20450" t="n">
        <v>130905</v>
      </c>
      <c r="B20450" s="29" t="n">
        <v>3</v>
      </c>
      <c r="C20450" s="16" t="n">
        <f t="normal" ca="1">A20488</f>
        <v>0</v>
      </c>
    </row>
    <row r="20451" spans="1:7">
      <c r="A20451" t="s">
        <v>4</v>
      </c>
      <c r="B20451" s="4" t="s">
        <v>5</v>
      </c>
      <c r="C20451" s="4" t="s">
        <v>13</v>
      </c>
      <c r="D20451" s="4" t="s">
        <v>6</v>
      </c>
    </row>
    <row r="20452" spans="1:7">
      <c r="A20452" t="n">
        <v>130910</v>
      </c>
      <c r="B20452" s="30" t="n">
        <v>2</v>
      </c>
      <c r="C20452" s="7" t="n">
        <v>11</v>
      </c>
      <c r="D20452" s="7" t="s">
        <v>562</v>
      </c>
    </row>
    <row r="20453" spans="1:7">
      <c r="A20453" t="s">
        <v>4</v>
      </c>
      <c r="B20453" s="4" t="s">
        <v>5</v>
      </c>
      <c r="C20453" s="4" t="s">
        <v>13</v>
      </c>
      <c r="D20453" s="4" t="s">
        <v>6</v>
      </c>
    </row>
    <row r="20454" spans="1:7">
      <c r="A20454" t="n">
        <v>130926</v>
      </c>
      <c r="B20454" s="30" t="n">
        <v>2</v>
      </c>
      <c r="C20454" s="7" t="n">
        <v>11</v>
      </c>
      <c r="D20454" s="7" t="s">
        <v>563</v>
      </c>
    </row>
    <row r="20455" spans="1:7">
      <c r="A20455" t="s">
        <v>4</v>
      </c>
      <c r="B20455" s="4" t="s">
        <v>5</v>
      </c>
      <c r="C20455" s="4" t="s">
        <v>13</v>
      </c>
      <c r="D20455" s="4" t="s">
        <v>6</v>
      </c>
    </row>
    <row r="20456" spans="1:7">
      <c r="A20456" t="n">
        <v>130947</v>
      </c>
      <c r="B20456" s="30" t="n">
        <v>2</v>
      </c>
      <c r="C20456" s="7" t="n">
        <v>11</v>
      </c>
      <c r="D20456" s="7" t="s">
        <v>746</v>
      </c>
    </row>
    <row r="20457" spans="1:7">
      <c r="A20457" t="s">
        <v>4</v>
      </c>
      <c r="B20457" s="4" t="s">
        <v>5</v>
      </c>
      <c r="C20457" s="4" t="s">
        <v>13</v>
      </c>
      <c r="D20457" s="4" t="s">
        <v>6</v>
      </c>
    </row>
    <row r="20458" spans="1:7">
      <c r="A20458" t="n">
        <v>130968</v>
      </c>
      <c r="B20458" s="30" t="n">
        <v>2</v>
      </c>
      <c r="C20458" s="7" t="n">
        <v>11</v>
      </c>
      <c r="D20458" s="7" t="s">
        <v>789</v>
      </c>
    </row>
    <row r="20459" spans="1:7">
      <c r="A20459" t="s">
        <v>4</v>
      </c>
      <c r="B20459" s="4" t="s">
        <v>5</v>
      </c>
      <c r="C20459" s="4" t="s">
        <v>13</v>
      </c>
      <c r="D20459" s="4" t="s">
        <v>6</v>
      </c>
    </row>
    <row r="20460" spans="1:7">
      <c r="A20460" t="n">
        <v>130989</v>
      </c>
      <c r="B20460" s="30" t="n">
        <v>2</v>
      </c>
      <c r="C20460" s="7" t="n">
        <v>11</v>
      </c>
      <c r="D20460" s="7" t="s">
        <v>1032</v>
      </c>
    </row>
    <row r="20461" spans="1:7">
      <c r="A20461" t="s">
        <v>4</v>
      </c>
      <c r="B20461" s="4" t="s">
        <v>5</v>
      </c>
      <c r="C20461" s="4" t="s">
        <v>13</v>
      </c>
      <c r="D20461" s="4" t="s">
        <v>6</v>
      </c>
    </row>
    <row r="20462" spans="1:7">
      <c r="A20462" t="n">
        <v>131010</v>
      </c>
      <c r="B20462" s="30" t="n">
        <v>2</v>
      </c>
      <c r="C20462" s="7" t="n">
        <v>11</v>
      </c>
      <c r="D20462" s="7" t="s">
        <v>1146</v>
      </c>
    </row>
    <row r="20463" spans="1:7">
      <c r="A20463" t="s">
        <v>4</v>
      </c>
      <c r="B20463" s="4" t="s">
        <v>5</v>
      </c>
      <c r="C20463" s="4" t="s">
        <v>13</v>
      </c>
      <c r="D20463" s="4" t="s">
        <v>6</v>
      </c>
    </row>
    <row r="20464" spans="1:7">
      <c r="A20464" t="n">
        <v>131031</v>
      </c>
      <c r="B20464" s="30" t="n">
        <v>2</v>
      </c>
      <c r="C20464" s="7" t="n">
        <v>11</v>
      </c>
      <c r="D20464" s="7" t="s">
        <v>1169</v>
      </c>
    </row>
    <row r="20465" spans="1:4">
      <c r="A20465" t="s">
        <v>4</v>
      </c>
      <c r="B20465" s="4" t="s">
        <v>5</v>
      </c>
      <c r="C20465" s="4" t="s">
        <v>13</v>
      </c>
    </row>
    <row r="20466" spans="1:4">
      <c r="A20466" t="n">
        <v>131052</v>
      </c>
      <c r="B20466" s="31" t="n">
        <v>64</v>
      </c>
      <c r="C20466" s="7" t="n">
        <v>2</v>
      </c>
    </row>
    <row r="20467" spans="1:4">
      <c r="A20467" t="s">
        <v>4</v>
      </c>
      <c r="B20467" s="4" t="s">
        <v>5</v>
      </c>
      <c r="C20467" s="4" t="s">
        <v>13</v>
      </c>
      <c r="D20467" s="4" t="s">
        <v>10</v>
      </c>
    </row>
    <row r="20468" spans="1:4">
      <c r="A20468" t="n">
        <v>131054</v>
      </c>
      <c r="B20468" s="31" t="n">
        <v>64</v>
      </c>
      <c r="C20468" s="7" t="n">
        <v>0</v>
      </c>
      <c r="D20468" s="7" t="n">
        <v>0</v>
      </c>
    </row>
    <row r="20469" spans="1:4">
      <c r="A20469" t="s">
        <v>4</v>
      </c>
      <c r="B20469" s="4" t="s">
        <v>5</v>
      </c>
      <c r="C20469" s="4" t="s">
        <v>13</v>
      </c>
      <c r="D20469" s="4" t="s">
        <v>10</v>
      </c>
    </row>
    <row r="20470" spans="1:4">
      <c r="A20470" t="n">
        <v>131058</v>
      </c>
      <c r="B20470" s="31" t="n">
        <v>64</v>
      </c>
      <c r="C20470" s="7" t="n">
        <v>4</v>
      </c>
      <c r="D20470" s="7" t="n">
        <v>0</v>
      </c>
    </row>
    <row r="20471" spans="1:4">
      <c r="A20471" t="s">
        <v>4</v>
      </c>
      <c r="B20471" s="4" t="s">
        <v>5</v>
      </c>
      <c r="C20471" s="4" t="s">
        <v>10</v>
      </c>
    </row>
    <row r="20472" spans="1:4">
      <c r="A20472" t="n">
        <v>131062</v>
      </c>
      <c r="B20472" s="9" t="n">
        <v>12</v>
      </c>
      <c r="C20472" s="7" t="n">
        <v>6400</v>
      </c>
    </row>
    <row r="20473" spans="1:4">
      <c r="A20473" t="s">
        <v>4</v>
      </c>
      <c r="B20473" s="4" t="s">
        <v>5</v>
      </c>
      <c r="C20473" s="4" t="s">
        <v>13</v>
      </c>
      <c r="D20473" s="4" t="s">
        <v>13</v>
      </c>
      <c r="E20473" s="4" t="s">
        <v>9</v>
      </c>
      <c r="F20473" s="4" t="s">
        <v>13</v>
      </c>
      <c r="G20473" s="4" t="s">
        <v>13</v>
      </c>
    </row>
    <row r="20474" spans="1:4">
      <c r="A20474" t="n">
        <v>131065</v>
      </c>
      <c r="B20474" s="25" t="n">
        <v>18</v>
      </c>
      <c r="C20474" s="7" t="n">
        <v>3</v>
      </c>
      <c r="D20474" s="7" t="n">
        <v>0</v>
      </c>
      <c r="E20474" s="7" t="n">
        <v>6</v>
      </c>
      <c r="F20474" s="7" t="n">
        <v>19</v>
      </c>
      <c r="G20474" s="7" t="n">
        <v>1</v>
      </c>
    </row>
    <row r="20475" spans="1:4">
      <c r="A20475" t="s">
        <v>4</v>
      </c>
      <c r="B20475" s="4" t="s">
        <v>5</v>
      </c>
      <c r="C20475" s="4" t="s">
        <v>10</v>
      </c>
    </row>
    <row r="20476" spans="1:4">
      <c r="A20476" t="n">
        <v>131074</v>
      </c>
      <c r="B20476" s="17" t="n">
        <v>13</v>
      </c>
      <c r="C20476" s="7" t="n">
        <v>6547</v>
      </c>
    </row>
    <row r="20477" spans="1:4">
      <c r="A20477" t="s">
        <v>4</v>
      </c>
      <c r="B20477" s="4" t="s">
        <v>5</v>
      </c>
      <c r="C20477" s="4" t="s">
        <v>10</v>
      </c>
    </row>
    <row r="20478" spans="1:4">
      <c r="A20478" t="n">
        <v>131077</v>
      </c>
      <c r="B20478" s="9" t="n">
        <v>12</v>
      </c>
      <c r="C20478" s="7" t="n">
        <v>6753</v>
      </c>
    </row>
    <row r="20479" spans="1:4">
      <c r="A20479" t="s">
        <v>4</v>
      </c>
      <c r="B20479" s="4" t="s">
        <v>5</v>
      </c>
      <c r="C20479" s="4" t="s">
        <v>6</v>
      </c>
      <c r="D20479" s="4" t="s">
        <v>6</v>
      </c>
      <c r="E20479" s="4" t="s">
        <v>13</v>
      </c>
    </row>
    <row r="20480" spans="1:4">
      <c r="A20480" t="n">
        <v>131080</v>
      </c>
      <c r="B20480" s="45" t="n">
        <v>30</v>
      </c>
      <c r="C20480" s="7" t="s">
        <v>1773</v>
      </c>
      <c r="D20480" s="7" t="s">
        <v>12</v>
      </c>
      <c r="E20480" s="7" t="n">
        <v>0</v>
      </c>
    </row>
    <row r="20481" spans="1:7">
      <c r="A20481" t="s">
        <v>4</v>
      </c>
      <c r="B20481" s="4" t="s">
        <v>5</v>
      </c>
      <c r="C20481" s="4" t="s">
        <v>84</v>
      </c>
    </row>
    <row r="20482" spans="1:7">
      <c r="A20482" t="n">
        <v>131089</v>
      </c>
      <c r="B20482" s="29" t="n">
        <v>3</v>
      </c>
      <c r="C20482" s="16" t="n">
        <f t="normal" ca="1">A20488</f>
        <v>0</v>
      </c>
    </row>
    <row r="20483" spans="1:7">
      <c r="A20483" t="s">
        <v>4</v>
      </c>
      <c r="B20483" s="4" t="s">
        <v>5</v>
      </c>
      <c r="C20483" s="4" t="s">
        <v>13</v>
      </c>
      <c r="D20483" s="4" t="s">
        <v>13</v>
      </c>
      <c r="E20483" s="4" t="s">
        <v>9</v>
      </c>
      <c r="F20483" s="4" t="s">
        <v>13</v>
      </c>
      <c r="G20483" s="4" t="s">
        <v>13</v>
      </c>
    </row>
    <row r="20484" spans="1:7">
      <c r="A20484" t="n">
        <v>131094</v>
      </c>
      <c r="B20484" s="25" t="n">
        <v>18</v>
      </c>
      <c r="C20484" s="7" t="n">
        <v>0</v>
      </c>
      <c r="D20484" s="7" t="n">
        <v>0</v>
      </c>
      <c r="E20484" s="7" t="n">
        <v>-1</v>
      </c>
      <c r="F20484" s="7" t="n">
        <v>19</v>
      </c>
      <c r="G20484" s="7" t="n">
        <v>1</v>
      </c>
    </row>
    <row r="20485" spans="1:7">
      <c r="A20485" t="s">
        <v>4</v>
      </c>
      <c r="B20485" s="4" t="s">
        <v>5</v>
      </c>
      <c r="C20485" s="4" t="s">
        <v>84</v>
      </c>
    </row>
    <row r="20486" spans="1:7">
      <c r="A20486" t="n">
        <v>131103</v>
      </c>
      <c r="B20486" s="29" t="n">
        <v>3</v>
      </c>
      <c r="C20486" s="16" t="n">
        <f t="normal" ca="1">A20488</f>
        <v>0</v>
      </c>
    </row>
    <row r="20487" spans="1:7">
      <c r="A20487" t="s">
        <v>4</v>
      </c>
      <c r="B20487" s="4" t="s">
        <v>5</v>
      </c>
      <c r="C20487" s="4" t="s">
        <v>84</v>
      </c>
    </row>
    <row r="20488" spans="1:7">
      <c r="A20488" t="n">
        <v>131108</v>
      </c>
      <c r="B20488" s="29" t="n">
        <v>3</v>
      </c>
      <c r="C20488" s="16" t="n">
        <f t="normal" ca="1">A20416</f>
        <v>0</v>
      </c>
    </row>
    <row r="20489" spans="1:7">
      <c r="A20489" t="s">
        <v>4</v>
      </c>
      <c r="B20489" s="4" t="s">
        <v>5</v>
      </c>
    </row>
    <row r="20490" spans="1:7">
      <c r="A20490" t="n">
        <v>131113</v>
      </c>
      <c r="B20490" s="5" t="n">
        <v>1</v>
      </c>
    </row>
    <row r="20491" spans="1:7" s="3" customFormat="1" customHeight="0">
      <c r="A20491" s="3" t="s">
        <v>2</v>
      </c>
      <c r="B20491" s="3" t="s">
        <v>1774</v>
      </c>
    </row>
    <row r="20492" spans="1:7">
      <c r="A20492" t="s">
        <v>4</v>
      </c>
      <c r="B20492" s="4" t="s">
        <v>5</v>
      </c>
      <c r="C20492" s="4" t="s">
        <v>13</v>
      </c>
      <c r="D20492" s="4" t="s">
        <v>10</v>
      </c>
    </row>
    <row r="20493" spans="1:7">
      <c r="A20493" t="n">
        <v>131116</v>
      </c>
      <c r="B20493" s="18" t="n">
        <v>22</v>
      </c>
      <c r="C20493" s="7" t="n">
        <v>10</v>
      </c>
      <c r="D20493" s="7" t="n">
        <v>0</v>
      </c>
    </row>
    <row r="20494" spans="1:7">
      <c r="A20494" t="s">
        <v>4</v>
      </c>
      <c r="B20494" s="4" t="s">
        <v>5</v>
      </c>
      <c r="C20494" s="4" t="s">
        <v>13</v>
      </c>
      <c r="D20494" s="4" t="s">
        <v>13</v>
      </c>
      <c r="E20494" s="4" t="s">
        <v>13</v>
      </c>
      <c r="F20494" s="4" t="s">
        <v>13</v>
      </c>
    </row>
    <row r="20495" spans="1:7">
      <c r="A20495" t="n">
        <v>131120</v>
      </c>
      <c r="B20495" s="8" t="n">
        <v>14</v>
      </c>
      <c r="C20495" s="7" t="n">
        <v>2</v>
      </c>
      <c r="D20495" s="7" t="n">
        <v>0</v>
      </c>
      <c r="E20495" s="7" t="n">
        <v>0</v>
      </c>
      <c r="F20495" s="7" t="n">
        <v>0</v>
      </c>
    </row>
    <row r="20496" spans="1:7">
      <c r="A20496" t="s">
        <v>4</v>
      </c>
      <c r="B20496" s="4" t="s">
        <v>5</v>
      </c>
      <c r="C20496" s="4" t="s">
        <v>13</v>
      </c>
      <c r="D20496" s="4" t="s">
        <v>13</v>
      </c>
      <c r="E20496" s="4" t="s">
        <v>9</v>
      </c>
      <c r="F20496" s="4" t="s">
        <v>13</v>
      </c>
      <c r="G20496" s="4" t="s">
        <v>13</v>
      </c>
    </row>
    <row r="20497" spans="1:7">
      <c r="A20497" t="n">
        <v>131125</v>
      </c>
      <c r="B20497" s="25" t="n">
        <v>18</v>
      </c>
      <c r="C20497" s="7" t="n">
        <v>0</v>
      </c>
      <c r="D20497" s="7" t="n">
        <v>0</v>
      </c>
      <c r="E20497" s="7" t="n">
        <v>0</v>
      </c>
      <c r="F20497" s="7" t="n">
        <v>19</v>
      </c>
      <c r="G20497" s="7" t="n">
        <v>1</v>
      </c>
    </row>
    <row r="20498" spans="1:7">
      <c r="A20498" t="s">
        <v>4</v>
      </c>
      <c r="B20498" s="4" t="s">
        <v>5</v>
      </c>
      <c r="C20498" s="4" t="s">
        <v>13</v>
      </c>
      <c r="D20498" s="4" t="s">
        <v>13</v>
      </c>
      <c r="E20498" s="4" t="s">
        <v>13</v>
      </c>
      <c r="F20498" s="4" t="s">
        <v>9</v>
      </c>
      <c r="G20498" s="4" t="s">
        <v>13</v>
      </c>
      <c r="H20498" s="4" t="s">
        <v>13</v>
      </c>
      <c r="I20498" s="4" t="s">
        <v>84</v>
      </c>
    </row>
    <row r="20499" spans="1:7">
      <c r="A20499" t="n">
        <v>131134</v>
      </c>
      <c r="B20499" s="15" t="n">
        <v>5</v>
      </c>
      <c r="C20499" s="7" t="n">
        <v>35</v>
      </c>
      <c r="D20499" s="7" t="n">
        <v>0</v>
      </c>
      <c r="E20499" s="7" t="n">
        <v>0</v>
      </c>
      <c r="F20499" s="7" t="n">
        <v>-1</v>
      </c>
      <c r="G20499" s="7" t="n">
        <v>3</v>
      </c>
      <c r="H20499" s="7" t="n">
        <v>1</v>
      </c>
      <c r="I20499" s="16" t="n">
        <f t="normal" ca="1">A20547</f>
        <v>0</v>
      </c>
    </row>
    <row r="20500" spans="1:7">
      <c r="A20500" t="s">
        <v>4</v>
      </c>
      <c r="B20500" s="4" t="s">
        <v>5</v>
      </c>
      <c r="C20500" s="4" t="s">
        <v>13</v>
      </c>
      <c r="D20500" s="4" t="s">
        <v>13</v>
      </c>
      <c r="E20500" s="4" t="s">
        <v>10</v>
      </c>
      <c r="F20500" s="4" t="s">
        <v>9</v>
      </c>
    </row>
    <row r="20501" spans="1:7">
      <c r="A20501" t="n">
        <v>131148</v>
      </c>
      <c r="B20501" s="26" t="n">
        <v>31</v>
      </c>
      <c r="C20501" s="7" t="n">
        <v>0</v>
      </c>
      <c r="D20501" s="7" t="n">
        <v>0</v>
      </c>
      <c r="E20501" s="7" t="n">
        <v>0</v>
      </c>
      <c r="F20501" s="7" t="n">
        <v>1107296256</v>
      </c>
    </row>
    <row r="20502" spans="1:7">
      <c r="A20502" t="s">
        <v>4</v>
      </c>
      <c r="B20502" s="4" t="s">
        <v>5</v>
      </c>
      <c r="C20502" s="4" t="s">
        <v>13</v>
      </c>
      <c r="D20502" s="4" t="s">
        <v>13</v>
      </c>
      <c r="E20502" s="4" t="s">
        <v>6</v>
      </c>
      <c r="F20502" s="4" t="s">
        <v>10</v>
      </c>
    </row>
    <row r="20503" spans="1:7">
      <c r="A20503" t="n">
        <v>131157</v>
      </c>
      <c r="B20503" s="26" t="n">
        <v>31</v>
      </c>
      <c r="C20503" s="7" t="n">
        <v>1</v>
      </c>
      <c r="D20503" s="7" t="n">
        <v>0</v>
      </c>
      <c r="E20503" s="7" t="s">
        <v>1775</v>
      </c>
      <c r="F20503" s="7" t="n">
        <v>10</v>
      </c>
    </row>
    <row r="20504" spans="1:7">
      <c r="A20504" t="s">
        <v>4</v>
      </c>
      <c r="B20504" s="4" t="s">
        <v>5</v>
      </c>
      <c r="C20504" s="4" t="s">
        <v>13</v>
      </c>
      <c r="D20504" s="4" t="s">
        <v>13</v>
      </c>
      <c r="E20504" s="4" t="s">
        <v>6</v>
      </c>
      <c r="F20504" s="4" t="s">
        <v>10</v>
      </c>
    </row>
    <row r="20505" spans="1:7">
      <c r="A20505" t="n">
        <v>131213</v>
      </c>
      <c r="B20505" s="26" t="n">
        <v>31</v>
      </c>
      <c r="C20505" s="7" t="n">
        <v>1</v>
      </c>
      <c r="D20505" s="7" t="n">
        <v>0</v>
      </c>
      <c r="E20505" s="7" t="s">
        <v>1776</v>
      </c>
      <c r="F20505" s="7" t="n">
        <v>99</v>
      </c>
    </row>
    <row r="20506" spans="1:7">
      <c r="A20506" t="s">
        <v>4</v>
      </c>
      <c r="B20506" s="4" t="s">
        <v>5</v>
      </c>
      <c r="C20506" s="4" t="s">
        <v>13</v>
      </c>
      <c r="D20506" s="4" t="s">
        <v>13</v>
      </c>
      <c r="E20506" s="4" t="s">
        <v>13</v>
      </c>
      <c r="F20506" s="4" t="s">
        <v>10</v>
      </c>
      <c r="G20506" s="4" t="s">
        <v>10</v>
      </c>
      <c r="H20506" s="4" t="s">
        <v>13</v>
      </c>
    </row>
    <row r="20507" spans="1:7">
      <c r="A20507" t="n">
        <v>131235</v>
      </c>
      <c r="B20507" s="26" t="n">
        <v>31</v>
      </c>
      <c r="C20507" s="7" t="n">
        <v>2</v>
      </c>
      <c r="D20507" s="7" t="n">
        <v>0</v>
      </c>
      <c r="E20507" s="7" t="n">
        <v>1</v>
      </c>
      <c r="F20507" s="7" t="n">
        <v>65535</v>
      </c>
      <c r="G20507" s="7" t="n">
        <v>65535</v>
      </c>
      <c r="H20507" s="7" t="n">
        <v>0</v>
      </c>
    </row>
    <row r="20508" spans="1:7">
      <c r="A20508" t="s">
        <v>4</v>
      </c>
      <c r="B20508" s="4" t="s">
        <v>5</v>
      </c>
      <c r="C20508" s="4" t="s">
        <v>13</v>
      </c>
      <c r="D20508" s="4" t="s">
        <v>13</v>
      </c>
      <c r="E20508" s="4" t="s">
        <v>13</v>
      </c>
    </row>
    <row r="20509" spans="1:7">
      <c r="A20509" t="n">
        <v>131244</v>
      </c>
      <c r="B20509" s="26" t="n">
        <v>31</v>
      </c>
      <c r="C20509" s="7" t="n">
        <v>4</v>
      </c>
      <c r="D20509" s="7" t="n">
        <v>0</v>
      </c>
      <c r="E20509" s="7" t="n">
        <v>0</v>
      </c>
    </row>
    <row r="20510" spans="1:7">
      <c r="A20510" t="s">
        <v>4</v>
      </c>
      <c r="B20510" s="4" t="s">
        <v>5</v>
      </c>
      <c r="C20510" s="4" t="s">
        <v>13</v>
      </c>
      <c r="D20510" s="4" t="s">
        <v>13</v>
      </c>
      <c r="E20510" s="4" t="s">
        <v>13</v>
      </c>
      <c r="F20510" s="4" t="s">
        <v>13</v>
      </c>
      <c r="G20510" s="4" t="s">
        <v>10</v>
      </c>
      <c r="H20510" s="4" t="s">
        <v>84</v>
      </c>
      <c r="I20510" s="4" t="s">
        <v>10</v>
      </c>
      <c r="J20510" s="4" t="s">
        <v>84</v>
      </c>
      <c r="K20510" s="4" t="s">
        <v>84</v>
      </c>
    </row>
    <row r="20511" spans="1:7">
      <c r="A20511" t="n">
        <v>131248</v>
      </c>
      <c r="B20511" s="27" t="n">
        <v>6</v>
      </c>
      <c r="C20511" s="7" t="n">
        <v>35</v>
      </c>
      <c r="D20511" s="7" t="n">
        <v>0</v>
      </c>
      <c r="E20511" s="7" t="n">
        <v>1</v>
      </c>
      <c r="F20511" s="7" t="n">
        <v>2</v>
      </c>
      <c r="G20511" s="7" t="n">
        <v>10</v>
      </c>
      <c r="H20511" s="16" t="n">
        <f t="normal" ca="1">A20513</f>
        <v>0</v>
      </c>
      <c r="I20511" s="7" t="n">
        <v>99</v>
      </c>
      <c r="J20511" s="16" t="n">
        <f t="normal" ca="1">A20537</f>
        <v>0</v>
      </c>
      <c r="K20511" s="16" t="n">
        <f t="normal" ca="1">A20541</f>
        <v>0</v>
      </c>
    </row>
    <row r="20512" spans="1:7">
      <c r="A20512" t="s">
        <v>4</v>
      </c>
      <c r="B20512" s="4" t="s">
        <v>5</v>
      </c>
      <c r="C20512" s="4" t="s">
        <v>13</v>
      </c>
      <c r="D20512" s="4" t="s">
        <v>10</v>
      </c>
      <c r="E20512" s="4" t="s">
        <v>13</v>
      </c>
      <c r="F20512" s="4" t="s">
        <v>84</v>
      </c>
    </row>
    <row r="20513" spans="1:11">
      <c r="A20513" t="n">
        <v>131269</v>
      </c>
      <c r="B20513" s="15" t="n">
        <v>5</v>
      </c>
      <c r="C20513" s="7" t="n">
        <v>30</v>
      </c>
      <c r="D20513" s="7" t="n">
        <v>6</v>
      </c>
      <c r="E20513" s="7" t="n">
        <v>1</v>
      </c>
      <c r="F20513" s="16" t="n">
        <f t="normal" ca="1">A20535</f>
        <v>0</v>
      </c>
    </row>
    <row r="20514" spans="1:11">
      <c r="A20514" t="s">
        <v>4</v>
      </c>
      <c r="B20514" s="4" t="s">
        <v>5</v>
      </c>
      <c r="C20514" s="4" t="s">
        <v>13</v>
      </c>
    </row>
    <row r="20515" spans="1:11">
      <c r="A20515" t="n">
        <v>131278</v>
      </c>
      <c r="B20515" s="31" t="n">
        <v>64</v>
      </c>
      <c r="C20515" s="7" t="n">
        <v>2</v>
      </c>
    </row>
    <row r="20516" spans="1:11">
      <c r="A20516" t="s">
        <v>4</v>
      </c>
      <c r="B20516" s="4" t="s">
        <v>5</v>
      </c>
      <c r="C20516" s="4" t="s">
        <v>13</v>
      </c>
      <c r="D20516" s="4" t="s">
        <v>10</v>
      </c>
    </row>
    <row r="20517" spans="1:11">
      <c r="A20517" t="n">
        <v>131280</v>
      </c>
      <c r="B20517" s="31" t="n">
        <v>64</v>
      </c>
      <c r="C20517" s="7" t="n">
        <v>0</v>
      </c>
      <c r="D20517" s="7" t="n">
        <v>0</v>
      </c>
    </row>
    <row r="20518" spans="1:11">
      <c r="A20518" t="s">
        <v>4</v>
      </c>
      <c r="B20518" s="4" t="s">
        <v>5</v>
      </c>
      <c r="C20518" s="4" t="s">
        <v>13</v>
      </c>
      <c r="D20518" s="4" t="s">
        <v>10</v>
      </c>
    </row>
    <row r="20519" spans="1:11">
      <c r="A20519" t="n">
        <v>131284</v>
      </c>
      <c r="B20519" s="31" t="n">
        <v>64</v>
      </c>
      <c r="C20519" s="7" t="n">
        <v>0</v>
      </c>
      <c r="D20519" s="7" t="n">
        <v>1</v>
      </c>
    </row>
    <row r="20520" spans="1:11">
      <c r="A20520" t="s">
        <v>4</v>
      </c>
      <c r="B20520" s="4" t="s">
        <v>5</v>
      </c>
      <c r="C20520" s="4" t="s">
        <v>13</v>
      </c>
      <c r="D20520" s="4" t="s">
        <v>10</v>
      </c>
    </row>
    <row r="20521" spans="1:11">
      <c r="A20521" t="n">
        <v>131288</v>
      </c>
      <c r="B20521" s="31" t="n">
        <v>64</v>
      </c>
      <c r="C20521" s="7" t="n">
        <v>0</v>
      </c>
      <c r="D20521" s="7" t="n">
        <v>2</v>
      </c>
    </row>
    <row r="20522" spans="1:11">
      <c r="A20522" t="s">
        <v>4</v>
      </c>
      <c r="B20522" s="4" t="s">
        <v>5</v>
      </c>
      <c r="C20522" s="4" t="s">
        <v>13</v>
      </c>
      <c r="D20522" s="4" t="s">
        <v>10</v>
      </c>
    </row>
    <row r="20523" spans="1:11">
      <c r="A20523" t="n">
        <v>131292</v>
      </c>
      <c r="B20523" s="31" t="n">
        <v>64</v>
      </c>
      <c r="C20523" s="7" t="n">
        <v>0</v>
      </c>
      <c r="D20523" s="7" t="n">
        <v>3</v>
      </c>
    </row>
    <row r="20524" spans="1:11">
      <c r="A20524" t="s">
        <v>4</v>
      </c>
      <c r="B20524" s="4" t="s">
        <v>5</v>
      </c>
      <c r="C20524" s="4" t="s">
        <v>13</v>
      </c>
      <c r="D20524" s="4" t="s">
        <v>10</v>
      </c>
    </row>
    <row r="20525" spans="1:11">
      <c r="A20525" t="n">
        <v>131296</v>
      </c>
      <c r="B20525" s="31" t="n">
        <v>64</v>
      </c>
      <c r="C20525" s="7" t="n">
        <v>4</v>
      </c>
      <c r="D20525" s="7" t="n">
        <v>0</v>
      </c>
    </row>
    <row r="20526" spans="1:11">
      <c r="A20526" t="s">
        <v>4</v>
      </c>
      <c r="B20526" s="4" t="s">
        <v>5</v>
      </c>
      <c r="C20526" s="4" t="s">
        <v>10</v>
      </c>
      <c r="D20526" s="4" t="s">
        <v>13</v>
      </c>
      <c r="E20526" s="4" t="s">
        <v>13</v>
      </c>
      <c r="F20526" s="4" t="s">
        <v>6</v>
      </c>
    </row>
    <row r="20527" spans="1:11">
      <c r="A20527" t="n">
        <v>131300</v>
      </c>
      <c r="B20527" s="68" t="n">
        <v>20</v>
      </c>
      <c r="C20527" s="7" t="n">
        <v>65534</v>
      </c>
      <c r="D20527" s="7" t="n">
        <v>2</v>
      </c>
      <c r="E20527" s="7" t="n">
        <v>11</v>
      </c>
      <c r="F20527" s="7" t="s">
        <v>1777</v>
      </c>
    </row>
    <row r="20528" spans="1:11">
      <c r="A20528" t="s">
        <v>4</v>
      </c>
      <c r="B20528" s="4" t="s">
        <v>5</v>
      </c>
      <c r="C20528" s="4" t="s">
        <v>10</v>
      </c>
      <c r="D20528" s="4" t="s">
        <v>13</v>
      </c>
    </row>
    <row r="20529" spans="1:6">
      <c r="A20529" t="n">
        <v>131326</v>
      </c>
      <c r="B20529" s="69" t="n">
        <v>67</v>
      </c>
      <c r="C20529" s="7" t="n">
        <v>65534</v>
      </c>
      <c r="D20529" s="7" t="n">
        <v>2</v>
      </c>
    </row>
    <row r="20530" spans="1:6">
      <c r="A20530" t="s">
        <v>4</v>
      </c>
      <c r="B20530" s="4" t="s">
        <v>5</v>
      </c>
      <c r="C20530" s="4" t="s">
        <v>13</v>
      </c>
      <c r="D20530" s="4" t="s">
        <v>10</v>
      </c>
      <c r="E20530" s="4" t="s">
        <v>10</v>
      </c>
    </row>
    <row r="20531" spans="1:6">
      <c r="A20531" t="n">
        <v>131330</v>
      </c>
      <c r="B20531" s="23" t="n">
        <v>92</v>
      </c>
      <c r="C20531" s="7" t="n">
        <v>1</v>
      </c>
      <c r="D20531" s="7" t="n">
        <v>0</v>
      </c>
      <c r="E20531" s="7" t="n">
        <v>216</v>
      </c>
    </row>
    <row r="20532" spans="1:6">
      <c r="A20532" t="s">
        <v>4</v>
      </c>
      <c r="B20532" s="4" t="s">
        <v>5</v>
      </c>
      <c r="C20532" s="4" t="s">
        <v>13</v>
      </c>
      <c r="D20532" s="4" t="s">
        <v>10</v>
      </c>
    </row>
    <row r="20533" spans="1:6">
      <c r="A20533" t="n">
        <v>131336</v>
      </c>
      <c r="B20533" s="23" t="n">
        <v>92</v>
      </c>
      <c r="C20533" s="7" t="n">
        <v>5</v>
      </c>
      <c r="D20533" s="7" t="n">
        <v>0</v>
      </c>
    </row>
    <row r="20534" spans="1:6">
      <c r="A20534" t="s">
        <v>4</v>
      </c>
      <c r="B20534" s="4" t="s">
        <v>5</v>
      </c>
      <c r="C20534" s="4" t="s">
        <v>84</v>
      </c>
    </row>
    <row r="20535" spans="1:6">
      <c r="A20535" t="n">
        <v>131340</v>
      </c>
      <c r="B20535" s="29" t="n">
        <v>3</v>
      </c>
      <c r="C20535" s="16" t="n">
        <f t="normal" ca="1">A20545</f>
        <v>0</v>
      </c>
    </row>
    <row r="20536" spans="1:6">
      <c r="A20536" t="s">
        <v>4</v>
      </c>
      <c r="B20536" s="4" t="s">
        <v>5</v>
      </c>
      <c r="C20536" s="4" t="s">
        <v>10</v>
      </c>
    </row>
    <row r="20537" spans="1:6">
      <c r="A20537" t="n">
        <v>131345</v>
      </c>
      <c r="B20537" s="9" t="n">
        <v>12</v>
      </c>
      <c r="C20537" s="7" t="n">
        <v>6</v>
      </c>
    </row>
    <row r="20538" spans="1:6">
      <c r="A20538" t="s">
        <v>4</v>
      </c>
      <c r="B20538" s="4" t="s">
        <v>5</v>
      </c>
      <c r="C20538" s="4" t="s">
        <v>84</v>
      </c>
    </row>
    <row r="20539" spans="1:6">
      <c r="A20539" t="n">
        <v>131348</v>
      </c>
      <c r="B20539" s="29" t="n">
        <v>3</v>
      </c>
      <c r="C20539" s="16" t="n">
        <f t="normal" ca="1">A20545</f>
        <v>0</v>
      </c>
    </row>
    <row r="20540" spans="1:6">
      <c r="A20540" t="s">
        <v>4</v>
      </c>
      <c r="B20540" s="4" t="s">
        <v>5</v>
      </c>
      <c r="C20540" s="4" t="s">
        <v>13</v>
      </c>
      <c r="D20540" s="4" t="s">
        <v>13</v>
      </c>
      <c r="E20540" s="4" t="s">
        <v>9</v>
      </c>
      <c r="F20540" s="4" t="s">
        <v>13</v>
      </c>
      <c r="G20540" s="4" t="s">
        <v>13</v>
      </c>
    </row>
    <row r="20541" spans="1:6">
      <c r="A20541" t="n">
        <v>131353</v>
      </c>
      <c r="B20541" s="25" t="n">
        <v>18</v>
      </c>
      <c r="C20541" s="7" t="n">
        <v>0</v>
      </c>
      <c r="D20541" s="7" t="n">
        <v>0</v>
      </c>
      <c r="E20541" s="7" t="n">
        <v>-1</v>
      </c>
      <c r="F20541" s="7" t="n">
        <v>19</v>
      </c>
      <c r="G20541" s="7" t="n">
        <v>1</v>
      </c>
    </row>
    <row r="20542" spans="1:6">
      <c r="A20542" t="s">
        <v>4</v>
      </c>
      <c r="B20542" s="4" t="s">
        <v>5</v>
      </c>
      <c r="C20542" s="4" t="s">
        <v>84</v>
      </c>
    </row>
    <row r="20543" spans="1:6">
      <c r="A20543" t="n">
        <v>131362</v>
      </c>
      <c r="B20543" s="29" t="n">
        <v>3</v>
      </c>
      <c r="C20543" s="16" t="n">
        <f t="normal" ca="1">A20545</f>
        <v>0</v>
      </c>
    </row>
    <row r="20544" spans="1:6">
      <c r="A20544" t="s">
        <v>4</v>
      </c>
      <c r="B20544" s="4" t="s">
        <v>5</v>
      </c>
      <c r="C20544" s="4" t="s">
        <v>84</v>
      </c>
    </row>
    <row r="20545" spans="1:7">
      <c r="A20545" t="n">
        <v>131367</v>
      </c>
      <c r="B20545" s="29" t="n">
        <v>3</v>
      </c>
      <c r="C20545" s="16" t="n">
        <f t="normal" ca="1">A20499</f>
        <v>0</v>
      </c>
    </row>
    <row r="20546" spans="1:7">
      <c r="A20546" t="s">
        <v>4</v>
      </c>
      <c r="B20546" s="4" t="s">
        <v>5</v>
      </c>
      <c r="C20546" s="4" t="s">
        <v>13</v>
      </c>
      <c r="D20546" s="4" t="s">
        <v>13</v>
      </c>
    </row>
    <row r="20547" spans="1:7">
      <c r="A20547" t="n">
        <v>131372</v>
      </c>
      <c r="B20547" s="26" t="n">
        <v>31</v>
      </c>
      <c r="C20547" s="7" t="n">
        <v>3</v>
      </c>
      <c r="D20547" s="7" t="n">
        <v>0</v>
      </c>
    </row>
    <row r="20548" spans="1:7">
      <c r="A20548" t="s">
        <v>4</v>
      </c>
      <c r="B20548" s="4" t="s">
        <v>5</v>
      </c>
      <c r="C20548" s="4" t="s">
        <v>9</v>
      </c>
    </row>
    <row r="20549" spans="1:7">
      <c r="A20549" t="n">
        <v>131375</v>
      </c>
      <c r="B20549" s="35" t="n">
        <v>15</v>
      </c>
      <c r="C20549" s="7" t="n">
        <v>2</v>
      </c>
    </row>
    <row r="20550" spans="1:7">
      <c r="A20550" t="s">
        <v>4</v>
      </c>
      <c r="B20550" s="4" t="s">
        <v>5</v>
      </c>
      <c r="C20550" s="4" t="s">
        <v>13</v>
      </c>
    </row>
    <row r="20551" spans="1:7">
      <c r="A20551" t="n">
        <v>131380</v>
      </c>
      <c r="B20551" s="36" t="n">
        <v>23</v>
      </c>
      <c r="C20551" s="7" t="n">
        <v>10</v>
      </c>
    </row>
    <row r="20552" spans="1:7">
      <c r="A20552" t="s">
        <v>4</v>
      </c>
      <c r="B20552" s="4" t="s">
        <v>5</v>
      </c>
    </row>
    <row r="20553" spans="1:7">
      <c r="A20553" t="n">
        <v>131382</v>
      </c>
      <c r="B20553" s="5" t="n">
        <v>1</v>
      </c>
    </row>
    <row r="20554" spans="1:7" s="3" customFormat="1" customHeight="0">
      <c r="A20554" s="3" t="s">
        <v>2</v>
      </c>
      <c r="B20554" s="3" t="s">
        <v>1778</v>
      </c>
    </row>
    <row r="20555" spans="1:7">
      <c r="A20555" t="s">
        <v>4</v>
      </c>
      <c r="B20555" s="4" t="s">
        <v>5</v>
      </c>
      <c r="C20555" s="4" t="s">
        <v>13</v>
      </c>
      <c r="D20555" s="4" t="s">
        <v>10</v>
      </c>
    </row>
    <row r="20556" spans="1:7">
      <c r="A20556" t="n">
        <v>131384</v>
      </c>
      <c r="B20556" s="18" t="n">
        <v>22</v>
      </c>
      <c r="C20556" s="7" t="n">
        <v>0</v>
      </c>
      <c r="D20556" s="7" t="n">
        <v>0</v>
      </c>
    </row>
    <row r="20557" spans="1:7">
      <c r="A20557" t="s">
        <v>4</v>
      </c>
      <c r="B20557" s="4" t="s">
        <v>5</v>
      </c>
      <c r="C20557" s="4" t="s">
        <v>13</v>
      </c>
      <c r="D20557" s="4" t="s">
        <v>10</v>
      </c>
    </row>
    <row r="20558" spans="1:7">
      <c r="A20558" t="n">
        <v>131388</v>
      </c>
      <c r="B20558" s="39" t="n">
        <v>58</v>
      </c>
      <c r="C20558" s="7" t="n">
        <v>5</v>
      </c>
      <c r="D20558" s="7" t="n">
        <v>300</v>
      </c>
    </row>
    <row r="20559" spans="1:7">
      <c r="A20559" t="s">
        <v>4</v>
      </c>
      <c r="B20559" s="4" t="s">
        <v>5</v>
      </c>
      <c r="C20559" s="4" t="s">
        <v>69</v>
      </c>
      <c r="D20559" s="4" t="s">
        <v>10</v>
      </c>
    </row>
    <row r="20560" spans="1:7">
      <c r="A20560" t="n">
        <v>131392</v>
      </c>
      <c r="B20560" s="70" t="n">
        <v>103</v>
      </c>
      <c r="C20560" s="7" t="n">
        <v>0</v>
      </c>
      <c r="D20560" s="7" t="n">
        <v>300</v>
      </c>
    </row>
    <row r="20561" spans="1:4">
      <c r="A20561" t="s">
        <v>4</v>
      </c>
      <c r="B20561" s="4" t="s">
        <v>5</v>
      </c>
      <c r="C20561" s="4" t="s">
        <v>10</v>
      </c>
    </row>
    <row r="20562" spans="1:4">
      <c r="A20562" t="n">
        <v>131399</v>
      </c>
      <c r="B20562" s="53" t="n">
        <v>16</v>
      </c>
      <c r="C20562" s="7" t="n">
        <v>1</v>
      </c>
    </row>
    <row r="20563" spans="1:4">
      <c r="A20563" t="s">
        <v>4</v>
      </c>
      <c r="B20563" s="4" t="s">
        <v>5</v>
      </c>
      <c r="C20563" s="4" t="s">
        <v>13</v>
      </c>
      <c r="D20563" s="4" t="s">
        <v>10</v>
      </c>
    </row>
    <row r="20564" spans="1:4">
      <c r="A20564" t="n">
        <v>131402</v>
      </c>
      <c r="B20564" s="39" t="n">
        <v>58</v>
      </c>
      <c r="C20564" s="7" t="n">
        <v>10</v>
      </c>
      <c r="D20564" s="7" t="n">
        <v>300</v>
      </c>
    </row>
    <row r="20565" spans="1:4">
      <c r="A20565" t="s">
        <v>4</v>
      </c>
      <c r="B20565" s="4" t="s">
        <v>5</v>
      </c>
      <c r="C20565" s="4" t="s">
        <v>13</v>
      </c>
      <c r="D20565" s="4" t="s">
        <v>10</v>
      </c>
    </row>
    <row r="20566" spans="1:4">
      <c r="A20566" t="n">
        <v>131406</v>
      </c>
      <c r="B20566" s="39" t="n">
        <v>58</v>
      </c>
      <c r="C20566" s="7" t="n">
        <v>12</v>
      </c>
      <c r="D20566" s="7" t="n">
        <v>0</v>
      </c>
    </row>
    <row r="20567" spans="1:4">
      <c r="A20567" t="s">
        <v>4</v>
      </c>
      <c r="B20567" s="4" t="s">
        <v>5</v>
      </c>
      <c r="C20567" s="4" t="s">
        <v>13</v>
      </c>
      <c r="D20567" s="4" t="s">
        <v>10</v>
      </c>
      <c r="E20567" s="4" t="s">
        <v>10</v>
      </c>
      <c r="F20567" s="4" t="s">
        <v>13</v>
      </c>
    </row>
    <row r="20568" spans="1:4">
      <c r="A20568" t="n">
        <v>131410</v>
      </c>
      <c r="B20568" s="47" t="n">
        <v>25</v>
      </c>
      <c r="C20568" s="7" t="n">
        <v>1</v>
      </c>
      <c r="D20568" s="7" t="n">
        <v>160</v>
      </c>
      <c r="E20568" s="7" t="n">
        <v>350</v>
      </c>
      <c r="F20568" s="7" t="n">
        <v>1</v>
      </c>
    </row>
    <row r="20569" spans="1:4">
      <c r="A20569" t="s">
        <v>4</v>
      </c>
      <c r="B20569" s="4" t="s">
        <v>5</v>
      </c>
      <c r="C20569" s="4" t="s">
        <v>10</v>
      </c>
      <c r="D20569" s="4" t="s">
        <v>111</v>
      </c>
      <c r="E20569" s="4" t="s">
        <v>13</v>
      </c>
      <c r="F20569" s="4" t="s">
        <v>13</v>
      </c>
    </row>
    <row r="20570" spans="1:4">
      <c r="A20570" t="n">
        <v>131417</v>
      </c>
      <c r="B20570" s="32" t="n">
        <v>26</v>
      </c>
      <c r="C20570" s="7" t="n">
        <v>61456</v>
      </c>
      <c r="D20570" s="7" t="s">
        <v>1779</v>
      </c>
      <c r="E20570" s="7" t="n">
        <v>2</v>
      </c>
      <c r="F20570" s="7" t="n">
        <v>0</v>
      </c>
    </row>
    <row r="20571" spans="1:4">
      <c r="A20571" t="s">
        <v>4</v>
      </c>
      <c r="B20571" s="4" t="s">
        <v>5</v>
      </c>
    </row>
    <row r="20572" spans="1:4">
      <c r="A20572" t="n">
        <v>131453</v>
      </c>
      <c r="B20572" s="33" t="n">
        <v>28</v>
      </c>
    </row>
    <row r="20573" spans="1:4">
      <c r="A20573" t="s">
        <v>4</v>
      </c>
      <c r="B20573" s="4" t="s">
        <v>5</v>
      </c>
      <c r="C20573" s="4" t="s">
        <v>10</v>
      </c>
      <c r="D20573" s="4" t="s">
        <v>13</v>
      </c>
    </row>
    <row r="20574" spans="1:4">
      <c r="A20574" t="n">
        <v>131454</v>
      </c>
      <c r="B20574" s="71" t="n">
        <v>89</v>
      </c>
      <c r="C20574" s="7" t="n">
        <v>61456</v>
      </c>
      <c r="D20574" s="7" t="n">
        <v>1</v>
      </c>
    </row>
    <row r="20575" spans="1:4">
      <c r="A20575" t="s">
        <v>4</v>
      </c>
      <c r="B20575" s="4" t="s">
        <v>5</v>
      </c>
      <c r="C20575" s="4" t="s">
        <v>13</v>
      </c>
      <c r="D20575" s="4" t="s">
        <v>10</v>
      </c>
      <c r="E20575" s="4" t="s">
        <v>10</v>
      </c>
      <c r="F20575" s="4" t="s">
        <v>13</v>
      </c>
    </row>
    <row r="20576" spans="1:4">
      <c r="A20576" t="n">
        <v>131458</v>
      </c>
      <c r="B20576" s="47" t="n">
        <v>25</v>
      </c>
      <c r="C20576" s="7" t="n">
        <v>1</v>
      </c>
      <c r="D20576" s="7" t="n">
        <v>65535</v>
      </c>
      <c r="E20576" s="7" t="n">
        <v>65535</v>
      </c>
      <c r="F20576" s="7" t="n">
        <v>0</v>
      </c>
    </row>
    <row r="20577" spans="1:6">
      <c r="A20577" t="s">
        <v>4</v>
      </c>
      <c r="B20577" s="4" t="s">
        <v>5</v>
      </c>
      <c r="C20577" s="4" t="s">
        <v>13</v>
      </c>
      <c r="D20577" s="4" t="s">
        <v>10</v>
      </c>
      <c r="E20577" s="4" t="s">
        <v>10</v>
      </c>
      <c r="F20577" s="4" t="s">
        <v>13</v>
      </c>
    </row>
    <row r="20578" spans="1:6">
      <c r="A20578" t="n">
        <v>131465</v>
      </c>
      <c r="B20578" s="47" t="n">
        <v>25</v>
      </c>
      <c r="C20578" s="7" t="n">
        <v>1</v>
      </c>
      <c r="D20578" s="7" t="n">
        <v>60</v>
      </c>
      <c r="E20578" s="7" t="n">
        <v>420</v>
      </c>
      <c r="F20578" s="7" t="n">
        <v>1</v>
      </c>
    </row>
    <row r="20579" spans="1:6">
      <c r="A20579" t="s">
        <v>4</v>
      </c>
      <c r="B20579" s="4" t="s">
        <v>5</v>
      </c>
      <c r="C20579" s="4" t="s">
        <v>10</v>
      </c>
      <c r="D20579" s="4" t="s">
        <v>111</v>
      </c>
      <c r="E20579" s="4" t="s">
        <v>13</v>
      </c>
      <c r="F20579" s="4" t="s">
        <v>13</v>
      </c>
    </row>
    <row r="20580" spans="1:6">
      <c r="A20580" t="n">
        <v>131472</v>
      </c>
      <c r="B20580" s="32" t="n">
        <v>26</v>
      </c>
      <c r="C20580" s="7" t="n">
        <v>61456</v>
      </c>
      <c r="D20580" s="7" t="s">
        <v>1780</v>
      </c>
      <c r="E20580" s="7" t="n">
        <v>2</v>
      </c>
      <c r="F20580" s="7" t="n">
        <v>0</v>
      </c>
    </row>
    <row r="20581" spans="1:6">
      <c r="A20581" t="s">
        <v>4</v>
      </c>
      <c r="B20581" s="4" t="s">
        <v>5</v>
      </c>
    </row>
    <row r="20582" spans="1:6">
      <c r="A20582" t="n">
        <v>131508</v>
      </c>
      <c r="B20582" s="33" t="n">
        <v>28</v>
      </c>
    </row>
    <row r="20583" spans="1:6">
      <c r="A20583" t="s">
        <v>4</v>
      </c>
      <c r="B20583" s="4" t="s">
        <v>5</v>
      </c>
      <c r="C20583" s="4" t="s">
        <v>10</v>
      </c>
      <c r="D20583" s="4" t="s">
        <v>13</v>
      </c>
    </row>
    <row r="20584" spans="1:6">
      <c r="A20584" t="n">
        <v>131509</v>
      </c>
      <c r="B20584" s="71" t="n">
        <v>89</v>
      </c>
      <c r="C20584" s="7" t="n">
        <v>61456</v>
      </c>
      <c r="D20584" s="7" t="n">
        <v>1</v>
      </c>
    </row>
    <row r="20585" spans="1:6">
      <c r="A20585" t="s">
        <v>4</v>
      </c>
      <c r="B20585" s="4" t="s">
        <v>5</v>
      </c>
      <c r="C20585" s="4" t="s">
        <v>13</v>
      </c>
      <c r="D20585" s="4" t="s">
        <v>10</v>
      </c>
      <c r="E20585" s="4" t="s">
        <v>10</v>
      </c>
      <c r="F20585" s="4" t="s">
        <v>13</v>
      </c>
    </row>
    <row r="20586" spans="1:6">
      <c r="A20586" t="n">
        <v>131513</v>
      </c>
      <c r="B20586" s="47" t="n">
        <v>25</v>
      </c>
      <c r="C20586" s="7" t="n">
        <v>1</v>
      </c>
      <c r="D20586" s="7" t="n">
        <v>65535</v>
      </c>
      <c r="E20586" s="7" t="n">
        <v>65535</v>
      </c>
      <c r="F20586" s="7" t="n">
        <v>0</v>
      </c>
    </row>
    <row r="20587" spans="1:6">
      <c r="A20587" t="s">
        <v>4</v>
      </c>
      <c r="B20587" s="4" t="s">
        <v>5</v>
      </c>
      <c r="C20587" s="4" t="s">
        <v>13</v>
      </c>
      <c r="D20587" s="4" t="s">
        <v>10</v>
      </c>
      <c r="E20587" s="4" t="s">
        <v>10</v>
      </c>
      <c r="F20587" s="4" t="s">
        <v>13</v>
      </c>
    </row>
    <row r="20588" spans="1:6">
      <c r="A20588" t="n">
        <v>131520</v>
      </c>
      <c r="B20588" s="47" t="n">
        <v>25</v>
      </c>
      <c r="C20588" s="7" t="n">
        <v>1</v>
      </c>
      <c r="D20588" s="7" t="n">
        <v>260</v>
      </c>
      <c r="E20588" s="7" t="n">
        <v>280</v>
      </c>
      <c r="F20588" s="7" t="n">
        <v>1</v>
      </c>
    </row>
    <row r="20589" spans="1:6">
      <c r="A20589" t="s">
        <v>4</v>
      </c>
      <c r="B20589" s="4" t="s">
        <v>5</v>
      </c>
      <c r="C20589" s="4" t="s">
        <v>10</v>
      </c>
      <c r="D20589" s="4" t="s">
        <v>111</v>
      </c>
      <c r="E20589" s="4" t="s">
        <v>13</v>
      </c>
      <c r="F20589" s="4" t="s">
        <v>13</v>
      </c>
    </row>
    <row r="20590" spans="1:6">
      <c r="A20590" t="n">
        <v>131527</v>
      </c>
      <c r="B20590" s="32" t="n">
        <v>26</v>
      </c>
      <c r="C20590" s="7" t="n">
        <v>61456</v>
      </c>
      <c r="D20590" s="7" t="s">
        <v>1781</v>
      </c>
      <c r="E20590" s="7" t="n">
        <v>2</v>
      </c>
      <c r="F20590" s="7" t="n">
        <v>0</v>
      </c>
    </row>
    <row r="20591" spans="1:6">
      <c r="A20591" t="s">
        <v>4</v>
      </c>
      <c r="B20591" s="4" t="s">
        <v>5</v>
      </c>
    </row>
    <row r="20592" spans="1:6">
      <c r="A20592" t="n">
        <v>131563</v>
      </c>
      <c r="B20592" s="33" t="n">
        <v>28</v>
      </c>
    </row>
    <row r="20593" spans="1:6">
      <c r="A20593" t="s">
        <v>4</v>
      </c>
      <c r="B20593" s="4" t="s">
        <v>5</v>
      </c>
      <c r="C20593" s="4" t="s">
        <v>10</v>
      </c>
      <c r="D20593" s="4" t="s">
        <v>13</v>
      </c>
    </row>
    <row r="20594" spans="1:6">
      <c r="A20594" t="n">
        <v>131564</v>
      </c>
      <c r="B20594" s="71" t="n">
        <v>89</v>
      </c>
      <c r="C20594" s="7" t="n">
        <v>61456</v>
      </c>
      <c r="D20594" s="7" t="n">
        <v>1</v>
      </c>
    </row>
    <row r="20595" spans="1:6">
      <c r="A20595" t="s">
        <v>4</v>
      </c>
      <c r="B20595" s="4" t="s">
        <v>5</v>
      </c>
      <c r="C20595" s="4" t="s">
        <v>13</v>
      </c>
      <c r="D20595" s="4" t="s">
        <v>10</v>
      </c>
      <c r="E20595" s="4" t="s">
        <v>10</v>
      </c>
      <c r="F20595" s="4" t="s">
        <v>13</v>
      </c>
    </row>
    <row r="20596" spans="1:6">
      <c r="A20596" t="n">
        <v>131568</v>
      </c>
      <c r="B20596" s="47" t="n">
        <v>25</v>
      </c>
      <c r="C20596" s="7" t="n">
        <v>1</v>
      </c>
      <c r="D20596" s="7" t="n">
        <v>65535</v>
      </c>
      <c r="E20596" s="7" t="n">
        <v>65535</v>
      </c>
      <c r="F20596" s="7" t="n">
        <v>0</v>
      </c>
    </row>
    <row r="20597" spans="1:6">
      <c r="A20597" t="s">
        <v>4</v>
      </c>
      <c r="B20597" s="4" t="s">
        <v>5</v>
      </c>
      <c r="C20597" s="4" t="s">
        <v>13</v>
      </c>
      <c r="D20597" s="4" t="s">
        <v>10</v>
      </c>
      <c r="E20597" s="4" t="s">
        <v>10</v>
      </c>
      <c r="F20597" s="4" t="s">
        <v>13</v>
      </c>
    </row>
    <row r="20598" spans="1:6">
      <c r="A20598" t="n">
        <v>131575</v>
      </c>
      <c r="B20598" s="47" t="n">
        <v>25</v>
      </c>
      <c r="C20598" s="7" t="n">
        <v>1</v>
      </c>
      <c r="D20598" s="7" t="n">
        <v>60</v>
      </c>
      <c r="E20598" s="7" t="n">
        <v>280</v>
      </c>
      <c r="F20598" s="7" t="n">
        <v>1</v>
      </c>
    </row>
    <row r="20599" spans="1:6">
      <c r="A20599" t="s">
        <v>4</v>
      </c>
      <c r="B20599" s="4" t="s">
        <v>5</v>
      </c>
      <c r="C20599" s="4" t="s">
        <v>10</v>
      </c>
      <c r="D20599" s="4" t="s">
        <v>111</v>
      </c>
      <c r="E20599" s="4" t="s">
        <v>13</v>
      </c>
      <c r="F20599" s="4" t="s">
        <v>13</v>
      </c>
    </row>
    <row r="20600" spans="1:6">
      <c r="A20600" t="n">
        <v>131582</v>
      </c>
      <c r="B20600" s="32" t="n">
        <v>26</v>
      </c>
      <c r="C20600" s="7" t="n">
        <v>61456</v>
      </c>
      <c r="D20600" s="7" t="s">
        <v>1782</v>
      </c>
      <c r="E20600" s="7" t="n">
        <v>2</v>
      </c>
      <c r="F20600" s="7" t="n">
        <v>0</v>
      </c>
    </row>
    <row r="20601" spans="1:6">
      <c r="A20601" t="s">
        <v>4</v>
      </c>
      <c r="B20601" s="4" t="s">
        <v>5</v>
      </c>
    </row>
    <row r="20602" spans="1:6">
      <c r="A20602" t="n">
        <v>131618</v>
      </c>
      <c r="B20602" s="33" t="n">
        <v>28</v>
      </c>
    </row>
    <row r="20603" spans="1:6">
      <c r="A20603" t="s">
        <v>4</v>
      </c>
      <c r="B20603" s="4" t="s">
        <v>5</v>
      </c>
      <c r="C20603" s="4" t="s">
        <v>10</v>
      </c>
      <c r="D20603" s="4" t="s">
        <v>13</v>
      </c>
    </row>
    <row r="20604" spans="1:6">
      <c r="A20604" t="n">
        <v>131619</v>
      </c>
      <c r="B20604" s="71" t="n">
        <v>89</v>
      </c>
      <c r="C20604" s="7" t="n">
        <v>61456</v>
      </c>
      <c r="D20604" s="7" t="n">
        <v>1</v>
      </c>
    </row>
    <row r="20605" spans="1:6">
      <c r="A20605" t="s">
        <v>4</v>
      </c>
      <c r="B20605" s="4" t="s">
        <v>5</v>
      </c>
      <c r="C20605" s="4" t="s">
        <v>13</v>
      </c>
      <c r="D20605" s="4" t="s">
        <v>10</v>
      </c>
      <c r="E20605" s="4" t="s">
        <v>10</v>
      </c>
      <c r="F20605" s="4" t="s">
        <v>13</v>
      </c>
    </row>
    <row r="20606" spans="1:6">
      <c r="A20606" t="n">
        <v>131623</v>
      </c>
      <c r="B20606" s="47" t="n">
        <v>25</v>
      </c>
      <c r="C20606" s="7" t="n">
        <v>1</v>
      </c>
      <c r="D20606" s="7" t="n">
        <v>65535</v>
      </c>
      <c r="E20606" s="7" t="n">
        <v>65535</v>
      </c>
      <c r="F20606" s="7" t="n">
        <v>0</v>
      </c>
    </row>
    <row r="20607" spans="1:6">
      <c r="A20607" t="s">
        <v>4</v>
      </c>
      <c r="B20607" s="4" t="s">
        <v>5</v>
      </c>
      <c r="C20607" s="4" t="s">
        <v>13</v>
      </c>
      <c r="D20607" s="4" t="s">
        <v>10</v>
      </c>
      <c r="E20607" s="4" t="s">
        <v>10</v>
      </c>
      <c r="F20607" s="4" t="s">
        <v>13</v>
      </c>
    </row>
    <row r="20608" spans="1:6">
      <c r="A20608" t="n">
        <v>131630</v>
      </c>
      <c r="B20608" s="47" t="n">
        <v>25</v>
      </c>
      <c r="C20608" s="7" t="n">
        <v>1</v>
      </c>
      <c r="D20608" s="7" t="n">
        <v>160</v>
      </c>
      <c r="E20608" s="7" t="n">
        <v>350</v>
      </c>
      <c r="F20608" s="7" t="n">
        <v>2</v>
      </c>
    </row>
    <row r="20609" spans="1:6">
      <c r="A20609" t="s">
        <v>4</v>
      </c>
      <c r="B20609" s="4" t="s">
        <v>5</v>
      </c>
      <c r="C20609" s="4" t="s">
        <v>10</v>
      </c>
      <c r="D20609" s="4" t="s">
        <v>111</v>
      </c>
      <c r="E20609" s="4" t="s">
        <v>13</v>
      </c>
      <c r="F20609" s="4" t="s">
        <v>13</v>
      </c>
    </row>
    <row r="20610" spans="1:6">
      <c r="A20610" t="n">
        <v>131637</v>
      </c>
      <c r="B20610" s="32" t="n">
        <v>26</v>
      </c>
      <c r="C20610" s="7" t="n">
        <v>61456</v>
      </c>
      <c r="D20610" s="7" t="s">
        <v>1783</v>
      </c>
      <c r="E20610" s="7" t="n">
        <v>2</v>
      </c>
      <c r="F20610" s="7" t="n">
        <v>0</v>
      </c>
    </row>
    <row r="20611" spans="1:6">
      <c r="A20611" t="s">
        <v>4</v>
      </c>
      <c r="B20611" s="4" t="s">
        <v>5</v>
      </c>
    </row>
    <row r="20612" spans="1:6">
      <c r="A20612" t="n">
        <v>131674</v>
      </c>
      <c r="B20612" s="33" t="n">
        <v>28</v>
      </c>
    </row>
    <row r="20613" spans="1:6">
      <c r="A20613" t="s">
        <v>4</v>
      </c>
      <c r="B20613" s="4" t="s">
        <v>5</v>
      </c>
      <c r="C20613" s="4" t="s">
        <v>10</v>
      </c>
      <c r="D20613" s="4" t="s">
        <v>13</v>
      </c>
    </row>
    <row r="20614" spans="1:6">
      <c r="A20614" t="n">
        <v>131675</v>
      </c>
      <c r="B20614" s="71" t="n">
        <v>89</v>
      </c>
      <c r="C20614" s="7" t="n">
        <v>61456</v>
      </c>
      <c r="D20614" s="7" t="n">
        <v>1</v>
      </c>
    </row>
    <row r="20615" spans="1:6">
      <c r="A20615" t="s">
        <v>4</v>
      </c>
      <c r="B20615" s="4" t="s">
        <v>5</v>
      </c>
      <c r="C20615" s="4" t="s">
        <v>13</v>
      </c>
      <c r="D20615" s="4" t="s">
        <v>10</v>
      </c>
      <c r="E20615" s="4" t="s">
        <v>10</v>
      </c>
      <c r="F20615" s="4" t="s">
        <v>13</v>
      </c>
    </row>
    <row r="20616" spans="1:6">
      <c r="A20616" t="n">
        <v>131679</v>
      </c>
      <c r="B20616" s="47" t="n">
        <v>25</v>
      </c>
      <c r="C20616" s="7" t="n">
        <v>1</v>
      </c>
      <c r="D20616" s="7" t="n">
        <v>65535</v>
      </c>
      <c r="E20616" s="7" t="n">
        <v>65535</v>
      </c>
      <c r="F20616" s="7" t="n">
        <v>0</v>
      </c>
    </row>
    <row r="20617" spans="1:6">
      <c r="A20617" t="s">
        <v>4</v>
      </c>
      <c r="B20617" s="4" t="s">
        <v>5</v>
      </c>
      <c r="C20617" s="4" t="s">
        <v>13</v>
      </c>
      <c r="D20617" s="4" t="s">
        <v>10</v>
      </c>
      <c r="E20617" s="4" t="s">
        <v>10</v>
      </c>
      <c r="F20617" s="4" t="s">
        <v>13</v>
      </c>
    </row>
    <row r="20618" spans="1:6">
      <c r="A20618" t="n">
        <v>131686</v>
      </c>
      <c r="B20618" s="47" t="n">
        <v>25</v>
      </c>
      <c r="C20618" s="7" t="n">
        <v>1</v>
      </c>
      <c r="D20618" s="7" t="n">
        <v>60</v>
      </c>
      <c r="E20618" s="7" t="n">
        <v>420</v>
      </c>
      <c r="F20618" s="7" t="n">
        <v>2</v>
      </c>
    </row>
    <row r="20619" spans="1:6">
      <c r="A20619" t="s">
        <v>4</v>
      </c>
      <c r="B20619" s="4" t="s">
        <v>5</v>
      </c>
      <c r="C20619" s="4" t="s">
        <v>10</v>
      </c>
      <c r="D20619" s="4" t="s">
        <v>111</v>
      </c>
      <c r="E20619" s="4" t="s">
        <v>13</v>
      </c>
      <c r="F20619" s="4" t="s">
        <v>13</v>
      </c>
    </row>
    <row r="20620" spans="1:6">
      <c r="A20620" t="n">
        <v>131693</v>
      </c>
      <c r="B20620" s="32" t="n">
        <v>26</v>
      </c>
      <c r="C20620" s="7" t="n">
        <v>61456</v>
      </c>
      <c r="D20620" s="7" t="s">
        <v>1784</v>
      </c>
      <c r="E20620" s="7" t="n">
        <v>2</v>
      </c>
      <c r="F20620" s="7" t="n">
        <v>0</v>
      </c>
    </row>
    <row r="20621" spans="1:6">
      <c r="A20621" t="s">
        <v>4</v>
      </c>
      <c r="B20621" s="4" t="s">
        <v>5</v>
      </c>
    </row>
    <row r="20622" spans="1:6">
      <c r="A20622" t="n">
        <v>131730</v>
      </c>
      <c r="B20622" s="33" t="n">
        <v>28</v>
      </c>
    </row>
    <row r="20623" spans="1:6">
      <c r="A20623" t="s">
        <v>4</v>
      </c>
      <c r="B20623" s="4" t="s">
        <v>5</v>
      </c>
      <c r="C20623" s="4" t="s">
        <v>10</v>
      </c>
      <c r="D20623" s="4" t="s">
        <v>13</v>
      </c>
    </row>
    <row r="20624" spans="1:6">
      <c r="A20624" t="n">
        <v>131731</v>
      </c>
      <c r="B20624" s="71" t="n">
        <v>89</v>
      </c>
      <c r="C20624" s="7" t="n">
        <v>61456</v>
      </c>
      <c r="D20624" s="7" t="n">
        <v>1</v>
      </c>
    </row>
    <row r="20625" spans="1:6">
      <c r="A20625" t="s">
        <v>4</v>
      </c>
      <c r="B20625" s="4" t="s">
        <v>5</v>
      </c>
      <c r="C20625" s="4" t="s">
        <v>13</v>
      </c>
      <c r="D20625" s="4" t="s">
        <v>10</v>
      </c>
      <c r="E20625" s="4" t="s">
        <v>10</v>
      </c>
      <c r="F20625" s="4" t="s">
        <v>13</v>
      </c>
    </row>
    <row r="20626" spans="1:6">
      <c r="A20626" t="n">
        <v>131735</v>
      </c>
      <c r="B20626" s="47" t="n">
        <v>25</v>
      </c>
      <c r="C20626" s="7" t="n">
        <v>1</v>
      </c>
      <c r="D20626" s="7" t="n">
        <v>65535</v>
      </c>
      <c r="E20626" s="7" t="n">
        <v>65535</v>
      </c>
      <c r="F20626" s="7" t="n">
        <v>0</v>
      </c>
    </row>
    <row r="20627" spans="1:6">
      <c r="A20627" t="s">
        <v>4</v>
      </c>
      <c r="B20627" s="4" t="s">
        <v>5</v>
      </c>
      <c r="C20627" s="4" t="s">
        <v>13</v>
      </c>
      <c r="D20627" s="4" t="s">
        <v>10</v>
      </c>
      <c r="E20627" s="4" t="s">
        <v>10</v>
      </c>
      <c r="F20627" s="4" t="s">
        <v>13</v>
      </c>
    </row>
    <row r="20628" spans="1:6">
      <c r="A20628" t="n">
        <v>131742</v>
      </c>
      <c r="B20628" s="47" t="n">
        <v>25</v>
      </c>
      <c r="C20628" s="7" t="n">
        <v>1</v>
      </c>
      <c r="D20628" s="7" t="n">
        <v>260</v>
      </c>
      <c r="E20628" s="7" t="n">
        <v>280</v>
      </c>
      <c r="F20628" s="7" t="n">
        <v>2</v>
      </c>
    </row>
    <row r="20629" spans="1:6">
      <c r="A20629" t="s">
        <v>4</v>
      </c>
      <c r="B20629" s="4" t="s">
        <v>5</v>
      </c>
      <c r="C20629" s="4" t="s">
        <v>10</v>
      </c>
      <c r="D20629" s="4" t="s">
        <v>111</v>
      </c>
      <c r="E20629" s="4" t="s">
        <v>13</v>
      </c>
      <c r="F20629" s="4" t="s">
        <v>13</v>
      </c>
    </row>
    <row r="20630" spans="1:6">
      <c r="A20630" t="n">
        <v>131749</v>
      </c>
      <c r="B20630" s="32" t="n">
        <v>26</v>
      </c>
      <c r="C20630" s="7" t="n">
        <v>61456</v>
      </c>
      <c r="D20630" s="7" t="s">
        <v>1785</v>
      </c>
      <c r="E20630" s="7" t="n">
        <v>2</v>
      </c>
      <c r="F20630" s="7" t="n">
        <v>0</v>
      </c>
    </row>
    <row r="20631" spans="1:6">
      <c r="A20631" t="s">
        <v>4</v>
      </c>
      <c r="B20631" s="4" t="s">
        <v>5</v>
      </c>
    </row>
    <row r="20632" spans="1:6">
      <c r="A20632" t="n">
        <v>131786</v>
      </c>
      <c r="B20632" s="33" t="n">
        <v>28</v>
      </c>
    </row>
    <row r="20633" spans="1:6">
      <c r="A20633" t="s">
        <v>4</v>
      </c>
      <c r="B20633" s="4" t="s">
        <v>5</v>
      </c>
      <c r="C20633" s="4" t="s">
        <v>10</v>
      </c>
      <c r="D20633" s="4" t="s">
        <v>13</v>
      </c>
    </row>
    <row r="20634" spans="1:6">
      <c r="A20634" t="n">
        <v>131787</v>
      </c>
      <c r="B20634" s="71" t="n">
        <v>89</v>
      </c>
      <c r="C20634" s="7" t="n">
        <v>61456</v>
      </c>
      <c r="D20634" s="7" t="n">
        <v>1</v>
      </c>
    </row>
    <row r="20635" spans="1:6">
      <c r="A20635" t="s">
        <v>4</v>
      </c>
      <c r="B20635" s="4" t="s">
        <v>5</v>
      </c>
      <c r="C20635" s="4" t="s">
        <v>13</v>
      </c>
      <c r="D20635" s="4" t="s">
        <v>10</v>
      </c>
      <c r="E20635" s="4" t="s">
        <v>10</v>
      </c>
      <c r="F20635" s="4" t="s">
        <v>13</v>
      </c>
    </row>
    <row r="20636" spans="1:6">
      <c r="A20636" t="n">
        <v>131791</v>
      </c>
      <c r="B20636" s="47" t="n">
        <v>25</v>
      </c>
      <c r="C20636" s="7" t="n">
        <v>1</v>
      </c>
      <c r="D20636" s="7" t="n">
        <v>65535</v>
      </c>
      <c r="E20636" s="7" t="n">
        <v>65535</v>
      </c>
      <c r="F20636" s="7" t="n">
        <v>0</v>
      </c>
    </row>
    <row r="20637" spans="1:6">
      <c r="A20637" t="s">
        <v>4</v>
      </c>
      <c r="B20637" s="4" t="s">
        <v>5</v>
      </c>
      <c r="C20637" s="4" t="s">
        <v>13</v>
      </c>
      <c r="D20637" s="4" t="s">
        <v>10</v>
      </c>
      <c r="E20637" s="4" t="s">
        <v>10</v>
      </c>
      <c r="F20637" s="4" t="s">
        <v>13</v>
      </c>
    </row>
    <row r="20638" spans="1:6">
      <c r="A20638" t="n">
        <v>131798</v>
      </c>
      <c r="B20638" s="47" t="n">
        <v>25</v>
      </c>
      <c r="C20638" s="7" t="n">
        <v>1</v>
      </c>
      <c r="D20638" s="7" t="n">
        <v>60</v>
      </c>
      <c r="E20638" s="7" t="n">
        <v>280</v>
      </c>
      <c r="F20638" s="7" t="n">
        <v>2</v>
      </c>
    </row>
    <row r="20639" spans="1:6">
      <c r="A20639" t="s">
        <v>4</v>
      </c>
      <c r="B20639" s="4" t="s">
        <v>5</v>
      </c>
      <c r="C20639" s="4" t="s">
        <v>10</v>
      </c>
      <c r="D20639" s="4" t="s">
        <v>111</v>
      </c>
      <c r="E20639" s="4" t="s">
        <v>13</v>
      </c>
      <c r="F20639" s="4" t="s">
        <v>13</v>
      </c>
    </row>
    <row r="20640" spans="1:6">
      <c r="A20640" t="n">
        <v>131805</v>
      </c>
      <c r="B20640" s="32" t="n">
        <v>26</v>
      </c>
      <c r="C20640" s="7" t="n">
        <v>61456</v>
      </c>
      <c r="D20640" s="7" t="s">
        <v>1786</v>
      </c>
      <c r="E20640" s="7" t="n">
        <v>2</v>
      </c>
      <c r="F20640" s="7" t="n">
        <v>0</v>
      </c>
    </row>
    <row r="20641" spans="1:6">
      <c r="A20641" t="s">
        <v>4</v>
      </c>
      <c r="B20641" s="4" t="s">
        <v>5</v>
      </c>
    </row>
    <row r="20642" spans="1:6">
      <c r="A20642" t="n">
        <v>131842</v>
      </c>
      <c r="B20642" s="33" t="n">
        <v>28</v>
      </c>
    </row>
    <row r="20643" spans="1:6">
      <c r="A20643" t="s">
        <v>4</v>
      </c>
      <c r="B20643" s="4" t="s">
        <v>5</v>
      </c>
      <c r="C20643" s="4" t="s">
        <v>10</v>
      </c>
      <c r="D20643" s="4" t="s">
        <v>13</v>
      </c>
    </row>
    <row r="20644" spans="1:6">
      <c r="A20644" t="n">
        <v>131843</v>
      </c>
      <c r="B20644" s="71" t="n">
        <v>89</v>
      </c>
      <c r="C20644" s="7" t="n">
        <v>61456</v>
      </c>
      <c r="D20644" s="7" t="n">
        <v>1</v>
      </c>
    </row>
    <row r="20645" spans="1:6">
      <c r="A20645" t="s">
        <v>4</v>
      </c>
      <c r="B20645" s="4" t="s">
        <v>5</v>
      </c>
      <c r="C20645" s="4" t="s">
        <v>13</v>
      </c>
      <c r="D20645" s="4" t="s">
        <v>10</v>
      </c>
      <c r="E20645" s="4" t="s">
        <v>10</v>
      </c>
      <c r="F20645" s="4" t="s">
        <v>13</v>
      </c>
    </row>
    <row r="20646" spans="1:6">
      <c r="A20646" t="n">
        <v>131847</v>
      </c>
      <c r="B20646" s="47" t="n">
        <v>25</v>
      </c>
      <c r="C20646" s="7" t="n">
        <v>1</v>
      </c>
      <c r="D20646" s="7" t="n">
        <v>65535</v>
      </c>
      <c r="E20646" s="7" t="n">
        <v>65535</v>
      </c>
      <c r="F20646" s="7" t="n">
        <v>0</v>
      </c>
    </row>
    <row r="20647" spans="1:6">
      <c r="A20647" t="s">
        <v>4</v>
      </c>
      <c r="B20647" s="4" t="s">
        <v>5</v>
      </c>
      <c r="C20647" s="4" t="s">
        <v>13</v>
      </c>
      <c r="D20647" s="4" t="s">
        <v>10</v>
      </c>
      <c r="E20647" s="4" t="s">
        <v>10</v>
      </c>
      <c r="F20647" s="4" t="s">
        <v>13</v>
      </c>
    </row>
    <row r="20648" spans="1:6">
      <c r="A20648" t="n">
        <v>131854</v>
      </c>
      <c r="B20648" s="47" t="n">
        <v>25</v>
      </c>
      <c r="C20648" s="7" t="n">
        <v>1</v>
      </c>
      <c r="D20648" s="7" t="n">
        <v>160</v>
      </c>
      <c r="E20648" s="7" t="n">
        <v>570</v>
      </c>
      <c r="F20648" s="7" t="n">
        <v>1</v>
      </c>
    </row>
    <row r="20649" spans="1:6">
      <c r="A20649" t="s">
        <v>4</v>
      </c>
      <c r="B20649" s="4" t="s">
        <v>5</v>
      </c>
      <c r="C20649" s="4" t="s">
        <v>10</v>
      </c>
      <c r="D20649" s="4" t="s">
        <v>111</v>
      </c>
      <c r="E20649" s="4" t="s">
        <v>13</v>
      </c>
      <c r="F20649" s="4" t="s">
        <v>13</v>
      </c>
    </row>
    <row r="20650" spans="1:6">
      <c r="A20650" t="n">
        <v>131861</v>
      </c>
      <c r="B20650" s="32" t="n">
        <v>26</v>
      </c>
      <c r="C20650" s="7" t="n">
        <v>61456</v>
      </c>
      <c r="D20650" s="7" t="s">
        <v>1787</v>
      </c>
      <c r="E20650" s="7" t="n">
        <v>2</v>
      </c>
      <c r="F20650" s="7" t="n">
        <v>0</v>
      </c>
    </row>
    <row r="20651" spans="1:6">
      <c r="A20651" t="s">
        <v>4</v>
      </c>
      <c r="B20651" s="4" t="s">
        <v>5</v>
      </c>
    </row>
    <row r="20652" spans="1:6">
      <c r="A20652" t="n">
        <v>131897</v>
      </c>
      <c r="B20652" s="33" t="n">
        <v>28</v>
      </c>
    </row>
    <row r="20653" spans="1:6">
      <c r="A20653" t="s">
        <v>4</v>
      </c>
      <c r="B20653" s="4" t="s">
        <v>5</v>
      </c>
      <c r="C20653" s="4" t="s">
        <v>10</v>
      </c>
      <c r="D20653" s="4" t="s">
        <v>13</v>
      </c>
    </row>
    <row r="20654" spans="1:6">
      <c r="A20654" t="n">
        <v>131898</v>
      </c>
      <c r="B20654" s="71" t="n">
        <v>89</v>
      </c>
      <c r="C20654" s="7" t="n">
        <v>61456</v>
      </c>
      <c r="D20654" s="7" t="n">
        <v>1</v>
      </c>
    </row>
    <row r="20655" spans="1:6">
      <c r="A20655" t="s">
        <v>4</v>
      </c>
      <c r="B20655" s="4" t="s">
        <v>5</v>
      </c>
      <c r="C20655" s="4" t="s">
        <v>13</v>
      </c>
      <c r="D20655" s="4" t="s">
        <v>10</v>
      </c>
      <c r="E20655" s="4" t="s">
        <v>10</v>
      </c>
      <c r="F20655" s="4" t="s">
        <v>13</v>
      </c>
    </row>
    <row r="20656" spans="1:6">
      <c r="A20656" t="n">
        <v>131902</v>
      </c>
      <c r="B20656" s="47" t="n">
        <v>25</v>
      </c>
      <c r="C20656" s="7" t="n">
        <v>1</v>
      </c>
      <c r="D20656" s="7" t="n">
        <v>65535</v>
      </c>
      <c r="E20656" s="7" t="n">
        <v>65535</v>
      </c>
      <c r="F20656" s="7" t="n">
        <v>0</v>
      </c>
    </row>
    <row r="20657" spans="1:6">
      <c r="A20657" t="s">
        <v>4</v>
      </c>
      <c r="B20657" s="4" t="s">
        <v>5</v>
      </c>
      <c r="C20657" s="4" t="s">
        <v>13</v>
      </c>
      <c r="D20657" s="4" t="s">
        <v>10</v>
      </c>
      <c r="E20657" s="4" t="s">
        <v>10</v>
      </c>
      <c r="F20657" s="4" t="s">
        <v>13</v>
      </c>
    </row>
    <row r="20658" spans="1:6">
      <c r="A20658" t="n">
        <v>131909</v>
      </c>
      <c r="B20658" s="47" t="n">
        <v>25</v>
      </c>
      <c r="C20658" s="7" t="n">
        <v>1</v>
      </c>
      <c r="D20658" s="7" t="n">
        <v>60</v>
      </c>
      <c r="E20658" s="7" t="n">
        <v>500</v>
      </c>
      <c r="F20658" s="7" t="n">
        <v>1</v>
      </c>
    </row>
    <row r="20659" spans="1:6">
      <c r="A20659" t="s">
        <v>4</v>
      </c>
      <c r="B20659" s="4" t="s">
        <v>5</v>
      </c>
      <c r="C20659" s="4" t="s">
        <v>10</v>
      </c>
      <c r="D20659" s="4" t="s">
        <v>111</v>
      </c>
      <c r="E20659" s="4" t="s">
        <v>13</v>
      </c>
      <c r="F20659" s="4" t="s">
        <v>13</v>
      </c>
    </row>
    <row r="20660" spans="1:6">
      <c r="A20660" t="n">
        <v>131916</v>
      </c>
      <c r="B20660" s="32" t="n">
        <v>26</v>
      </c>
      <c r="C20660" s="7" t="n">
        <v>61456</v>
      </c>
      <c r="D20660" s="7" t="s">
        <v>1788</v>
      </c>
      <c r="E20660" s="7" t="n">
        <v>2</v>
      </c>
      <c r="F20660" s="7" t="n">
        <v>0</v>
      </c>
    </row>
    <row r="20661" spans="1:6">
      <c r="A20661" t="s">
        <v>4</v>
      </c>
      <c r="B20661" s="4" t="s">
        <v>5</v>
      </c>
    </row>
    <row r="20662" spans="1:6">
      <c r="A20662" t="n">
        <v>131952</v>
      </c>
      <c r="B20662" s="33" t="n">
        <v>28</v>
      </c>
    </row>
    <row r="20663" spans="1:6">
      <c r="A20663" t="s">
        <v>4</v>
      </c>
      <c r="B20663" s="4" t="s">
        <v>5</v>
      </c>
      <c r="C20663" s="4" t="s">
        <v>10</v>
      </c>
      <c r="D20663" s="4" t="s">
        <v>13</v>
      </c>
    </row>
    <row r="20664" spans="1:6">
      <c r="A20664" t="n">
        <v>131953</v>
      </c>
      <c r="B20664" s="71" t="n">
        <v>89</v>
      </c>
      <c r="C20664" s="7" t="n">
        <v>61456</v>
      </c>
      <c r="D20664" s="7" t="n">
        <v>1</v>
      </c>
    </row>
    <row r="20665" spans="1:6">
      <c r="A20665" t="s">
        <v>4</v>
      </c>
      <c r="B20665" s="4" t="s">
        <v>5</v>
      </c>
      <c r="C20665" s="4" t="s">
        <v>13</v>
      </c>
      <c r="D20665" s="4" t="s">
        <v>10</v>
      </c>
      <c r="E20665" s="4" t="s">
        <v>10</v>
      </c>
      <c r="F20665" s="4" t="s">
        <v>13</v>
      </c>
    </row>
    <row r="20666" spans="1:6">
      <c r="A20666" t="n">
        <v>131957</v>
      </c>
      <c r="B20666" s="47" t="n">
        <v>25</v>
      </c>
      <c r="C20666" s="7" t="n">
        <v>1</v>
      </c>
      <c r="D20666" s="7" t="n">
        <v>65535</v>
      </c>
      <c r="E20666" s="7" t="n">
        <v>65535</v>
      </c>
      <c r="F20666" s="7" t="n">
        <v>0</v>
      </c>
    </row>
    <row r="20667" spans="1:6">
      <c r="A20667" t="s">
        <v>4</v>
      </c>
      <c r="B20667" s="4" t="s">
        <v>5</v>
      </c>
      <c r="C20667" s="4" t="s">
        <v>13</v>
      </c>
      <c r="D20667" s="4" t="s">
        <v>10</v>
      </c>
      <c r="E20667" s="4" t="s">
        <v>10</v>
      </c>
      <c r="F20667" s="4" t="s">
        <v>13</v>
      </c>
    </row>
    <row r="20668" spans="1:6">
      <c r="A20668" t="n">
        <v>131964</v>
      </c>
      <c r="B20668" s="47" t="n">
        <v>25</v>
      </c>
      <c r="C20668" s="7" t="n">
        <v>1</v>
      </c>
      <c r="D20668" s="7" t="n">
        <v>260</v>
      </c>
      <c r="E20668" s="7" t="n">
        <v>640</v>
      </c>
      <c r="F20668" s="7" t="n">
        <v>1</v>
      </c>
    </row>
    <row r="20669" spans="1:6">
      <c r="A20669" t="s">
        <v>4</v>
      </c>
      <c r="B20669" s="4" t="s">
        <v>5</v>
      </c>
      <c r="C20669" s="4" t="s">
        <v>10</v>
      </c>
      <c r="D20669" s="4" t="s">
        <v>111</v>
      </c>
      <c r="E20669" s="4" t="s">
        <v>13</v>
      </c>
      <c r="F20669" s="4" t="s">
        <v>13</v>
      </c>
    </row>
    <row r="20670" spans="1:6">
      <c r="A20670" t="n">
        <v>131971</v>
      </c>
      <c r="B20670" s="32" t="n">
        <v>26</v>
      </c>
      <c r="C20670" s="7" t="n">
        <v>61456</v>
      </c>
      <c r="D20670" s="7" t="s">
        <v>1789</v>
      </c>
      <c r="E20670" s="7" t="n">
        <v>2</v>
      </c>
      <c r="F20670" s="7" t="n">
        <v>0</v>
      </c>
    </row>
    <row r="20671" spans="1:6">
      <c r="A20671" t="s">
        <v>4</v>
      </c>
      <c r="B20671" s="4" t="s">
        <v>5</v>
      </c>
    </row>
    <row r="20672" spans="1:6">
      <c r="A20672" t="n">
        <v>132007</v>
      </c>
      <c r="B20672" s="33" t="n">
        <v>28</v>
      </c>
    </row>
    <row r="20673" spans="1:6">
      <c r="A20673" t="s">
        <v>4</v>
      </c>
      <c r="B20673" s="4" t="s">
        <v>5</v>
      </c>
      <c r="C20673" s="4" t="s">
        <v>10</v>
      </c>
      <c r="D20673" s="4" t="s">
        <v>13</v>
      </c>
    </row>
    <row r="20674" spans="1:6">
      <c r="A20674" t="n">
        <v>132008</v>
      </c>
      <c r="B20674" s="71" t="n">
        <v>89</v>
      </c>
      <c r="C20674" s="7" t="n">
        <v>61456</v>
      </c>
      <c r="D20674" s="7" t="n">
        <v>1</v>
      </c>
    </row>
    <row r="20675" spans="1:6">
      <c r="A20675" t="s">
        <v>4</v>
      </c>
      <c r="B20675" s="4" t="s">
        <v>5</v>
      </c>
      <c r="C20675" s="4" t="s">
        <v>13</v>
      </c>
      <c r="D20675" s="4" t="s">
        <v>10</v>
      </c>
      <c r="E20675" s="4" t="s">
        <v>10</v>
      </c>
      <c r="F20675" s="4" t="s">
        <v>13</v>
      </c>
    </row>
    <row r="20676" spans="1:6">
      <c r="A20676" t="n">
        <v>132012</v>
      </c>
      <c r="B20676" s="47" t="n">
        <v>25</v>
      </c>
      <c r="C20676" s="7" t="n">
        <v>1</v>
      </c>
      <c r="D20676" s="7" t="n">
        <v>65535</v>
      </c>
      <c r="E20676" s="7" t="n">
        <v>65535</v>
      </c>
      <c r="F20676" s="7" t="n">
        <v>0</v>
      </c>
    </row>
    <row r="20677" spans="1:6">
      <c r="A20677" t="s">
        <v>4</v>
      </c>
      <c r="B20677" s="4" t="s">
        <v>5</v>
      </c>
      <c r="C20677" s="4" t="s">
        <v>13</v>
      </c>
      <c r="D20677" s="4" t="s">
        <v>10</v>
      </c>
      <c r="E20677" s="4" t="s">
        <v>10</v>
      </c>
      <c r="F20677" s="4" t="s">
        <v>13</v>
      </c>
    </row>
    <row r="20678" spans="1:6">
      <c r="A20678" t="n">
        <v>132019</v>
      </c>
      <c r="B20678" s="47" t="n">
        <v>25</v>
      </c>
      <c r="C20678" s="7" t="n">
        <v>1</v>
      </c>
      <c r="D20678" s="7" t="n">
        <v>60</v>
      </c>
      <c r="E20678" s="7" t="n">
        <v>640</v>
      </c>
      <c r="F20678" s="7" t="n">
        <v>1</v>
      </c>
    </row>
    <row r="20679" spans="1:6">
      <c r="A20679" t="s">
        <v>4</v>
      </c>
      <c r="B20679" s="4" t="s">
        <v>5</v>
      </c>
      <c r="C20679" s="4" t="s">
        <v>10</v>
      </c>
      <c r="D20679" s="4" t="s">
        <v>111</v>
      </c>
      <c r="E20679" s="4" t="s">
        <v>13</v>
      </c>
      <c r="F20679" s="4" t="s">
        <v>13</v>
      </c>
    </row>
    <row r="20680" spans="1:6">
      <c r="A20680" t="n">
        <v>132026</v>
      </c>
      <c r="B20680" s="32" t="n">
        <v>26</v>
      </c>
      <c r="C20680" s="7" t="n">
        <v>61456</v>
      </c>
      <c r="D20680" s="7" t="s">
        <v>1790</v>
      </c>
      <c r="E20680" s="7" t="n">
        <v>2</v>
      </c>
      <c r="F20680" s="7" t="n">
        <v>0</v>
      </c>
    </row>
    <row r="20681" spans="1:6">
      <c r="A20681" t="s">
        <v>4</v>
      </c>
      <c r="B20681" s="4" t="s">
        <v>5</v>
      </c>
    </row>
    <row r="20682" spans="1:6">
      <c r="A20682" t="n">
        <v>132062</v>
      </c>
      <c r="B20682" s="33" t="n">
        <v>28</v>
      </c>
    </row>
    <row r="20683" spans="1:6">
      <c r="A20683" t="s">
        <v>4</v>
      </c>
      <c r="B20683" s="4" t="s">
        <v>5</v>
      </c>
      <c r="C20683" s="4" t="s">
        <v>10</v>
      </c>
      <c r="D20683" s="4" t="s">
        <v>13</v>
      </c>
    </row>
    <row r="20684" spans="1:6">
      <c r="A20684" t="n">
        <v>132063</v>
      </c>
      <c r="B20684" s="71" t="n">
        <v>89</v>
      </c>
      <c r="C20684" s="7" t="n">
        <v>61456</v>
      </c>
      <c r="D20684" s="7" t="n">
        <v>1</v>
      </c>
    </row>
    <row r="20685" spans="1:6">
      <c r="A20685" t="s">
        <v>4</v>
      </c>
      <c r="B20685" s="4" t="s">
        <v>5</v>
      </c>
      <c r="C20685" s="4" t="s">
        <v>13</v>
      </c>
      <c r="D20685" s="4" t="s">
        <v>10</v>
      </c>
      <c r="E20685" s="4" t="s">
        <v>10</v>
      </c>
      <c r="F20685" s="4" t="s">
        <v>13</v>
      </c>
    </row>
    <row r="20686" spans="1:6">
      <c r="A20686" t="n">
        <v>132067</v>
      </c>
      <c r="B20686" s="47" t="n">
        <v>25</v>
      </c>
      <c r="C20686" s="7" t="n">
        <v>1</v>
      </c>
      <c r="D20686" s="7" t="n">
        <v>65535</v>
      </c>
      <c r="E20686" s="7" t="n">
        <v>65535</v>
      </c>
      <c r="F20686" s="7" t="n">
        <v>0</v>
      </c>
    </row>
    <row r="20687" spans="1:6">
      <c r="A20687" t="s">
        <v>4</v>
      </c>
      <c r="B20687" s="4" t="s">
        <v>5</v>
      </c>
      <c r="C20687" s="4" t="s">
        <v>13</v>
      </c>
      <c r="D20687" s="4" t="s">
        <v>10</v>
      </c>
      <c r="E20687" s="4" t="s">
        <v>10</v>
      </c>
      <c r="F20687" s="4" t="s">
        <v>13</v>
      </c>
    </row>
    <row r="20688" spans="1:6">
      <c r="A20688" t="n">
        <v>132074</v>
      </c>
      <c r="B20688" s="47" t="n">
        <v>25</v>
      </c>
      <c r="C20688" s="7" t="n">
        <v>1</v>
      </c>
      <c r="D20688" s="7" t="n">
        <v>160</v>
      </c>
      <c r="E20688" s="7" t="n">
        <v>570</v>
      </c>
      <c r="F20688" s="7" t="n">
        <v>2</v>
      </c>
    </row>
    <row r="20689" spans="1:6">
      <c r="A20689" t="s">
        <v>4</v>
      </c>
      <c r="B20689" s="4" t="s">
        <v>5</v>
      </c>
      <c r="C20689" s="4" t="s">
        <v>10</v>
      </c>
      <c r="D20689" s="4" t="s">
        <v>111</v>
      </c>
      <c r="E20689" s="4" t="s">
        <v>13</v>
      </c>
      <c r="F20689" s="4" t="s">
        <v>13</v>
      </c>
    </row>
    <row r="20690" spans="1:6">
      <c r="A20690" t="n">
        <v>132081</v>
      </c>
      <c r="B20690" s="32" t="n">
        <v>26</v>
      </c>
      <c r="C20690" s="7" t="n">
        <v>61456</v>
      </c>
      <c r="D20690" s="7" t="s">
        <v>1791</v>
      </c>
      <c r="E20690" s="7" t="n">
        <v>2</v>
      </c>
      <c r="F20690" s="7" t="n">
        <v>0</v>
      </c>
    </row>
    <row r="20691" spans="1:6">
      <c r="A20691" t="s">
        <v>4</v>
      </c>
      <c r="B20691" s="4" t="s">
        <v>5</v>
      </c>
    </row>
    <row r="20692" spans="1:6">
      <c r="A20692" t="n">
        <v>132118</v>
      </c>
      <c r="B20692" s="33" t="n">
        <v>28</v>
      </c>
    </row>
    <row r="20693" spans="1:6">
      <c r="A20693" t="s">
        <v>4</v>
      </c>
      <c r="B20693" s="4" t="s">
        <v>5</v>
      </c>
      <c r="C20693" s="4" t="s">
        <v>10</v>
      </c>
      <c r="D20693" s="4" t="s">
        <v>13</v>
      </c>
    </row>
    <row r="20694" spans="1:6">
      <c r="A20694" t="n">
        <v>132119</v>
      </c>
      <c r="B20694" s="71" t="n">
        <v>89</v>
      </c>
      <c r="C20694" s="7" t="n">
        <v>61456</v>
      </c>
      <c r="D20694" s="7" t="n">
        <v>1</v>
      </c>
    </row>
    <row r="20695" spans="1:6">
      <c r="A20695" t="s">
        <v>4</v>
      </c>
      <c r="B20695" s="4" t="s">
        <v>5</v>
      </c>
      <c r="C20695" s="4" t="s">
        <v>13</v>
      </c>
      <c r="D20695" s="4" t="s">
        <v>10</v>
      </c>
      <c r="E20695" s="4" t="s">
        <v>10</v>
      </c>
      <c r="F20695" s="4" t="s">
        <v>13</v>
      </c>
    </row>
    <row r="20696" spans="1:6">
      <c r="A20696" t="n">
        <v>132123</v>
      </c>
      <c r="B20696" s="47" t="n">
        <v>25</v>
      </c>
      <c r="C20696" s="7" t="n">
        <v>1</v>
      </c>
      <c r="D20696" s="7" t="n">
        <v>65535</v>
      </c>
      <c r="E20696" s="7" t="n">
        <v>65535</v>
      </c>
      <c r="F20696" s="7" t="n">
        <v>0</v>
      </c>
    </row>
    <row r="20697" spans="1:6">
      <c r="A20697" t="s">
        <v>4</v>
      </c>
      <c r="B20697" s="4" t="s">
        <v>5</v>
      </c>
      <c r="C20697" s="4" t="s">
        <v>13</v>
      </c>
      <c r="D20697" s="4" t="s">
        <v>10</v>
      </c>
      <c r="E20697" s="4" t="s">
        <v>10</v>
      </c>
      <c r="F20697" s="4" t="s">
        <v>13</v>
      </c>
    </row>
    <row r="20698" spans="1:6">
      <c r="A20698" t="n">
        <v>132130</v>
      </c>
      <c r="B20698" s="47" t="n">
        <v>25</v>
      </c>
      <c r="C20698" s="7" t="n">
        <v>1</v>
      </c>
      <c r="D20698" s="7" t="n">
        <v>60</v>
      </c>
      <c r="E20698" s="7" t="n">
        <v>500</v>
      </c>
      <c r="F20698" s="7" t="n">
        <v>2</v>
      </c>
    </row>
    <row r="20699" spans="1:6">
      <c r="A20699" t="s">
        <v>4</v>
      </c>
      <c r="B20699" s="4" t="s">
        <v>5</v>
      </c>
      <c r="C20699" s="4" t="s">
        <v>10</v>
      </c>
      <c r="D20699" s="4" t="s">
        <v>111</v>
      </c>
      <c r="E20699" s="4" t="s">
        <v>13</v>
      </c>
      <c r="F20699" s="4" t="s">
        <v>13</v>
      </c>
    </row>
    <row r="20700" spans="1:6">
      <c r="A20700" t="n">
        <v>132137</v>
      </c>
      <c r="B20700" s="32" t="n">
        <v>26</v>
      </c>
      <c r="C20700" s="7" t="n">
        <v>61456</v>
      </c>
      <c r="D20700" s="7" t="s">
        <v>1792</v>
      </c>
      <c r="E20700" s="7" t="n">
        <v>2</v>
      </c>
      <c r="F20700" s="7" t="n">
        <v>0</v>
      </c>
    </row>
    <row r="20701" spans="1:6">
      <c r="A20701" t="s">
        <v>4</v>
      </c>
      <c r="B20701" s="4" t="s">
        <v>5</v>
      </c>
    </row>
    <row r="20702" spans="1:6">
      <c r="A20702" t="n">
        <v>132174</v>
      </c>
      <c r="B20702" s="33" t="n">
        <v>28</v>
      </c>
    </row>
    <row r="20703" spans="1:6">
      <c r="A20703" t="s">
        <v>4</v>
      </c>
      <c r="B20703" s="4" t="s">
        <v>5</v>
      </c>
      <c r="C20703" s="4" t="s">
        <v>10</v>
      </c>
      <c r="D20703" s="4" t="s">
        <v>13</v>
      </c>
    </row>
    <row r="20704" spans="1:6">
      <c r="A20704" t="n">
        <v>132175</v>
      </c>
      <c r="B20704" s="71" t="n">
        <v>89</v>
      </c>
      <c r="C20704" s="7" t="n">
        <v>61456</v>
      </c>
      <c r="D20704" s="7" t="n">
        <v>1</v>
      </c>
    </row>
    <row r="20705" spans="1:6">
      <c r="A20705" t="s">
        <v>4</v>
      </c>
      <c r="B20705" s="4" t="s">
        <v>5</v>
      </c>
      <c r="C20705" s="4" t="s">
        <v>13</v>
      </c>
      <c r="D20705" s="4" t="s">
        <v>10</v>
      </c>
      <c r="E20705" s="4" t="s">
        <v>10</v>
      </c>
      <c r="F20705" s="4" t="s">
        <v>13</v>
      </c>
    </row>
    <row r="20706" spans="1:6">
      <c r="A20706" t="n">
        <v>132179</v>
      </c>
      <c r="B20706" s="47" t="n">
        <v>25</v>
      </c>
      <c r="C20706" s="7" t="n">
        <v>1</v>
      </c>
      <c r="D20706" s="7" t="n">
        <v>65535</v>
      </c>
      <c r="E20706" s="7" t="n">
        <v>65535</v>
      </c>
      <c r="F20706" s="7" t="n">
        <v>0</v>
      </c>
    </row>
    <row r="20707" spans="1:6">
      <c r="A20707" t="s">
        <v>4</v>
      </c>
      <c r="B20707" s="4" t="s">
        <v>5</v>
      </c>
      <c r="C20707" s="4" t="s">
        <v>13</v>
      </c>
      <c r="D20707" s="4" t="s">
        <v>10</v>
      </c>
      <c r="E20707" s="4" t="s">
        <v>10</v>
      </c>
      <c r="F20707" s="4" t="s">
        <v>13</v>
      </c>
    </row>
    <row r="20708" spans="1:6">
      <c r="A20708" t="n">
        <v>132186</v>
      </c>
      <c r="B20708" s="47" t="n">
        <v>25</v>
      </c>
      <c r="C20708" s="7" t="n">
        <v>1</v>
      </c>
      <c r="D20708" s="7" t="n">
        <v>260</v>
      </c>
      <c r="E20708" s="7" t="n">
        <v>640</v>
      </c>
      <c r="F20708" s="7" t="n">
        <v>2</v>
      </c>
    </row>
    <row r="20709" spans="1:6">
      <c r="A20709" t="s">
        <v>4</v>
      </c>
      <c r="B20709" s="4" t="s">
        <v>5</v>
      </c>
      <c r="C20709" s="4" t="s">
        <v>10</v>
      </c>
      <c r="D20709" s="4" t="s">
        <v>111</v>
      </c>
      <c r="E20709" s="4" t="s">
        <v>13</v>
      </c>
      <c r="F20709" s="4" t="s">
        <v>13</v>
      </c>
    </row>
    <row r="20710" spans="1:6">
      <c r="A20710" t="n">
        <v>132193</v>
      </c>
      <c r="B20710" s="32" t="n">
        <v>26</v>
      </c>
      <c r="C20710" s="7" t="n">
        <v>61456</v>
      </c>
      <c r="D20710" s="7" t="s">
        <v>1793</v>
      </c>
      <c r="E20710" s="7" t="n">
        <v>2</v>
      </c>
      <c r="F20710" s="7" t="n">
        <v>0</v>
      </c>
    </row>
    <row r="20711" spans="1:6">
      <c r="A20711" t="s">
        <v>4</v>
      </c>
      <c r="B20711" s="4" t="s">
        <v>5</v>
      </c>
    </row>
    <row r="20712" spans="1:6">
      <c r="A20712" t="n">
        <v>132230</v>
      </c>
      <c r="B20712" s="33" t="n">
        <v>28</v>
      </c>
    </row>
    <row r="20713" spans="1:6">
      <c r="A20713" t="s">
        <v>4</v>
      </c>
      <c r="B20713" s="4" t="s">
        <v>5</v>
      </c>
      <c r="C20713" s="4" t="s">
        <v>10</v>
      </c>
      <c r="D20713" s="4" t="s">
        <v>13</v>
      </c>
    </row>
    <row r="20714" spans="1:6">
      <c r="A20714" t="n">
        <v>132231</v>
      </c>
      <c r="B20714" s="71" t="n">
        <v>89</v>
      </c>
      <c r="C20714" s="7" t="n">
        <v>61456</v>
      </c>
      <c r="D20714" s="7" t="n">
        <v>1</v>
      </c>
    </row>
    <row r="20715" spans="1:6">
      <c r="A20715" t="s">
        <v>4</v>
      </c>
      <c r="B20715" s="4" t="s">
        <v>5</v>
      </c>
      <c r="C20715" s="4" t="s">
        <v>13</v>
      </c>
      <c r="D20715" s="4" t="s">
        <v>10</v>
      </c>
      <c r="E20715" s="4" t="s">
        <v>10</v>
      </c>
      <c r="F20715" s="4" t="s">
        <v>13</v>
      </c>
    </row>
    <row r="20716" spans="1:6">
      <c r="A20716" t="n">
        <v>132235</v>
      </c>
      <c r="B20716" s="47" t="n">
        <v>25</v>
      </c>
      <c r="C20716" s="7" t="n">
        <v>1</v>
      </c>
      <c r="D20716" s="7" t="n">
        <v>65535</v>
      </c>
      <c r="E20716" s="7" t="n">
        <v>65535</v>
      </c>
      <c r="F20716" s="7" t="n">
        <v>0</v>
      </c>
    </row>
    <row r="20717" spans="1:6">
      <c r="A20717" t="s">
        <v>4</v>
      </c>
      <c r="B20717" s="4" t="s">
        <v>5</v>
      </c>
      <c r="C20717" s="4" t="s">
        <v>13</v>
      </c>
      <c r="D20717" s="4" t="s">
        <v>10</v>
      </c>
      <c r="E20717" s="4" t="s">
        <v>10</v>
      </c>
      <c r="F20717" s="4" t="s">
        <v>13</v>
      </c>
    </row>
    <row r="20718" spans="1:6">
      <c r="A20718" t="n">
        <v>132242</v>
      </c>
      <c r="B20718" s="47" t="n">
        <v>25</v>
      </c>
      <c r="C20718" s="7" t="n">
        <v>1</v>
      </c>
      <c r="D20718" s="7" t="n">
        <v>60</v>
      </c>
      <c r="E20718" s="7" t="n">
        <v>640</v>
      </c>
      <c r="F20718" s="7" t="n">
        <v>2</v>
      </c>
    </row>
    <row r="20719" spans="1:6">
      <c r="A20719" t="s">
        <v>4</v>
      </c>
      <c r="B20719" s="4" t="s">
        <v>5</v>
      </c>
      <c r="C20719" s="4" t="s">
        <v>10</v>
      </c>
      <c r="D20719" s="4" t="s">
        <v>111</v>
      </c>
      <c r="E20719" s="4" t="s">
        <v>13</v>
      </c>
      <c r="F20719" s="4" t="s">
        <v>13</v>
      </c>
    </row>
    <row r="20720" spans="1:6">
      <c r="A20720" t="n">
        <v>132249</v>
      </c>
      <c r="B20720" s="32" t="n">
        <v>26</v>
      </c>
      <c r="C20720" s="7" t="n">
        <v>61456</v>
      </c>
      <c r="D20720" s="7" t="s">
        <v>1794</v>
      </c>
      <c r="E20720" s="7" t="n">
        <v>2</v>
      </c>
      <c r="F20720" s="7" t="n">
        <v>0</v>
      </c>
    </row>
    <row r="20721" spans="1:6">
      <c r="A20721" t="s">
        <v>4</v>
      </c>
      <c r="B20721" s="4" t="s">
        <v>5</v>
      </c>
    </row>
    <row r="20722" spans="1:6">
      <c r="A20722" t="n">
        <v>132286</v>
      </c>
      <c r="B20722" s="33" t="n">
        <v>28</v>
      </c>
    </row>
    <row r="20723" spans="1:6">
      <c r="A20723" t="s">
        <v>4</v>
      </c>
      <c r="B20723" s="4" t="s">
        <v>5</v>
      </c>
      <c r="C20723" s="4" t="s">
        <v>10</v>
      </c>
      <c r="D20723" s="4" t="s">
        <v>13</v>
      </c>
    </row>
    <row r="20724" spans="1:6">
      <c r="A20724" t="n">
        <v>132287</v>
      </c>
      <c r="B20724" s="71" t="n">
        <v>89</v>
      </c>
      <c r="C20724" s="7" t="n">
        <v>61456</v>
      </c>
      <c r="D20724" s="7" t="n">
        <v>1</v>
      </c>
    </row>
    <row r="20725" spans="1:6">
      <c r="A20725" t="s">
        <v>4</v>
      </c>
      <c r="B20725" s="4" t="s">
        <v>5</v>
      </c>
      <c r="C20725" s="4" t="s">
        <v>13</v>
      </c>
      <c r="D20725" s="4" t="s">
        <v>10</v>
      </c>
      <c r="E20725" s="4" t="s">
        <v>10</v>
      </c>
      <c r="F20725" s="4" t="s">
        <v>13</v>
      </c>
    </row>
    <row r="20726" spans="1:6">
      <c r="A20726" t="n">
        <v>132291</v>
      </c>
      <c r="B20726" s="47" t="n">
        <v>25</v>
      </c>
      <c r="C20726" s="7" t="n">
        <v>1</v>
      </c>
      <c r="D20726" s="7" t="n">
        <v>65535</v>
      </c>
      <c r="E20726" s="7" t="n">
        <v>65535</v>
      </c>
      <c r="F20726" s="7" t="n">
        <v>0</v>
      </c>
    </row>
    <row r="20727" spans="1:6">
      <c r="A20727" t="s">
        <v>4</v>
      </c>
      <c r="B20727" s="4" t="s">
        <v>5</v>
      </c>
      <c r="C20727" s="4" t="s">
        <v>13</v>
      </c>
      <c r="D20727" s="4" t="s">
        <v>10</v>
      </c>
      <c r="E20727" s="4" t="s">
        <v>10</v>
      </c>
      <c r="F20727" s="4" t="s">
        <v>13</v>
      </c>
    </row>
    <row r="20728" spans="1:6">
      <c r="A20728" t="n">
        <v>132298</v>
      </c>
      <c r="B20728" s="47" t="n">
        <v>25</v>
      </c>
      <c r="C20728" s="7" t="n">
        <v>1</v>
      </c>
      <c r="D20728" s="7" t="n">
        <v>65535</v>
      </c>
      <c r="E20728" s="7" t="n">
        <v>140</v>
      </c>
      <c r="F20728" s="7" t="n">
        <v>5</v>
      </c>
    </row>
    <row r="20729" spans="1:6">
      <c r="A20729" t="s">
        <v>4</v>
      </c>
      <c r="B20729" s="4" t="s">
        <v>5</v>
      </c>
      <c r="C20729" s="4" t="s">
        <v>10</v>
      </c>
      <c r="D20729" s="4" t="s">
        <v>111</v>
      </c>
      <c r="E20729" s="4" t="s">
        <v>13</v>
      </c>
      <c r="F20729" s="4" t="s">
        <v>13</v>
      </c>
    </row>
    <row r="20730" spans="1:6">
      <c r="A20730" t="n">
        <v>132305</v>
      </c>
      <c r="B20730" s="32" t="n">
        <v>26</v>
      </c>
      <c r="C20730" s="7" t="n">
        <v>61456</v>
      </c>
      <c r="D20730" s="7" t="s">
        <v>1795</v>
      </c>
      <c r="E20730" s="7" t="n">
        <v>2</v>
      </c>
      <c r="F20730" s="7" t="n">
        <v>0</v>
      </c>
    </row>
    <row r="20731" spans="1:6">
      <c r="A20731" t="s">
        <v>4</v>
      </c>
      <c r="B20731" s="4" t="s">
        <v>5</v>
      </c>
    </row>
    <row r="20732" spans="1:6">
      <c r="A20732" t="n">
        <v>132339</v>
      </c>
      <c r="B20732" s="33" t="n">
        <v>28</v>
      </c>
    </row>
    <row r="20733" spans="1:6">
      <c r="A20733" t="s">
        <v>4</v>
      </c>
      <c r="B20733" s="4" t="s">
        <v>5</v>
      </c>
      <c r="C20733" s="4" t="s">
        <v>10</v>
      </c>
      <c r="D20733" s="4" t="s">
        <v>13</v>
      </c>
    </row>
    <row r="20734" spans="1:6">
      <c r="A20734" t="n">
        <v>132340</v>
      </c>
      <c r="B20734" s="71" t="n">
        <v>89</v>
      </c>
      <c r="C20734" s="7" t="n">
        <v>61456</v>
      </c>
      <c r="D20734" s="7" t="n">
        <v>1</v>
      </c>
    </row>
    <row r="20735" spans="1:6">
      <c r="A20735" t="s">
        <v>4</v>
      </c>
      <c r="B20735" s="4" t="s">
        <v>5</v>
      </c>
      <c r="C20735" s="4" t="s">
        <v>13</v>
      </c>
      <c r="D20735" s="4" t="s">
        <v>10</v>
      </c>
      <c r="E20735" s="4" t="s">
        <v>10</v>
      </c>
      <c r="F20735" s="4" t="s">
        <v>13</v>
      </c>
    </row>
    <row r="20736" spans="1:6">
      <c r="A20736" t="n">
        <v>132344</v>
      </c>
      <c r="B20736" s="47" t="n">
        <v>25</v>
      </c>
      <c r="C20736" s="7" t="n">
        <v>1</v>
      </c>
      <c r="D20736" s="7" t="n">
        <v>65535</v>
      </c>
      <c r="E20736" s="7" t="n">
        <v>65535</v>
      </c>
      <c r="F20736" s="7" t="n">
        <v>0</v>
      </c>
    </row>
    <row r="20737" spans="1:6">
      <c r="A20737" t="s">
        <v>4</v>
      </c>
      <c r="B20737" s="4" t="s">
        <v>5</v>
      </c>
      <c r="C20737" s="4" t="s">
        <v>13</v>
      </c>
      <c r="D20737" s="4" t="s">
        <v>10</v>
      </c>
      <c r="E20737" s="4" t="s">
        <v>10</v>
      </c>
      <c r="F20737" s="4" t="s">
        <v>13</v>
      </c>
    </row>
    <row r="20738" spans="1:6">
      <c r="A20738" t="n">
        <v>132351</v>
      </c>
      <c r="B20738" s="47" t="n">
        <v>25</v>
      </c>
      <c r="C20738" s="7" t="n">
        <v>1</v>
      </c>
      <c r="D20738" s="7" t="n">
        <v>65535</v>
      </c>
      <c r="E20738" s="7" t="n">
        <v>140</v>
      </c>
      <c r="F20738" s="7" t="n">
        <v>6</v>
      </c>
    </row>
    <row r="20739" spans="1:6">
      <c r="A20739" t="s">
        <v>4</v>
      </c>
      <c r="B20739" s="4" t="s">
        <v>5</v>
      </c>
      <c r="C20739" s="4" t="s">
        <v>10</v>
      </c>
      <c r="D20739" s="4" t="s">
        <v>111</v>
      </c>
      <c r="E20739" s="4" t="s">
        <v>13</v>
      </c>
      <c r="F20739" s="4" t="s">
        <v>13</v>
      </c>
    </row>
    <row r="20740" spans="1:6">
      <c r="A20740" t="n">
        <v>132358</v>
      </c>
      <c r="B20740" s="32" t="n">
        <v>26</v>
      </c>
      <c r="C20740" s="7" t="n">
        <v>61456</v>
      </c>
      <c r="D20740" s="7" t="s">
        <v>1795</v>
      </c>
      <c r="E20740" s="7" t="n">
        <v>2</v>
      </c>
      <c r="F20740" s="7" t="n">
        <v>0</v>
      </c>
    </row>
    <row r="20741" spans="1:6">
      <c r="A20741" t="s">
        <v>4</v>
      </c>
      <c r="B20741" s="4" t="s">
        <v>5</v>
      </c>
    </row>
    <row r="20742" spans="1:6">
      <c r="A20742" t="n">
        <v>132392</v>
      </c>
      <c r="B20742" s="33" t="n">
        <v>28</v>
      </c>
    </row>
    <row r="20743" spans="1:6">
      <c r="A20743" t="s">
        <v>4</v>
      </c>
      <c r="B20743" s="4" t="s">
        <v>5</v>
      </c>
      <c r="C20743" s="4" t="s">
        <v>10</v>
      </c>
      <c r="D20743" s="4" t="s">
        <v>13</v>
      </c>
    </row>
    <row r="20744" spans="1:6">
      <c r="A20744" t="n">
        <v>132393</v>
      </c>
      <c r="B20744" s="71" t="n">
        <v>89</v>
      </c>
      <c r="C20744" s="7" t="n">
        <v>61456</v>
      </c>
      <c r="D20744" s="7" t="n">
        <v>1</v>
      </c>
    </row>
    <row r="20745" spans="1:6">
      <c r="A20745" t="s">
        <v>4</v>
      </c>
      <c r="B20745" s="4" t="s">
        <v>5</v>
      </c>
      <c r="C20745" s="4" t="s">
        <v>13</v>
      </c>
      <c r="D20745" s="4" t="s">
        <v>10</v>
      </c>
      <c r="E20745" s="4" t="s">
        <v>10</v>
      </c>
      <c r="F20745" s="4" t="s">
        <v>13</v>
      </c>
    </row>
    <row r="20746" spans="1:6">
      <c r="A20746" t="n">
        <v>132397</v>
      </c>
      <c r="B20746" s="47" t="n">
        <v>25</v>
      </c>
      <c r="C20746" s="7" t="n">
        <v>1</v>
      </c>
      <c r="D20746" s="7" t="n">
        <v>65535</v>
      </c>
      <c r="E20746" s="7" t="n">
        <v>65535</v>
      </c>
      <c r="F20746" s="7" t="n">
        <v>0</v>
      </c>
    </row>
    <row r="20747" spans="1:6">
      <c r="A20747" t="s">
        <v>4</v>
      </c>
      <c r="B20747" s="4" t="s">
        <v>5</v>
      </c>
      <c r="C20747" s="4" t="s">
        <v>13</v>
      </c>
      <c r="D20747" s="4" t="s">
        <v>10</v>
      </c>
      <c r="E20747" s="4" t="s">
        <v>10</v>
      </c>
      <c r="F20747" s="4" t="s">
        <v>13</v>
      </c>
    </row>
    <row r="20748" spans="1:6">
      <c r="A20748" t="n">
        <v>132404</v>
      </c>
      <c r="B20748" s="47" t="n">
        <v>25</v>
      </c>
      <c r="C20748" s="7" t="n">
        <v>1</v>
      </c>
      <c r="D20748" s="7" t="n">
        <v>65535</v>
      </c>
      <c r="E20748" s="7" t="n">
        <v>220</v>
      </c>
      <c r="F20748" s="7" t="n">
        <v>5</v>
      </c>
    </row>
    <row r="20749" spans="1:6">
      <c r="A20749" t="s">
        <v>4</v>
      </c>
      <c r="B20749" s="4" t="s">
        <v>5</v>
      </c>
      <c r="C20749" s="4" t="s">
        <v>10</v>
      </c>
      <c r="D20749" s="4" t="s">
        <v>111</v>
      </c>
      <c r="E20749" s="4" t="s">
        <v>13</v>
      </c>
      <c r="F20749" s="4" t="s">
        <v>13</v>
      </c>
    </row>
    <row r="20750" spans="1:6">
      <c r="A20750" t="n">
        <v>132411</v>
      </c>
      <c r="B20750" s="32" t="n">
        <v>26</v>
      </c>
      <c r="C20750" s="7" t="n">
        <v>61456</v>
      </c>
      <c r="D20750" s="7" t="s">
        <v>1796</v>
      </c>
      <c r="E20750" s="7" t="n">
        <v>2</v>
      </c>
      <c r="F20750" s="7" t="n">
        <v>0</v>
      </c>
    </row>
    <row r="20751" spans="1:6">
      <c r="A20751" t="s">
        <v>4</v>
      </c>
      <c r="B20751" s="4" t="s">
        <v>5</v>
      </c>
    </row>
    <row r="20752" spans="1:6">
      <c r="A20752" t="n">
        <v>132445</v>
      </c>
      <c r="B20752" s="33" t="n">
        <v>28</v>
      </c>
    </row>
    <row r="20753" spans="1:6">
      <c r="A20753" t="s">
        <v>4</v>
      </c>
      <c r="B20753" s="4" t="s">
        <v>5</v>
      </c>
      <c r="C20753" s="4" t="s">
        <v>10</v>
      </c>
      <c r="D20753" s="4" t="s">
        <v>13</v>
      </c>
    </row>
    <row r="20754" spans="1:6">
      <c r="A20754" t="n">
        <v>132446</v>
      </c>
      <c r="B20754" s="71" t="n">
        <v>89</v>
      </c>
      <c r="C20754" s="7" t="n">
        <v>61456</v>
      </c>
      <c r="D20754" s="7" t="n">
        <v>1</v>
      </c>
    </row>
    <row r="20755" spans="1:6">
      <c r="A20755" t="s">
        <v>4</v>
      </c>
      <c r="B20755" s="4" t="s">
        <v>5</v>
      </c>
      <c r="C20755" s="4" t="s">
        <v>13</v>
      </c>
      <c r="D20755" s="4" t="s">
        <v>10</v>
      </c>
      <c r="E20755" s="4" t="s">
        <v>10</v>
      </c>
      <c r="F20755" s="4" t="s">
        <v>13</v>
      </c>
    </row>
    <row r="20756" spans="1:6">
      <c r="A20756" t="n">
        <v>132450</v>
      </c>
      <c r="B20756" s="47" t="n">
        <v>25</v>
      </c>
      <c r="C20756" s="7" t="n">
        <v>1</v>
      </c>
      <c r="D20756" s="7" t="n">
        <v>65535</v>
      </c>
      <c r="E20756" s="7" t="n">
        <v>65535</v>
      </c>
      <c r="F20756" s="7" t="n">
        <v>0</v>
      </c>
    </row>
    <row r="20757" spans="1:6">
      <c r="A20757" t="s">
        <v>4</v>
      </c>
      <c r="B20757" s="4" t="s">
        <v>5</v>
      </c>
      <c r="C20757" s="4" t="s">
        <v>13</v>
      </c>
      <c r="D20757" s="4" t="s">
        <v>10</v>
      </c>
      <c r="E20757" s="4" t="s">
        <v>10</v>
      </c>
      <c r="F20757" s="4" t="s">
        <v>13</v>
      </c>
    </row>
    <row r="20758" spans="1:6">
      <c r="A20758" t="n">
        <v>132457</v>
      </c>
      <c r="B20758" s="47" t="n">
        <v>25</v>
      </c>
      <c r="C20758" s="7" t="n">
        <v>1</v>
      </c>
      <c r="D20758" s="7" t="n">
        <v>65535</v>
      </c>
      <c r="E20758" s="7" t="n">
        <v>220</v>
      </c>
      <c r="F20758" s="7" t="n">
        <v>6</v>
      </c>
    </row>
    <row r="20759" spans="1:6">
      <c r="A20759" t="s">
        <v>4</v>
      </c>
      <c r="B20759" s="4" t="s">
        <v>5</v>
      </c>
      <c r="C20759" s="4" t="s">
        <v>10</v>
      </c>
      <c r="D20759" s="4" t="s">
        <v>111</v>
      </c>
      <c r="E20759" s="4" t="s">
        <v>13</v>
      </c>
      <c r="F20759" s="4" t="s">
        <v>13</v>
      </c>
    </row>
    <row r="20760" spans="1:6">
      <c r="A20760" t="n">
        <v>132464</v>
      </c>
      <c r="B20760" s="32" t="n">
        <v>26</v>
      </c>
      <c r="C20760" s="7" t="n">
        <v>61456</v>
      </c>
      <c r="D20760" s="7" t="s">
        <v>1796</v>
      </c>
      <c r="E20760" s="7" t="n">
        <v>2</v>
      </c>
      <c r="F20760" s="7" t="n">
        <v>0</v>
      </c>
    </row>
    <row r="20761" spans="1:6">
      <c r="A20761" t="s">
        <v>4</v>
      </c>
      <c r="B20761" s="4" t="s">
        <v>5</v>
      </c>
    </row>
    <row r="20762" spans="1:6">
      <c r="A20762" t="n">
        <v>132498</v>
      </c>
      <c r="B20762" s="33" t="n">
        <v>28</v>
      </c>
    </row>
    <row r="20763" spans="1:6">
      <c r="A20763" t="s">
        <v>4</v>
      </c>
      <c r="B20763" s="4" t="s">
        <v>5</v>
      </c>
      <c r="C20763" s="4" t="s">
        <v>10</v>
      </c>
      <c r="D20763" s="4" t="s">
        <v>13</v>
      </c>
    </row>
    <row r="20764" spans="1:6">
      <c r="A20764" t="n">
        <v>132499</v>
      </c>
      <c r="B20764" s="71" t="n">
        <v>89</v>
      </c>
      <c r="C20764" s="7" t="n">
        <v>61456</v>
      </c>
      <c r="D20764" s="7" t="n">
        <v>1</v>
      </c>
    </row>
    <row r="20765" spans="1:6">
      <c r="A20765" t="s">
        <v>4</v>
      </c>
      <c r="B20765" s="4" t="s">
        <v>5</v>
      </c>
      <c r="C20765" s="4" t="s">
        <v>13</v>
      </c>
      <c r="D20765" s="4" t="s">
        <v>10</v>
      </c>
      <c r="E20765" s="4" t="s">
        <v>10</v>
      </c>
      <c r="F20765" s="4" t="s">
        <v>13</v>
      </c>
    </row>
    <row r="20766" spans="1:6">
      <c r="A20766" t="n">
        <v>132503</v>
      </c>
      <c r="B20766" s="47" t="n">
        <v>25</v>
      </c>
      <c r="C20766" s="7" t="n">
        <v>1</v>
      </c>
      <c r="D20766" s="7" t="n">
        <v>65535</v>
      </c>
      <c r="E20766" s="7" t="n">
        <v>65535</v>
      </c>
      <c r="F20766" s="7" t="n">
        <v>0</v>
      </c>
    </row>
    <row r="20767" spans="1:6">
      <c r="A20767" t="s">
        <v>4</v>
      </c>
      <c r="B20767" s="4" t="s">
        <v>5</v>
      </c>
      <c r="C20767" s="4" t="s">
        <v>13</v>
      </c>
      <c r="D20767" s="4" t="s">
        <v>10</v>
      </c>
      <c r="E20767" s="4" t="s">
        <v>10</v>
      </c>
      <c r="F20767" s="4" t="s">
        <v>13</v>
      </c>
    </row>
    <row r="20768" spans="1:6">
      <c r="A20768" t="n">
        <v>132510</v>
      </c>
      <c r="B20768" s="47" t="n">
        <v>25</v>
      </c>
      <c r="C20768" s="7" t="n">
        <v>1</v>
      </c>
      <c r="D20768" s="7" t="n">
        <v>65535</v>
      </c>
      <c r="E20768" s="7" t="n">
        <v>420</v>
      </c>
      <c r="F20768" s="7" t="n">
        <v>5</v>
      </c>
    </row>
    <row r="20769" spans="1:6">
      <c r="A20769" t="s">
        <v>4</v>
      </c>
      <c r="B20769" s="4" t="s">
        <v>5</v>
      </c>
      <c r="C20769" s="4" t="s">
        <v>10</v>
      </c>
      <c r="D20769" s="4" t="s">
        <v>111</v>
      </c>
      <c r="E20769" s="4" t="s">
        <v>13</v>
      </c>
      <c r="F20769" s="4" t="s">
        <v>13</v>
      </c>
    </row>
    <row r="20770" spans="1:6">
      <c r="A20770" t="n">
        <v>132517</v>
      </c>
      <c r="B20770" s="32" t="n">
        <v>26</v>
      </c>
      <c r="C20770" s="7" t="n">
        <v>61456</v>
      </c>
      <c r="D20770" s="7" t="s">
        <v>1797</v>
      </c>
      <c r="E20770" s="7" t="n">
        <v>2</v>
      </c>
      <c r="F20770" s="7" t="n">
        <v>0</v>
      </c>
    </row>
    <row r="20771" spans="1:6">
      <c r="A20771" t="s">
        <v>4</v>
      </c>
      <c r="B20771" s="4" t="s">
        <v>5</v>
      </c>
    </row>
    <row r="20772" spans="1:6">
      <c r="A20772" t="n">
        <v>132551</v>
      </c>
      <c r="B20772" s="33" t="n">
        <v>28</v>
      </c>
    </row>
    <row r="20773" spans="1:6">
      <c r="A20773" t="s">
        <v>4</v>
      </c>
      <c r="B20773" s="4" t="s">
        <v>5</v>
      </c>
      <c r="C20773" s="4" t="s">
        <v>10</v>
      </c>
      <c r="D20773" s="4" t="s">
        <v>13</v>
      </c>
    </row>
    <row r="20774" spans="1:6">
      <c r="A20774" t="n">
        <v>132552</v>
      </c>
      <c r="B20774" s="71" t="n">
        <v>89</v>
      </c>
      <c r="C20774" s="7" t="n">
        <v>61456</v>
      </c>
      <c r="D20774" s="7" t="n">
        <v>1</v>
      </c>
    </row>
    <row r="20775" spans="1:6">
      <c r="A20775" t="s">
        <v>4</v>
      </c>
      <c r="B20775" s="4" t="s">
        <v>5</v>
      </c>
      <c r="C20775" s="4" t="s">
        <v>13</v>
      </c>
      <c r="D20775" s="4" t="s">
        <v>10</v>
      </c>
      <c r="E20775" s="4" t="s">
        <v>10</v>
      </c>
      <c r="F20775" s="4" t="s">
        <v>13</v>
      </c>
    </row>
    <row r="20776" spans="1:6">
      <c r="A20776" t="n">
        <v>132556</v>
      </c>
      <c r="B20776" s="47" t="n">
        <v>25</v>
      </c>
      <c r="C20776" s="7" t="n">
        <v>1</v>
      </c>
      <c r="D20776" s="7" t="n">
        <v>65535</v>
      </c>
      <c r="E20776" s="7" t="n">
        <v>65535</v>
      </c>
      <c r="F20776" s="7" t="n">
        <v>0</v>
      </c>
    </row>
    <row r="20777" spans="1:6">
      <c r="A20777" t="s">
        <v>4</v>
      </c>
      <c r="B20777" s="4" t="s">
        <v>5</v>
      </c>
      <c r="C20777" s="4" t="s">
        <v>13</v>
      </c>
      <c r="D20777" s="4" t="s">
        <v>10</v>
      </c>
      <c r="E20777" s="4" t="s">
        <v>10</v>
      </c>
      <c r="F20777" s="4" t="s">
        <v>13</v>
      </c>
    </row>
    <row r="20778" spans="1:6">
      <c r="A20778" t="n">
        <v>132563</v>
      </c>
      <c r="B20778" s="47" t="n">
        <v>25</v>
      </c>
      <c r="C20778" s="7" t="n">
        <v>1</v>
      </c>
      <c r="D20778" s="7" t="n">
        <v>65535</v>
      </c>
      <c r="E20778" s="7" t="n">
        <v>420</v>
      </c>
      <c r="F20778" s="7" t="n">
        <v>6</v>
      </c>
    </row>
    <row r="20779" spans="1:6">
      <c r="A20779" t="s">
        <v>4</v>
      </c>
      <c r="B20779" s="4" t="s">
        <v>5</v>
      </c>
      <c r="C20779" s="4" t="s">
        <v>10</v>
      </c>
      <c r="D20779" s="4" t="s">
        <v>111</v>
      </c>
      <c r="E20779" s="4" t="s">
        <v>13</v>
      </c>
      <c r="F20779" s="4" t="s">
        <v>13</v>
      </c>
    </row>
    <row r="20780" spans="1:6">
      <c r="A20780" t="n">
        <v>132570</v>
      </c>
      <c r="B20780" s="32" t="n">
        <v>26</v>
      </c>
      <c r="C20780" s="7" t="n">
        <v>61456</v>
      </c>
      <c r="D20780" s="7" t="s">
        <v>1797</v>
      </c>
      <c r="E20780" s="7" t="n">
        <v>2</v>
      </c>
      <c r="F20780" s="7" t="n">
        <v>0</v>
      </c>
    </row>
    <row r="20781" spans="1:6">
      <c r="A20781" t="s">
        <v>4</v>
      </c>
      <c r="B20781" s="4" t="s">
        <v>5</v>
      </c>
    </row>
    <row r="20782" spans="1:6">
      <c r="A20782" t="n">
        <v>132604</v>
      </c>
      <c r="B20782" s="33" t="n">
        <v>28</v>
      </c>
    </row>
    <row r="20783" spans="1:6">
      <c r="A20783" t="s">
        <v>4</v>
      </c>
      <c r="B20783" s="4" t="s">
        <v>5</v>
      </c>
      <c r="C20783" s="4" t="s">
        <v>10</v>
      </c>
      <c r="D20783" s="4" t="s">
        <v>13</v>
      </c>
    </row>
    <row r="20784" spans="1:6">
      <c r="A20784" t="n">
        <v>132605</v>
      </c>
      <c r="B20784" s="71" t="n">
        <v>89</v>
      </c>
      <c r="C20784" s="7" t="n">
        <v>61456</v>
      </c>
      <c r="D20784" s="7" t="n">
        <v>1</v>
      </c>
    </row>
    <row r="20785" spans="1:6">
      <c r="A20785" t="s">
        <v>4</v>
      </c>
      <c r="B20785" s="4" t="s">
        <v>5</v>
      </c>
      <c r="C20785" s="4" t="s">
        <v>13</v>
      </c>
      <c r="D20785" s="4" t="s">
        <v>10</v>
      </c>
      <c r="E20785" s="4" t="s">
        <v>10</v>
      </c>
      <c r="F20785" s="4" t="s">
        <v>13</v>
      </c>
    </row>
    <row r="20786" spans="1:6">
      <c r="A20786" t="n">
        <v>132609</v>
      </c>
      <c r="B20786" s="47" t="n">
        <v>25</v>
      </c>
      <c r="C20786" s="7" t="n">
        <v>1</v>
      </c>
      <c r="D20786" s="7" t="n">
        <v>65535</v>
      </c>
      <c r="E20786" s="7" t="n">
        <v>65535</v>
      </c>
      <c r="F20786" s="7" t="n">
        <v>0</v>
      </c>
    </row>
    <row r="20787" spans="1:6">
      <c r="A20787" t="s">
        <v>4</v>
      </c>
      <c r="B20787" s="4" t="s">
        <v>5</v>
      </c>
      <c r="C20787" s="4" t="s">
        <v>13</v>
      </c>
      <c r="D20787" s="4" t="s">
        <v>10</v>
      </c>
      <c r="E20787" s="4" t="s">
        <v>10</v>
      </c>
      <c r="F20787" s="4" t="s">
        <v>13</v>
      </c>
    </row>
    <row r="20788" spans="1:6">
      <c r="A20788" t="n">
        <v>132616</v>
      </c>
      <c r="B20788" s="47" t="n">
        <v>25</v>
      </c>
      <c r="C20788" s="7" t="n">
        <v>1</v>
      </c>
      <c r="D20788" s="7" t="n">
        <v>65535</v>
      </c>
      <c r="E20788" s="7" t="n">
        <v>500</v>
      </c>
      <c r="F20788" s="7" t="n">
        <v>5</v>
      </c>
    </row>
    <row r="20789" spans="1:6">
      <c r="A20789" t="s">
        <v>4</v>
      </c>
      <c r="B20789" s="4" t="s">
        <v>5</v>
      </c>
      <c r="C20789" s="4" t="s">
        <v>10</v>
      </c>
      <c r="D20789" s="4" t="s">
        <v>111</v>
      </c>
      <c r="E20789" s="4" t="s">
        <v>13</v>
      </c>
      <c r="F20789" s="4" t="s">
        <v>13</v>
      </c>
    </row>
    <row r="20790" spans="1:6">
      <c r="A20790" t="n">
        <v>132623</v>
      </c>
      <c r="B20790" s="32" t="n">
        <v>26</v>
      </c>
      <c r="C20790" s="7" t="n">
        <v>61456</v>
      </c>
      <c r="D20790" s="7" t="s">
        <v>1798</v>
      </c>
      <c r="E20790" s="7" t="n">
        <v>2</v>
      </c>
      <c r="F20790" s="7" t="n">
        <v>0</v>
      </c>
    </row>
    <row r="20791" spans="1:6">
      <c r="A20791" t="s">
        <v>4</v>
      </c>
      <c r="B20791" s="4" t="s">
        <v>5</v>
      </c>
    </row>
    <row r="20792" spans="1:6">
      <c r="A20792" t="n">
        <v>132657</v>
      </c>
      <c r="B20792" s="33" t="n">
        <v>28</v>
      </c>
    </row>
    <row r="20793" spans="1:6">
      <c r="A20793" t="s">
        <v>4</v>
      </c>
      <c r="B20793" s="4" t="s">
        <v>5</v>
      </c>
      <c r="C20793" s="4" t="s">
        <v>10</v>
      </c>
      <c r="D20793" s="4" t="s">
        <v>13</v>
      </c>
    </row>
    <row r="20794" spans="1:6">
      <c r="A20794" t="n">
        <v>132658</v>
      </c>
      <c r="B20794" s="71" t="n">
        <v>89</v>
      </c>
      <c r="C20794" s="7" t="n">
        <v>61456</v>
      </c>
      <c r="D20794" s="7" t="n">
        <v>1</v>
      </c>
    </row>
    <row r="20795" spans="1:6">
      <c r="A20795" t="s">
        <v>4</v>
      </c>
      <c r="B20795" s="4" t="s">
        <v>5</v>
      </c>
      <c r="C20795" s="4" t="s">
        <v>13</v>
      </c>
      <c r="D20795" s="4" t="s">
        <v>10</v>
      </c>
      <c r="E20795" s="4" t="s">
        <v>10</v>
      </c>
      <c r="F20795" s="4" t="s">
        <v>13</v>
      </c>
    </row>
    <row r="20796" spans="1:6">
      <c r="A20796" t="n">
        <v>132662</v>
      </c>
      <c r="B20796" s="47" t="n">
        <v>25</v>
      </c>
      <c r="C20796" s="7" t="n">
        <v>1</v>
      </c>
      <c r="D20796" s="7" t="n">
        <v>65535</v>
      </c>
      <c r="E20796" s="7" t="n">
        <v>65535</v>
      </c>
      <c r="F20796" s="7" t="n">
        <v>0</v>
      </c>
    </row>
    <row r="20797" spans="1:6">
      <c r="A20797" t="s">
        <v>4</v>
      </c>
      <c r="B20797" s="4" t="s">
        <v>5</v>
      </c>
      <c r="C20797" s="4" t="s">
        <v>13</v>
      </c>
      <c r="D20797" s="4" t="s">
        <v>10</v>
      </c>
      <c r="E20797" s="4" t="s">
        <v>10</v>
      </c>
      <c r="F20797" s="4" t="s">
        <v>13</v>
      </c>
    </row>
    <row r="20798" spans="1:6">
      <c r="A20798" t="n">
        <v>132669</v>
      </c>
      <c r="B20798" s="47" t="n">
        <v>25</v>
      </c>
      <c r="C20798" s="7" t="n">
        <v>1</v>
      </c>
      <c r="D20798" s="7" t="n">
        <v>65535</v>
      </c>
      <c r="E20798" s="7" t="n">
        <v>500</v>
      </c>
      <c r="F20798" s="7" t="n">
        <v>6</v>
      </c>
    </row>
    <row r="20799" spans="1:6">
      <c r="A20799" t="s">
        <v>4</v>
      </c>
      <c r="B20799" s="4" t="s">
        <v>5</v>
      </c>
      <c r="C20799" s="4" t="s">
        <v>10</v>
      </c>
      <c r="D20799" s="4" t="s">
        <v>111</v>
      </c>
      <c r="E20799" s="4" t="s">
        <v>13</v>
      </c>
      <c r="F20799" s="4" t="s">
        <v>13</v>
      </c>
    </row>
    <row r="20800" spans="1:6">
      <c r="A20800" t="n">
        <v>132676</v>
      </c>
      <c r="B20800" s="32" t="n">
        <v>26</v>
      </c>
      <c r="C20800" s="7" t="n">
        <v>61456</v>
      </c>
      <c r="D20800" s="7" t="s">
        <v>1798</v>
      </c>
      <c r="E20800" s="7" t="n">
        <v>2</v>
      </c>
      <c r="F20800" s="7" t="n">
        <v>0</v>
      </c>
    </row>
    <row r="20801" spans="1:6">
      <c r="A20801" t="s">
        <v>4</v>
      </c>
      <c r="B20801" s="4" t="s">
        <v>5</v>
      </c>
    </row>
    <row r="20802" spans="1:6">
      <c r="A20802" t="n">
        <v>132710</v>
      </c>
      <c r="B20802" s="33" t="n">
        <v>28</v>
      </c>
    </row>
    <row r="20803" spans="1:6">
      <c r="A20803" t="s">
        <v>4</v>
      </c>
      <c r="B20803" s="4" t="s">
        <v>5</v>
      </c>
      <c r="C20803" s="4" t="s">
        <v>10</v>
      </c>
      <c r="D20803" s="4" t="s">
        <v>13</v>
      </c>
    </row>
    <row r="20804" spans="1:6">
      <c r="A20804" t="n">
        <v>132711</v>
      </c>
      <c r="B20804" s="71" t="n">
        <v>89</v>
      </c>
      <c r="C20804" s="7" t="n">
        <v>61456</v>
      </c>
      <c r="D20804" s="7" t="n">
        <v>1</v>
      </c>
    </row>
    <row r="20805" spans="1:6">
      <c r="A20805" t="s">
        <v>4</v>
      </c>
      <c r="B20805" s="4" t="s">
        <v>5</v>
      </c>
      <c r="C20805" s="4" t="s">
        <v>13</v>
      </c>
      <c r="D20805" s="4" t="s">
        <v>10</v>
      </c>
      <c r="E20805" s="4" t="s">
        <v>10</v>
      </c>
      <c r="F20805" s="4" t="s">
        <v>13</v>
      </c>
    </row>
    <row r="20806" spans="1:6">
      <c r="A20806" t="n">
        <v>132715</v>
      </c>
      <c r="B20806" s="47" t="n">
        <v>25</v>
      </c>
      <c r="C20806" s="7" t="n">
        <v>1</v>
      </c>
      <c r="D20806" s="7" t="n">
        <v>65535</v>
      </c>
      <c r="E20806" s="7" t="n">
        <v>65535</v>
      </c>
      <c r="F20806" s="7" t="n">
        <v>0</v>
      </c>
    </row>
    <row r="20807" spans="1:6">
      <c r="A20807" t="s">
        <v>4</v>
      </c>
      <c r="B20807" s="4" t="s">
        <v>5</v>
      </c>
      <c r="C20807" s="4" t="s">
        <v>13</v>
      </c>
      <c r="D20807" s="4" t="s">
        <v>10</v>
      </c>
    </row>
    <row r="20808" spans="1:6">
      <c r="A20808" t="n">
        <v>132722</v>
      </c>
      <c r="B20808" s="39" t="n">
        <v>58</v>
      </c>
      <c r="C20808" s="7" t="n">
        <v>11</v>
      </c>
      <c r="D20808" s="7" t="n">
        <v>300</v>
      </c>
    </row>
    <row r="20809" spans="1:6">
      <c r="A20809" t="s">
        <v>4</v>
      </c>
      <c r="B20809" s="4" t="s">
        <v>5</v>
      </c>
      <c r="C20809" s="4" t="s">
        <v>13</v>
      </c>
      <c r="D20809" s="4" t="s">
        <v>10</v>
      </c>
    </row>
    <row r="20810" spans="1:6">
      <c r="A20810" t="n">
        <v>132726</v>
      </c>
      <c r="B20810" s="39" t="n">
        <v>58</v>
      </c>
      <c r="C20810" s="7" t="n">
        <v>12</v>
      </c>
      <c r="D20810" s="7" t="n">
        <v>0</v>
      </c>
    </row>
    <row r="20811" spans="1:6">
      <c r="A20811" t="s">
        <v>4</v>
      </c>
      <c r="B20811" s="4" t="s">
        <v>5</v>
      </c>
      <c r="C20811" s="4" t="s">
        <v>13</v>
      </c>
      <c r="D20811" s="4" t="s">
        <v>10</v>
      </c>
      <c r="E20811" s="4" t="s">
        <v>10</v>
      </c>
      <c r="F20811" s="4" t="s">
        <v>13</v>
      </c>
    </row>
    <row r="20812" spans="1:6">
      <c r="A20812" t="n">
        <v>132730</v>
      </c>
      <c r="B20812" s="47" t="n">
        <v>25</v>
      </c>
      <c r="C20812" s="7" t="n">
        <v>1</v>
      </c>
      <c r="D20812" s="7" t="n">
        <v>65535</v>
      </c>
      <c r="E20812" s="7" t="n">
        <v>65535</v>
      </c>
      <c r="F20812" s="7" t="n">
        <v>0</v>
      </c>
    </row>
    <row r="20813" spans="1:6">
      <c r="A20813" t="s">
        <v>4</v>
      </c>
      <c r="B20813" s="4" t="s">
        <v>5</v>
      </c>
      <c r="C20813" s="4" t="s">
        <v>13</v>
      </c>
      <c r="D20813" s="4" t="s">
        <v>10</v>
      </c>
    </row>
    <row r="20814" spans="1:6">
      <c r="A20814" t="n">
        <v>132737</v>
      </c>
      <c r="B20814" s="39" t="n">
        <v>58</v>
      </c>
      <c r="C20814" s="7" t="n">
        <v>105</v>
      </c>
      <c r="D20814" s="7" t="n">
        <v>300</v>
      </c>
    </row>
    <row r="20815" spans="1:6">
      <c r="A20815" t="s">
        <v>4</v>
      </c>
      <c r="B20815" s="4" t="s">
        <v>5</v>
      </c>
      <c r="C20815" s="4" t="s">
        <v>69</v>
      </c>
      <c r="D20815" s="4" t="s">
        <v>10</v>
      </c>
    </row>
    <row r="20816" spans="1:6">
      <c r="A20816" t="n">
        <v>132741</v>
      </c>
      <c r="B20816" s="70" t="n">
        <v>103</v>
      </c>
      <c r="C20816" s="7" t="n">
        <v>1</v>
      </c>
      <c r="D20816" s="7" t="n">
        <v>300</v>
      </c>
    </row>
    <row r="20817" spans="1:6">
      <c r="A20817" t="s">
        <v>4</v>
      </c>
      <c r="B20817" s="4" t="s">
        <v>5</v>
      </c>
      <c r="C20817" s="4" t="s">
        <v>13</v>
      </c>
    </row>
    <row r="20818" spans="1:6">
      <c r="A20818" t="n">
        <v>132748</v>
      </c>
      <c r="B20818" s="36" t="n">
        <v>23</v>
      </c>
      <c r="C20818" s="7" t="n">
        <v>0</v>
      </c>
    </row>
    <row r="20819" spans="1:6">
      <c r="A20819" t="s">
        <v>4</v>
      </c>
      <c r="B20819" s="4" t="s">
        <v>5</v>
      </c>
    </row>
    <row r="20820" spans="1:6">
      <c r="A20820" t="n">
        <v>132750</v>
      </c>
      <c r="B20820" s="5" t="n">
        <v>1</v>
      </c>
    </row>
    <row r="20821" spans="1:6" s="3" customFormat="1" customHeight="0">
      <c r="A20821" s="3" t="s">
        <v>2</v>
      </c>
      <c r="B20821" s="3" t="s">
        <v>1799</v>
      </c>
    </row>
    <row r="20822" spans="1:6">
      <c r="A20822" t="s">
        <v>4</v>
      </c>
      <c r="B20822" s="4" t="s">
        <v>5</v>
      </c>
      <c r="C20822" s="4" t="s">
        <v>13</v>
      </c>
      <c r="D20822" s="4" t="s">
        <v>10</v>
      </c>
    </row>
    <row r="20823" spans="1:6">
      <c r="A20823" t="n">
        <v>132752</v>
      </c>
      <c r="B20823" s="18" t="n">
        <v>22</v>
      </c>
      <c r="C20823" s="7" t="n">
        <v>0</v>
      </c>
      <c r="D20823" s="7" t="n">
        <v>0</v>
      </c>
    </row>
    <row r="20824" spans="1:6">
      <c r="A20824" t="s">
        <v>4</v>
      </c>
      <c r="B20824" s="4" t="s">
        <v>5</v>
      </c>
      <c r="C20824" s="4" t="s">
        <v>10</v>
      </c>
      <c r="D20824" s="4" t="s">
        <v>69</v>
      </c>
      <c r="E20824" s="4" t="s">
        <v>69</v>
      </c>
      <c r="F20824" s="4" t="s">
        <v>69</v>
      </c>
      <c r="G20824" s="4" t="s">
        <v>10</v>
      </c>
      <c r="H20824" s="4" t="s">
        <v>10</v>
      </c>
    </row>
    <row r="20825" spans="1:6">
      <c r="A20825" t="n">
        <v>132756</v>
      </c>
      <c r="B20825" s="64" t="n">
        <v>60</v>
      </c>
      <c r="C20825" s="7" t="n">
        <v>61456</v>
      </c>
      <c r="D20825" s="7" t="n">
        <v>0</v>
      </c>
      <c r="E20825" s="7" t="n">
        <v>0</v>
      </c>
      <c r="F20825" s="7" t="n">
        <v>0</v>
      </c>
      <c r="G20825" s="7" t="n">
        <v>0</v>
      </c>
      <c r="H20825" s="7" t="n">
        <v>1</v>
      </c>
    </row>
    <row r="20826" spans="1:6">
      <c r="A20826" t="s">
        <v>4</v>
      </c>
      <c r="B20826" s="4" t="s">
        <v>5</v>
      </c>
      <c r="C20826" s="4" t="s">
        <v>10</v>
      </c>
      <c r="D20826" s="4" t="s">
        <v>69</v>
      </c>
      <c r="E20826" s="4" t="s">
        <v>69</v>
      </c>
      <c r="F20826" s="4" t="s">
        <v>69</v>
      </c>
      <c r="G20826" s="4" t="s">
        <v>10</v>
      </c>
      <c r="H20826" s="4" t="s">
        <v>10</v>
      </c>
    </row>
    <row r="20827" spans="1:6">
      <c r="A20827" t="n">
        <v>132775</v>
      </c>
      <c r="B20827" s="64" t="n">
        <v>60</v>
      </c>
      <c r="C20827" s="7" t="n">
        <v>61456</v>
      </c>
      <c r="D20827" s="7" t="n">
        <v>0</v>
      </c>
      <c r="E20827" s="7" t="n">
        <v>0</v>
      </c>
      <c r="F20827" s="7" t="n">
        <v>0</v>
      </c>
      <c r="G20827" s="7" t="n">
        <v>0</v>
      </c>
      <c r="H20827" s="7" t="n">
        <v>0</v>
      </c>
    </row>
    <row r="20828" spans="1:6">
      <c r="A20828" t="s">
        <v>4</v>
      </c>
      <c r="B20828" s="4" t="s">
        <v>5</v>
      </c>
      <c r="C20828" s="4" t="s">
        <v>10</v>
      </c>
      <c r="D20828" s="4" t="s">
        <v>10</v>
      </c>
      <c r="E20828" s="4" t="s">
        <v>10</v>
      </c>
    </row>
    <row r="20829" spans="1:6">
      <c r="A20829" t="n">
        <v>132794</v>
      </c>
      <c r="B20829" s="72" t="n">
        <v>61</v>
      </c>
      <c r="C20829" s="7" t="n">
        <v>61456</v>
      </c>
      <c r="D20829" s="7" t="n">
        <v>65533</v>
      </c>
      <c r="E20829" s="7" t="n">
        <v>0</v>
      </c>
    </row>
    <row r="20830" spans="1:6">
      <c r="A20830" t="s">
        <v>4</v>
      </c>
      <c r="B20830" s="4" t="s">
        <v>5</v>
      </c>
      <c r="C20830" s="4" t="s">
        <v>10</v>
      </c>
      <c r="D20830" s="4" t="s">
        <v>69</v>
      </c>
      <c r="E20830" s="4" t="s">
        <v>69</v>
      </c>
      <c r="F20830" s="4" t="s">
        <v>69</v>
      </c>
      <c r="G20830" s="4" t="s">
        <v>69</v>
      </c>
    </row>
    <row r="20831" spans="1:6">
      <c r="A20831" t="n">
        <v>132801</v>
      </c>
      <c r="B20831" s="11" t="n">
        <v>46</v>
      </c>
      <c r="C20831" s="7" t="n">
        <v>61456</v>
      </c>
      <c r="D20831" s="7" t="n">
        <v>-1.10000002384186</v>
      </c>
      <c r="E20831" s="7" t="n">
        <v>0</v>
      </c>
      <c r="F20831" s="7" t="n">
        <v>2.59999990463257</v>
      </c>
      <c r="G20831" s="7" t="n">
        <v>0</v>
      </c>
    </row>
    <row r="20832" spans="1:6">
      <c r="A20832" t="s">
        <v>4</v>
      </c>
      <c r="B20832" s="4" t="s">
        <v>5</v>
      </c>
      <c r="C20832" s="4" t="s">
        <v>13</v>
      </c>
      <c r="D20832" s="4" t="s">
        <v>13</v>
      </c>
      <c r="E20832" s="4" t="s">
        <v>69</v>
      </c>
      <c r="F20832" s="4" t="s">
        <v>69</v>
      </c>
      <c r="G20832" s="4" t="s">
        <v>69</v>
      </c>
      <c r="H20832" s="4" t="s">
        <v>10</v>
      </c>
    </row>
    <row r="20833" spans="1:8">
      <c r="A20833" t="n">
        <v>132820</v>
      </c>
      <c r="B20833" s="60" t="n">
        <v>45</v>
      </c>
      <c r="C20833" s="7" t="n">
        <v>2</v>
      </c>
      <c r="D20833" s="7" t="n">
        <v>3</v>
      </c>
      <c r="E20833" s="7" t="n">
        <v>-1</v>
      </c>
      <c r="F20833" s="7" t="n">
        <v>1.47000002861023</v>
      </c>
      <c r="G20833" s="7" t="n">
        <v>2.5</v>
      </c>
      <c r="H20833" s="7" t="n">
        <v>0</v>
      </c>
    </row>
    <row r="20834" spans="1:8">
      <c r="A20834" t="s">
        <v>4</v>
      </c>
      <c r="B20834" s="4" t="s">
        <v>5</v>
      </c>
      <c r="C20834" s="4" t="s">
        <v>13</v>
      </c>
      <c r="D20834" s="4" t="s">
        <v>13</v>
      </c>
      <c r="E20834" s="4" t="s">
        <v>69</v>
      </c>
      <c r="F20834" s="4" t="s">
        <v>69</v>
      </c>
      <c r="G20834" s="4" t="s">
        <v>69</v>
      </c>
      <c r="H20834" s="4" t="s">
        <v>10</v>
      </c>
      <c r="I20834" s="4" t="s">
        <v>13</v>
      </c>
    </row>
    <row r="20835" spans="1:8">
      <c r="A20835" t="n">
        <v>132837</v>
      </c>
      <c r="B20835" s="60" t="n">
        <v>45</v>
      </c>
      <c r="C20835" s="7" t="n">
        <v>4</v>
      </c>
      <c r="D20835" s="7" t="n">
        <v>3</v>
      </c>
      <c r="E20835" s="7" t="n">
        <v>9</v>
      </c>
      <c r="F20835" s="7" t="n">
        <v>0</v>
      </c>
      <c r="G20835" s="7" t="n">
        <v>0</v>
      </c>
      <c r="H20835" s="7" t="n">
        <v>0</v>
      </c>
      <c r="I20835" s="7" t="n">
        <v>0</v>
      </c>
    </row>
    <row r="20836" spans="1:8">
      <c r="A20836" t="s">
        <v>4</v>
      </c>
      <c r="B20836" s="4" t="s">
        <v>5</v>
      </c>
      <c r="C20836" s="4" t="s">
        <v>13</v>
      </c>
      <c r="D20836" s="4" t="s">
        <v>13</v>
      </c>
      <c r="E20836" s="4" t="s">
        <v>69</v>
      </c>
      <c r="F20836" s="4" t="s">
        <v>10</v>
      </c>
    </row>
    <row r="20837" spans="1:8">
      <c r="A20837" t="n">
        <v>132855</v>
      </c>
      <c r="B20837" s="60" t="n">
        <v>45</v>
      </c>
      <c r="C20837" s="7" t="n">
        <v>5</v>
      </c>
      <c r="D20837" s="7" t="n">
        <v>3</v>
      </c>
      <c r="E20837" s="7" t="n">
        <v>5</v>
      </c>
      <c r="F20837" s="7" t="n">
        <v>0</v>
      </c>
    </row>
    <row r="20838" spans="1:8">
      <c r="A20838" t="s">
        <v>4</v>
      </c>
      <c r="B20838" s="4" t="s">
        <v>5</v>
      </c>
      <c r="C20838" s="4" t="s">
        <v>13</v>
      </c>
      <c r="D20838" s="4" t="s">
        <v>13</v>
      </c>
      <c r="E20838" s="4" t="s">
        <v>69</v>
      </c>
      <c r="F20838" s="4" t="s">
        <v>10</v>
      </c>
    </row>
    <row r="20839" spans="1:8">
      <c r="A20839" t="n">
        <v>132864</v>
      </c>
      <c r="B20839" s="60" t="n">
        <v>45</v>
      </c>
      <c r="C20839" s="7" t="n">
        <v>11</v>
      </c>
      <c r="D20839" s="7" t="n">
        <v>3</v>
      </c>
      <c r="E20839" s="7" t="n">
        <v>30</v>
      </c>
      <c r="F20839" s="7" t="n">
        <v>0</v>
      </c>
    </row>
    <row r="20840" spans="1:8">
      <c r="A20840" t="s">
        <v>4</v>
      </c>
      <c r="B20840" s="4" t="s">
        <v>5</v>
      </c>
      <c r="C20840" s="4" t="s">
        <v>10</v>
      </c>
    </row>
    <row r="20841" spans="1:8">
      <c r="A20841" t="n">
        <v>132873</v>
      </c>
      <c r="B20841" s="53" t="n">
        <v>16</v>
      </c>
      <c r="C20841" s="7" t="n">
        <v>1000</v>
      </c>
    </row>
    <row r="20842" spans="1:8">
      <c r="A20842" t="s">
        <v>4</v>
      </c>
      <c r="B20842" s="4" t="s">
        <v>5</v>
      </c>
      <c r="C20842" s="4" t="s">
        <v>13</v>
      </c>
    </row>
    <row r="20843" spans="1:8">
      <c r="A20843" t="n">
        <v>132876</v>
      </c>
      <c r="B20843" s="31" t="n">
        <v>64</v>
      </c>
      <c r="C20843" s="7" t="n">
        <v>2</v>
      </c>
    </row>
    <row r="20844" spans="1:8">
      <c r="A20844" t="s">
        <v>4</v>
      </c>
      <c r="B20844" s="4" t="s">
        <v>5</v>
      </c>
      <c r="C20844" s="4" t="s">
        <v>13</v>
      </c>
      <c r="D20844" s="4" t="s">
        <v>10</v>
      </c>
    </row>
    <row r="20845" spans="1:8">
      <c r="A20845" t="n">
        <v>132878</v>
      </c>
      <c r="B20845" s="31" t="n">
        <v>64</v>
      </c>
      <c r="C20845" s="7" t="n">
        <v>0</v>
      </c>
      <c r="D20845" s="7" t="n">
        <v>0</v>
      </c>
    </row>
    <row r="20846" spans="1:8">
      <c r="A20846" t="s">
        <v>4</v>
      </c>
      <c r="B20846" s="4" t="s">
        <v>5</v>
      </c>
      <c r="C20846" s="4" t="s">
        <v>13</v>
      </c>
      <c r="D20846" s="4" t="s">
        <v>10</v>
      </c>
    </row>
    <row r="20847" spans="1:8">
      <c r="A20847" t="n">
        <v>132882</v>
      </c>
      <c r="B20847" s="31" t="n">
        <v>64</v>
      </c>
      <c r="C20847" s="7" t="n">
        <v>0</v>
      </c>
      <c r="D20847" s="7" t="n">
        <v>1</v>
      </c>
    </row>
    <row r="20848" spans="1:8">
      <c r="A20848" t="s">
        <v>4</v>
      </c>
      <c r="B20848" s="4" t="s">
        <v>5</v>
      </c>
      <c r="C20848" s="4" t="s">
        <v>13</v>
      </c>
      <c r="D20848" s="4" t="s">
        <v>10</v>
      </c>
    </row>
    <row r="20849" spans="1:9">
      <c r="A20849" t="n">
        <v>132886</v>
      </c>
      <c r="B20849" s="31" t="n">
        <v>64</v>
      </c>
      <c r="C20849" s="7" t="n">
        <v>0</v>
      </c>
      <c r="D20849" s="7" t="n">
        <v>2</v>
      </c>
    </row>
    <row r="20850" spans="1:9">
      <c r="A20850" t="s">
        <v>4</v>
      </c>
      <c r="B20850" s="4" t="s">
        <v>5</v>
      </c>
      <c r="C20850" s="4" t="s">
        <v>13</v>
      </c>
      <c r="D20850" s="4" t="s">
        <v>10</v>
      </c>
    </row>
    <row r="20851" spans="1:9">
      <c r="A20851" t="n">
        <v>132890</v>
      </c>
      <c r="B20851" s="31" t="n">
        <v>64</v>
      </c>
      <c r="C20851" s="7" t="n">
        <v>0</v>
      </c>
      <c r="D20851" s="7" t="n">
        <v>3</v>
      </c>
    </row>
    <row r="20852" spans="1:9">
      <c r="A20852" t="s">
        <v>4</v>
      </c>
      <c r="B20852" s="4" t="s">
        <v>5</v>
      </c>
      <c r="C20852" s="4" t="s">
        <v>13</v>
      </c>
      <c r="D20852" s="4" t="s">
        <v>10</v>
      </c>
    </row>
    <row r="20853" spans="1:9">
      <c r="A20853" t="n">
        <v>132894</v>
      </c>
      <c r="B20853" s="31" t="n">
        <v>64</v>
      </c>
      <c r="C20853" s="7" t="n">
        <v>0</v>
      </c>
      <c r="D20853" s="7" t="n">
        <v>4</v>
      </c>
    </row>
    <row r="20854" spans="1:9">
      <c r="A20854" t="s">
        <v>4</v>
      </c>
      <c r="B20854" s="4" t="s">
        <v>5</v>
      </c>
      <c r="C20854" s="4" t="s">
        <v>13</v>
      </c>
      <c r="D20854" s="4" t="s">
        <v>10</v>
      </c>
    </row>
    <row r="20855" spans="1:9">
      <c r="A20855" t="n">
        <v>132898</v>
      </c>
      <c r="B20855" s="31" t="n">
        <v>64</v>
      </c>
      <c r="C20855" s="7" t="n">
        <v>4</v>
      </c>
      <c r="D20855" s="7" t="n">
        <v>0</v>
      </c>
    </row>
    <row r="20856" spans="1:9">
      <c r="A20856" t="s">
        <v>4</v>
      </c>
      <c r="B20856" s="4" t="s">
        <v>5</v>
      </c>
      <c r="C20856" s="4" t="s">
        <v>10</v>
      </c>
      <c r="D20856" s="4" t="s">
        <v>69</v>
      </c>
      <c r="E20856" s="4" t="s">
        <v>69</v>
      </c>
      <c r="F20856" s="4" t="s">
        <v>69</v>
      </c>
      <c r="G20856" s="4" t="s">
        <v>69</v>
      </c>
    </row>
    <row r="20857" spans="1:9">
      <c r="A20857" t="n">
        <v>132902</v>
      </c>
      <c r="B20857" s="11" t="n">
        <v>46</v>
      </c>
      <c r="C20857" s="7" t="n">
        <v>61456</v>
      </c>
      <c r="D20857" s="7" t="n">
        <v>-1.10000002384186</v>
      </c>
      <c r="E20857" s="7" t="n">
        <v>0</v>
      </c>
      <c r="F20857" s="7" t="n">
        <v>2.59999990463257</v>
      </c>
      <c r="G20857" s="7" t="n">
        <v>0</v>
      </c>
    </row>
    <row r="20858" spans="1:9">
      <c r="A20858" t="s">
        <v>4</v>
      </c>
      <c r="B20858" s="4" t="s">
        <v>5</v>
      </c>
      <c r="C20858" s="4" t="s">
        <v>10</v>
      </c>
    </row>
    <row r="20859" spans="1:9">
      <c r="A20859" t="n">
        <v>132921</v>
      </c>
      <c r="B20859" s="53" t="n">
        <v>16</v>
      </c>
      <c r="C20859" s="7" t="n">
        <v>0</v>
      </c>
    </row>
    <row r="20860" spans="1:9">
      <c r="A20860" t="s">
        <v>4</v>
      </c>
      <c r="B20860" s="4" t="s">
        <v>5</v>
      </c>
      <c r="C20860" s="4" t="s">
        <v>13</v>
      </c>
      <c r="D20860" s="4" t="s">
        <v>10</v>
      </c>
      <c r="E20860" s="4" t="s">
        <v>6</v>
      </c>
    </row>
    <row r="20861" spans="1:9">
      <c r="A20861" t="n">
        <v>132924</v>
      </c>
      <c r="B20861" s="52" t="n">
        <v>51</v>
      </c>
      <c r="C20861" s="7" t="n">
        <v>4</v>
      </c>
      <c r="D20861" s="7" t="n">
        <v>0</v>
      </c>
      <c r="E20861" s="7" t="s">
        <v>12</v>
      </c>
    </row>
    <row r="20862" spans="1:9">
      <c r="A20862" t="s">
        <v>4</v>
      </c>
      <c r="B20862" s="4" t="s">
        <v>5</v>
      </c>
      <c r="C20862" s="4" t="s">
        <v>10</v>
      </c>
    </row>
    <row r="20863" spans="1:9">
      <c r="A20863" t="n">
        <v>132929</v>
      </c>
      <c r="B20863" s="53" t="n">
        <v>16</v>
      </c>
      <c r="C20863" s="7" t="n">
        <v>0</v>
      </c>
    </row>
    <row r="20864" spans="1:9">
      <c r="A20864" t="s">
        <v>4</v>
      </c>
      <c r="B20864" s="4" t="s">
        <v>5</v>
      </c>
      <c r="C20864" s="4" t="s">
        <v>10</v>
      </c>
      <c r="D20864" s="4" t="s">
        <v>13</v>
      </c>
      <c r="E20864" s="4" t="s">
        <v>111</v>
      </c>
      <c r="F20864" s="4" t="s">
        <v>13</v>
      </c>
      <c r="G20864" s="4" t="s">
        <v>13</v>
      </c>
    </row>
    <row r="20865" spans="1:7">
      <c r="A20865" t="n">
        <v>132932</v>
      </c>
      <c r="B20865" s="32" t="n">
        <v>26</v>
      </c>
      <c r="C20865" s="7" t="n">
        <v>0</v>
      </c>
      <c r="D20865" s="7" t="n">
        <v>19</v>
      </c>
      <c r="E20865" s="7" t="s">
        <v>1800</v>
      </c>
      <c r="F20865" s="7" t="n">
        <v>2</v>
      </c>
      <c r="G20865" s="7" t="n">
        <v>0</v>
      </c>
    </row>
    <row r="20866" spans="1:7">
      <c r="A20866" t="s">
        <v>4</v>
      </c>
      <c r="B20866" s="4" t="s">
        <v>5</v>
      </c>
    </row>
    <row r="20867" spans="1:7">
      <c r="A20867" t="n">
        <v>132955</v>
      </c>
      <c r="B20867" s="33" t="n">
        <v>28</v>
      </c>
    </row>
    <row r="20868" spans="1:7">
      <c r="A20868" t="s">
        <v>4</v>
      </c>
      <c r="B20868" s="4" t="s">
        <v>5</v>
      </c>
      <c r="C20868" s="4" t="s">
        <v>10</v>
      </c>
      <c r="D20868" s="4" t="s">
        <v>13</v>
      </c>
    </row>
    <row r="20869" spans="1:7">
      <c r="A20869" t="n">
        <v>132956</v>
      </c>
      <c r="B20869" s="71" t="n">
        <v>89</v>
      </c>
      <c r="C20869" s="7" t="n">
        <v>0</v>
      </c>
      <c r="D20869" s="7" t="n">
        <v>1</v>
      </c>
    </row>
    <row r="20870" spans="1:7">
      <c r="A20870" t="s">
        <v>4</v>
      </c>
      <c r="B20870" s="4" t="s">
        <v>5</v>
      </c>
      <c r="C20870" s="4" t="s">
        <v>10</v>
      </c>
      <c r="D20870" s="4" t="s">
        <v>69</v>
      </c>
      <c r="E20870" s="4" t="s">
        <v>69</v>
      </c>
      <c r="F20870" s="4" t="s">
        <v>69</v>
      </c>
      <c r="G20870" s="4" t="s">
        <v>69</v>
      </c>
    </row>
    <row r="20871" spans="1:7">
      <c r="A20871" t="n">
        <v>132960</v>
      </c>
      <c r="B20871" s="11" t="n">
        <v>46</v>
      </c>
      <c r="C20871" s="7" t="n">
        <v>61456</v>
      </c>
      <c r="D20871" s="7" t="n">
        <v>-0.899999976158142</v>
      </c>
      <c r="E20871" s="7" t="n">
        <v>0</v>
      </c>
      <c r="F20871" s="7" t="n">
        <v>2.59999990463257</v>
      </c>
      <c r="G20871" s="7" t="n">
        <v>0</v>
      </c>
    </row>
    <row r="20872" spans="1:7">
      <c r="A20872" t="s">
        <v>4</v>
      </c>
      <c r="B20872" s="4" t="s">
        <v>5</v>
      </c>
      <c r="C20872" s="4" t="s">
        <v>10</v>
      </c>
    </row>
    <row r="20873" spans="1:7">
      <c r="A20873" t="n">
        <v>132979</v>
      </c>
      <c r="B20873" s="53" t="n">
        <v>16</v>
      </c>
      <c r="C20873" s="7" t="n">
        <v>0</v>
      </c>
    </row>
    <row r="20874" spans="1:7">
      <c r="A20874" t="s">
        <v>4</v>
      </c>
      <c r="B20874" s="4" t="s">
        <v>5</v>
      </c>
      <c r="C20874" s="4" t="s">
        <v>13</v>
      </c>
      <c r="D20874" s="4" t="s">
        <v>10</v>
      </c>
      <c r="E20874" s="4" t="s">
        <v>6</v>
      </c>
    </row>
    <row r="20875" spans="1:7">
      <c r="A20875" t="n">
        <v>132982</v>
      </c>
      <c r="B20875" s="52" t="n">
        <v>51</v>
      </c>
      <c r="C20875" s="7" t="n">
        <v>4</v>
      </c>
      <c r="D20875" s="7" t="n">
        <v>0</v>
      </c>
      <c r="E20875" s="7" t="s">
        <v>12</v>
      </c>
    </row>
    <row r="20876" spans="1:7">
      <c r="A20876" t="s">
        <v>4</v>
      </c>
      <c r="B20876" s="4" t="s">
        <v>5</v>
      </c>
      <c r="C20876" s="4" t="s">
        <v>10</v>
      </c>
    </row>
    <row r="20877" spans="1:7">
      <c r="A20877" t="n">
        <v>132987</v>
      </c>
      <c r="B20877" s="53" t="n">
        <v>16</v>
      </c>
      <c r="C20877" s="7" t="n">
        <v>0</v>
      </c>
    </row>
    <row r="20878" spans="1:7">
      <c r="A20878" t="s">
        <v>4</v>
      </c>
      <c r="B20878" s="4" t="s">
        <v>5</v>
      </c>
      <c r="C20878" s="4" t="s">
        <v>10</v>
      </c>
      <c r="D20878" s="4" t="s">
        <v>111</v>
      </c>
      <c r="E20878" s="4" t="s">
        <v>13</v>
      </c>
      <c r="F20878" s="4" t="s">
        <v>13</v>
      </c>
    </row>
    <row r="20879" spans="1:7">
      <c r="A20879" t="n">
        <v>132990</v>
      </c>
      <c r="B20879" s="32" t="n">
        <v>26</v>
      </c>
      <c r="C20879" s="7" t="n">
        <v>0</v>
      </c>
      <c r="D20879" s="7" t="s">
        <v>1801</v>
      </c>
      <c r="E20879" s="7" t="n">
        <v>2</v>
      </c>
      <c r="F20879" s="7" t="n">
        <v>0</v>
      </c>
    </row>
    <row r="20880" spans="1:7">
      <c r="A20880" t="s">
        <v>4</v>
      </c>
      <c r="B20880" s="4" t="s">
        <v>5</v>
      </c>
    </row>
    <row r="20881" spans="1:7">
      <c r="A20881" t="n">
        <v>133013</v>
      </c>
      <c r="B20881" s="33" t="n">
        <v>28</v>
      </c>
    </row>
    <row r="20882" spans="1:7">
      <c r="A20882" t="s">
        <v>4</v>
      </c>
      <c r="B20882" s="4" t="s">
        <v>5</v>
      </c>
      <c r="C20882" s="4" t="s">
        <v>10</v>
      </c>
      <c r="D20882" s="4" t="s">
        <v>13</v>
      </c>
    </row>
    <row r="20883" spans="1:7">
      <c r="A20883" t="n">
        <v>133014</v>
      </c>
      <c r="B20883" s="71" t="n">
        <v>89</v>
      </c>
      <c r="C20883" s="7" t="n">
        <v>0</v>
      </c>
      <c r="D20883" s="7" t="n">
        <v>1</v>
      </c>
    </row>
    <row r="20884" spans="1:7">
      <c r="A20884" t="s">
        <v>4</v>
      </c>
      <c r="B20884" s="4" t="s">
        <v>5</v>
      </c>
      <c r="C20884" s="4" t="s">
        <v>10</v>
      </c>
      <c r="D20884" s="4" t="s">
        <v>69</v>
      </c>
      <c r="E20884" s="4" t="s">
        <v>69</v>
      </c>
      <c r="F20884" s="4" t="s">
        <v>69</v>
      </c>
      <c r="G20884" s="4" t="s">
        <v>69</v>
      </c>
    </row>
    <row r="20885" spans="1:7">
      <c r="A20885" t="n">
        <v>133018</v>
      </c>
      <c r="B20885" s="11" t="n">
        <v>46</v>
      </c>
      <c r="C20885" s="7" t="n">
        <v>61456</v>
      </c>
      <c r="D20885" s="7" t="n">
        <v>-1.10000002384186</v>
      </c>
      <c r="E20885" s="7" t="n">
        <v>0</v>
      </c>
      <c r="F20885" s="7" t="n">
        <v>2.59999990463257</v>
      </c>
      <c r="G20885" s="7" t="n">
        <v>0</v>
      </c>
    </row>
    <row r="20886" spans="1:7">
      <c r="A20886" t="s">
        <v>4</v>
      </c>
      <c r="B20886" s="4" t="s">
        <v>5</v>
      </c>
      <c r="C20886" s="4" t="s">
        <v>10</v>
      </c>
    </row>
    <row r="20887" spans="1:7">
      <c r="A20887" t="n">
        <v>133037</v>
      </c>
      <c r="B20887" s="53" t="n">
        <v>16</v>
      </c>
      <c r="C20887" s="7" t="n">
        <v>0</v>
      </c>
    </row>
    <row r="20888" spans="1:7">
      <c r="A20888" t="s">
        <v>4</v>
      </c>
      <c r="B20888" s="4" t="s">
        <v>5</v>
      </c>
      <c r="C20888" s="4" t="s">
        <v>13</v>
      </c>
      <c r="D20888" s="4" t="s">
        <v>10</v>
      </c>
      <c r="E20888" s="4" t="s">
        <v>6</v>
      </c>
    </row>
    <row r="20889" spans="1:7">
      <c r="A20889" t="n">
        <v>133040</v>
      </c>
      <c r="B20889" s="52" t="n">
        <v>51</v>
      </c>
      <c r="C20889" s="7" t="n">
        <v>4</v>
      </c>
      <c r="D20889" s="7" t="n">
        <v>1</v>
      </c>
      <c r="E20889" s="7" t="s">
        <v>12</v>
      </c>
    </row>
    <row r="20890" spans="1:7">
      <c r="A20890" t="s">
        <v>4</v>
      </c>
      <c r="B20890" s="4" t="s">
        <v>5</v>
      </c>
      <c r="C20890" s="4" t="s">
        <v>10</v>
      </c>
    </row>
    <row r="20891" spans="1:7">
      <c r="A20891" t="n">
        <v>133045</v>
      </c>
      <c r="B20891" s="53" t="n">
        <v>16</v>
      </c>
      <c r="C20891" s="7" t="n">
        <v>0</v>
      </c>
    </row>
    <row r="20892" spans="1:7">
      <c r="A20892" t="s">
        <v>4</v>
      </c>
      <c r="B20892" s="4" t="s">
        <v>5</v>
      </c>
      <c r="C20892" s="4" t="s">
        <v>10</v>
      </c>
      <c r="D20892" s="4" t="s">
        <v>111</v>
      </c>
      <c r="E20892" s="4" t="s">
        <v>13</v>
      </c>
      <c r="F20892" s="4" t="s">
        <v>13</v>
      </c>
    </row>
    <row r="20893" spans="1:7">
      <c r="A20893" t="n">
        <v>133048</v>
      </c>
      <c r="B20893" s="32" t="n">
        <v>26</v>
      </c>
      <c r="C20893" s="7" t="n">
        <v>1</v>
      </c>
      <c r="D20893" s="7" t="s">
        <v>1802</v>
      </c>
      <c r="E20893" s="7" t="n">
        <v>2</v>
      </c>
      <c r="F20893" s="7" t="n">
        <v>0</v>
      </c>
    </row>
    <row r="20894" spans="1:7">
      <c r="A20894" t="s">
        <v>4</v>
      </c>
      <c r="B20894" s="4" t="s">
        <v>5</v>
      </c>
    </row>
    <row r="20895" spans="1:7">
      <c r="A20895" t="n">
        <v>133071</v>
      </c>
      <c r="B20895" s="33" t="n">
        <v>28</v>
      </c>
    </row>
    <row r="20896" spans="1:7">
      <c r="A20896" t="s">
        <v>4</v>
      </c>
      <c r="B20896" s="4" t="s">
        <v>5</v>
      </c>
      <c r="C20896" s="4" t="s">
        <v>10</v>
      </c>
      <c r="D20896" s="4" t="s">
        <v>13</v>
      </c>
    </row>
    <row r="20897" spans="1:7">
      <c r="A20897" t="n">
        <v>133072</v>
      </c>
      <c r="B20897" s="71" t="n">
        <v>89</v>
      </c>
      <c r="C20897" s="7" t="n">
        <v>1</v>
      </c>
      <c r="D20897" s="7" t="n">
        <v>1</v>
      </c>
    </row>
    <row r="20898" spans="1:7">
      <c r="A20898" t="s">
        <v>4</v>
      </c>
      <c r="B20898" s="4" t="s">
        <v>5</v>
      </c>
      <c r="C20898" s="4" t="s">
        <v>10</v>
      </c>
      <c r="D20898" s="4" t="s">
        <v>69</v>
      </c>
      <c r="E20898" s="4" t="s">
        <v>69</v>
      </c>
      <c r="F20898" s="4" t="s">
        <v>69</v>
      </c>
      <c r="G20898" s="4" t="s">
        <v>69</v>
      </c>
    </row>
    <row r="20899" spans="1:7">
      <c r="A20899" t="n">
        <v>133076</v>
      </c>
      <c r="B20899" s="11" t="n">
        <v>46</v>
      </c>
      <c r="C20899" s="7" t="n">
        <v>61456</v>
      </c>
      <c r="D20899" s="7" t="n">
        <v>-0.899999976158142</v>
      </c>
      <c r="E20899" s="7" t="n">
        <v>0</v>
      </c>
      <c r="F20899" s="7" t="n">
        <v>2.59999990463257</v>
      </c>
      <c r="G20899" s="7" t="n">
        <v>0</v>
      </c>
    </row>
    <row r="20900" spans="1:7">
      <c r="A20900" t="s">
        <v>4</v>
      </c>
      <c r="B20900" s="4" t="s">
        <v>5</v>
      </c>
      <c r="C20900" s="4" t="s">
        <v>10</v>
      </c>
    </row>
    <row r="20901" spans="1:7">
      <c r="A20901" t="n">
        <v>133095</v>
      </c>
      <c r="B20901" s="53" t="n">
        <v>16</v>
      </c>
      <c r="C20901" s="7" t="n">
        <v>0</v>
      </c>
    </row>
    <row r="20902" spans="1:7">
      <c r="A20902" t="s">
        <v>4</v>
      </c>
      <c r="B20902" s="4" t="s">
        <v>5</v>
      </c>
      <c r="C20902" s="4" t="s">
        <v>13</v>
      </c>
      <c r="D20902" s="4" t="s">
        <v>10</v>
      </c>
      <c r="E20902" s="4" t="s">
        <v>6</v>
      </c>
    </row>
    <row r="20903" spans="1:7">
      <c r="A20903" t="n">
        <v>133098</v>
      </c>
      <c r="B20903" s="52" t="n">
        <v>51</v>
      </c>
      <c r="C20903" s="7" t="n">
        <v>4</v>
      </c>
      <c r="D20903" s="7" t="n">
        <v>1</v>
      </c>
      <c r="E20903" s="7" t="s">
        <v>12</v>
      </c>
    </row>
    <row r="20904" spans="1:7">
      <c r="A20904" t="s">
        <v>4</v>
      </c>
      <c r="B20904" s="4" t="s">
        <v>5</v>
      </c>
      <c r="C20904" s="4" t="s">
        <v>10</v>
      </c>
    </row>
    <row r="20905" spans="1:7">
      <c r="A20905" t="n">
        <v>133103</v>
      </c>
      <c r="B20905" s="53" t="n">
        <v>16</v>
      </c>
      <c r="C20905" s="7" t="n">
        <v>0</v>
      </c>
    </row>
    <row r="20906" spans="1:7">
      <c r="A20906" t="s">
        <v>4</v>
      </c>
      <c r="B20906" s="4" t="s">
        <v>5</v>
      </c>
      <c r="C20906" s="4" t="s">
        <v>10</v>
      </c>
      <c r="D20906" s="4" t="s">
        <v>111</v>
      </c>
      <c r="E20906" s="4" t="s">
        <v>13</v>
      </c>
      <c r="F20906" s="4" t="s">
        <v>13</v>
      </c>
    </row>
    <row r="20907" spans="1:7">
      <c r="A20907" t="n">
        <v>133106</v>
      </c>
      <c r="B20907" s="32" t="n">
        <v>26</v>
      </c>
      <c r="C20907" s="7" t="n">
        <v>1</v>
      </c>
      <c r="D20907" s="7" t="s">
        <v>1803</v>
      </c>
      <c r="E20907" s="7" t="n">
        <v>2</v>
      </c>
      <c r="F20907" s="7" t="n">
        <v>0</v>
      </c>
    </row>
    <row r="20908" spans="1:7">
      <c r="A20908" t="s">
        <v>4</v>
      </c>
      <c r="B20908" s="4" t="s">
        <v>5</v>
      </c>
    </row>
    <row r="20909" spans="1:7">
      <c r="A20909" t="n">
        <v>133130</v>
      </c>
      <c r="B20909" s="33" t="n">
        <v>28</v>
      </c>
    </row>
    <row r="20910" spans="1:7">
      <c r="A20910" t="s">
        <v>4</v>
      </c>
      <c r="B20910" s="4" t="s">
        <v>5</v>
      </c>
      <c r="C20910" s="4" t="s">
        <v>10</v>
      </c>
      <c r="D20910" s="4" t="s">
        <v>13</v>
      </c>
    </row>
    <row r="20911" spans="1:7">
      <c r="A20911" t="n">
        <v>133131</v>
      </c>
      <c r="B20911" s="71" t="n">
        <v>89</v>
      </c>
      <c r="C20911" s="7" t="n">
        <v>1</v>
      </c>
      <c r="D20911" s="7" t="n">
        <v>1</v>
      </c>
    </row>
    <row r="20912" spans="1:7">
      <c r="A20912" t="s">
        <v>4</v>
      </c>
      <c r="B20912" s="4" t="s">
        <v>5</v>
      </c>
      <c r="C20912" s="4" t="s">
        <v>10</v>
      </c>
      <c r="D20912" s="4" t="s">
        <v>69</v>
      </c>
      <c r="E20912" s="4" t="s">
        <v>69</v>
      </c>
      <c r="F20912" s="4" t="s">
        <v>69</v>
      </c>
      <c r="G20912" s="4" t="s">
        <v>69</v>
      </c>
    </row>
    <row r="20913" spans="1:7">
      <c r="A20913" t="n">
        <v>133135</v>
      </c>
      <c r="B20913" s="11" t="n">
        <v>46</v>
      </c>
      <c r="C20913" s="7" t="n">
        <v>61456</v>
      </c>
      <c r="D20913" s="7" t="n">
        <v>-1.10000002384186</v>
      </c>
      <c r="E20913" s="7" t="n">
        <v>0</v>
      </c>
      <c r="F20913" s="7" t="n">
        <v>2.59999990463257</v>
      </c>
      <c r="G20913" s="7" t="n">
        <v>0</v>
      </c>
    </row>
    <row r="20914" spans="1:7">
      <c r="A20914" t="s">
        <v>4</v>
      </c>
      <c r="B20914" s="4" t="s">
        <v>5</v>
      </c>
      <c r="C20914" s="4" t="s">
        <v>10</v>
      </c>
    </row>
    <row r="20915" spans="1:7">
      <c r="A20915" t="n">
        <v>133154</v>
      </c>
      <c r="B20915" s="53" t="n">
        <v>16</v>
      </c>
      <c r="C20915" s="7" t="n">
        <v>0</v>
      </c>
    </row>
    <row r="20916" spans="1:7">
      <c r="A20916" t="s">
        <v>4</v>
      </c>
      <c r="B20916" s="4" t="s">
        <v>5</v>
      </c>
      <c r="C20916" s="4" t="s">
        <v>13</v>
      </c>
      <c r="D20916" s="4" t="s">
        <v>10</v>
      </c>
      <c r="E20916" s="4" t="s">
        <v>6</v>
      </c>
    </row>
    <row r="20917" spans="1:7">
      <c r="A20917" t="n">
        <v>133157</v>
      </c>
      <c r="B20917" s="52" t="n">
        <v>51</v>
      </c>
      <c r="C20917" s="7" t="n">
        <v>4</v>
      </c>
      <c r="D20917" s="7" t="n">
        <v>2</v>
      </c>
      <c r="E20917" s="7" t="s">
        <v>12</v>
      </c>
    </row>
    <row r="20918" spans="1:7">
      <c r="A20918" t="s">
        <v>4</v>
      </c>
      <c r="B20918" s="4" t="s">
        <v>5</v>
      </c>
      <c r="C20918" s="4" t="s">
        <v>10</v>
      </c>
    </row>
    <row r="20919" spans="1:7">
      <c r="A20919" t="n">
        <v>133162</v>
      </c>
      <c r="B20919" s="53" t="n">
        <v>16</v>
      </c>
      <c r="C20919" s="7" t="n">
        <v>0</v>
      </c>
    </row>
    <row r="20920" spans="1:7">
      <c r="A20920" t="s">
        <v>4</v>
      </c>
      <c r="B20920" s="4" t="s">
        <v>5</v>
      </c>
      <c r="C20920" s="4" t="s">
        <v>10</v>
      </c>
      <c r="D20920" s="4" t="s">
        <v>111</v>
      </c>
      <c r="E20920" s="4" t="s">
        <v>13</v>
      </c>
      <c r="F20920" s="4" t="s">
        <v>13</v>
      </c>
    </row>
    <row r="20921" spans="1:7">
      <c r="A20921" t="n">
        <v>133165</v>
      </c>
      <c r="B20921" s="32" t="n">
        <v>26</v>
      </c>
      <c r="C20921" s="7" t="n">
        <v>2</v>
      </c>
      <c r="D20921" s="7" t="s">
        <v>1804</v>
      </c>
      <c r="E20921" s="7" t="n">
        <v>2</v>
      </c>
      <c r="F20921" s="7" t="n">
        <v>0</v>
      </c>
    </row>
    <row r="20922" spans="1:7">
      <c r="A20922" t="s">
        <v>4</v>
      </c>
      <c r="B20922" s="4" t="s">
        <v>5</v>
      </c>
    </row>
    <row r="20923" spans="1:7">
      <c r="A20923" t="n">
        <v>133189</v>
      </c>
      <c r="B20923" s="33" t="n">
        <v>28</v>
      </c>
    </row>
    <row r="20924" spans="1:7">
      <c r="A20924" t="s">
        <v>4</v>
      </c>
      <c r="B20924" s="4" t="s">
        <v>5</v>
      </c>
      <c r="C20924" s="4" t="s">
        <v>10</v>
      </c>
      <c r="D20924" s="4" t="s">
        <v>13</v>
      </c>
    </row>
    <row r="20925" spans="1:7">
      <c r="A20925" t="n">
        <v>133190</v>
      </c>
      <c r="B20925" s="71" t="n">
        <v>89</v>
      </c>
      <c r="C20925" s="7" t="n">
        <v>2</v>
      </c>
      <c r="D20925" s="7" t="n">
        <v>1</v>
      </c>
    </row>
    <row r="20926" spans="1:7">
      <c r="A20926" t="s">
        <v>4</v>
      </c>
      <c r="B20926" s="4" t="s">
        <v>5</v>
      </c>
      <c r="C20926" s="4" t="s">
        <v>10</v>
      </c>
      <c r="D20926" s="4" t="s">
        <v>69</v>
      </c>
      <c r="E20926" s="4" t="s">
        <v>69</v>
      </c>
      <c r="F20926" s="4" t="s">
        <v>69</v>
      </c>
      <c r="G20926" s="4" t="s">
        <v>69</v>
      </c>
    </row>
    <row r="20927" spans="1:7">
      <c r="A20927" t="n">
        <v>133194</v>
      </c>
      <c r="B20927" s="11" t="n">
        <v>46</v>
      </c>
      <c r="C20927" s="7" t="n">
        <v>61456</v>
      </c>
      <c r="D20927" s="7" t="n">
        <v>-0.899999976158142</v>
      </c>
      <c r="E20927" s="7" t="n">
        <v>0</v>
      </c>
      <c r="F20927" s="7" t="n">
        <v>2.59999990463257</v>
      </c>
      <c r="G20927" s="7" t="n">
        <v>0</v>
      </c>
    </row>
    <row r="20928" spans="1:7">
      <c r="A20928" t="s">
        <v>4</v>
      </c>
      <c r="B20928" s="4" t="s">
        <v>5</v>
      </c>
      <c r="C20928" s="4" t="s">
        <v>10</v>
      </c>
    </row>
    <row r="20929" spans="1:7">
      <c r="A20929" t="n">
        <v>133213</v>
      </c>
      <c r="B20929" s="53" t="n">
        <v>16</v>
      </c>
      <c r="C20929" s="7" t="n">
        <v>0</v>
      </c>
    </row>
    <row r="20930" spans="1:7">
      <c r="A20930" t="s">
        <v>4</v>
      </c>
      <c r="B20930" s="4" t="s">
        <v>5</v>
      </c>
      <c r="C20930" s="4" t="s">
        <v>13</v>
      </c>
      <c r="D20930" s="4" t="s">
        <v>10</v>
      </c>
      <c r="E20930" s="4" t="s">
        <v>6</v>
      </c>
    </row>
    <row r="20931" spans="1:7">
      <c r="A20931" t="n">
        <v>133216</v>
      </c>
      <c r="B20931" s="52" t="n">
        <v>51</v>
      </c>
      <c r="C20931" s="7" t="n">
        <v>4</v>
      </c>
      <c r="D20931" s="7" t="n">
        <v>2</v>
      </c>
      <c r="E20931" s="7" t="s">
        <v>12</v>
      </c>
    </row>
    <row r="20932" spans="1:7">
      <c r="A20932" t="s">
        <v>4</v>
      </c>
      <c r="B20932" s="4" t="s">
        <v>5</v>
      </c>
      <c r="C20932" s="4" t="s">
        <v>10</v>
      </c>
    </row>
    <row r="20933" spans="1:7">
      <c r="A20933" t="n">
        <v>133221</v>
      </c>
      <c r="B20933" s="53" t="n">
        <v>16</v>
      </c>
      <c r="C20933" s="7" t="n">
        <v>0</v>
      </c>
    </row>
    <row r="20934" spans="1:7">
      <c r="A20934" t="s">
        <v>4</v>
      </c>
      <c r="B20934" s="4" t="s">
        <v>5</v>
      </c>
      <c r="C20934" s="4" t="s">
        <v>10</v>
      </c>
      <c r="D20934" s="4" t="s">
        <v>111</v>
      </c>
      <c r="E20934" s="4" t="s">
        <v>13</v>
      </c>
      <c r="F20934" s="4" t="s">
        <v>13</v>
      </c>
    </row>
    <row r="20935" spans="1:7">
      <c r="A20935" t="n">
        <v>133224</v>
      </c>
      <c r="B20935" s="32" t="n">
        <v>26</v>
      </c>
      <c r="C20935" s="7" t="n">
        <v>2</v>
      </c>
      <c r="D20935" s="7" t="s">
        <v>1805</v>
      </c>
      <c r="E20935" s="7" t="n">
        <v>2</v>
      </c>
      <c r="F20935" s="7" t="n">
        <v>0</v>
      </c>
    </row>
    <row r="20936" spans="1:7">
      <c r="A20936" t="s">
        <v>4</v>
      </c>
      <c r="B20936" s="4" t="s">
        <v>5</v>
      </c>
    </row>
    <row r="20937" spans="1:7">
      <c r="A20937" t="n">
        <v>133249</v>
      </c>
      <c r="B20937" s="33" t="n">
        <v>28</v>
      </c>
    </row>
    <row r="20938" spans="1:7">
      <c r="A20938" t="s">
        <v>4</v>
      </c>
      <c r="B20938" s="4" t="s">
        <v>5</v>
      </c>
      <c r="C20938" s="4" t="s">
        <v>10</v>
      </c>
      <c r="D20938" s="4" t="s">
        <v>13</v>
      </c>
    </row>
    <row r="20939" spans="1:7">
      <c r="A20939" t="n">
        <v>133250</v>
      </c>
      <c r="B20939" s="71" t="n">
        <v>89</v>
      </c>
      <c r="C20939" s="7" t="n">
        <v>2</v>
      </c>
      <c r="D20939" s="7" t="n">
        <v>1</v>
      </c>
    </row>
    <row r="20940" spans="1:7">
      <c r="A20940" t="s">
        <v>4</v>
      </c>
      <c r="B20940" s="4" t="s">
        <v>5</v>
      </c>
      <c r="C20940" s="4" t="s">
        <v>10</v>
      </c>
      <c r="D20940" s="4" t="s">
        <v>69</v>
      </c>
      <c r="E20940" s="4" t="s">
        <v>69</v>
      </c>
      <c r="F20940" s="4" t="s">
        <v>69</v>
      </c>
      <c r="G20940" s="4" t="s">
        <v>69</v>
      </c>
    </row>
    <row r="20941" spans="1:7">
      <c r="A20941" t="n">
        <v>133254</v>
      </c>
      <c r="B20941" s="11" t="n">
        <v>46</v>
      </c>
      <c r="C20941" s="7" t="n">
        <v>61456</v>
      </c>
      <c r="D20941" s="7" t="n">
        <v>-1.10000002384186</v>
      </c>
      <c r="E20941" s="7" t="n">
        <v>0</v>
      </c>
      <c r="F20941" s="7" t="n">
        <v>2.59999990463257</v>
      </c>
      <c r="G20941" s="7" t="n">
        <v>0</v>
      </c>
    </row>
    <row r="20942" spans="1:7">
      <c r="A20942" t="s">
        <v>4</v>
      </c>
      <c r="B20942" s="4" t="s">
        <v>5</v>
      </c>
      <c r="C20942" s="4" t="s">
        <v>10</v>
      </c>
    </row>
    <row r="20943" spans="1:7">
      <c r="A20943" t="n">
        <v>133273</v>
      </c>
      <c r="B20943" s="53" t="n">
        <v>16</v>
      </c>
      <c r="C20943" s="7" t="n">
        <v>0</v>
      </c>
    </row>
    <row r="20944" spans="1:7">
      <c r="A20944" t="s">
        <v>4</v>
      </c>
      <c r="B20944" s="4" t="s">
        <v>5</v>
      </c>
      <c r="C20944" s="4" t="s">
        <v>13</v>
      </c>
      <c r="D20944" s="4" t="s">
        <v>10</v>
      </c>
      <c r="E20944" s="4" t="s">
        <v>6</v>
      </c>
    </row>
    <row r="20945" spans="1:7">
      <c r="A20945" t="n">
        <v>133276</v>
      </c>
      <c r="B20945" s="52" t="n">
        <v>51</v>
      </c>
      <c r="C20945" s="7" t="n">
        <v>4</v>
      </c>
      <c r="D20945" s="7" t="n">
        <v>3</v>
      </c>
      <c r="E20945" s="7" t="s">
        <v>12</v>
      </c>
    </row>
    <row r="20946" spans="1:7">
      <c r="A20946" t="s">
        <v>4</v>
      </c>
      <c r="B20946" s="4" t="s">
        <v>5</v>
      </c>
      <c r="C20946" s="4" t="s">
        <v>10</v>
      </c>
    </row>
    <row r="20947" spans="1:7">
      <c r="A20947" t="n">
        <v>133281</v>
      </c>
      <c r="B20947" s="53" t="n">
        <v>16</v>
      </c>
      <c r="C20947" s="7" t="n">
        <v>0</v>
      </c>
    </row>
    <row r="20948" spans="1:7">
      <c r="A20948" t="s">
        <v>4</v>
      </c>
      <c r="B20948" s="4" t="s">
        <v>5</v>
      </c>
      <c r="C20948" s="4" t="s">
        <v>10</v>
      </c>
      <c r="D20948" s="4" t="s">
        <v>111</v>
      </c>
      <c r="E20948" s="4" t="s">
        <v>13</v>
      </c>
      <c r="F20948" s="4" t="s">
        <v>13</v>
      </c>
    </row>
    <row r="20949" spans="1:7">
      <c r="A20949" t="n">
        <v>133284</v>
      </c>
      <c r="B20949" s="32" t="n">
        <v>26</v>
      </c>
      <c r="C20949" s="7" t="n">
        <v>3</v>
      </c>
      <c r="D20949" s="7" t="s">
        <v>1806</v>
      </c>
      <c r="E20949" s="7" t="n">
        <v>2</v>
      </c>
      <c r="F20949" s="7" t="n">
        <v>0</v>
      </c>
    </row>
    <row r="20950" spans="1:7">
      <c r="A20950" t="s">
        <v>4</v>
      </c>
      <c r="B20950" s="4" t="s">
        <v>5</v>
      </c>
    </row>
    <row r="20951" spans="1:7">
      <c r="A20951" t="n">
        <v>133307</v>
      </c>
      <c r="B20951" s="33" t="n">
        <v>28</v>
      </c>
    </row>
    <row r="20952" spans="1:7">
      <c r="A20952" t="s">
        <v>4</v>
      </c>
      <c r="B20952" s="4" t="s">
        <v>5</v>
      </c>
      <c r="C20952" s="4" t="s">
        <v>10</v>
      </c>
      <c r="D20952" s="4" t="s">
        <v>13</v>
      </c>
    </row>
    <row r="20953" spans="1:7">
      <c r="A20953" t="n">
        <v>133308</v>
      </c>
      <c r="B20953" s="71" t="n">
        <v>89</v>
      </c>
      <c r="C20953" s="7" t="n">
        <v>3</v>
      </c>
      <c r="D20953" s="7" t="n">
        <v>1</v>
      </c>
    </row>
    <row r="20954" spans="1:7">
      <c r="A20954" t="s">
        <v>4</v>
      </c>
      <c r="B20954" s="4" t="s">
        <v>5</v>
      </c>
      <c r="C20954" s="4" t="s">
        <v>10</v>
      </c>
      <c r="D20954" s="4" t="s">
        <v>69</v>
      </c>
      <c r="E20954" s="4" t="s">
        <v>69</v>
      </c>
      <c r="F20954" s="4" t="s">
        <v>69</v>
      </c>
      <c r="G20954" s="4" t="s">
        <v>69</v>
      </c>
    </row>
    <row r="20955" spans="1:7">
      <c r="A20955" t="n">
        <v>133312</v>
      </c>
      <c r="B20955" s="11" t="n">
        <v>46</v>
      </c>
      <c r="C20955" s="7" t="n">
        <v>61456</v>
      </c>
      <c r="D20955" s="7" t="n">
        <v>-0.899999976158142</v>
      </c>
      <c r="E20955" s="7" t="n">
        <v>0</v>
      </c>
      <c r="F20955" s="7" t="n">
        <v>2.59999990463257</v>
      </c>
      <c r="G20955" s="7" t="n">
        <v>0</v>
      </c>
    </row>
    <row r="20956" spans="1:7">
      <c r="A20956" t="s">
        <v>4</v>
      </c>
      <c r="B20956" s="4" t="s">
        <v>5</v>
      </c>
      <c r="C20956" s="4" t="s">
        <v>10</v>
      </c>
    </row>
    <row r="20957" spans="1:7">
      <c r="A20957" t="n">
        <v>133331</v>
      </c>
      <c r="B20957" s="53" t="n">
        <v>16</v>
      </c>
      <c r="C20957" s="7" t="n">
        <v>0</v>
      </c>
    </row>
    <row r="20958" spans="1:7">
      <c r="A20958" t="s">
        <v>4</v>
      </c>
      <c r="B20958" s="4" t="s">
        <v>5</v>
      </c>
      <c r="C20958" s="4" t="s">
        <v>13</v>
      </c>
      <c r="D20958" s="4" t="s">
        <v>10</v>
      </c>
      <c r="E20958" s="4" t="s">
        <v>6</v>
      </c>
    </row>
    <row r="20959" spans="1:7">
      <c r="A20959" t="n">
        <v>133334</v>
      </c>
      <c r="B20959" s="52" t="n">
        <v>51</v>
      </c>
      <c r="C20959" s="7" t="n">
        <v>4</v>
      </c>
      <c r="D20959" s="7" t="n">
        <v>3</v>
      </c>
      <c r="E20959" s="7" t="s">
        <v>12</v>
      </c>
    </row>
    <row r="20960" spans="1:7">
      <c r="A20960" t="s">
        <v>4</v>
      </c>
      <c r="B20960" s="4" t="s">
        <v>5</v>
      </c>
      <c r="C20960" s="4" t="s">
        <v>10</v>
      </c>
    </row>
    <row r="20961" spans="1:7">
      <c r="A20961" t="n">
        <v>133339</v>
      </c>
      <c r="B20961" s="53" t="n">
        <v>16</v>
      </c>
      <c r="C20961" s="7" t="n">
        <v>0</v>
      </c>
    </row>
    <row r="20962" spans="1:7">
      <c r="A20962" t="s">
        <v>4</v>
      </c>
      <c r="B20962" s="4" t="s">
        <v>5</v>
      </c>
      <c r="C20962" s="4" t="s">
        <v>10</v>
      </c>
      <c r="D20962" s="4" t="s">
        <v>111</v>
      </c>
      <c r="E20962" s="4" t="s">
        <v>13</v>
      </c>
      <c r="F20962" s="4" t="s">
        <v>13</v>
      </c>
    </row>
    <row r="20963" spans="1:7">
      <c r="A20963" t="n">
        <v>133342</v>
      </c>
      <c r="B20963" s="32" t="n">
        <v>26</v>
      </c>
      <c r="C20963" s="7" t="n">
        <v>3</v>
      </c>
      <c r="D20963" s="7" t="s">
        <v>1807</v>
      </c>
      <c r="E20963" s="7" t="n">
        <v>2</v>
      </c>
      <c r="F20963" s="7" t="n">
        <v>0</v>
      </c>
    </row>
    <row r="20964" spans="1:7">
      <c r="A20964" t="s">
        <v>4</v>
      </c>
      <c r="B20964" s="4" t="s">
        <v>5</v>
      </c>
    </row>
    <row r="20965" spans="1:7">
      <c r="A20965" t="n">
        <v>133366</v>
      </c>
      <c r="B20965" s="33" t="n">
        <v>28</v>
      </c>
    </row>
    <row r="20966" spans="1:7">
      <c r="A20966" t="s">
        <v>4</v>
      </c>
      <c r="B20966" s="4" t="s">
        <v>5</v>
      </c>
      <c r="C20966" s="4" t="s">
        <v>10</v>
      </c>
      <c r="D20966" s="4" t="s">
        <v>13</v>
      </c>
    </row>
    <row r="20967" spans="1:7">
      <c r="A20967" t="n">
        <v>133367</v>
      </c>
      <c r="B20967" s="71" t="n">
        <v>89</v>
      </c>
      <c r="C20967" s="7" t="n">
        <v>3</v>
      </c>
      <c r="D20967" s="7" t="n">
        <v>1</v>
      </c>
    </row>
    <row r="20968" spans="1:7">
      <c r="A20968" t="s">
        <v>4</v>
      </c>
      <c r="B20968" s="4" t="s">
        <v>5</v>
      </c>
      <c r="C20968" s="4" t="s">
        <v>10</v>
      </c>
      <c r="D20968" s="4" t="s">
        <v>69</v>
      </c>
      <c r="E20968" s="4" t="s">
        <v>69</v>
      </c>
      <c r="F20968" s="4" t="s">
        <v>69</v>
      </c>
      <c r="G20968" s="4" t="s">
        <v>69</v>
      </c>
    </row>
    <row r="20969" spans="1:7">
      <c r="A20969" t="n">
        <v>133371</v>
      </c>
      <c r="B20969" s="11" t="n">
        <v>46</v>
      </c>
      <c r="C20969" s="7" t="n">
        <v>61456</v>
      </c>
      <c r="D20969" s="7" t="n">
        <v>-1.10000002384186</v>
      </c>
      <c r="E20969" s="7" t="n">
        <v>0</v>
      </c>
      <c r="F20969" s="7" t="n">
        <v>2.59999990463257</v>
      </c>
      <c r="G20969" s="7" t="n">
        <v>0</v>
      </c>
    </row>
    <row r="20970" spans="1:7">
      <c r="A20970" t="s">
        <v>4</v>
      </c>
      <c r="B20970" s="4" t="s">
        <v>5</v>
      </c>
      <c r="C20970" s="4" t="s">
        <v>10</v>
      </c>
    </row>
    <row r="20971" spans="1:7">
      <c r="A20971" t="n">
        <v>133390</v>
      </c>
      <c r="B20971" s="53" t="n">
        <v>16</v>
      </c>
      <c r="C20971" s="7" t="n">
        <v>0</v>
      </c>
    </row>
    <row r="20972" spans="1:7">
      <c r="A20972" t="s">
        <v>4</v>
      </c>
      <c r="B20972" s="4" t="s">
        <v>5</v>
      </c>
      <c r="C20972" s="4" t="s">
        <v>13</v>
      </c>
      <c r="D20972" s="4" t="s">
        <v>10</v>
      </c>
      <c r="E20972" s="4" t="s">
        <v>6</v>
      </c>
    </row>
    <row r="20973" spans="1:7">
      <c r="A20973" t="n">
        <v>133393</v>
      </c>
      <c r="B20973" s="52" t="n">
        <v>51</v>
      </c>
      <c r="C20973" s="7" t="n">
        <v>4</v>
      </c>
      <c r="D20973" s="7" t="n">
        <v>4</v>
      </c>
      <c r="E20973" s="7" t="s">
        <v>12</v>
      </c>
    </row>
    <row r="20974" spans="1:7">
      <c r="A20974" t="s">
        <v>4</v>
      </c>
      <c r="B20974" s="4" t="s">
        <v>5</v>
      </c>
      <c r="C20974" s="4" t="s">
        <v>10</v>
      </c>
    </row>
    <row r="20975" spans="1:7">
      <c r="A20975" t="n">
        <v>133398</v>
      </c>
      <c r="B20975" s="53" t="n">
        <v>16</v>
      </c>
      <c r="C20975" s="7" t="n">
        <v>0</v>
      </c>
    </row>
    <row r="20976" spans="1:7">
      <c r="A20976" t="s">
        <v>4</v>
      </c>
      <c r="B20976" s="4" t="s">
        <v>5</v>
      </c>
      <c r="C20976" s="4" t="s">
        <v>10</v>
      </c>
      <c r="D20976" s="4" t="s">
        <v>111</v>
      </c>
      <c r="E20976" s="4" t="s">
        <v>13</v>
      </c>
      <c r="F20976" s="4" t="s">
        <v>13</v>
      </c>
    </row>
    <row r="20977" spans="1:7">
      <c r="A20977" t="n">
        <v>133401</v>
      </c>
      <c r="B20977" s="32" t="n">
        <v>26</v>
      </c>
      <c r="C20977" s="7" t="n">
        <v>4</v>
      </c>
      <c r="D20977" s="7" t="s">
        <v>1808</v>
      </c>
      <c r="E20977" s="7" t="n">
        <v>2</v>
      </c>
      <c r="F20977" s="7" t="n">
        <v>0</v>
      </c>
    </row>
    <row r="20978" spans="1:7">
      <c r="A20978" t="s">
        <v>4</v>
      </c>
      <c r="B20978" s="4" t="s">
        <v>5</v>
      </c>
    </row>
    <row r="20979" spans="1:7">
      <c r="A20979" t="n">
        <v>133426</v>
      </c>
      <c r="B20979" s="33" t="n">
        <v>28</v>
      </c>
    </row>
    <row r="20980" spans="1:7">
      <c r="A20980" t="s">
        <v>4</v>
      </c>
      <c r="B20980" s="4" t="s">
        <v>5</v>
      </c>
      <c r="C20980" s="4" t="s">
        <v>10</v>
      </c>
      <c r="D20980" s="4" t="s">
        <v>13</v>
      </c>
    </row>
    <row r="20981" spans="1:7">
      <c r="A20981" t="n">
        <v>133427</v>
      </c>
      <c r="B20981" s="71" t="n">
        <v>89</v>
      </c>
      <c r="C20981" s="7" t="n">
        <v>4</v>
      </c>
      <c r="D20981" s="7" t="n">
        <v>1</v>
      </c>
    </row>
    <row r="20982" spans="1:7">
      <c r="A20982" t="s">
        <v>4</v>
      </c>
      <c r="B20982" s="4" t="s">
        <v>5</v>
      </c>
      <c r="C20982" s="4" t="s">
        <v>10</v>
      </c>
      <c r="D20982" s="4" t="s">
        <v>69</v>
      </c>
      <c r="E20982" s="4" t="s">
        <v>69</v>
      </c>
      <c r="F20982" s="4" t="s">
        <v>69</v>
      </c>
      <c r="G20982" s="4" t="s">
        <v>69</v>
      </c>
    </row>
    <row r="20983" spans="1:7">
      <c r="A20983" t="n">
        <v>133431</v>
      </c>
      <c r="B20983" s="11" t="n">
        <v>46</v>
      </c>
      <c r="C20983" s="7" t="n">
        <v>61456</v>
      </c>
      <c r="D20983" s="7" t="n">
        <v>-0.899999976158142</v>
      </c>
      <c r="E20983" s="7" t="n">
        <v>0</v>
      </c>
      <c r="F20983" s="7" t="n">
        <v>2.59999990463257</v>
      </c>
      <c r="G20983" s="7" t="n">
        <v>0</v>
      </c>
    </row>
    <row r="20984" spans="1:7">
      <c r="A20984" t="s">
        <v>4</v>
      </c>
      <c r="B20984" s="4" t="s">
        <v>5</v>
      </c>
      <c r="C20984" s="4" t="s">
        <v>10</v>
      </c>
    </row>
    <row r="20985" spans="1:7">
      <c r="A20985" t="n">
        <v>133450</v>
      </c>
      <c r="B20985" s="53" t="n">
        <v>16</v>
      </c>
      <c r="C20985" s="7" t="n">
        <v>0</v>
      </c>
    </row>
    <row r="20986" spans="1:7">
      <c r="A20986" t="s">
        <v>4</v>
      </c>
      <c r="B20986" s="4" t="s">
        <v>5</v>
      </c>
      <c r="C20986" s="4" t="s">
        <v>13</v>
      </c>
      <c r="D20986" s="4" t="s">
        <v>10</v>
      </c>
      <c r="E20986" s="4" t="s">
        <v>6</v>
      </c>
    </row>
    <row r="20987" spans="1:7">
      <c r="A20987" t="n">
        <v>133453</v>
      </c>
      <c r="B20987" s="52" t="n">
        <v>51</v>
      </c>
      <c r="C20987" s="7" t="n">
        <v>4</v>
      </c>
      <c r="D20987" s="7" t="n">
        <v>4</v>
      </c>
      <c r="E20987" s="7" t="s">
        <v>12</v>
      </c>
    </row>
    <row r="20988" spans="1:7">
      <c r="A20988" t="s">
        <v>4</v>
      </c>
      <c r="B20988" s="4" t="s">
        <v>5</v>
      </c>
      <c r="C20988" s="4" t="s">
        <v>10</v>
      </c>
    </row>
    <row r="20989" spans="1:7">
      <c r="A20989" t="n">
        <v>133458</v>
      </c>
      <c r="B20989" s="53" t="n">
        <v>16</v>
      </c>
      <c r="C20989" s="7" t="n">
        <v>0</v>
      </c>
    </row>
    <row r="20990" spans="1:7">
      <c r="A20990" t="s">
        <v>4</v>
      </c>
      <c r="B20990" s="4" t="s">
        <v>5</v>
      </c>
      <c r="C20990" s="4" t="s">
        <v>10</v>
      </c>
      <c r="D20990" s="4" t="s">
        <v>111</v>
      </c>
      <c r="E20990" s="4" t="s">
        <v>13</v>
      </c>
      <c r="F20990" s="4" t="s">
        <v>13</v>
      </c>
    </row>
    <row r="20991" spans="1:7">
      <c r="A20991" t="n">
        <v>133461</v>
      </c>
      <c r="B20991" s="32" t="n">
        <v>26</v>
      </c>
      <c r="C20991" s="7" t="n">
        <v>4</v>
      </c>
      <c r="D20991" s="7" t="s">
        <v>1809</v>
      </c>
      <c r="E20991" s="7" t="n">
        <v>2</v>
      </c>
      <c r="F20991" s="7" t="n">
        <v>0</v>
      </c>
    </row>
    <row r="20992" spans="1:7">
      <c r="A20992" t="s">
        <v>4</v>
      </c>
      <c r="B20992" s="4" t="s">
        <v>5</v>
      </c>
    </row>
    <row r="20993" spans="1:7">
      <c r="A20993" t="n">
        <v>133487</v>
      </c>
      <c r="B20993" s="33" t="n">
        <v>28</v>
      </c>
    </row>
    <row r="20994" spans="1:7">
      <c r="A20994" t="s">
        <v>4</v>
      </c>
      <c r="B20994" s="4" t="s">
        <v>5</v>
      </c>
      <c r="C20994" s="4" t="s">
        <v>10</v>
      </c>
      <c r="D20994" s="4" t="s">
        <v>13</v>
      </c>
    </row>
    <row r="20995" spans="1:7">
      <c r="A20995" t="n">
        <v>133488</v>
      </c>
      <c r="B20995" s="71" t="n">
        <v>89</v>
      </c>
      <c r="C20995" s="7" t="n">
        <v>4</v>
      </c>
      <c r="D20995" s="7" t="n">
        <v>1</v>
      </c>
    </row>
    <row r="20996" spans="1:7">
      <c r="A20996" t="s">
        <v>4</v>
      </c>
      <c r="B20996" s="4" t="s">
        <v>5</v>
      </c>
      <c r="C20996" s="4" t="s">
        <v>13</v>
      </c>
    </row>
    <row r="20997" spans="1:7">
      <c r="A20997" t="n">
        <v>133492</v>
      </c>
      <c r="B20997" s="31" t="n">
        <v>64</v>
      </c>
      <c r="C20997" s="7" t="n">
        <v>2</v>
      </c>
    </row>
    <row r="20998" spans="1:7">
      <c r="A20998" t="s">
        <v>4</v>
      </c>
      <c r="B20998" s="4" t="s">
        <v>5</v>
      </c>
      <c r="C20998" s="4" t="s">
        <v>13</v>
      </c>
      <c r="D20998" s="4" t="s">
        <v>10</v>
      </c>
    </row>
    <row r="20999" spans="1:7">
      <c r="A20999" t="n">
        <v>133494</v>
      </c>
      <c r="B20999" s="31" t="n">
        <v>64</v>
      </c>
      <c r="C20999" s="7" t="n">
        <v>0</v>
      </c>
      <c r="D20999" s="7" t="n">
        <v>5</v>
      </c>
    </row>
    <row r="21000" spans="1:7">
      <c r="A21000" t="s">
        <v>4</v>
      </c>
      <c r="B21000" s="4" t="s">
        <v>5</v>
      </c>
      <c r="C21000" s="4" t="s">
        <v>13</v>
      </c>
      <c r="D21000" s="4" t="s">
        <v>10</v>
      </c>
    </row>
    <row r="21001" spans="1:7">
      <c r="A21001" t="n">
        <v>133498</v>
      </c>
      <c r="B21001" s="31" t="n">
        <v>64</v>
      </c>
      <c r="C21001" s="7" t="n">
        <v>0</v>
      </c>
      <c r="D21001" s="7" t="n">
        <v>6</v>
      </c>
    </row>
    <row r="21002" spans="1:7">
      <c r="A21002" t="s">
        <v>4</v>
      </c>
      <c r="B21002" s="4" t="s">
        <v>5</v>
      </c>
      <c r="C21002" s="4" t="s">
        <v>13</v>
      </c>
      <c r="D21002" s="4" t="s">
        <v>10</v>
      </c>
    </row>
    <row r="21003" spans="1:7">
      <c r="A21003" t="n">
        <v>133502</v>
      </c>
      <c r="B21003" s="31" t="n">
        <v>64</v>
      </c>
      <c r="C21003" s="7" t="n">
        <v>0</v>
      </c>
      <c r="D21003" s="7" t="n">
        <v>7</v>
      </c>
    </row>
    <row r="21004" spans="1:7">
      <c r="A21004" t="s">
        <v>4</v>
      </c>
      <c r="B21004" s="4" t="s">
        <v>5</v>
      </c>
      <c r="C21004" s="4" t="s">
        <v>13</v>
      </c>
      <c r="D21004" s="4" t="s">
        <v>10</v>
      </c>
    </row>
    <row r="21005" spans="1:7">
      <c r="A21005" t="n">
        <v>133506</v>
      </c>
      <c r="B21005" s="31" t="n">
        <v>64</v>
      </c>
      <c r="C21005" s="7" t="n">
        <v>0</v>
      </c>
      <c r="D21005" s="7" t="n">
        <v>8</v>
      </c>
    </row>
    <row r="21006" spans="1:7">
      <c r="A21006" t="s">
        <v>4</v>
      </c>
      <c r="B21006" s="4" t="s">
        <v>5</v>
      </c>
      <c r="C21006" s="4" t="s">
        <v>13</v>
      </c>
      <c r="D21006" s="4" t="s">
        <v>10</v>
      </c>
    </row>
    <row r="21007" spans="1:7">
      <c r="A21007" t="n">
        <v>133510</v>
      </c>
      <c r="B21007" s="31" t="n">
        <v>64</v>
      </c>
      <c r="C21007" s="7" t="n">
        <v>0</v>
      </c>
      <c r="D21007" s="7" t="n">
        <v>11</v>
      </c>
    </row>
    <row r="21008" spans="1:7">
      <c r="A21008" t="s">
        <v>4</v>
      </c>
      <c r="B21008" s="4" t="s">
        <v>5</v>
      </c>
      <c r="C21008" s="4" t="s">
        <v>13</v>
      </c>
      <c r="D21008" s="4" t="s">
        <v>10</v>
      </c>
    </row>
    <row r="21009" spans="1:4">
      <c r="A21009" t="n">
        <v>133514</v>
      </c>
      <c r="B21009" s="31" t="n">
        <v>64</v>
      </c>
      <c r="C21009" s="7" t="n">
        <v>4</v>
      </c>
      <c r="D21009" s="7" t="n">
        <v>5</v>
      </c>
    </row>
    <row r="21010" spans="1:4">
      <c r="A21010" t="s">
        <v>4</v>
      </c>
      <c r="B21010" s="4" t="s">
        <v>5</v>
      </c>
      <c r="C21010" s="4" t="s">
        <v>10</v>
      </c>
      <c r="D21010" s="4" t="s">
        <v>69</v>
      </c>
      <c r="E21010" s="4" t="s">
        <v>69</v>
      </c>
      <c r="F21010" s="4" t="s">
        <v>69</v>
      </c>
      <c r="G21010" s="4" t="s">
        <v>69</v>
      </c>
    </row>
    <row r="21011" spans="1:4">
      <c r="A21011" t="n">
        <v>133518</v>
      </c>
      <c r="B21011" s="11" t="n">
        <v>46</v>
      </c>
      <c r="C21011" s="7" t="n">
        <v>61456</v>
      </c>
      <c r="D21011" s="7" t="n">
        <v>-1.10000002384186</v>
      </c>
      <c r="E21011" s="7" t="n">
        <v>0</v>
      </c>
      <c r="F21011" s="7" t="n">
        <v>2.59999990463257</v>
      </c>
      <c r="G21011" s="7" t="n">
        <v>0</v>
      </c>
    </row>
    <row r="21012" spans="1:4">
      <c r="A21012" t="s">
        <v>4</v>
      </c>
      <c r="B21012" s="4" t="s">
        <v>5</v>
      </c>
      <c r="C21012" s="4" t="s">
        <v>10</v>
      </c>
    </row>
    <row r="21013" spans="1:4">
      <c r="A21013" t="n">
        <v>133537</v>
      </c>
      <c r="B21013" s="53" t="n">
        <v>16</v>
      </c>
      <c r="C21013" s="7" t="n">
        <v>0</v>
      </c>
    </row>
    <row r="21014" spans="1:4">
      <c r="A21014" t="s">
        <v>4</v>
      </c>
      <c r="B21014" s="4" t="s">
        <v>5</v>
      </c>
      <c r="C21014" s="4" t="s">
        <v>13</v>
      </c>
      <c r="D21014" s="4" t="s">
        <v>10</v>
      </c>
      <c r="E21014" s="4" t="s">
        <v>6</v>
      </c>
    </row>
    <row r="21015" spans="1:4">
      <c r="A21015" t="n">
        <v>133540</v>
      </c>
      <c r="B21015" s="52" t="n">
        <v>51</v>
      </c>
      <c r="C21015" s="7" t="n">
        <v>4</v>
      </c>
      <c r="D21015" s="7" t="n">
        <v>5</v>
      </c>
      <c r="E21015" s="7" t="s">
        <v>12</v>
      </c>
    </row>
    <row r="21016" spans="1:4">
      <c r="A21016" t="s">
        <v>4</v>
      </c>
      <c r="B21016" s="4" t="s">
        <v>5</v>
      </c>
      <c r="C21016" s="4" t="s">
        <v>10</v>
      </c>
    </row>
    <row r="21017" spans="1:4">
      <c r="A21017" t="n">
        <v>133545</v>
      </c>
      <c r="B21017" s="53" t="n">
        <v>16</v>
      </c>
      <c r="C21017" s="7" t="n">
        <v>0</v>
      </c>
    </row>
    <row r="21018" spans="1:4">
      <c r="A21018" t="s">
        <v>4</v>
      </c>
      <c r="B21018" s="4" t="s">
        <v>5</v>
      </c>
      <c r="C21018" s="4" t="s">
        <v>10</v>
      </c>
      <c r="D21018" s="4" t="s">
        <v>111</v>
      </c>
      <c r="E21018" s="4" t="s">
        <v>13</v>
      </c>
      <c r="F21018" s="4" t="s">
        <v>13</v>
      </c>
    </row>
    <row r="21019" spans="1:4">
      <c r="A21019" t="n">
        <v>133548</v>
      </c>
      <c r="B21019" s="32" t="n">
        <v>26</v>
      </c>
      <c r="C21019" s="7" t="n">
        <v>5</v>
      </c>
      <c r="D21019" s="7" t="s">
        <v>1810</v>
      </c>
      <c r="E21019" s="7" t="n">
        <v>2</v>
      </c>
      <c r="F21019" s="7" t="n">
        <v>0</v>
      </c>
    </row>
    <row r="21020" spans="1:4">
      <c r="A21020" t="s">
        <v>4</v>
      </c>
      <c r="B21020" s="4" t="s">
        <v>5</v>
      </c>
    </row>
    <row r="21021" spans="1:4">
      <c r="A21021" t="n">
        <v>133570</v>
      </c>
      <c r="B21021" s="33" t="n">
        <v>28</v>
      </c>
    </row>
    <row r="21022" spans="1:4">
      <c r="A21022" t="s">
        <v>4</v>
      </c>
      <c r="B21022" s="4" t="s">
        <v>5</v>
      </c>
      <c r="C21022" s="4" t="s">
        <v>10</v>
      </c>
      <c r="D21022" s="4" t="s">
        <v>13</v>
      </c>
    </row>
    <row r="21023" spans="1:4">
      <c r="A21023" t="n">
        <v>133571</v>
      </c>
      <c r="B21023" s="71" t="n">
        <v>89</v>
      </c>
      <c r="C21023" s="7" t="n">
        <v>5</v>
      </c>
      <c r="D21023" s="7" t="n">
        <v>1</v>
      </c>
    </row>
    <row r="21024" spans="1:4">
      <c r="A21024" t="s">
        <v>4</v>
      </c>
      <c r="B21024" s="4" t="s">
        <v>5</v>
      </c>
      <c r="C21024" s="4" t="s">
        <v>10</v>
      </c>
      <c r="D21024" s="4" t="s">
        <v>69</v>
      </c>
      <c r="E21024" s="4" t="s">
        <v>69</v>
      </c>
      <c r="F21024" s="4" t="s">
        <v>69</v>
      </c>
      <c r="G21024" s="4" t="s">
        <v>69</v>
      </c>
    </row>
    <row r="21025" spans="1:7">
      <c r="A21025" t="n">
        <v>133575</v>
      </c>
      <c r="B21025" s="11" t="n">
        <v>46</v>
      </c>
      <c r="C21025" s="7" t="n">
        <v>61456</v>
      </c>
      <c r="D21025" s="7" t="n">
        <v>-0.899999976158142</v>
      </c>
      <c r="E21025" s="7" t="n">
        <v>0</v>
      </c>
      <c r="F21025" s="7" t="n">
        <v>2.59999990463257</v>
      </c>
      <c r="G21025" s="7" t="n">
        <v>0</v>
      </c>
    </row>
    <row r="21026" spans="1:7">
      <c r="A21026" t="s">
        <v>4</v>
      </c>
      <c r="B21026" s="4" t="s">
        <v>5</v>
      </c>
      <c r="C21026" s="4" t="s">
        <v>10</v>
      </c>
    </row>
    <row r="21027" spans="1:7">
      <c r="A21027" t="n">
        <v>133594</v>
      </c>
      <c r="B21027" s="53" t="n">
        <v>16</v>
      </c>
      <c r="C21027" s="7" t="n">
        <v>0</v>
      </c>
    </row>
    <row r="21028" spans="1:7">
      <c r="A21028" t="s">
        <v>4</v>
      </c>
      <c r="B21028" s="4" t="s">
        <v>5</v>
      </c>
      <c r="C21028" s="4" t="s">
        <v>13</v>
      </c>
      <c r="D21028" s="4" t="s">
        <v>10</v>
      </c>
      <c r="E21028" s="4" t="s">
        <v>6</v>
      </c>
    </row>
    <row r="21029" spans="1:7">
      <c r="A21029" t="n">
        <v>133597</v>
      </c>
      <c r="B21029" s="52" t="n">
        <v>51</v>
      </c>
      <c r="C21029" s="7" t="n">
        <v>4</v>
      </c>
      <c r="D21029" s="7" t="n">
        <v>5</v>
      </c>
      <c r="E21029" s="7" t="s">
        <v>12</v>
      </c>
    </row>
    <row r="21030" spans="1:7">
      <c r="A21030" t="s">
        <v>4</v>
      </c>
      <c r="B21030" s="4" t="s">
        <v>5</v>
      </c>
      <c r="C21030" s="4" t="s">
        <v>10</v>
      </c>
    </row>
    <row r="21031" spans="1:7">
      <c r="A21031" t="n">
        <v>133602</v>
      </c>
      <c r="B21031" s="53" t="n">
        <v>16</v>
      </c>
      <c r="C21031" s="7" t="n">
        <v>0</v>
      </c>
    </row>
    <row r="21032" spans="1:7">
      <c r="A21032" t="s">
        <v>4</v>
      </c>
      <c r="B21032" s="4" t="s">
        <v>5</v>
      </c>
      <c r="C21032" s="4" t="s">
        <v>10</v>
      </c>
      <c r="D21032" s="4" t="s">
        <v>111</v>
      </c>
      <c r="E21032" s="4" t="s">
        <v>13</v>
      </c>
      <c r="F21032" s="4" t="s">
        <v>13</v>
      </c>
    </row>
    <row r="21033" spans="1:7">
      <c r="A21033" t="n">
        <v>133605</v>
      </c>
      <c r="B21033" s="32" t="n">
        <v>26</v>
      </c>
      <c r="C21033" s="7" t="n">
        <v>5</v>
      </c>
      <c r="D21033" s="7" t="s">
        <v>1811</v>
      </c>
      <c r="E21033" s="7" t="n">
        <v>2</v>
      </c>
      <c r="F21033" s="7" t="n">
        <v>0</v>
      </c>
    </row>
    <row r="21034" spans="1:7">
      <c r="A21034" t="s">
        <v>4</v>
      </c>
      <c r="B21034" s="4" t="s">
        <v>5</v>
      </c>
    </row>
    <row r="21035" spans="1:7">
      <c r="A21035" t="n">
        <v>133628</v>
      </c>
      <c r="B21035" s="33" t="n">
        <v>28</v>
      </c>
    </row>
    <row r="21036" spans="1:7">
      <c r="A21036" t="s">
        <v>4</v>
      </c>
      <c r="B21036" s="4" t="s">
        <v>5</v>
      </c>
      <c r="C21036" s="4" t="s">
        <v>10</v>
      </c>
      <c r="D21036" s="4" t="s">
        <v>13</v>
      </c>
    </row>
    <row r="21037" spans="1:7">
      <c r="A21037" t="n">
        <v>133629</v>
      </c>
      <c r="B21037" s="71" t="n">
        <v>89</v>
      </c>
      <c r="C21037" s="7" t="n">
        <v>5</v>
      </c>
      <c r="D21037" s="7" t="n">
        <v>1</v>
      </c>
    </row>
    <row r="21038" spans="1:7">
      <c r="A21038" t="s">
        <v>4</v>
      </c>
      <c r="B21038" s="4" t="s">
        <v>5</v>
      </c>
      <c r="C21038" s="4" t="s">
        <v>10</v>
      </c>
      <c r="D21038" s="4" t="s">
        <v>69</v>
      </c>
      <c r="E21038" s="4" t="s">
        <v>69</v>
      </c>
      <c r="F21038" s="4" t="s">
        <v>69</v>
      </c>
      <c r="G21038" s="4" t="s">
        <v>69</v>
      </c>
    </row>
    <row r="21039" spans="1:7">
      <c r="A21039" t="n">
        <v>133633</v>
      </c>
      <c r="B21039" s="11" t="n">
        <v>46</v>
      </c>
      <c r="C21039" s="7" t="n">
        <v>61456</v>
      </c>
      <c r="D21039" s="7" t="n">
        <v>-1.10000002384186</v>
      </c>
      <c r="E21039" s="7" t="n">
        <v>0</v>
      </c>
      <c r="F21039" s="7" t="n">
        <v>2.59999990463257</v>
      </c>
      <c r="G21039" s="7" t="n">
        <v>0</v>
      </c>
    </row>
    <row r="21040" spans="1:7">
      <c r="A21040" t="s">
        <v>4</v>
      </c>
      <c r="B21040" s="4" t="s">
        <v>5</v>
      </c>
      <c r="C21040" s="4" t="s">
        <v>10</v>
      </c>
    </row>
    <row r="21041" spans="1:7">
      <c r="A21041" t="n">
        <v>133652</v>
      </c>
      <c r="B21041" s="53" t="n">
        <v>16</v>
      </c>
      <c r="C21041" s="7" t="n">
        <v>0</v>
      </c>
    </row>
    <row r="21042" spans="1:7">
      <c r="A21042" t="s">
        <v>4</v>
      </c>
      <c r="B21042" s="4" t="s">
        <v>5</v>
      </c>
      <c r="C21042" s="4" t="s">
        <v>13</v>
      </c>
      <c r="D21042" s="4" t="s">
        <v>10</v>
      </c>
      <c r="E21042" s="4" t="s">
        <v>6</v>
      </c>
    </row>
    <row r="21043" spans="1:7">
      <c r="A21043" t="n">
        <v>133655</v>
      </c>
      <c r="B21043" s="52" t="n">
        <v>51</v>
      </c>
      <c r="C21043" s="7" t="n">
        <v>4</v>
      </c>
      <c r="D21043" s="7" t="n">
        <v>6</v>
      </c>
      <c r="E21043" s="7" t="s">
        <v>12</v>
      </c>
    </row>
    <row r="21044" spans="1:7">
      <c r="A21044" t="s">
        <v>4</v>
      </c>
      <c r="B21044" s="4" t="s">
        <v>5</v>
      </c>
      <c r="C21044" s="4" t="s">
        <v>10</v>
      </c>
    </row>
    <row r="21045" spans="1:7">
      <c r="A21045" t="n">
        <v>133660</v>
      </c>
      <c r="B21045" s="53" t="n">
        <v>16</v>
      </c>
      <c r="C21045" s="7" t="n">
        <v>0</v>
      </c>
    </row>
    <row r="21046" spans="1:7">
      <c r="A21046" t="s">
        <v>4</v>
      </c>
      <c r="B21046" s="4" t="s">
        <v>5</v>
      </c>
      <c r="C21046" s="4" t="s">
        <v>10</v>
      </c>
      <c r="D21046" s="4" t="s">
        <v>111</v>
      </c>
      <c r="E21046" s="4" t="s">
        <v>13</v>
      </c>
      <c r="F21046" s="4" t="s">
        <v>13</v>
      </c>
    </row>
    <row r="21047" spans="1:7">
      <c r="A21047" t="n">
        <v>133663</v>
      </c>
      <c r="B21047" s="32" t="n">
        <v>26</v>
      </c>
      <c r="C21047" s="7" t="n">
        <v>6</v>
      </c>
      <c r="D21047" s="7" t="s">
        <v>1812</v>
      </c>
      <c r="E21047" s="7" t="n">
        <v>2</v>
      </c>
      <c r="F21047" s="7" t="n">
        <v>0</v>
      </c>
    </row>
    <row r="21048" spans="1:7">
      <c r="A21048" t="s">
        <v>4</v>
      </c>
      <c r="B21048" s="4" t="s">
        <v>5</v>
      </c>
    </row>
    <row r="21049" spans="1:7">
      <c r="A21049" t="n">
        <v>133686</v>
      </c>
      <c r="B21049" s="33" t="n">
        <v>28</v>
      </c>
    </row>
    <row r="21050" spans="1:7">
      <c r="A21050" t="s">
        <v>4</v>
      </c>
      <c r="B21050" s="4" t="s">
        <v>5</v>
      </c>
      <c r="C21050" s="4" t="s">
        <v>10</v>
      </c>
      <c r="D21050" s="4" t="s">
        <v>13</v>
      </c>
    </row>
    <row r="21051" spans="1:7">
      <c r="A21051" t="n">
        <v>133687</v>
      </c>
      <c r="B21051" s="71" t="n">
        <v>89</v>
      </c>
      <c r="C21051" s="7" t="n">
        <v>6</v>
      </c>
      <c r="D21051" s="7" t="n">
        <v>1</v>
      </c>
    </row>
    <row r="21052" spans="1:7">
      <c r="A21052" t="s">
        <v>4</v>
      </c>
      <c r="B21052" s="4" t="s">
        <v>5</v>
      </c>
      <c r="C21052" s="4" t="s">
        <v>10</v>
      </c>
      <c r="D21052" s="4" t="s">
        <v>69</v>
      </c>
      <c r="E21052" s="4" t="s">
        <v>69</v>
      </c>
      <c r="F21052" s="4" t="s">
        <v>69</v>
      </c>
      <c r="G21052" s="4" t="s">
        <v>69</v>
      </c>
    </row>
    <row r="21053" spans="1:7">
      <c r="A21053" t="n">
        <v>133691</v>
      </c>
      <c r="B21053" s="11" t="n">
        <v>46</v>
      </c>
      <c r="C21053" s="7" t="n">
        <v>61456</v>
      </c>
      <c r="D21053" s="7" t="n">
        <v>-0.899999976158142</v>
      </c>
      <c r="E21053" s="7" t="n">
        <v>0</v>
      </c>
      <c r="F21053" s="7" t="n">
        <v>2.59999990463257</v>
      </c>
      <c r="G21053" s="7" t="n">
        <v>0</v>
      </c>
    </row>
    <row r="21054" spans="1:7">
      <c r="A21054" t="s">
        <v>4</v>
      </c>
      <c r="B21054" s="4" t="s">
        <v>5</v>
      </c>
      <c r="C21054" s="4" t="s">
        <v>10</v>
      </c>
    </row>
    <row r="21055" spans="1:7">
      <c r="A21055" t="n">
        <v>133710</v>
      </c>
      <c r="B21055" s="53" t="n">
        <v>16</v>
      </c>
      <c r="C21055" s="7" t="n">
        <v>0</v>
      </c>
    </row>
    <row r="21056" spans="1:7">
      <c r="A21056" t="s">
        <v>4</v>
      </c>
      <c r="B21056" s="4" t="s">
        <v>5</v>
      </c>
      <c r="C21056" s="4" t="s">
        <v>13</v>
      </c>
      <c r="D21056" s="4" t="s">
        <v>10</v>
      </c>
      <c r="E21056" s="4" t="s">
        <v>6</v>
      </c>
    </row>
    <row r="21057" spans="1:7">
      <c r="A21057" t="n">
        <v>133713</v>
      </c>
      <c r="B21057" s="52" t="n">
        <v>51</v>
      </c>
      <c r="C21057" s="7" t="n">
        <v>4</v>
      </c>
      <c r="D21057" s="7" t="n">
        <v>6</v>
      </c>
      <c r="E21057" s="7" t="s">
        <v>12</v>
      </c>
    </row>
    <row r="21058" spans="1:7">
      <c r="A21058" t="s">
        <v>4</v>
      </c>
      <c r="B21058" s="4" t="s">
        <v>5</v>
      </c>
      <c r="C21058" s="4" t="s">
        <v>10</v>
      </c>
    </row>
    <row r="21059" spans="1:7">
      <c r="A21059" t="n">
        <v>133718</v>
      </c>
      <c r="B21059" s="53" t="n">
        <v>16</v>
      </c>
      <c r="C21059" s="7" t="n">
        <v>0</v>
      </c>
    </row>
    <row r="21060" spans="1:7">
      <c r="A21060" t="s">
        <v>4</v>
      </c>
      <c r="B21060" s="4" t="s">
        <v>5</v>
      </c>
      <c r="C21060" s="4" t="s">
        <v>10</v>
      </c>
      <c r="D21060" s="4" t="s">
        <v>111</v>
      </c>
      <c r="E21060" s="4" t="s">
        <v>13</v>
      </c>
      <c r="F21060" s="4" t="s">
        <v>13</v>
      </c>
    </row>
    <row r="21061" spans="1:7">
      <c r="A21061" t="n">
        <v>133721</v>
      </c>
      <c r="B21061" s="32" t="n">
        <v>26</v>
      </c>
      <c r="C21061" s="7" t="n">
        <v>6</v>
      </c>
      <c r="D21061" s="7" t="s">
        <v>1813</v>
      </c>
      <c r="E21061" s="7" t="n">
        <v>2</v>
      </c>
      <c r="F21061" s="7" t="n">
        <v>0</v>
      </c>
    </row>
    <row r="21062" spans="1:7">
      <c r="A21062" t="s">
        <v>4</v>
      </c>
      <c r="B21062" s="4" t="s">
        <v>5</v>
      </c>
    </row>
    <row r="21063" spans="1:7">
      <c r="A21063" t="n">
        <v>133745</v>
      </c>
      <c r="B21063" s="33" t="n">
        <v>28</v>
      </c>
    </row>
    <row r="21064" spans="1:7">
      <c r="A21064" t="s">
        <v>4</v>
      </c>
      <c r="B21064" s="4" t="s">
        <v>5</v>
      </c>
      <c r="C21064" s="4" t="s">
        <v>10</v>
      </c>
      <c r="D21064" s="4" t="s">
        <v>13</v>
      </c>
    </row>
    <row r="21065" spans="1:7">
      <c r="A21065" t="n">
        <v>133746</v>
      </c>
      <c r="B21065" s="71" t="n">
        <v>89</v>
      </c>
      <c r="C21065" s="7" t="n">
        <v>6</v>
      </c>
      <c r="D21065" s="7" t="n">
        <v>1</v>
      </c>
    </row>
    <row r="21066" spans="1:7">
      <c r="A21066" t="s">
        <v>4</v>
      </c>
      <c r="B21066" s="4" t="s">
        <v>5</v>
      </c>
      <c r="C21066" s="4" t="s">
        <v>10</v>
      </c>
      <c r="D21066" s="4" t="s">
        <v>69</v>
      </c>
      <c r="E21066" s="4" t="s">
        <v>69</v>
      </c>
      <c r="F21066" s="4" t="s">
        <v>69</v>
      </c>
      <c r="G21066" s="4" t="s">
        <v>69</v>
      </c>
    </row>
    <row r="21067" spans="1:7">
      <c r="A21067" t="n">
        <v>133750</v>
      </c>
      <c r="B21067" s="11" t="n">
        <v>46</v>
      </c>
      <c r="C21067" s="7" t="n">
        <v>61456</v>
      </c>
      <c r="D21067" s="7" t="n">
        <v>-1.10000002384186</v>
      </c>
      <c r="E21067" s="7" t="n">
        <v>0</v>
      </c>
      <c r="F21067" s="7" t="n">
        <v>2.59999990463257</v>
      </c>
      <c r="G21067" s="7" t="n">
        <v>0</v>
      </c>
    </row>
    <row r="21068" spans="1:7">
      <c r="A21068" t="s">
        <v>4</v>
      </c>
      <c r="B21068" s="4" t="s">
        <v>5</v>
      </c>
      <c r="C21068" s="4" t="s">
        <v>10</v>
      </c>
    </row>
    <row r="21069" spans="1:7">
      <c r="A21069" t="n">
        <v>133769</v>
      </c>
      <c r="B21069" s="53" t="n">
        <v>16</v>
      </c>
      <c r="C21069" s="7" t="n">
        <v>0</v>
      </c>
    </row>
    <row r="21070" spans="1:7">
      <c r="A21070" t="s">
        <v>4</v>
      </c>
      <c r="B21070" s="4" t="s">
        <v>5</v>
      </c>
      <c r="C21070" s="4" t="s">
        <v>13</v>
      </c>
      <c r="D21070" s="4" t="s">
        <v>10</v>
      </c>
      <c r="E21070" s="4" t="s">
        <v>6</v>
      </c>
    </row>
    <row r="21071" spans="1:7">
      <c r="A21071" t="n">
        <v>133772</v>
      </c>
      <c r="B21071" s="52" t="n">
        <v>51</v>
      </c>
      <c r="C21071" s="7" t="n">
        <v>4</v>
      </c>
      <c r="D21071" s="7" t="n">
        <v>7</v>
      </c>
      <c r="E21071" s="7" t="s">
        <v>12</v>
      </c>
    </row>
    <row r="21072" spans="1:7">
      <c r="A21072" t="s">
        <v>4</v>
      </c>
      <c r="B21072" s="4" t="s">
        <v>5</v>
      </c>
      <c r="C21072" s="4" t="s">
        <v>10</v>
      </c>
    </row>
    <row r="21073" spans="1:7">
      <c r="A21073" t="n">
        <v>133777</v>
      </c>
      <c r="B21073" s="53" t="n">
        <v>16</v>
      </c>
      <c r="C21073" s="7" t="n">
        <v>0</v>
      </c>
    </row>
    <row r="21074" spans="1:7">
      <c r="A21074" t="s">
        <v>4</v>
      </c>
      <c r="B21074" s="4" t="s">
        <v>5</v>
      </c>
      <c r="C21074" s="4" t="s">
        <v>10</v>
      </c>
      <c r="D21074" s="4" t="s">
        <v>111</v>
      </c>
      <c r="E21074" s="4" t="s">
        <v>13</v>
      </c>
      <c r="F21074" s="4" t="s">
        <v>13</v>
      </c>
    </row>
    <row r="21075" spans="1:7">
      <c r="A21075" t="n">
        <v>133780</v>
      </c>
      <c r="B21075" s="32" t="n">
        <v>26</v>
      </c>
      <c r="C21075" s="7" t="n">
        <v>7</v>
      </c>
      <c r="D21075" s="7" t="s">
        <v>1814</v>
      </c>
      <c r="E21075" s="7" t="n">
        <v>2</v>
      </c>
      <c r="F21075" s="7" t="n">
        <v>0</v>
      </c>
    </row>
    <row r="21076" spans="1:7">
      <c r="A21076" t="s">
        <v>4</v>
      </c>
      <c r="B21076" s="4" t="s">
        <v>5</v>
      </c>
    </row>
    <row r="21077" spans="1:7">
      <c r="A21077" t="n">
        <v>133801</v>
      </c>
      <c r="B21077" s="33" t="n">
        <v>28</v>
      </c>
    </row>
    <row r="21078" spans="1:7">
      <c r="A21078" t="s">
        <v>4</v>
      </c>
      <c r="B21078" s="4" t="s">
        <v>5</v>
      </c>
      <c r="C21078" s="4" t="s">
        <v>10</v>
      </c>
      <c r="D21078" s="4" t="s">
        <v>13</v>
      </c>
    </row>
    <row r="21079" spans="1:7">
      <c r="A21079" t="n">
        <v>133802</v>
      </c>
      <c r="B21079" s="71" t="n">
        <v>89</v>
      </c>
      <c r="C21079" s="7" t="n">
        <v>7</v>
      </c>
      <c r="D21079" s="7" t="n">
        <v>1</v>
      </c>
    </row>
    <row r="21080" spans="1:7">
      <c r="A21080" t="s">
        <v>4</v>
      </c>
      <c r="B21080" s="4" t="s">
        <v>5</v>
      </c>
      <c r="C21080" s="4" t="s">
        <v>10</v>
      </c>
      <c r="D21080" s="4" t="s">
        <v>69</v>
      </c>
      <c r="E21080" s="4" t="s">
        <v>69</v>
      </c>
      <c r="F21080" s="4" t="s">
        <v>69</v>
      </c>
      <c r="G21080" s="4" t="s">
        <v>69</v>
      </c>
    </row>
    <row r="21081" spans="1:7">
      <c r="A21081" t="n">
        <v>133806</v>
      </c>
      <c r="B21081" s="11" t="n">
        <v>46</v>
      </c>
      <c r="C21081" s="7" t="n">
        <v>61456</v>
      </c>
      <c r="D21081" s="7" t="n">
        <v>-0.899999976158142</v>
      </c>
      <c r="E21081" s="7" t="n">
        <v>0</v>
      </c>
      <c r="F21081" s="7" t="n">
        <v>2.59999990463257</v>
      </c>
      <c r="G21081" s="7" t="n">
        <v>0</v>
      </c>
    </row>
    <row r="21082" spans="1:7">
      <c r="A21082" t="s">
        <v>4</v>
      </c>
      <c r="B21082" s="4" t="s">
        <v>5</v>
      </c>
      <c r="C21082" s="4" t="s">
        <v>10</v>
      </c>
    </row>
    <row r="21083" spans="1:7">
      <c r="A21083" t="n">
        <v>133825</v>
      </c>
      <c r="B21083" s="53" t="n">
        <v>16</v>
      </c>
      <c r="C21083" s="7" t="n">
        <v>0</v>
      </c>
    </row>
    <row r="21084" spans="1:7">
      <c r="A21084" t="s">
        <v>4</v>
      </c>
      <c r="B21084" s="4" t="s">
        <v>5</v>
      </c>
      <c r="C21084" s="4" t="s">
        <v>13</v>
      </c>
      <c r="D21084" s="4" t="s">
        <v>10</v>
      </c>
      <c r="E21084" s="4" t="s">
        <v>6</v>
      </c>
    </row>
    <row r="21085" spans="1:7">
      <c r="A21085" t="n">
        <v>133828</v>
      </c>
      <c r="B21085" s="52" t="n">
        <v>51</v>
      </c>
      <c r="C21085" s="7" t="n">
        <v>4</v>
      </c>
      <c r="D21085" s="7" t="n">
        <v>7</v>
      </c>
      <c r="E21085" s="7" t="s">
        <v>12</v>
      </c>
    </row>
    <row r="21086" spans="1:7">
      <c r="A21086" t="s">
        <v>4</v>
      </c>
      <c r="B21086" s="4" t="s">
        <v>5</v>
      </c>
      <c r="C21086" s="4" t="s">
        <v>10</v>
      </c>
    </row>
    <row r="21087" spans="1:7">
      <c r="A21087" t="n">
        <v>133833</v>
      </c>
      <c r="B21087" s="53" t="n">
        <v>16</v>
      </c>
      <c r="C21087" s="7" t="n">
        <v>0</v>
      </c>
    </row>
    <row r="21088" spans="1:7">
      <c r="A21088" t="s">
        <v>4</v>
      </c>
      <c r="B21088" s="4" t="s">
        <v>5</v>
      </c>
      <c r="C21088" s="4" t="s">
        <v>10</v>
      </c>
      <c r="D21088" s="4" t="s">
        <v>111</v>
      </c>
      <c r="E21088" s="4" t="s">
        <v>13</v>
      </c>
      <c r="F21088" s="4" t="s">
        <v>13</v>
      </c>
    </row>
    <row r="21089" spans="1:7">
      <c r="A21089" t="n">
        <v>133836</v>
      </c>
      <c r="B21089" s="32" t="n">
        <v>26</v>
      </c>
      <c r="C21089" s="7" t="n">
        <v>7</v>
      </c>
      <c r="D21089" s="7" t="s">
        <v>1815</v>
      </c>
      <c r="E21089" s="7" t="n">
        <v>2</v>
      </c>
      <c r="F21089" s="7" t="n">
        <v>0</v>
      </c>
    </row>
    <row r="21090" spans="1:7">
      <c r="A21090" t="s">
        <v>4</v>
      </c>
      <c r="B21090" s="4" t="s">
        <v>5</v>
      </c>
    </row>
    <row r="21091" spans="1:7">
      <c r="A21091" t="n">
        <v>133858</v>
      </c>
      <c r="B21091" s="33" t="n">
        <v>28</v>
      </c>
    </row>
    <row r="21092" spans="1:7">
      <c r="A21092" t="s">
        <v>4</v>
      </c>
      <c r="B21092" s="4" t="s">
        <v>5</v>
      </c>
      <c r="C21092" s="4" t="s">
        <v>10</v>
      </c>
      <c r="D21092" s="4" t="s">
        <v>13</v>
      </c>
    </row>
    <row r="21093" spans="1:7">
      <c r="A21093" t="n">
        <v>133859</v>
      </c>
      <c r="B21093" s="71" t="n">
        <v>89</v>
      </c>
      <c r="C21093" s="7" t="n">
        <v>7</v>
      </c>
      <c r="D21093" s="7" t="n">
        <v>1</v>
      </c>
    </row>
    <row r="21094" spans="1:7">
      <c r="A21094" t="s">
        <v>4</v>
      </c>
      <c r="B21094" s="4" t="s">
        <v>5</v>
      </c>
      <c r="C21094" s="4" t="s">
        <v>10</v>
      </c>
      <c r="D21094" s="4" t="s">
        <v>69</v>
      </c>
      <c r="E21094" s="4" t="s">
        <v>69</v>
      </c>
      <c r="F21094" s="4" t="s">
        <v>69</v>
      </c>
      <c r="G21094" s="4" t="s">
        <v>69</v>
      </c>
    </row>
    <row r="21095" spans="1:7">
      <c r="A21095" t="n">
        <v>133863</v>
      </c>
      <c r="B21095" s="11" t="n">
        <v>46</v>
      </c>
      <c r="C21095" s="7" t="n">
        <v>61456</v>
      </c>
      <c r="D21095" s="7" t="n">
        <v>-1.10000002384186</v>
      </c>
      <c r="E21095" s="7" t="n">
        <v>0</v>
      </c>
      <c r="F21095" s="7" t="n">
        <v>2.59999990463257</v>
      </c>
      <c r="G21095" s="7" t="n">
        <v>0</v>
      </c>
    </row>
    <row r="21096" spans="1:7">
      <c r="A21096" t="s">
        <v>4</v>
      </c>
      <c r="B21096" s="4" t="s">
        <v>5</v>
      </c>
      <c r="C21096" s="4" t="s">
        <v>10</v>
      </c>
    </row>
    <row r="21097" spans="1:7">
      <c r="A21097" t="n">
        <v>133882</v>
      </c>
      <c r="B21097" s="53" t="n">
        <v>16</v>
      </c>
      <c r="C21097" s="7" t="n">
        <v>0</v>
      </c>
    </row>
    <row r="21098" spans="1:7">
      <c r="A21098" t="s">
        <v>4</v>
      </c>
      <c r="B21098" s="4" t="s">
        <v>5</v>
      </c>
      <c r="C21098" s="4" t="s">
        <v>13</v>
      </c>
      <c r="D21098" s="4" t="s">
        <v>10</v>
      </c>
      <c r="E21098" s="4" t="s">
        <v>6</v>
      </c>
    </row>
    <row r="21099" spans="1:7">
      <c r="A21099" t="n">
        <v>133885</v>
      </c>
      <c r="B21099" s="52" t="n">
        <v>51</v>
      </c>
      <c r="C21099" s="7" t="n">
        <v>4</v>
      </c>
      <c r="D21099" s="7" t="n">
        <v>8</v>
      </c>
      <c r="E21099" s="7" t="s">
        <v>12</v>
      </c>
    </row>
    <row r="21100" spans="1:7">
      <c r="A21100" t="s">
        <v>4</v>
      </c>
      <c r="B21100" s="4" t="s">
        <v>5</v>
      </c>
      <c r="C21100" s="4" t="s">
        <v>10</v>
      </c>
    </row>
    <row r="21101" spans="1:7">
      <c r="A21101" t="n">
        <v>133890</v>
      </c>
      <c r="B21101" s="53" t="n">
        <v>16</v>
      </c>
      <c r="C21101" s="7" t="n">
        <v>0</v>
      </c>
    </row>
    <row r="21102" spans="1:7">
      <c r="A21102" t="s">
        <v>4</v>
      </c>
      <c r="B21102" s="4" t="s">
        <v>5</v>
      </c>
      <c r="C21102" s="4" t="s">
        <v>10</v>
      </c>
      <c r="D21102" s="4" t="s">
        <v>111</v>
      </c>
      <c r="E21102" s="4" t="s">
        <v>13</v>
      </c>
      <c r="F21102" s="4" t="s">
        <v>13</v>
      </c>
    </row>
    <row r="21103" spans="1:7">
      <c r="A21103" t="n">
        <v>133893</v>
      </c>
      <c r="B21103" s="32" t="n">
        <v>26</v>
      </c>
      <c r="C21103" s="7" t="n">
        <v>8</v>
      </c>
      <c r="D21103" s="7" t="s">
        <v>1816</v>
      </c>
      <c r="E21103" s="7" t="n">
        <v>2</v>
      </c>
      <c r="F21103" s="7" t="n">
        <v>0</v>
      </c>
    </row>
    <row r="21104" spans="1:7">
      <c r="A21104" t="s">
        <v>4</v>
      </c>
      <c r="B21104" s="4" t="s">
        <v>5</v>
      </c>
    </row>
    <row r="21105" spans="1:7">
      <c r="A21105" t="n">
        <v>133916</v>
      </c>
      <c r="B21105" s="33" t="n">
        <v>28</v>
      </c>
    </row>
    <row r="21106" spans="1:7">
      <c r="A21106" t="s">
        <v>4</v>
      </c>
      <c r="B21106" s="4" t="s">
        <v>5</v>
      </c>
      <c r="C21106" s="4" t="s">
        <v>10</v>
      </c>
      <c r="D21106" s="4" t="s">
        <v>13</v>
      </c>
    </row>
    <row r="21107" spans="1:7">
      <c r="A21107" t="n">
        <v>133917</v>
      </c>
      <c r="B21107" s="71" t="n">
        <v>89</v>
      </c>
      <c r="C21107" s="7" t="n">
        <v>8</v>
      </c>
      <c r="D21107" s="7" t="n">
        <v>1</v>
      </c>
    </row>
    <row r="21108" spans="1:7">
      <c r="A21108" t="s">
        <v>4</v>
      </c>
      <c r="B21108" s="4" t="s">
        <v>5</v>
      </c>
      <c r="C21108" s="4" t="s">
        <v>10</v>
      </c>
      <c r="D21108" s="4" t="s">
        <v>69</v>
      </c>
      <c r="E21108" s="4" t="s">
        <v>69</v>
      </c>
      <c r="F21108" s="4" t="s">
        <v>69</v>
      </c>
      <c r="G21108" s="4" t="s">
        <v>69</v>
      </c>
    </row>
    <row r="21109" spans="1:7">
      <c r="A21109" t="n">
        <v>133921</v>
      </c>
      <c r="B21109" s="11" t="n">
        <v>46</v>
      </c>
      <c r="C21109" s="7" t="n">
        <v>61456</v>
      </c>
      <c r="D21109" s="7" t="n">
        <v>-0.899999976158142</v>
      </c>
      <c r="E21109" s="7" t="n">
        <v>0</v>
      </c>
      <c r="F21109" s="7" t="n">
        <v>2.59999990463257</v>
      </c>
      <c r="G21109" s="7" t="n">
        <v>0</v>
      </c>
    </row>
    <row r="21110" spans="1:7">
      <c r="A21110" t="s">
        <v>4</v>
      </c>
      <c r="B21110" s="4" t="s">
        <v>5</v>
      </c>
      <c r="C21110" s="4" t="s">
        <v>10</v>
      </c>
    </row>
    <row r="21111" spans="1:7">
      <c r="A21111" t="n">
        <v>133940</v>
      </c>
      <c r="B21111" s="53" t="n">
        <v>16</v>
      </c>
      <c r="C21111" s="7" t="n">
        <v>0</v>
      </c>
    </row>
    <row r="21112" spans="1:7">
      <c r="A21112" t="s">
        <v>4</v>
      </c>
      <c r="B21112" s="4" t="s">
        <v>5</v>
      </c>
      <c r="C21112" s="4" t="s">
        <v>13</v>
      </c>
      <c r="D21112" s="4" t="s">
        <v>10</v>
      </c>
      <c r="E21112" s="4" t="s">
        <v>6</v>
      </c>
    </row>
    <row r="21113" spans="1:7">
      <c r="A21113" t="n">
        <v>133943</v>
      </c>
      <c r="B21113" s="52" t="n">
        <v>51</v>
      </c>
      <c r="C21113" s="7" t="n">
        <v>4</v>
      </c>
      <c r="D21113" s="7" t="n">
        <v>8</v>
      </c>
      <c r="E21113" s="7" t="s">
        <v>12</v>
      </c>
    </row>
    <row r="21114" spans="1:7">
      <c r="A21114" t="s">
        <v>4</v>
      </c>
      <c r="B21114" s="4" t="s">
        <v>5</v>
      </c>
      <c r="C21114" s="4" t="s">
        <v>10</v>
      </c>
    </row>
    <row r="21115" spans="1:7">
      <c r="A21115" t="n">
        <v>133948</v>
      </c>
      <c r="B21115" s="53" t="n">
        <v>16</v>
      </c>
      <c r="C21115" s="7" t="n">
        <v>0</v>
      </c>
    </row>
    <row r="21116" spans="1:7">
      <c r="A21116" t="s">
        <v>4</v>
      </c>
      <c r="B21116" s="4" t="s">
        <v>5</v>
      </c>
      <c r="C21116" s="4" t="s">
        <v>10</v>
      </c>
      <c r="D21116" s="4" t="s">
        <v>111</v>
      </c>
      <c r="E21116" s="4" t="s">
        <v>13</v>
      </c>
      <c r="F21116" s="4" t="s">
        <v>13</v>
      </c>
    </row>
    <row r="21117" spans="1:7">
      <c r="A21117" t="n">
        <v>133951</v>
      </c>
      <c r="B21117" s="32" t="n">
        <v>26</v>
      </c>
      <c r="C21117" s="7" t="n">
        <v>8</v>
      </c>
      <c r="D21117" s="7" t="s">
        <v>1817</v>
      </c>
      <c r="E21117" s="7" t="n">
        <v>2</v>
      </c>
      <c r="F21117" s="7" t="n">
        <v>0</v>
      </c>
    </row>
    <row r="21118" spans="1:7">
      <c r="A21118" t="s">
        <v>4</v>
      </c>
      <c r="B21118" s="4" t="s">
        <v>5</v>
      </c>
    </row>
    <row r="21119" spans="1:7">
      <c r="A21119" t="n">
        <v>133975</v>
      </c>
      <c r="B21119" s="33" t="n">
        <v>28</v>
      </c>
    </row>
    <row r="21120" spans="1:7">
      <c r="A21120" t="s">
        <v>4</v>
      </c>
      <c r="B21120" s="4" t="s">
        <v>5</v>
      </c>
      <c r="C21120" s="4" t="s">
        <v>10</v>
      </c>
      <c r="D21120" s="4" t="s">
        <v>13</v>
      </c>
    </row>
    <row r="21121" spans="1:7">
      <c r="A21121" t="n">
        <v>133976</v>
      </c>
      <c r="B21121" s="71" t="n">
        <v>89</v>
      </c>
      <c r="C21121" s="7" t="n">
        <v>8</v>
      </c>
      <c r="D21121" s="7" t="n">
        <v>1</v>
      </c>
    </row>
    <row r="21122" spans="1:7">
      <c r="A21122" t="s">
        <v>4</v>
      </c>
      <c r="B21122" s="4" t="s">
        <v>5</v>
      </c>
      <c r="C21122" s="4" t="s">
        <v>10</v>
      </c>
      <c r="D21122" s="4" t="s">
        <v>69</v>
      </c>
      <c r="E21122" s="4" t="s">
        <v>69</v>
      </c>
      <c r="F21122" s="4" t="s">
        <v>69</v>
      </c>
      <c r="G21122" s="4" t="s">
        <v>69</v>
      </c>
    </row>
    <row r="21123" spans="1:7">
      <c r="A21123" t="n">
        <v>133980</v>
      </c>
      <c r="B21123" s="11" t="n">
        <v>46</v>
      </c>
      <c r="C21123" s="7" t="n">
        <v>61456</v>
      </c>
      <c r="D21123" s="7" t="n">
        <v>-1.10000002384186</v>
      </c>
      <c r="E21123" s="7" t="n">
        <v>0</v>
      </c>
      <c r="F21123" s="7" t="n">
        <v>2.59999990463257</v>
      </c>
      <c r="G21123" s="7" t="n">
        <v>0</v>
      </c>
    </row>
    <row r="21124" spans="1:7">
      <c r="A21124" t="s">
        <v>4</v>
      </c>
      <c r="B21124" s="4" t="s">
        <v>5</v>
      </c>
      <c r="C21124" s="4" t="s">
        <v>10</v>
      </c>
    </row>
    <row r="21125" spans="1:7">
      <c r="A21125" t="n">
        <v>133999</v>
      </c>
      <c r="B21125" s="53" t="n">
        <v>16</v>
      </c>
      <c r="C21125" s="7" t="n">
        <v>0</v>
      </c>
    </row>
    <row r="21126" spans="1:7">
      <c r="A21126" t="s">
        <v>4</v>
      </c>
      <c r="B21126" s="4" t="s">
        <v>5</v>
      </c>
      <c r="C21126" s="4" t="s">
        <v>13</v>
      </c>
      <c r="D21126" s="4" t="s">
        <v>10</v>
      </c>
      <c r="E21126" s="4" t="s">
        <v>6</v>
      </c>
    </row>
    <row r="21127" spans="1:7">
      <c r="A21127" t="n">
        <v>134002</v>
      </c>
      <c r="B21127" s="52" t="n">
        <v>51</v>
      </c>
      <c r="C21127" s="7" t="n">
        <v>4</v>
      </c>
      <c r="D21127" s="7" t="n">
        <v>11</v>
      </c>
      <c r="E21127" s="7" t="s">
        <v>12</v>
      </c>
    </row>
    <row r="21128" spans="1:7">
      <c r="A21128" t="s">
        <v>4</v>
      </c>
      <c r="B21128" s="4" t="s">
        <v>5</v>
      </c>
      <c r="C21128" s="4" t="s">
        <v>10</v>
      </c>
    </row>
    <row r="21129" spans="1:7">
      <c r="A21129" t="n">
        <v>134007</v>
      </c>
      <c r="B21129" s="53" t="n">
        <v>16</v>
      </c>
      <c r="C21129" s="7" t="n">
        <v>0</v>
      </c>
    </row>
    <row r="21130" spans="1:7">
      <c r="A21130" t="s">
        <v>4</v>
      </c>
      <c r="B21130" s="4" t="s">
        <v>5</v>
      </c>
      <c r="C21130" s="4" t="s">
        <v>10</v>
      </c>
      <c r="D21130" s="4" t="s">
        <v>111</v>
      </c>
      <c r="E21130" s="4" t="s">
        <v>13</v>
      </c>
      <c r="F21130" s="4" t="s">
        <v>13</v>
      </c>
    </row>
    <row r="21131" spans="1:7">
      <c r="A21131" t="n">
        <v>134010</v>
      </c>
      <c r="B21131" s="32" t="n">
        <v>26</v>
      </c>
      <c r="C21131" s="7" t="n">
        <v>11</v>
      </c>
      <c r="D21131" s="7" t="s">
        <v>1818</v>
      </c>
      <c r="E21131" s="7" t="n">
        <v>2</v>
      </c>
      <c r="F21131" s="7" t="n">
        <v>0</v>
      </c>
    </row>
    <row r="21132" spans="1:7">
      <c r="A21132" t="s">
        <v>4</v>
      </c>
      <c r="B21132" s="4" t="s">
        <v>5</v>
      </c>
    </row>
    <row r="21133" spans="1:7">
      <c r="A21133" t="n">
        <v>134032</v>
      </c>
      <c r="B21133" s="33" t="n">
        <v>28</v>
      </c>
    </row>
    <row r="21134" spans="1:7">
      <c r="A21134" t="s">
        <v>4</v>
      </c>
      <c r="B21134" s="4" t="s">
        <v>5</v>
      </c>
      <c r="C21134" s="4" t="s">
        <v>10</v>
      </c>
      <c r="D21134" s="4" t="s">
        <v>13</v>
      </c>
    </row>
    <row r="21135" spans="1:7">
      <c r="A21135" t="n">
        <v>134033</v>
      </c>
      <c r="B21135" s="71" t="n">
        <v>89</v>
      </c>
      <c r="C21135" s="7" t="n">
        <v>11</v>
      </c>
      <c r="D21135" s="7" t="n">
        <v>1</v>
      </c>
    </row>
    <row r="21136" spans="1:7">
      <c r="A21136" t="s">
        <v>4</v>
      </c>
      <c r="B21136" s="4" t="s">
        <v>5</v>
      </c>
      <c r="C21136" s="4" t="s">
        <v>10</v>
      </c>
      <c r="D21136" s="4" t="s">
        <v>69</v>
      </c>
      <c r="E21136" s="4" t="s">
        <v>69</v>
      </c>
      <c r="F21136" s="4" t="s">
        <v>69</v>
      </c>
      <c r="G21136" s="4" t="s">
        <v>69</v>
      </c>
    </row>
    <row r="21137" spans="1:7">
      <c r="A21137" t="n">
        <v>134037</v>
      </c>
      <c r="B21137" s="11" t="n">
        <v>46</v>
      </c>
      <c r="C21137" s="7" t="n">
        <v>61456</v>
      </c>
      <c r="D21137" s="7" t="n">
        <v>-0.899999976158142</v>
      </c>
      <c r="E21137" s="7" t="n">
        <v>0</v>
      </c>
      <c r="F21137" s="7" t="n">
        <v>2.59999990463257</v>
      </c>
      <c r="G21137" s="7" t="n">
        <v>0</v>
      </c>
    </row>
    <row r="21138" spans="1:7">
      <c r="A21138" t="s">
        <v>4</v>
      </c>
      <c r="B21138" s="4" t="s">
        <v>5</v>
      </c>
      <c r="C21138" s="4" t="s">
        <v>10</v>
      </c>
    </row>
    <row r="21139" spans="1:7">
      <c r="A21139" t="n">
        <v>134056</v>
      </c>
      <c r="B21139" s="53" t="n">
        <v>16</v>
      </c>
      <c r="C21139" s="7" t="n">
        <v>0</v>
      </c>
    </row>
    <row r="21140" spans="1:7">
      <c r="A21140" t="s">
        <v>4</v>
      </c>
      <c r="B21140" s="4" t="s">
        <v>5</v>
      </c>
      <c r="C21140" s="4" t="s">
        <v>13</v>
      </c>
      <c r="D21140" s="4" t="s">
        <v>10</v>
      </c>
      <c r="E21140" s="4" t="s">
        <v>6</v>
      </c>
    </row>
    <row r="21141" spans="1:7">
      <c r="A21141" t="n">
        <v>134059</v>
      </c>
      <c r="B21141" s="52" t="n">
        <v>51</v>
      </c>
      <c r="C21141" s="7" t="n">
        <v>4</v>
      </c>
      <c r="D21141" s="7" t="n">
        <v>11</v>
      </c>
      <c r="E21141" s="7" t="s">
        <v>12</v>
      </c>
    </row>
    <row r="21142" spans="1:7">
      <c r="A21142" t="s">
        <v>4</v>
      </c>
      <c r="B21142" s="4" t="s">
        <v>5</v>
      </c>
      <c r="C21142" s="4" t="s">
        <v>10</v>
      </c>
    </row>
    <row r="21143" spans="1:7">
      <c r="A21143" t="n">
        <v>134064</v>
      </c>
      <c r="B21143" s="53" t="n">
        <v>16</v>
      </c>
      <c r="C21143" s="7" t="n">
        <v>0</v>
      </c>
    </row>
    <row r="21144" spans="1:7">
      <c r="A21144" t="s">
        <v>4</v>
      </c>
      <c r="B21144" s="4" t="s">
        <v>5</v>
      </c>
      <c r="C21144" s="4" t="s">
        <v>10</v>
      </c>
      <c r="D21144" s="4" t="s">
        <v>111</v>
      </c>
      <c r="E21144" s="4" t="s">
        <v>13</v>
      </c>
      <c r="F21144" s="4" t="s">
        <v>13</v>
      </c>
    </row>
    <row r="21145" spans="1:7">
      <c r="A21145" t="n">
        <v>134067</v>
      </c>
      <c r="B21145" s="32" t="n">
        <v>26</v>
      </c>
      <c r="C21145" s="7" t="n">
        <v>11</v>
      </c>
      <c r="D21145" s="7" t="s">
        <v>1819</v>
      </c>
      <c r="E21145" s="7" t="n">
        <v>2</v>
      </c>
      <c r="F21145" s="7" t="n">
        <v>0</v>
      </c>
    </row>
    <row r="21146" spans="1:7">
      <c r="A21146" t="s">
        <v>4</v>
      </c>
      <c r="B21146" s="4" t="s">
        <v>5</v>
      </c>
    </row>
    <row r="21147" spans="1:7">
      <c r="A21147" t="n">
        <v>134090</v>
      </c>
      <c r="B21147" s="33" t="n">
        <v>28</v>
      </c>
    </row>
    <row r="21148" spans="1:7">
      <c r="A21148" t="s">
        <v>4</v>
      </c>
      <c r="B21148" s="4" t="s">
        <v>5</v>
      </c>
      <c r="C21148" s="4" t="s">
        <v>10</v>
      </c>
      <c r="D21148" s="4" t="s">
        <v>13</v>
      </c>
    </row>
    <row r="21149" spans="1:7">
      <c r="A21149" t="n">
        <v>134091</v>
      </c>
      <c r="B21149" s="71" t="n">
        <v>89</v>
      </c>
      <c r="C21149" s="7" t="n">
        <v>11</v>
      </c>
      <c r="D21149" s="7" t="n">
        <v>1</v>
      </c>
    </row>
    <row r="21150" spans="1:7">
      <c r="A21150" t="s">
        <v>4</v>
      </c>
      <c r="B21150" s="4" t="s">
        <v>5</v>
      </c>
      <c r="C21150" s="4" t="s">
        <v>13</v>
      </c>
    </row>
    <row r="21151" spans="1:7">
      <c r="A21151" t="n">
        <v>134095</v>
      </c>
      <c r="B21151" s="36" t="n">
        <v>23</v>
      </c>
      <c r="C21151" s="7" t="n">
        <v>0</v>
      </c>
    </row>
    <row r="21152" spans="1:7">
      <c r="A21152" t="s">
        <v>4</v>
      </c>
      <c r="B21152" s="4" t="s">
        <v>5</v>
      </c>
    </row>
    <row r="21153" spans="1:7">
      <c r="A21153" t="n">
        <v>134097</v>
      </c>
      <c r="B21153" s="5" t="n">
        <v>1</v>
      </c>
    </row>
    <row r="21154" spans="1:7" s="3" customFormat="1" customHeight="0">
      <c r="A21154" s="3" t="s">
        <v>2</v>
      </c>
      <c r="B21154" s="3" t="s">
        <v>1820</v>
      </c>
    </row>
    <row r="21155" spans="1:7">
      <c r="A21155" t="s">
        <v>4</v>
      </c>
      <c r="B21155" s="4" t="s">
        <v>5</v>
      </c>
      <c r="C21155" s="4" t="s">
        <v>10</v>
      </c>
      <c r="D21155" s="4" t="s">
        <v>13</v>
      </c>
      <c r="E21155" s="4" t="s">
        <v>13</v>
      </c>
      <c r="F21155" s="4" t="s">
        <v>6</v>
      </c>
    </row>
    <row r="21156" spans="1:7">
      <c r="A21156" t="n">
        <v>134100</v>
      </c>
      <c r="B21156" s="68" t="n">
        <v>20</v>
      </c>
      <c r="C21156" s="7" t="n">
        <v>1015</v>
      </c>
      <c r="D21156" s="7" t="n">
        <v>3</v>
      </c>
      <c r="E21156" s="7" t="n">
        <v>10</v>
      </c>
      <c r="F21156" s="7" t="s">
        <v>1821</v>
      </c>
    </row>
    <row r="21157" spans="1:7">
      <c r="A21157" t="s">
        <v>4</v>
      </c>
      <c r="B21157" s="4" t="s">
        <v>5</v>
      </c>
      <c r="C21157" s="4" t="s">
        <v>10</v>
      </c>
    </row>
    <row r="21158" spans="1:7">
      <c r="A21158" t="n">
        <v>134121</v>
      </c>
      <c r="B21158" s="53" t="n">
        <v>16</v>
      </c>
      <c r="C21158" s="7" t="n">
        <v>0</v>
      </c>
    </row>
    <row r="21159" spans="1:7">
      <c r="A21159" t="s">
        <v>4</v>
      </c>
      <c r="B21159" s="4" t="s">
        <v>5</v>
      </c>
      <c r="C21159" s="4" t="s">
        <v>10</v>
      </c>
      <c r="D21159" s="4" t="s">
        <v>9</v>
      </c>
    </row>
    <row r="21160" spans="1:7">
      <c r="A21160" t="n">
        <v>134124</v>
      </c>
      <c r="B21160" s="13" t="n">
        <v>43</v>
      </c>
      <c r="C21160" s="7" t="n">
        <v>1015</v>
      </c>
      <c r="D21160" s="7" t="n">
        <v>64</v>
      </c>
    </row>
    <row r="21161" spans="1:7">
      <c r="A21161" t="s">
        <v>4</v>
      </c>
      <c r="B21161" s="4" t="s">
        <v>5</v>
      </c>
      <c r="C21161" s="4" t="s">
        <v>10</v>
      </c>
      <c r="D21161" s="4" t="s">
        <v>13</v>
      </c>
      <c r="E21161" s="4" t="s">
        <v>13</v>
      </c>
      <c r="F21161" s="4" t="s">
        <v>6</v>
      </c>
    </row>
    <row r="21162" spans="1:7">
      <c r="A21162" t="n">
        <v>134131</v>
      </c>
      <c r="B21162" s="68" t="n">
        <v>20</v>
      </c>
      <c r="C21162" s="7" t="n">
        <v>1016</v>
      </c>
      <c r="D21162" s="7" t="n">
        <v>3</v>
      </c>
      <c r="E21162" s="7" t="n">
        <v>10</v>
      </c>
      <c r="F21162" s="7" t="s">
        <v>1821</v>
      </c>
    </row>
    <row r="21163" spans="1:7">
      <c r="A21163" t="s">
        <v>4</v>
      </c>
      <c r="B21163" s="4" t="s">
        <v>5</v>
      </c>
      <c r="C21163" s="4" t="s">
        <v>10</v>
      </c>
    </row>
    <row r="21164" spans="1:7">
      <c r="A21164" t="n">
        <v>134152</v>
      </c>
      <c r="B21164" s="53" t="n">
        <v>16</v>
      </c>
      <c r="C21164" s="7" t="n">
        <v>0</v>
      </c>
    </row>
    <row r="21165" spans="1:7">
      <c r="A21165" t="s">
        <v>4</v>
      </c>
      <c r="B21165" s="4" t="s">
        <v>5</v>
      </c>
      <c r="C21165" s="4" t="s">
        <v>10</v>
      </c>
      <c r="D21165" s="4" t="s">
        <v>9</v>
      </c>
    </row>
    <row r="21166" spans="1:7">
      <c r="A21166" t="n">
        <v>134155</v>
      </c>
      <c r="B21166" s="13" t="n">
        <v>43</v>
      </c>
      <c r="C21166" s="7" t="n">
        <v>1016</v>
      </c>
      <c r="D21166" s="7" t="n">
        <v>64</v>
      </c>
    </row>
    <row r="21167" spans="1:7">
      <c r="A21167" t="s">
        <v>4</v>
      </c>
      <c r="B21167" s="4" t="s">
        <v>5</v>
      </c>
      <c r="C21167" s="4" t="s">
        <v>13</v>
      </c>
      <c r="D21167" s="4" t="s">
        <v>10</v>
      </c>
    </row>
    <row r="21168" spans="1:7">
      <c r="A21168" t="n">
        <v>134162</v>
      </c>
      <c r="B21168" s="18" t="n">
        <v>22</v>
      </c>
      <c r="C21168" s="7" t="n">
        <v>11</v>
      </c>
      <c r="D21168" s="7" t="n">
        <v>0</v>
      </c>
    </row>
    <row r="21169" spans="1:6">
      <c r="A21169" t="s">
        <v>4</v>
      </c>
      <c r="B21169" s="4" t="s">
        <v>5</v>
      </c>
      <c r="C21169" s="4" t="s">
        <v>13</v>
      </c>
      <c r="D21169" s="4" t="s">
        <v>69</v>
      </c>
      <c r="E21169" s="4" t="s">
        <v>10</v>
      </c>
      <c r="F21169" s="4" t="s">
        <v>13</v>
      </c>
    </row>
    <row r="21170" spans="1:6">
      <c r="A21170" t="n">
        <v>134166</v>
      </c>
      <c r="B21170" s="14" t="n">
        <v>49</v>
      </c>
      <c r="C21170" s="7" t="n">
        <v>3</v>
      </c>
      <c r="D21170" s="7" t="n">
        <v>0.699999988079071</v>
      </c>
      <c r="E21170" s="7" t="n">
        <v>500</v>
      </c>
      <c r="F21170" s="7" t="n">
        <v>0</v>
      </c>
    </row>
    <row r="21171" spans="1:6">
      <c r="A21171" t="s">
        <v>4</v>
      </c>
      <c r="B21171" s="4" t="s">
        <v>5</v>
      </c>
      <c r="C21171" s="4" t="s">
        <v>13</v>
      </c>
      <c r="D21171" s="4" t="s">
        <v>10</v>
      </c>
    </row>
    <row r="21172" spans="1:6">
      <c r="A21172" t="n">
        <v>134175</v>
      </c>
      <c r="B21172" s="39" t="n">
        <v>58</v>
      </c>
      <c r="C21172" s="7" t="n">
        <v>5</v>
      </c>
      <c r="D21172" s="7" t="n">
        <v>300</v>
      </c>
    </row>
    <row r="21173" spans="1:6">
      <c r="A21173" t="s">
        <v>4</v>
      </c>
      <c r="B21173" s="4" t="s">
        <v>5</v>
      </c>
      <c r="C21173" s="4" t="s">
        <v>69</v>
      </c>
      <c r="D21173" s="4" t="s">
        <v>10</v>
      </c>
    </row>
    <row r="21174" spans="1:6">
      <c r="A21174" t="n">
        <v>134179</v>
      </c>
      <c r="B21174" s="70" t="n">
        <v>103</v>
      </c>
      <c r="C21174" s="7" t="n">
        <v>0</v>
      </c>
      <c r="D21174" s="7" t="n">
        <v>300</v>
      </c>
    </row>
    <row r="21175" spans="1:6">
      <c r="A21175" t="s">
        <v>4</v>
      </c>
      <c r="B21175" s="4" t="s">
        <v>5</v>
      </c>
      <c r="C21175" s="4" t="s">
        <v>13</v>
      </c>
      <c r="D21175" s="4" t="s">
        <v>10</v>
      </c>
    </row>
    <row r="21176" spans="1:6">
      <c r="A21176" t="n">
        <v>134186</v>
      </c>
      <c r="B21176" s="39" t="n">
        <v>58</v>
      </c>
      <c r="C21176" s="7" t="n">
        <v>10</v>
      </c>
      <c r="D21176" s="7" t="n">
        <v>300</v>
      </c>
    </row>
    <row r="21177" spans="1:6">
      <c r="A21177" t="s">
        <v>4</v>
      </c>
      <c r="B21177" s="4" t="s">
        <v>5</v>
      </c>
      <c r="C21177" s="4" t="s">
        <v>13</v>
      </c>
      <c r="D21177" s="4" t="s">
        <v>10</v>
      </c>
    </row>
    <row r="21178" spans="1:6">
      <c r="A21178" t="n">
        <v>134190</v>
      </c>
      <c r="B21178" s="39" t="n">
        <v>58</v>
      </c>
      <c r="C21178" s="7" t="n">
        <v>12</v>
      </c>
      <c r="D21178" s="7" t="n">
        <v>0</v>
      </c>
    </row>
    <row r="21179" spans="1:6">
      <c r="A21179" t="s">
        <v>4</v>
      </c>
      <c r="B21179" s="4" t="s">
        <v>5</v>
      </c>
      <c r="C21179" s="4" t="s">
        <v>13</v>
      </c>
      <c r="D21179" s="4" t="s">
        <v>13</v>
      </c>
      <c r="E21179" s="4" t="s">
        <v>13</v>
      </c>
      <c r="F21179" s="4" t="s">
        <v>13</v>
      </c>
    </row>
    <row r="21180" spans="1:6">
      <c r="A21180" t="n">
        <v>134194</v>
      </c>
      <c r="B21180" s="8" t="n">
        <v>14</v>
      </c>
      <c r="C21180" s="7" t="n">
        <v>0</v>
      </c>
      <c r="D21180" s="7" t="n">
        <v>0</v>
      </c>
      <c r="E21180" s="7" t="n">
        <v>0</v>
      </c>
      <c r="F21180" s="7" t="n">
        <v>4</v>
      </c>
    </row>
    <row r="21181" spans="1:6">
      <c r="A21181" t="s">
        <v>4</v>
      </c>
      <c r="B21181" s="4" t="s">
        <v>5</v>
      </c>
      <c r="C21181" s="4" t="s">
        <v>13</v>
      </c>
      <c r="D21181" s="4" t="s">
        <v>10</v>
      </c>
      <c r="E21181" s="4" t="s">
        <v>10</v>
      </c>
      <c r="F21181" s="4" t="s">
        <v>13</v>
      </c>
    </row>
    <row r="21182" spans="1:6">
      <c r="A21182" t="n">
        <v>134199</v>
      </c>
      <c r="B21182" s="47" t="n">
        <v>25</v>
      </c>
      <c r="C21182" s="7" t="n">
        <v>1</v>
      </c>
      <c r="D21182" s="7" t="n">
        <v>260</v>
      </c>
      <c r="E21182" s="7" t="n">
        <v>280</v>
      </c>
      <c r="F21182" s="7" t="n">
        <v>1</v>
      </c>
    </row>
    <row r="21183" spans="1:6">
      <c r="A21183" t="s">
        <v>4</v>
      </c>
      <c r="B21183" s="4" t="s">
        <v>5</v>
      </c>
      <c r="C21183" s="4" t="s">
        <v>13</v>
      </c>
      <c r="D21183" s="4" t="s">
        <v>10</v>
      </c>
      <c r="E21183" s="4" t="s">
        <v>6</v>
      </c>
    </row>
    <row r="21184" spans="1:6">
      <c r="A21184" t="n">
        <v>134206</v>
      </c>
      <c r="B21184" s="52" t="n">
        <v>51</v>
      </c>
      <c r="C21184" s="7" t="n">
        <v>4</v>
      </c>
      <c r="D21184" s="7" t="n">
        <v>1015</v>
      </c>
      <c r="E21184" s="7" t="s">
        <v>1822</v>
      </c>
    </row>
    <row r="21185" spans="1:6">
      <c r="A21185" t="s">
        <v>4</v>
      </c>
      <c r="B21185" s="4" t="s">
        <v>5</v>
      </c>
      <c r="C21185" s="4" t="s">
        <v>10</v>
      </c>
    </row>
    <row r="21186" spans="1:6">
      <c r="A21186" t="n">
        <v>134221</v>
      </c>
      <c r="B21186" s="53" t="n">
        <v>16</v>
      </c>
      <c r="C21186" s="7" t="n">
        <v>0</v>
      </c>
    </row>
    <row r="21187" spans="1:6">
      <c r="A21187" t="s">
        <v>4</v>
      </c>
      <c r="B21187" s="4" t="s">
        <v>5</v>
      </c>
      <c r="C21187" s="4" t="s">
        <v>10</v>
      </c>
      <c r="D21187" s="4" t="s">
        <v>111</v>
      </c>
      <c r="E21187" s="4" t="s">
        <v>13</v>
      </c>
      <c r="F21187" s="4" t="s">
        <v>13</v>
      </c>
    </row>
    <row r="21188" spans="1:6">
      <c r="A21188" t="n">
        <v>134224</v>
      </c>
      <c r="B21188" s="32" t="n">
        <v>26</v>
      </c>
      <c r="C21188" s="7" t="n">
        <v>1015</v>
      </c>
      <c r="D21188" s="7" t="s">
        <v>1823</v>
      </c>
      <c r="E21188" s="7" t="n">
        <v>2</v>
      </c>
      <c r="F21188" s="7" t="n">
        <v>0</v>
      </c>
    </row>
    <row r="21189" spans="1:6">
      <c r="A21189" t="s">
        <v>4</v>
      </c>
      <c r="B21189" s="4" t="s">
        <v>5</v>
      </c>
    </row>
    <row r="21190" spans="1:6">
      <c r="A21190" t="n">
        <v>134239</v>
      </c>
      <c r="B21190" s="33" t="n">
        <v>28</v>
      </c>
    </row>
    <row r="21191" spans="1:6">
      <c r="A21191" t="s">
        <v>4</v>
      </c>
      <c r="B21191" s="4" t="s">
        <v>5</v>
      </c>
      <c r="C21191" s="4" t="s">
        <v>13</v>
      </c>
      <c r="D21191" s="4" t="s">
        <v>10</v>
      </c>
      <c r="E21191" s="4" t="s">
        <v>10</v>
      </c>
      <c r="F21191" s="4" t="s">
        <v>13</v>
      </c>
    </row>
    <row r="21192" spans="1:6">
      <c r="A21192" t="n">
        <v>134240</v>
      </c>
      <c r="B21192" s="47" t="n">
        <v>25</v>
      </c>
      <c r="C21192" s="7" t="n">
        <v>1</v>
      </c>
      <c r="D21192" s="7" t="n">
        <v>260</v>
      </c>
      <c r="E21192" s="7" t="n">
        <v>280</v>
      </c>
      <c r="F21192" s="7" t="n">
        <v>1</v>
      </c>
    </row>
    <row r="21193" spans="1:6">
      <c r="A21193" t="s">
        <v>4</v>
      </c>
      <c r="B21193" s="4" t="s">
        <v>5</v>
      </c>
      <c r="C21193" s="4" t="s">
        <v>13</v>
      </c>
      <c r="D21193" s="4" t="s">
        <v>10</v>
      </c>
      <c r="E21193" s="4" t="s">
        <v>6</v>
      </c>
    </row>
    <row r="21194" spans="1:6">
      <c r="A21194" t="n">
        <v>134247</v>
      </c>
      <c r="B21194" s="52" t="n">
        <v>51</v>
      </c>
      <c r="C21194" s="7" t="n">
        <v>4</v>
      </c>
      <c r="D21194" s="7" t="n">
        <v>1016</v>
      </c>
      <c r="E21194" s="7" t="s">
        <v>1822</v>
      </c>
    </row>
    <row r="21195" spans="1:6">
      <c r="A21195" t="s">
        <v>4</v>
      </c>
      <c r="B21195" s="4" t="s">
        <v>5</v>
      </c>
      <c r="C21195" s="4" t="s">
        <v>10</v>
      </c>
    </row>
    <row r="21196" spans="1:6">
      <c r="A21196" t="n">
        <v>134262</v>
      </c>
      <c r="B21196" s="53" t="n">
        <v>16</v>
      </c>
      <c r="C21196" s="7" t="n">
        <v>0</v>
      </c>
    </row>
    <row r="21197" spans="1:6">
      <c r="A21197" t="s">
        <v>4</v>
      </c>
      <c r="B21197" s="4" t="s">
        <v>5</v>
      </c>
      <c r="C21197" s="4" t="s">
        <v>10</v>
      </c>
      <c r="D21197" s="4" t="s">
        <v>111</v>
      </c>
      <c r="E21197" s="4" t="s">
        <v>13</v>
      </c>
      <c r="F21197" s="4" t="s">
        <v>13</v>
      </c>
    </row>
    <row r="21198" spans="1:6">
      <c r="A21198" t="n">
        <v>134265</v>
      </c>
      <c r="B21198" s="32" t="n">
        <v>26</v>
      </c>
      <c r="C21198" s="7" t="n">
        <v>1016</v>
      </c>
      <c r="D21198" s="7" t="s">
        <v>1824</v>
      </c>
      <c r="E21198" s="7" t="n">
        <v>2</v>
      </c>
      <c r="F21198" s="7" t="n">
        <v>0</v>
      </c>
    </row>
    <row r="21199" spans="1:6">
      <c r="A21199" t="s">
        <v>4</v>
      </c>
      <c r="B21199" s="4" t="s">
        <v>5</v>
      </c>
    </row>
    <row r="21200" spans="1:6">
      <c r="A21200" t="n">
        <v>134280</v>
      </c>
      <c r="B21200" s="33" t="n">
        <v>28</v>
      </c>
    </row>
    <row r="21201" spans="1:6">
      <c r="A21201" t="s">
        <v>4</v>
      </c>
      <c r="B21201" s="4" t="s">
        <v>5</v>
      </c>
      <c r="C21201" s="4" t="s">
        <v>13</v>
      </c>
      <c r="D21201" s="4" t="s">
        <v>10</v>
      </c>
      <c r="E21201" s="4" t="s">
        <v>10</v>
      </c>
      <c r="F21201" s="4" t="s">
        <v>13</v>
      </c>
    </row>
    <row r="21202" spans="1:6">
      <c r="A21202" t="n">
        <v>134281</v>
      </c>
      <c r="B21202" s="47" t="n">
        <v>25</v>
      </c>
      <c r="C21202" s="7" t="n">
        <v>1</v>
      </c>
      <c r="D21202" s="7" t="n">
        <v>160</v>
      </c>
      <c r="E21202" s="7" t="n">
        <v>570</v>
      </c>
      <c r="F21202" s="7" t="n">
        <v>2</v>
      </c>
    </row>
    <row r="21203" spans="1:6">
      <c r="A21203" t="s">
        <v>4</v>
      </c>
      <c r="B21203" s="4" t="s">
        <v>5</v>
      </c>
      <c r="C21203" s="4" t="s">
        <v>13</v>
      </c>
      <c r="D21203" s="4" t="s">
        <v>10</v>
      </c>
      <c r="E21203" s="4" t="s">
        <v>6</v>
      </c>
    </row>
    <row r="21204" spans="1:6">
      <c r="A21204" t="n">
        <v>134288</v>
      </c>
      <c r="B21204" s="52" t="n">
        <v>51</v>
      </c>
      <c r="C21204" s="7" t="n">
        <v>4</v>
      </c>
      <c r="D21204" s="7" t="n">
        <v>61456</v>
      </c>
      <c r="E21204" s="7" t="s">
        <v>1825</v>
      </c>
    </row>
    <row r="21205" spans="1:6">
      <c r="A21205" t="s">
        <v>4</v>
      </c>
      <c r="B21205" s="4" t="s">
        <v>5</v>
      </c>
      <c r="C21205" s="4" t="s">
        <v>10</v>
      </c>
    </row>
    <row r="21206" spans="1:6">
      <c r="A21206" t="n">
        <v>134301</v>
      </c>
      <c r="B21206" s="53" t="n">
        <v>16</v>
      </c>
      <c r="C21206" s="7" t="n">
        <v>0</v>
      </c>
    </row>
    <row r="21207" spans="1:6">
      <c r="A21207" t="s">
        <v>4</v>
      </c>
      <c r="B21207" s="4" t="s">
        <v>5</v>
      </c>
      <c r="C21207" s="4" t="s">
        <v>10</v>
      </c>
      <c r="D21207" s="4" t="s">
        <v>111</v>
      </c>
      <c r="E21207" s="4" t="s">
        <v>13</v>
      </c>
      <c r="F21207" s="4" t="s">
        <v>13</v>
      </c>
    </row>
    <row r="21208" spans="1:6">
      <c r="A21208" t="n">
        <v>134304</v>
      </c>
      <c r="B21208" s="32" t="n">
        <v>26</v>
      </c>
      <c r="C21208" s="7" t="n">
        <v>61456</v>
      </c>
      <c r="D21208" s="7" t="s">
        <v>1826</v>
      </c>
      <c r="E21208" s="7" t="n">
        <v>2</v>
      </c>
      <c r="F21208" s="7" t="n">
        <v>0</v>
      </c>
    </row>
    <row r="21209" spans="1:6">
      <c r="A21209" t="s">
        <v>4</v>
      </c>
      <c r="B21209" s="4" t="s">
        <v>5</v>
      </c>
    </row>
    <row r="21210" spans="1:6">
      <c r="A21210" t="n">
        <v>134318</v>
      </c>
      <c r="B21210" s="33" t="n">
        <v>28</v>
      </c>
    </row>
    <row r="21211" spans="1:6">
      <c r="A21211" t="s">
        <v>4</v>
      </c>
      <c r="B21211" s="4" t="s">
        <v>5</v>
      </c>
      <c r="C21211" s="4" t="s">
        <v>13</v>
      </c>
      <c r="D21211" s="4" t="s">
        <v>10</v>
      </c>
      <c r="E21211" s="4" t="s">
        <v>10</v>
      </c>
      <c r="F21211" s="4" t="s">
        <v>13</v>
      </c>
    </row>
    <row r="21212" spans="1:6">
      <c r="A21212" t="n">
        <v>134319</v>
      </c>
      <c r="B21212" s="47" t="n">
        <v>25</v>
      </c>
      <c r="C21212" s="7" t="n">
        <v>1</v>
      </c>
      <c r="D21212" s="7" t="n">
        <v>65535</v>
      </c>
      <c r="E21212" s="7" t="n">
        <v>65535</v>
      </c>
      <c r="F21212" s="7" t="n">
        <v>0</v>
      </c>
    </row>
    <row r="21213" spans="1:6">
      <c r="A21213" t="s">
        <v>4</v>
      </c>
      <c r="B21213" s="4" t="s">
        <v>5</v>
      </c>
      <c r="C21213" s="4" t="s">
        <v>9</v>
      </c>
    </row>
    <row r="21214" spans="1:6">
      <c r="A21214" t="n">
        <v>134326</v>
      </c>
      <c r="B21214" s="35" t="n">
        <v>15</v>
      </c>
      <c r="C21214" s="7" t="n">
        <v>67108864</v>
      </c>
    </row>
    <row r="21215" spans="1:6">
      <c r="A21215" t="s">
        <v>4</v>
      </c>
      <c r="B21215" s="4" t="s">
        <v>5</v>
      </c>
      <c r="C21215" s="4" t="s">
        <v>10</v>
      </c>
      <c r="D21215" s="4" t="s">
        <v>13</v>
      </c>
    </row>
    <row r="21216" spans="1:6">
      <c r="A21216" t="n">
        <v>134331</v>
      </c>
      <c r="B21216" s="71" t="n">
        <v>89</v>
      </c>
      <c r="C21216" s="7" t="n">
        <v>65533</v>
      </c>
      <c r="D21216" s="7" t="n">
        <v>1</v>
      </c>
    </row>
    <row r="21217" spans="1:6">
      <c r="A21217" t="s">
        <v>4</v>
      </c>
      <c r="B21217" s="4" t="s">
        <v>5</v>
      </c>
      <c r="C21217" s="4" t="s">
        <v>13</v>
      </c>
      <c r="D21217" s="4" t="s">
        <v>10</v>
      </c>
    </row>
    <row r="21218" spans="1:6">
      <c r="A21218" t="n">
        <v>134335</v>
      </c>
      <c r="B21218" s="39" t="n">
        <v>58</v>
      </c>
      <c r="C21218" s="7" t="n">
        <v>105</v>
      </c>
      <c r="D21218" s="7" t="n">
        <v>300</v>
      </c>
    </row>
    <row r="21219" spans="1:6">
      <c r="A21219" t="s">
        <v>4</v>
      </c>
      <c r="B21219" s="4" t="s">
        <v>5</v>
      </c>
      <c r="C21219" s="4" t="s">
        <v>69</v>
      </c>
      <c r="D21219" s="4" t="s">
        <v>10</v>
      </c>
    </row>
    <row r="21220" spans="1:6">
      <c r="A21220" t="n">
        <v>134339</v>
      </c>
      <c r="B21220" s="70" t="n">
        <v>103</v>
      </c>
      <c r="C21220" s="7" t="n">
        <v>1</v>
      </c>
      <c r="D21220" s="7" t="n">
        <v>300</v>
      </c>
    </row>
    <row r="21221" spans="1:6">
      <c r="A21221" t="s">
        <v>4</v>
      </c>
      <c r="B21221" s="4" t="s">
        <v>5</v>
      </c>
      <c r="C21221" s="4" t="s">
        <v>13</v>
      </c>
      <c r="D21221" s="4" t="s">
        <v>69</v>
      </c>
      <c r="E21221" s="4" t="s">
        <v>10</v>
      </c>
      <c r="F21221" s="4" t="s">
        <v>13</v>
      </c>
    </row>
    <row r="21222" spans="1:6">
      <c r="A21222" t="n">
        <v>134346</v>
      </c>
      <c r="B21222" s="14" t="n">
        <v>49</v>
      </c>
      <c r="C21222" s="7" t="n">
        <v>3</v>
      </c>
      <c r="D21222" s="7" t="n">
        <v>1</v>
      </c>
      <c r="E21222" s="7" t="n">
        <v>500</v>
      </c>
      <c r="F21222" s="7" t="n">
        <v>0</v>
      </c>
    </row>
    <row r="21223" spans="1:6">
      <c r="A21223" t="s">
        <v>4</v>
      </c>
      <c r="B21223" s="4" t="s">
        <v>5</v>
      </c>
      <c r="C21223" s="4" t="s">
        <v>13</v>
      </c>
      <c r="D21223" s="4" t="s">
        <v>10</v>
      </c>
    </row>
    <row r="21224" spans="1:6">
      <c r="A21224" t="n">
        <v>134355</v>
      </c>
      <c r="B21224" s="39" t="n">
        <v>58</v>
      </c>
      <c r="C21224" s="7" t="n">
        <v>11</v>
      </c>
      <c r="D21224" s="7" t="n">
        <v>300</v>
      </c>
    </row>
    <row r="21225" spans="1:6">
      <c r="A21225" t="s">
        <v>4</v>
      </c>
      <c r="B21225" s="4" t="s">
        <v>5</v>
      </c>
      <c r="C21225" s="4" t="s">
        <v>13</v>
      </c>
      <c r="D21225" s="4" t="s">
        <v>10</v>
      </c>
    </row>
    <row r="21226" spans="1:6">
      <c r="A21226" t="n">
        <v>134359</v>
      </c>
      <c r="B21226" s="39" t="n">
        <v>58</v>
      </c>
      <c r="C21226" s="7" t="n">
        <v>12</v>
      </c>
      <c r="D21226" s="7" t="n">
        <v>0</v>
      </c>
    </row>
    <row r="21227" spans="1:6">
      <c r="A21227" t="s">
        <v>4</v>
      </c>
      <c r="B21227" s="4" t="s">
        <v>5</v>
      </c>
      <c r="C21227" s="4" t="s">
        <v>13</v>
      </c>
    </row>
    <row r="21228" spans="1:6">
      <c r="A21228" t="n">
        <v>134363</v>
      </c>
      <c r="B21228" s="36" t="n">
        <v>23</v>
      </c>
      <c r="C21228" s="7" t="n">
        <v>10</v>
      </c>
    </row>
    <row r="21229" spans="1:6">
      <c r="A21229" t="s">
        <v>4</v>
      </c>
      <c r="B21229" s="4" t="s">
        <v>5</v>
      </c>
      <c r="C21229" s="4" t="s">
        <v>13</v>
      </c>
      <c r="D21229" s="4" t="s">
        <v>6</v>
      </c>
    </row>
    <row r="21230" spans="1:6">
      <c r="A21230" t="n">
        <v>134365</v>
      </c>
      <c r="B21230" s="30" t="n">
        <v>2</v>
      </c>
      <c r="C21230" s="7" t="n">
        <v>10</v>
      </c>
      <c r="D21230" s="7" t="s">
        <v>1827</v>
      </c>
    </row>
    <row r="21231" spans="1:6">
      <c r="A21231" t="s">
        <v>4</v>
      </c>
      <c r="B21231" s="4" t="s">
        <v>5</v>
      </c>
      <c r="C21231" s="4" t="s">
        <v>13</v>
      </c>
    </row>
    <row r="21232" spans="1:6">
      <c r="A21232" t="n">
        <v>134388</v>
      </c>
      <c r="B21232" s="66" t="n">
        <v>74</v>
      </c>
      <c r="C21232" s="7" t="n">
        <v>46</v>
      </c>
    </row>
    <row r="21233" spans="1:6">
      <c r="A21233" t="s">
        <v>4</v>
      </c>
      <c r="B21233" s="4" t="s">
        <v>5</v>
      </c>
      <c r="C21233" s="4" t="s">
        <v>13</v>
      </c>
    </row>
    <row r="21234" spans="1:6">
      <c r="A21234" t="n">
        <v>134390</v>
      </c>
      <c r="B21234" s="66" t="n">
        <v>74</v>
      </c>
      <c r="C21234" s="7" t="n">
        <v>54</v>
      </c>
    </row>
    <row r="21235" spans="1:6">
      <c r="A21235" t="s">
        <v>4</v>
      </c>
      <c r="B21235" s="4" t="s">
        <v>5</v>
      </c>
    </row>
    <row r="21236" spans="1:6">
      <c r="A21236" t="n">
        <v>134392</v>
      </c>
      <c r="B21236" s="5" t="n">
        <v>1</v>
      </c>
    </row>
    <row r="21237" spans="1:6" s="3" customFormat="1" customHeight="0">
      <c r="A21237" s="3" t="s">
        <v>2</v>
      </c>
      <c r="B21237" s="3" t="s">
        <v>1828</v>
      </c>
    </row>
    <row r="21238" spans="1:6">
      <c r="A21238" t="s">
        <v>4</v>
      </c>
      <c r="B21238" s="4" t="s">
        <v>5</v>
      </c>
      <c r="C21238" s="4" t="s">
        <v>13</v>
      </c>
      <c r="D21238" s="4" t="s">
        <v>10</v>
      </c>
    </row>
    <row r="21239" spans="1:6">
      <c r="A21239" t="n">
        <v>134396</v>
      </c>
      <c r="B21239" s="18" t="n">
        <v>22</v>
      </c>
      <c r="C21239" s="7" t="n">
        <v>0</v>
      </c>
      <c r="D21239" s="7" t="n">
        <v>0</v>
      </c>
    </row>
    <row r="21240" spans="1:6">
      <c r="A21240" t="s">
        <v>4</v>
      </c>
      <c r="B21240" s="4" t="s">
        <v>5</v>
      </c>
      <c r="C21240" s="4" t="s">
        <v>13</v>
      </c>
      <c r="D21240" s="4" t="s">
        <v>13</v>
      </c>
      <c r="E21240" s="4" t="s">
        <v>69</v>
      </c>
      <c r="F21240" s="4" t="s">
        <v>69</v>
      </c>
      <c r="G21240" s="4" t="s">
        <v>69</v>
      </c>
      <c r="H21240" s="4" t="s">
        <v>10</v>
      </c>
    </row>
    <row r="21241" spans="1:6">
      <c r="A21241" t="n">
        <v>134400</v>
      </c>
      <c r="B21241" s="60" t="n">
        <v>45</v>
      </c>
      <c r="C21241" s="7" t="n">
        <v>2</v>
      </c>
      <c r="D21241" s="7" t="n">
        <v>3</v>
      </c>
      <c r="E21241" s="7" t="n">
        <v>-4.5</v>
      </c>
      <c r="F21241" s="7" t="n">
        <v>1.32000005245209</v>
      </c>
      <c r="G21241" s="7" t="n">
        <v>8</v>
      </c>
      <c r="H21241" s="7" t="n">
        <v>0</v>
      </c>
    </row>
    <row r="21242" spans="1:6">
      <c r="A21242" t="s">
        <v>4</v>
      </c>
      <c r="B21242" s="4" t="s">
        <v>5</v>
      </c>
      <c r="C21242" s="4" t="s">
        <v>13</v>
      </c>
      <c r="D21242" s="4" t="s">
        <v>13</v>
      </c>
      <c r="E21242" s="4" t="s">
        <v>69</v>
      </c>
      <c r="F21242" s="4" t="s">
        <v>69</v>
      </c>
      <c r="G21242" s="4" t="s">
        <v>69</v>
      </c>
      <c r="H21242" s="4" t="s">
        <v>10</v>
      </c>
      <c r="I21242" s="4" t="s">
        <v>13</v>
      </c>
    </row>
    <row r="21243" spans="1:6">
      <c r="A21243" t="n">
        <v>134417</v>
      </c>
      <c r="B21243" s="60" t="n">
        <v>45</v>
      </c>
      <c r="C21243" s="7" t="n">
        <v>4</v>
      </c>
      <c r="D21243" s="7" t="n">
        <v>3</v>
      </c>
      <c r="E21243" s="7" t="n">
        <v>15.5799999237061</v>
      </c>
      <c r="F21243" s="7" t="n">
        <v>270</v>
      </c>
      <c r="G21243" s="7" t="n">
        <v>0</v>
      </c>
      <c r="H21243" s="7" t="n">
        <v>0</v>
      </c>
      <c r="I21243" s="7" t="n">
        <v>0</v>
      </c>
    </row>
    <row r="21244" spans="1:6">
      <c r="A21244" t="s">
        <v>4</v>
      </c>
      <c r="B21244" s="4" t="s">
        <v>5</v>
      </c>
      <c r="C21244" s="4" t="s">
        <v>13</v>
      </c>
      <c r="D21244" s="4" t="s">
        <v>13</v>
      </c>
      <c r="E21244" s="4" t="s">
        <v>69</v>
      </c>
      <c r="F21244" s="4" t="s">
        <v>10</v>
      </c>
    </row>
    <row r="21245" spans="1:6">
      <c r="A21245" t="n">
        <v>134435</v>
      </c>
      <c r="B21245" s="60" t="n">
        <v>45</v>
      </c>
      <c r="C21245" s="7" t="n">
        <v>5</v>
      </c>
      <c r="D21245" s="7" t="n">
        <v>3</v>
      </c>
      <c r="E21245" s="7" t="n">
        <v>3.5</v>
      </c>
      <c r="F21245" s="7" t="n">
        <v>0</v>
      </c>
    </row>
    <row r="21246" spans="1:6">
      <c r="A21246" t="s">
        <v>4</v>
      </c>
      <c r="B21246" s="4" t="s">
        <v>5</v>
      </c>
      <c r="C21246" s="4" t="s">
        <v>13</v>
      </c>
      <c r="D21246" s="4" t="s">
        <v>13</v>
      </c>
      <c r="E21246" s="4" t="s">
        <v>69</v>
      </c>
      <c r="F21246" s="4" t="s">
        <v>10</v>
      </c>
    </row>
    <row r="21247" spans="1:6">
      <c r="A21247" t="n">
        <v>134444</v>
      </c>
      <c r="B21247" s="60" t="n">
        <v>45</v>
      </c>
      <c r="C21247" s="7" t="n">
        <v>11</v>
      </c>
      <c r="D21247" s="7" t="n">
        <v>3</v>
      </c>
      <c r="E21247" s="7" t="n">
        <v>30</v>
      </c>
      <c r="F21247" s="7" t="n">
        <v>0</v>
      </c>
    </row>
    <row r="21248" spans="1:6">
      <c r="A21248" t="s">
        <v>4</v>
      </c>
      <c r="B21248" s="4" t="s">
        <v>5</v>
      </c>
      <c r="C21248" s="4" t="s">
        <v>13</v>
      </c>
      <c r="D21248" s="4" t="s">
        <v>13</v>
      </c>
      <c r="E21248" s="4" t="s">
        <v>69</v>
      </c>
      <c r="F21248" s="4" t="s">
        <v>69</v>
      </c>
      <c r="G21248" s="4" t="s">
        <v>69</v>
      </c>
      <c r="H21248" s="4" t="s">
        <v>10</v>
      </c>
    </row>
    <row r="21249" spans="1:9">
      <c r="A21249" t="n">
        <v>134453</v>
      </c>
      <c r="B21249" s="60" t="n">
        <v>45</v>
      </c>
      <c r="C21249" s="7" t="n">
        <v>2</v>
      </c>
      <c r="D21249" s="7" t="n">
        <v>3</v>
      </c>
      <c r="E21249" s="7" t="n">
        <v>-5.5</v>
      </c>
      <c r="F21249" s="7" t="n">
        <v>1.45000004768372</v>
      </c>
      <c r="G21249" s="7" t="n">
        <v>8</v>
      </c>
      <c r="H21249" s="7" t="n">
        <v>0</v>
      </c>
    </row>
    <row r="21250" spans="1:9">
      <c r="A21250" t="s">
        <v>4</v>
      </c>
      <c r="B21250" s="4" t="s">
        <v>5</v>
      </c>
      <c r="C21250" s="4" t="s">
        <v>13</v>
      </c>
      <c r="D21250" s="4" t="s">
        <v>13</v>
      </c>
      <c r="E21250" s="4" t="s">
        <v>69</v>
      </c>
      <c r="F21250" s="4" t="s">
        <v>69</v>
      </c>
      <c r="G21250" s="4" t="s">
        <v>69</v>
      </c>
      <c r="H21250" s="4" t="s">
        <v>10</v>
      </c>
      <c r="I21250" s="4" t="s">
        <v>13</v>
      </c>
    </row>
    <row r="21251" spans="1:9">
      <c r="A21251" t="n">
        <v>134470</v>
      </c>
      <c r="B21251" s="60" t="n">
        <v>45</v>
      </c>
      <c r="C21251" s="7" t="n">
        <v>4</v>
      </c>
      <c r="D21251" s="7" t="n">
        <v>3</v>
      </c>
      <c r="E21251" s="7" t="n">
        <v>4</v>
      </c>
      <c r="F21251" s="7" t="n">
        <v>90</v>
      </c>
      <c r="G21251" s="7" t="n">
        <v>0</v>
      </c>
      <c r="H21251" s="7" t="n">
        <v>0</v>
      </c>
      <c r="I21251" s="7" t="n">
        <v>1</v>
      </c>
    </row>
    <row r="21252" spans="1:9">
      <c r="A21252" t="s">
        <v>4</v>
      </c>
      <c r="B21252" s="4" t="s">
        <v>5</v>
      </c>
      <c r="C21252" s="4" t="s">
        <v>13</v>
      </c>
      <c r="D21252" s="4" t="s">
        <v>13</v>
      </c>
      <c r="E21252" s="4" t="s">
        <v>69</v>
      </c>
      <c r="F21252" s="4" t="s">
        <v>10</v>
      </c>
    </row>
    <row r="21253" spans="1:9">
      <c r="A21253" t="n">
        <v>134488</v>
      </c>
      <c r="B21253" s="60" t="n">
        <v>45</v>
      </c>
      <c r="C21253" s="7" t="n">
        <v>5</v>
      </c>
      <c r="D21253" s="7" t="n">
        <v>3</v>
      </c>
      <c r="E21253" s="7" t="n">
        <v>1.39999997615814</v>
      </c>
      <c r="F21253" s="7" t="n">
        <v>0</v>
      </c>
    </row>
    <row r="21254" spans="1:9">
      <c r="A21254" t="s">
        <v>4</v>
      </c>
      <c r="B21254" s="4" t="s">
        <v>5</v>
      </c>
      <c r="C21254" s="4" t="s">
        <v>13</v>
      </c>
      <c r="D21254" s="4" t="s">
        <v>13</v>
      </c>
      <c r="E21254" s="4" t="s">
        <v>69</v>
      </c>
      <c r="F21254" s="4" t="s">
        <v>10</v>
      </c>
    </row>
    <row r="21255" spans="1:9">
      <c r="A21255" t="n">
        <v>134497</v>
      </c>
      <c r="B21255" s="60" t="n">
        <v>45</v>
      </c>
      <c r="C21255" s="7" t="n">
        <v>11</v>
      </c>
      <c r="D21255" s="7" t="n">
        <v>3</v>
      </c>
      <c r="E21255" s="7" t="n">
        <v>30</v>
      </c>
      <c r="F21255" s="7" t="n">
        <v>0</v>
      </c>
    </row>
    <row r="21256" spans="1:9">
      <c r="A21256" t="s">
        <v>4</v>
      </c>
      <c r="B21256" s="4" t="s">
        <v>5</v>
      </c>
      <c r="C21256" s="4" t="s">
        <v>10</v>
      </c>
      <c r="D21256" s="4" t="s">
        <v>69</v>
      </c>
      <c r="E21256" s="4" t="s">
        <v>69</v>
      </c>
      <c r="F21256" s="4" t="s">
        <v>69</v>
      </c>
      <c r="G21256" s="4" t="s">
        <v>69</v>
      </c>
    </row>
    <row r="21257" spans="1:9">
      <c r="A21257" t="n">
        <v>134506</v>
      </c>
      <c r="B21257" s="11" t="n">
        <v>46</v>
      </c>
      <c r="C21257" s="7" t="n">
        <v>61456</v>
      </c>
      <c r="D21257" s="7" t="n">
        <v>-5.5</v>
      </c>
      <c r="E21257" s="7" t="n">
        <v>0</v>
      </c>
      <c r="F21257" s="7" t="n">
        <v>8</v>
      </c>
      <c r="G21257" s="7" t="n">
        <v>90</v>
      </c>
    </row>
    <row r="21258" spans="1:9">
      <c r="A21258" t="s">
        <v>4</v>
      </c>
      <c r="B21258" s="4" t="s">
        <v>5</v>
      </c>
      <c r="C21258" s="4" t="s">
        <v>10</v>
      </c>
      <c r="D21258" s="4" t="s">
        <v>69</v>
      </c>
      <c r="E21258" s="4" t="s">
        <v>69</v>
      </c>
      <c r="F21258" s="4" t="s">
        <v>69</v>
      </c>
      <c r="G21258" s="4" t="s">
        <v>10</v>
      </c>
      <c r="H21258" s="4" t="s">
        <v>10</v>
      </c>
    </row>
    <row r="21259" spans="1:9">
      <c r="A21259" t="n">
        <v>134525</v>
      </c>
      <c r="B21259" s="64" t="n">
        <v>60</v>
      </c>
      <c r="C21259" s="7" t="n">
        <v>61456</v>
      </c>
      <c r="D21259" s="7" t="n">
        <v>0</v>
      </c>
      <c r="E21259" s="7" t="n">
        <v>0</v>
      </c>
      <c r="F21259" s="7" t="n">
        <v>0</v>
      </c>
      <c r="G21259" s="7" t="n">
        <v>0</v>
      </c>
      <c r="H21259" s="7" t="n">
        <v>1</v>
      </c>
    </row>
    <row r="21260" spans="1:9">
      <c r="A21260" t="s">
        <v>4</v>
      </c>
      <c r="B21260" s="4" t="s">
        <v>5</v>
      </c>
      <c r="C21260" s="4" t="s">
        <v>10</v>
      </c>
      <c r="D21260" s="4" t="s">
        <v>69</v>
      </c>
      <c r="E21260" s="4" t="s">
        <v>69</v>
      </c>
      <c r="F21260" s="4" t="s">
        <v>69</v>
      </c>
      <c r="G21260" s="4" t="s">
        <v>10</v>
      </c>
      <c r="H21260" s="4" t="s">
        <v>10</v>
      </c>
    </row>
    <row r="21261" spans="1:9">
      <c r="A21261" t="n">
        <v>134544</v>
      </c>
      <c r="B21261" s="64" t="n">
        <v>60</v>
      </c>
      <c r="C21261" s="7" t="n">
        <v>61456</v>
      </c>
      <c r="D21261" s="7" t="n">
        <v>0</v>
      </c>
      <c r="E21261" s="7" t="n">
        <v>0</v>
      </c>
      <c r="F21261" s="7" t="n">
        <v>0</v>
      </c>
      <c r="G21261" s="7" t="n">
        <v>0</v>
      </c>
      <c r="H21261" s="7" t="n">
        <v>0</v>
      </c>
    </row>
    <row r="21262" spans="1:9">
      <c r="A21262" t="s">
        <v>4</v>
      </c>
      <c r="B21262" s="4" t="s">
        <v>5</v>
      </c>
      <c r="C21262" s="4" t="s">
        <v>10</v>
      </c>
      <c r="D21262" s="4" t="s">
        <v>10</v>
      </c>
      <c r="E21262" s="4" t="s">
        <v>10</v>
      </c>
    </row>
    <row r="21263" spans="1:9">
      <c r="A21263" t="n">
        <v>134563</v>
      </c>
      <c r="B21263" s="72" t="n">
        <v>61</v>
      </c>
      <c r="C21263" s="7" t="n">
        <v>61456</v>
      </c>
      <c r="D21263" s="7" t="n">
        <v>65533</v>
      </c>
      <c r="E21263" s="7" t="n">
        <v>0</v>
      </c>
    </row>
    <row r="21264" spans="1:9">
      <c r="A21264" t="s">
        <v>4</v>
      </c>
      <c r="B21264" s="4" t="s">
        <v>5</v>
      </c>
      <c r="C21264" s="4" t="s">
        <v>13</v>
      </c>
      <c r="D21264" s="4" t="s">
        <v>13</v>
      </c>
      <c r="E21264" s="4" t="s">
        <v>69</v>
      </c>
      <c r="F21264" s="4" t="s">
        <v>69</v>
      </c>
      <c r="G21264" s="4" t="s">
        <v>69</v>
      </c>
      <c r="H21264" s="4" t="s">
        <v>10</v>
      </c>
    </row>
    <row r="21265" spans="1:9">
      <c r="A21265" t="n">
        <v>134570</v>
      </c>
      <c r="B21265" s="60" t="n">
        <v>45</v>
      </c>
      <c r="C21265" s="7" t="n">
        <v>2</v>
      </c>
      <c r="D21265" s="7" t="n">
        <v>3</v>
      </c>
      <c r="E21265" s="7" t="n">
        <v>-5.25</v>
      </c>
      <c r="F21265" s="7" t="n">
        <v>1</v>
      </c>
      <c r="G21265" s="7" t="n">
        <v>8</v>
      </c>
      <c r="H21265" s="7" t="n">
        <v>0</v>
      </c>
    </row>
    <row r="21266" spans="1:9">
      <c r="A21266" t="s">
        <v>4</v>
      </c>
      <c r="B21266" s="4" t="s">
        <v>5</v>
      </c>
      <c r="C21266" s="4" t="s">
        <v>13</v>
      </c>
      <c r="D21266" s="4" t="s">
        <v>13</v>
      </c>
      <c r="E21266" s="4" t="s">
        <v>69</v>
      </c>
      <c r="F21266" s="4" t="s">
        <v>69</v>
      </c>
      <c r="G21266" s="4" t="s">
        <v>69</v>
      </c>
      <c r="H21266" s="4" t="s">
        <v>10</v>
      </c>
      <c r="I21266" s="4" t="s">
        <v>13</v>
      </c>
    </row>
    <row r="21267" spans="1:9">
      <c r="A21267" t="n">
        <v>134587</v>
      </c>
      <c r="B21267" s="60" t="n">
        <v>45</v>
      </c>
      <c r="C21267" s="7" t="n">
        <v>4</v>
      </c>
      <c r="D21267" s="7" t="n">
        <v>3</v>
      </c>
      <c r="E21267" s="7" t="n">
        <v>4</v>
      </c>
      <c r="F21267" s="7" t="n">
        <v>90</v>
      </c>
      <c r="G21267" s="7" t="n">
        <v>0</v>
      </c>
      <c r="H21267" s="7" t="n">
        <v>0</v>
      </c>
      <c r="I21267" s="7" t="n">
        <v>0</v>
      </c>
    </row>
    <row r="21268" spans="1:9">
      <c r="A21268" t="s">
        <v>4</v>
      </c>
      <c r="B21268" s="4" t="s">
        <v>5</v>
      </c>
      <c r="C21268" s="4" t="s">
        <v>13</v>
      </c>
      <c r="D21268" s="4" t="s">
        <v>13</v>
      </c>
      <c r="E21268" s="4" t="s">
        <v>69</v>
      </c>
      <c r="F21268" s="4" t="s">
        <v>10</v>
      </c>
    </row>
    <row r="21269" spans="1:9">
      <c r="A21269" t="n">
        <v>134605</v>
      </c>
      <c r="B21269" s="60" t="n">
        <v>45</v>
      </c>
      <c r="C21269" s="7" t="n">
        <v>5</v>
      </c>
      <c r="D21269" s="7" t="n">
        <v>3</v>
      </c>
      <c r="E21269" s="7" t="n">
        <v>5</v>
      </c>
      <c r="F21269" s="7" t="n">
        <v>0</v>
      </c>
    </row>
    <row r="21270" spans="1:9">
      <c r="A21270" t="s">
        <v>4</v>
      </c>
      <c r="B21270" s="4" t="s">
        <v>5</v>
      </c>
      <c r="C21270" s="4" t="s">
        <v>13</v>
      </c>
      <c r="D21270" s="4" t="s">
        <v>13</v>
      </c>
      <c r="E21270" s="4" t="s">
        <v>69</v>
      </c>
      <c r="F21270" s="4" t="s">
        <v>10</v>
      </c>
    </row>
    <row r="21271" spans="1:9">
      <c r="A21271" t="n">
        <v>134614</v>
      </c>
      <c r="B21271" s="60" t="n">
        <v>45</v>
      </c>
      <c r="C21271" s="7" t="n">
        <v>11</v>
      </c>
      <c r="D21271" s="7" t="n">
        <v>3</v>
      </c>
      <c r="E21271" s="7" t="n">
        <v>30</v>
      </c>
      <c r="F21271" s="7" t="n">
        <v>0</v>
      </c>
    </row>
    <row r="21272" spans="1:9">
      <c r="A21272" t="s">
        <v>4</v>
      </c>
      <c r="B21272" s="4" t="s">
        <v>5</v>
      </c>
      <c r="C21272" s="4" t="s">
        <v>13</v>
      </c>
      <c r="D21272" s="4" t="s">
        <v>10</v>
      </c>
      <c r="E21272" s="4" t="s">
        <v>69</v>
      </c>
    </row>
    <row r="21273" spans="1:9">
      <c r="A21273" t="n">
        <v>134623</v>
      </c>
      <c r="B21273" s="39" t="n">
        <v>58</v>
      </c>
      <c r="C21273" s="7" t="n">
        <v>100</v>
      </c>
      <c r="D21273" s="7" t="n">
        <v>1000</v>
      </c>
      <c r="E21273" s="7" t="n">
        <v>1</v>
      </c>
    </row>
    <row r="21274" spans="1:9">
      <c r="A21274" t="s">
        <v>4</v>
      </c>
      <c r="B21274" s="4" t="s">
        <v>5</v>
      </c>
      <c r="C21274" s="4" t="s">
        <v>13</v>
      </c>
      <c r="D21274" s="4" t="s">
        <v>10</v>
      </c>
    </row>
    <row r="21275" spans="1:9">
      <c r="A21275" t="n">
        <v>134631</v>
      </c>
      <c r="B21275" s="39" t="n">
        <v>58</v>
      </c>
      <c r="C21275" s="7" t="n">
        <v>255</v>
      </c>
      <c r="D21275" s="7" t="n">
        <v>0</v>
      </c>
    </row>
    <row r="21276" spans="1:9">
      <c r="A21276" t="s">
        <v>4</v>
      </c>
      <c r="B21276" s="4" t="s">
        <v>5</v>
      </c>
      <c r="C21276" s="4" t="s">
        <v>10</v>
      </c>
      <c r="D21276" s="4" t="s">
        <v>69</v>
      </c>
      <c r="E21276" s="4" t="s">
        <v>69</v>
      </c>
      <c r="F21276" s="4" t="s">
        <v>69</v>
      </c>
      <c r="G21276" s="4" t="s">
        <v>69</v>
      </c>
    </row>
    <row r="21277" spans="1:9">
      <c r="A21277" t="n">
        <v>134635</v>
      </c>
      <c r="B21277" s="11" t="n">
        <v>46</v>
      </c>
      <c r="C21277" s="7" t="n">
        <v>61456</v>
      </c>
      <c r="D21277" s="7" t="n">
        <v>-5.5</v>
      </c>
      <c r="E21277" s="7" t="n">
        <v>0.5</v>
      </c>
      <c r="F21277" s="7" t="n">
        <v>8</v>
      </c>
      <c r="G21277" s="7" t="n">
        <v>90</v>
      </c>
    </row>
    <row r="21278" spans="1:9">
      <c r="A21278" t="s">
        <v>4</v>
      </c>
      <c r="B21278" s="4" t="s">
        <v>5</v>
      </c>
      <c r="C21278" s="4" t="s">
        <v>10</v>
      </c>
      <c r="D21278" s="4" t="s">
        <v>9</v>
      </c>
    </row>
    <row r="21279" spans="1:9">
      <c r="A21279" t="n">
        <v>134654</v>
      </c>
      <c r="B21279" s="13" t="n">
        <v>43</v>
      </c>
      <c r="C21279" s="7" t="n">
        <v>61456</v>
      </c>
      <c r="D21279" s="7" t="n">
        <v>512</v>
      </c>
    </row>
    <row r="21280" spans="1:9">
      <c r="A21280" t="s">
        <v>4</v>
      </c>
      <c r="B21280" s="4" t="s">
        <v>5</v>
      </c>
      <c r="C21280" s="4" t="s">
        <v>13</v>
      </c>
      <c r="D21280" s="4" t="s">
        <v>10</v>
      </c>
      <c r="E21280" s="4" t="s">
        <v>6</v>
      </c>
    </row>
    <row r="21281" spans="1:9">
      <c r="A21281" t="n">
        <v>134661</v>
      </c>
      <c r="B21281" s="52" t="n">
        <v>51</v>
      </c>
      <c r="C21281" s="7" t="n">
        <v>4</v>
      </c>
      <c r="D21281" s="7" t="n">
        <v>61456</v>
      </c>
      <c r="E21281" s="7" t="s">
        <v>1453</v>
      </c>
    </row>
    <row r="21282" spans="1:9">
      <c r="A21282" t="s">
        <v>4</v>
      </c>
      <c r="B21282" s="4" t="s">
        <v>5</v>
      </c>
      <c r="C21282" s="4" t="s">
        <v>10</v>
      </c>
    </row>
    <row r="21283" spans="1:9">
      <c r="A21283" t="n">
        <v>134674</v>
      </c>
      <c r="B21283" s="53" t="n">
        <v>16</v>
      </c>
      <c r="C21283" s="7" t="n">
        <v>0</v>
      </c>
    </row>
    <row r="21284" spans="1:9">
      <c r="A21284" t="s">
        <v>4</v>
      </c>
      <c r="B21284" s="4" t="s">
        <v>5</v>
      </c>
      <c r="C21284" s="4" t="s">
        <v>10</v>
      </c>
      <c r="D21284" s="4" t="s">
        <v>111</v>
      </c>
      <c r="E21284" s="4" t="s">
        <v>13</v>
      </c>
      <c r="F21284" s="4" t="s">
        <v>13</v>
      </c>
    </row>
    <row r="21285" spans="1:9">
      <c r="A21285" t="n">
        <v>134677</v>
      </c>
      <c r="B21285" s="32" t="n">
        <v>26</v>
      </c>
      <c r="C21285" s="7" t="n">
        <v>61456</v>
      </c>
      <c r="D21285" s="7" t="s">
        <v>1829</v>
      </c>
      <c r="E21285" s="7" t="n">
        <v>2</v>
      </c>
      <c r="F21285" s="7" t="n">
        <v>0</v>
      </c>
    </row>
    <row r="21286" spans="1:9">
      <c r="A21286" t="s">
        <v>4</v>
      </c>
      <c r="B21286" s="4" t="s">
        <v>5</v>
      </c>
    </row>
    <row r="21287" spans="1:9">
      <c r="A21287" t="n">
        <v>134697</v>
      </c>
      <c r="B21287" s="33" t="n">
        <v>28</v>
      </c>
    </row>
    <row r="21288" spans="1:9">
      <c r="A21288" t="s">
        <v>4</v>
      </c>
      <c r="B21288" s="4" t="s">
        <v>5</v>
      </c>
      <c r="C21288" s="4" t="s">
        <v>10</v>
      </c>
      <c r="D21288" s="4" t="s">
        <v>9</v>
      </c>
    </row>
    <row r="21289" spans="1:9">
      <c r="A21289" t="n">
        <v>134698</v>
      </c>
      <c r="B21289" s="65" t="n">
        <v>44</v>
      </c>
      <c r="C21289" s="7" t="n">
        <v>61456</v>
      </c>
      <c r="D21289" s="7" t="n">
        <v>512</v>
      </c>
    </row>
    <row r="21290" spans="1:9">
      <c r="A21290" t="s">
        <v>4</v>
      </c>
      <c r="B21290" s="4" t="s">
        <v>5</v>
      </c>
      <c r="C21290" s="4" t="s">
        <v>13</v>
      </c>
      <c r="D21290" s="4" t="s">
        <v>10</v>
      </c>
      <c r="E21290" s="4" t="s">
        <v>6</v>
      </c>
    </row>
    <row r="21291" spans="1:9">
      <c r="A21291" t="n">
        <v>134705</v>
      </c>
      <c r="B21291" s="52" t="n">
        <v>51</v>
      </c>
      <c r="C21291" s="7" t="n">
        <v>4</v>
      </c>
      <c r="D21291" s="7" t="n">
        <v>61456</v>
      </c>
      <c r="E21291" s="7" t="s">
        <v>1453</v>
      </c>
    </row>
    <row r="21292" spans="1:9">
      <c r="A21292" t="s">
        <v>4</v>
      </c>
      <c r="B21292" s="4" t="s">
        <v>5</v>
      </c>
      <c r="C21292" s="4" t="s">
        <v>10</v>
      </c>
    </row>
    <row r="21293" spans="1:9">
      <c r="A21293" t="n">
        <v>134718</v>
      </c>
      <c r="B21293" s="53" t="n">
        <v>16</v>
      </c>
      <c r="C21293" s="7" t="n">
        <v>0</v>
      </c>
    </row>
    <row r="21294" spans="1:9">
      <c r="A21294" t="s">
        <v>4</v>
      </c>
      <c r="B21294" s="4" t="s">
        <v>5</v>
      </c>
      <c r="C21294" s="4" t="s">
        <v>10</v>
      </c>
      <c r="D21294" s="4" t="s">
        <v>111</v>
      </c>
      <c r="E21294" s="4" t="s">
        <v>13</v>
      </c>
      <c r="F21294" s="4" t="s">
        <v>13</v>
      </c>
    </row>
    <row r="21295" spans="1:9">
      <c r="A21295" t="n">
        <v>134721</v>
      </c>
      <c r="B21295" s="32" t="n">
        <v>26</v>
      </c>
      <c r="C21295" s="7" t="n">
        <v>61456</v>
      </c>
      <c r="D21295" s="7" t="s">
        <v>1830</v>
      </c>
      <c r="E21295" s="7" t="n">
        <v>2</v>
      </c>
      <c r="F21295" s="7" t="n">
        <v>0</v>
      </c>
    </row>
    <row r="21296" spans="1:9">
      <c r="A21296" t="s">
        <v>4</v>
      </c>
      <c r="B21296" s="4" t="s">
        <v>5</v>
      </c>
    </row>
    <row r="21297" spans="1:6">
      <c r="A21297" t="n">
        <v>134738</v>
      </c>
      <c r="B21297" s="33" t="n">
        <v>28</v>
      </c>
    </row>
    <row r="21298" spans="1:6">
      <c r="A21298" t="s">
        <v>4</v>
      </c>
      <c r="B21298" s="4" t="s">
        <v>5</v>
      </c>
      <c r="C21298" s="4" t="s">
        <v>10</v>
      </c>
      <c r="D21298" s="4" t="s">
        <v>9</v>
      </c>
    </row>
    <row r="21299" spans="1:6">
      <c r="A21299" t="n">
        <v>134739</v>
      </c>
      <c r="B21299" s="13" t="n">
        <v>43</v>
      </c>
      <c r="C21299" s="7" t="n">
        <v>61456</v>
      </c>
      <c r="D21299" s="7" t="n">
        <v>512</v>
      </c>
    </row>
    <row r="21300" spans="1:6">
      <c r="A21300" t="s">
        <v>4</v>
      </c>
      <c r="B21300" s="4" t="s">
        <v>5</v>
      </c>
      <c r="C21300" s="4" t="s">
        <v>10</v>
      </c>
      <c r="D21300" s="4" t="s">
        <v>10</v>
      </c>
      <c r="E21300" s="4" t="s">
        <v>69</v>
      </c>
      <c r="F21300" s="4" t="s">
        <v>69</v>
      </c>
      <c r="G21300" s="4" t="s">
        <v>69</v>
      </c>
      <c r="H21300" s="4" t="s">
        <v>69</v>
      </c>
      <c r="I21300" s="4" t="s">
        <v>13</v>
      </c>
      <c r="J21300" s="4" t="s">
        <v>10</v>
      </c>
    </row>
    <row r="21301" spans="1:6">
      <c r="A21301" t="n">
        <v>134746</v>
      </c>
      <c r="B21301" s="73" t="n">
        <v>55</v>
      </c>
      <c r="C21301" s="7" t="n">
        <v>61456</v>
      </c>
      <c r="D21301" s="7" t="n">
        <v>65533</v>
      </c>
      <c r="E21301" s="7" t="n">
        <v>-5.5</v>
      </c>
      <c r="F21301" s="7" t="n">
        <v>0.5</v>
      </c>
      <c r="G21301" s="7" t="n">
        <v>8</v>
      </c>
      <c r="H21301" s="7" t="n">
        <v>0.5</v>
      </c>
      <c r="I21301" s="7" t="n">
        <v>1</v>
      </c>
      <c r="J21301" s="7" t="n">
        <v>1</v>
      </c>
    </row>
    <row r="21302" spans="1:6">
      <c r="A21302" t="s">
        <v>4</v>
      </c>
      <c r="B21302" s="4" t="s">
        <v>5</v>
      </c>
      <c r="C21302" s="4" t="s">
        <v>10</v>
      </c>
      <c r="D21302" s="4" t="s">
        <v>13</v>
      </c>
    </row>
    <row r="21303" spans="1:6">
      <c r="A21303" t="n">
        <v>134770</v>
      </c>
      <c r="B21303" s="74" t="n">
        <v>56</v>
      </c>
      <c r="C21303" s="7" t="n">
        <v>61456</v>
      </c>
      <c r="D21303" s="7" t="n">
        <v>0</v>
      </c>
    </row>
    <row r="21304" spans="1:6">
      <c r="A21304" t="s">
        <v>4</v>
      </c>
      <c r="B21304" s="4" t="s">
        <v>5</v>
      </c>
      <c r="C21304" s="4" t="s">
        <v>13</v>
      </c>
      <c r="D21304" s="4" t="s">
        <v>10</v>
      </c>
      <c r="E21304" s="4" t="s">
        <v>6</v>
      </c>
    </row>
    <row r="21305" spans="1:6">
      <c r="A21305" t="n">
        <v>134774</v>
      </c>
      <c r="B21305" s="52" t="n">
        <v>51</v>
      </c>
      <c r="C21305" s="7" t="n">
        <v>4</v>
      </c>
      <c r="D21305" s="7" t="n">
        <v>61456</v>
      </c>
      <c r="E21305" s="7" t="s">
        <v>1453</v>
      </c>
    </row>
    <row r="21306" spans="1:6">
      <c r="A21306" t="s">
        <v>4</v>
      </c>
      <c r="B21306" s="4" t="s">
        <v>5</v>
      </c>
      <c r="C21306" s="4" t="s">
        <v>10</v>
      </c>
    </row>
    <row r="21307" spans="1:6">
      <c r="A21307" t="n">
        <v>134787</v>
      </c>
      <c r="B21307" s="53" t="n">
        <v>16</v>
      </c>
      <c r="C21307" s="7" t="n">
        <v>0</v>
      </c>
    </row>
    <row r="21308" spans="1:6">
      <c r="A21308" t="s">
        <v>4</v>
      </c>
      <c r="B21308" s="4" t="s">
        <v>5</v>
      </c>
      <c r="C21308" s="4" t="s">
        <v>10</v>
      </c>
      <c r="D21308" s="4" t="s">
        <v>111</v>
      </c>
      <c r="E21308" s="4" t="s">
        <v>13</v>
      </c>
      <c r="F21308" s="4" t="s">
        <v>13</v>
      </c>
    </row>
    <row r="21309" spans="1:6">
      <c r="A21309" t="n">
        <v>134790</v>
      </c>
      <c r="B21309" s="32" t="n">
        <v>26</v>
      </c>
      <c r="C21309" s="7" t="n">
        <v>61456</v>
      </c>
      <c r="D21309" s="7" t="s">
        <v>1829</v>
      </c>
      <c r="E21309" s="7" t="n">
        <v>2</v>
      </c>
      <c r="F21309" s="7" t="n">
        <v>0</v>
      </c>
    </row>
    <row r="21310" spans="1:6">
      <c r="A21310" t="s">
        <v>4</v>
      </c>
      <c r="B21310" s="4" t="s">
        <v>5</v>
      </c>
    </row>
    <row r="21311" spans="1:6">
      <c r="A21311" t="n">
        <v>134810</v>
      </c>
      <c r="B21311" s="33" t="n">
        <v>28</v>
      </c>
    </row>
    <row r="21312" spans="1:6">
      <c r="A21312" t="s">
        <v>4</v>
      </c>
      <c r="B21312" s="4" t="s">
        <v>5</v>
      </c>
      <c r="C21312" s="4" t="s">
        <v>10</v>
      </c>
      <c r="D21312" s="4" t="s">
        <v>9</v>
      </c>
    </row>
    <row r="21313" spans="1:10">
      <c r="A21313" t="n">
        <v>134811</v>
      </c>
      <c r="B21313" s="65" t="n">
        <v>44</v>
      </c>
      <c r="C21313" s="7" t="n">
        <v>61456</v>
      </c>
      <c r="D21313" s="7" t="n">
        <v>512</v>
      </c>
    </row>
    <row r="21314" spans="1:10">
      <c r="A21314" t="s">
        <v>4</v>
      </c>
      <c r="B21314" s="4" t="s">
        <v>5</v>
      </c>
      <c r="C21314" s="4" t="s">
        <v>13</v>
      </c>
      <c r="D21314" s="4" t="s">
        <v>10</v>
      </c>
      <c r="E21314" s="4" t="s">
        <v>6</v>
      </c>
    </row>
    <row r="21315" spans="1:10">
      <c r="A21315" t="n">
        <v>134818</v>
      </c>
      <c r="B21315" s="52" t="n">
        <v>51</v>
      </c>
      <c r="C21315" s="7" t="n">
        <v>4</v>
      </c>
      <c r="D21315" s="7" t="n">
        <v>61456</v>
      </c>
      <c r="E21315" s="7" t="s">
        <v>1453</v>
      </c>
    </row>
    <row r="21316" spans="1:10">
      <c r="A21316" t="s">
        <v>4</v>
      </c>
      <c r="B21316" s="4" t="s">
        <v>5</v>
      </c>
      <c r="C21316" s="4" t="s">
        <v>10</v>
      </c>
    </row>
    <row r="21317" spans="1:10">
      <c r="A21317" t="n">
        <v>134831</v>
      </c>
      <c r="B21317" s="53" t="n">
        <v>16</v>
      </c>
      <c r="C21317" s="7" t="n">
        <v>0</v>
      </c>
    </row>
    <row r="21318" spans="1:10">
      <c r="A21318" t="s">
        <v>4</v>
      </c>
      <c r="B21318" s="4" t="s">
        <v>5</v>
      </c>
      <c r="C21318" s="4" t="s">
        <v>10</v>
      </c>
      <c r="D21318" s="4" t="s">
        <v>111</v>
      </c>
      <c r="E21318" s="4" t="s">
        <v>13</v>
      </c>
      <c r="F21318" s="4" t="s">
        <v>13</v>
      </c>
    </row>
    <row r="21319" spans="1:10">
      <c r="A21319" t="n">
        <v>134834</v>
      </c>
      <c r="B21319" s="32" t="n">
        <v>26</v>
      </c>
      <c r="C21319" s="7" t="n">
        <v>61456</v>
      </c>
      <c r="D21319" s="7" t="s">
        <v>1830</v>
      </c>
      <c r="E21319" s="7" t="n">
        <v>2</v>
      </c>
      <c r="F21319" s="7" t="n">
        <v>0</v>
      </c>
    </row>
    <row r="21320" spans="1:10">
      <c r="A21320" t="s">
        <v>4</v>
      </c>
      <c r="B21320" s="4" t="s">
        <v>5</v>
      </c>
    </row>
    <row r="21321" spans="1:10">
      <c r="A21321" t="n">
        <v>134851</v>
      </c>
      <c r="B21321" s="33" t="n">
        <v>28</v>
      </c>
    </row>
    <row r="21322" spans="1:10">
      <c r="A21322" t="s">
        <v>4</v>
      </c>
      <c r="B21322" s="4" t="s">
        <v>5</v>
      </c>
      <c r="C21322" s="4" t="s">
        <v>10</v>
      </c>
      <c r="D21322" s="4" t="s">
        <v>10</v>
      </c>
      <c r="E21322" s="4" t="s">
        <v>69</v>
      </c>
      <c r="F21322" s="4" t="s">
        <v>69</v>
      </c>
      <c r="G21322" s="4" t="s">
        <v>69</v>
      </c>
      <c r="H21322" s="4" t="s">
        <v>69</v>
      </c>
      <c r="I21322" s="4" t="s">
        <v>69</v>
      </c>
      <c r="J21322" s="4" t="s">
        <v>13</v>
      </c>
      <c r="K21322" s="4" t="s">
        <v>10</v>
      </c>
    </row>
    <row r="21323" spans="1:10">
      <c r="A21323" t="n">
        <v>134852</v>
      </c>
      <c r="B21323" s="73" t="n">
        <v>55</v>
      </c>
      <c r="C21323" s="7" t="n">
        <v>61456</v>
      </c>
      <c r="D21323" s="7" t="n">
        <v>65026</v>
      </c>
      <c r="E21323" s="7" t="n">
        <v>-4.5</v>
      </c>
      <c r="F21323" s="7" t="n">
        <v>0</v>
      </c>
      <c r="G21323" s="7" t="n">
        <v>8</v>
      </c>
      <c r="H21323" s="7" t="n">
        <v>1</v>
      </c>
      <c r="I21323" s="7" t="n">
        <v>0.100000001490116</v>
      </c>
      <c r="J21323" s="7" t="n">
        <v>0</v>
      </c>
      <c r="K21323" s="7" t="n">
        <v>1</v>
      </c>
    </row>
    <row r="21324" spans="1:10">
      <c r="A21324" t="s">
        <v>4</v>
      </c>
      <c r="B21324" s="4" t="s">
        <v>5</v>
      </c>
      <c r="C21324" s="4" t="s">
        <v>10</v>
      </c>
      <c r="D21324" s="4" t="s">
        <v>13</v>
      </c>
    </row>
    <row r="21325" spans="1:10">
      <c r="A21325" t="n">
        <v>134880</v>
      </c>
      <c r="B21325" s="74" t="n">
        <v>56</v>
      </c>
      <c r="C21325" s="7" t="n">
        <v>61456</v>
      </c>
      <c r="D21325" s="7" t="n">
        <v>0</v>
      </c>
    </row>
    <row r="21326" spans="1:10">
      <c r="A21326" t="s">
        <v>4</v>
      </c>
      <c r="B21326" s="4" t="s">
        <v>5</v>
      </c>
      <c r="C21326" s="4" t="s">
        <v>13</v>
      </c>
      <c r="D21326" s="4" t="s">
        <v>10</v>
      </c>
      <c r="E21326" s="4" t="s">
        <v>6</v>
      </c>
    </row>
    <row r="21327" spans="1:10">
      <c r="A21327" t="n">
        <v>134884</v>
      </c>
      <c r="B21327" s="52" t="n">
        <v>51</v>
      </c>
      <c r="C21327" s="7" t="n">
        <v>4</v>
      </c>
      <c r="D21327" s="7" t="n">
        <v>61456</v>
      </c>
      <c r="E21327" s="7" t="s">
        <v>1453</v>
      </c>
    </row>
    <row r="21328" spans="1:10">
      <c r="A21328" t="s">
        <v>4</v>
      </c>
      <c r="B21328" s="4" t="s">
        <v>5</v>
      </c>
      <c r="C21328" s="4" t="s">
        <v>10</v>
      </c>
    </row>
    <row r="21329" spans="1:11">
      <c r="A21329" t="n">
        <v>134897</v>
      </c>
      <c r="B21329" s="53" t="n">
        <v>16</v>
      </c>
      <c r="C21329" s="7" t="n">
        <v>0</v>
      </c>
    </row>
    <row r="21330" spans="1:11">
      <c r="A21330" t="s">
        <v>4</v>
      </c>
      <c r="B21330" s="4" t="s">
        <v>5</v>
      </c>
      <c r="C21330" s="4" t="s">
        <v>10</v>
      </c>
      <c r="D21330" s="4" t="s">
        <v>111</v>
      </c>
      <c r="E21330" s="4" t="s">
        <v>13</v>
      </c>
      <c r="F21330" s="4" t="s">
        <v>13</v>
      </c>
    </row>
    <row r="21331" spans="1:11">
      <c r="A21331" t="n">
        <v>134900</v>
      </c>
      <c r="B21331" s="32" t="n">
        <v>26</v>
      </c>
      <c r="C21331" s="7" t="n">
        <v>61456</v>
      </c>
      <c r="D21331" s="7" t="s">
        <v>1831</v>
      </c>
      <c r="E21331" s="7" t="n">
        <v>2</v>
      </c>
      <c r="F21331" s="7" t="n">
        <v>0</v>
      </c>
    </row>
    <row r="21332" spans="1:11">
      <c r="A21332" t="s">
        <v>4</v>
      </c>
      <c r="B21332" s="4" t="s">
        <v>5</v>
      </c>
    </row>
    <row r="21333" spans="1:11">
      <c r="A21333" t="n">
        <v>134995</v>
      </c>
      <c r="B21333" s="33" t="n">
        <v>28</v>
      </c>
    </row>
    <row r="21334" spans="1:11">
      <c r="A21334" t="s">
        <v>4</v>
      </c>
      <c r="B21334" s="4" t="s">
        <v>5</v>
      </c>
      <c r="C21334" s="4" t="s">
        <v>13</v>
      </c>
      <c r="D21334" s="4" t="s">
        <v>10</v>
      </c>
      <c r="E21334" s="4" t="s">
        <v>69</v>
      </c>
    </row>
    <row r="21335" spans="1:11">
      <c r="A21335" t="n">
        <v>134996</v>
      </c>
      <c r="B21335" s="39" t="n">
        <v>58</v>
      </c>
      <c r="C21335" s="7" t="n">
        <v>0</v>
      </c>
      <c r="D21335" s="7" t="n">
        <v>1000</v>
      </c>
      <c r="E21335" s="7" t="n">
        <v>1</v>
      </c>
    </row>
    <row r="21336" spans="1:11">
      <c r="A21336" t="s">
        <v>4</v>
      </c>
      <c r="B21336" s="4" t="s">
        <v>5</v>
      </c>
      <c r="C21336" s="4" t="s">
        <v>13</v>
      </c>
      <c r="D21336" s="4" t="s">
        <v>10</v>
      </c>
    </row>
    <row r="21337" spans="1:11">
      <c r="A21337" t="n">
        <v>135004</v>
      </c>
      <c r="B21337" s="39" t="n">
        <v>58</v>
      </c>
      <c r="C21337" s="7" t="n">
        <v>255</v>
      </c>
      <c r="D21337" s="7" t="n">
        <v>0</v>
      </c>
    </row>
    <row r="21338" spans="1:11">
      <c r="A21338" t="s">
        <v>4</v>
      </c>
      <c r="B21338" s="4" t="s">
        <v>5</v>
      </c>
      <c r="C21338" s="4" t="s">
        <v>10</v>
      </c>
      <c r="D21338" s="4" t="s">
        <v>69</v>
      </c>
      <c r="E21338" s="4" t="s">
        <v>69</v>
      </c>
      <c r="F21338" s="4" t="s">
        <v>69</v>
      </c>
      <c r="G21338" s="4" t="s">
        <v>69</v>
      </c>
    </row>
    <row r="21339" spans="1:11">
      <c r="A21339" t="n">
        <v>135008</v>
      </c>
      <c r="B21339" s="11" t="n">
        <v>46</v>
      </c>
      <c r="C21339" s="7" t="n">
        <v>61456</v>
      </c>
      <c r="D21339" s="7" t="n">
        <v>-3</v>
      </c>
      <c r="E21339" s="7" t="n">
        <v>0</v>
      </c>
      <c r="F21339" s="7" t="n">
        <v>0.5</v>
      </c>
      <c r="G21339" s="7" t="n">
        <v>0</v>
      </c>
    </row>
    <row r="21340" spans="1:11">
      <c r="A21340" t="s">
        <v>4</v>
      </c>
      <c r="B21340" s="4" t="s">
        <v>5</v>
      </c>
      <c r="C21340" s="4" t="s">
        <v>13</v>
      </c>
      <c r="D21340" s="4" t="s">
        <v>6</v>
      </c>
    </row>
    <row r="21341" spans="1:11">
      <c r="A21341" t="n">
        <v>135027</v>
      </c>
      <c r="B21341" s="30" t="n">
        <v>2</v>
      </c>
      <c r="C21341" s="7" t="n">
        <v>10</v>
      </c>
      <c r="D21341" s="7" t="s">
        <v>1832</v>
      </c>
    </row>
    <row r="21342" spans="1:11">
      <c r="A21342" t="s">
        <v>4</v>
      </c>
      <c r="B21342" s="4" t="s">
        <v>5</v>
      </c>
      <c r="C21342" s="4" t="s">
        <v>10</v>
      </c>
    </row>
    <row r="21343" spans="1:11">
      <c r="A21343" t="n">
        <v>135042</v>
      </c>
      <c r="B21343" s="53" t="n">
        <v>16</v>
      </c>
      <c r="C21343" s="7" t="n">
        <v>0</v>
      </c>
    </row>
    <row r="21344" spans="1:11">
      <c r="A21344" t="s">
        <v>4</v>
      </c>
      <c r="B21344" s="4" t="s">
        <v>5</v>
      </c>
      <c r="C21344" s="4" t="s">
        <v>13</v>
      </c>
      <c r="D21344" s="4" t="s">
        <v>10</v>
      </c>
    </row>
    <row r="21345" spans="1:7">
      <c r="A21345" t="n">
        <v>135045</v>
      </c>
      <c r="B21345" s="39" t="n">
        <v>58</v>
      </c>
      <c r="C21345" s="7" t="n">
        <v>105</v>
      </c>
      <c r="D21345" s="7" t="n">
        <v>300</v>
      </c>
    </row>
    <row r="21346" spans="1:7">
      <c r="A21346" t="s">
        <v>4</v>
      </c>
      <c r="B21346" s="4" t="s">
        <v>5</v>
      </c>
      <c r="C21346" s="4" t="s">
        <v>69</v>
      </c>
      <c r="D21346" s="4" t="s">
        <v>10</v>
      </c>
    </row>
    <row r="21347" spans="1:7">
      <c r="A21347" t="n">
        <v>135049</v>
      </c>
      <c r="B21347" s="70" t="n">
        <v>103</v>
      </c>
      <c r="C21347" s="7" t="n">
        <v>1</v>
      </c>
      <c r="D21347" s="7" t="n">
        <v>300</v>
      </c>
    </row>
    <row r="21348" spans="1:7">
      <c r="A21348" t="s">
        <v>4</v>
      </c>
      <c r="B21348" s="4" t="s">
        <v>5</v>
      </c>
      <c r="C21348" s="4" t="s">
        <v>13</v>
      </c>
      <c r="D21348" s="4" t="s">
        <v>10</v>
      </c>
    </row>
    <row r="21349" spans="1:7">
      <c r="A21349" t="n">
        <v>135056</v>
      </c>
      <c r="B21349" s="75" t="n">
        <v>72</v>
      </c>
      <c r="C21349" s="7" t="n">
        <v>4</v>
      </c>
      <c r="D21349" s="7" t="n">
        <v>0</v>
      </c>
    </row>
    <row r="21350" spans="1:7">
      <c r="A21350" t="s">
        <v>4</v>
      </c>
      <c r="B21350" s="4" t="s">
        <v>5</v>
      </c>
      <c r="C21350" s="4" t="s">
        <v>9</v>
      </c>
    </row>
    <row r="21351" spans="1:7">
      <c r="A21351" t="n">
        <v>135060</v>
      </c>
      <c r="B21351" s="35" t="n">
        <v>15</v>
      </c>
      <c r="C21351" s="7" t="n">
        <v>1073741824</v>
      </c>
    </row>
    <row r="21352" spans="1:7">
      <c r="A21352" t="s">
        <v>4</v>
      </c>
      <c r="B21352" s="4" t="s">
        <v>5</v>
      </c>
      <c r="C21352" s="4" t="s">
        <v>13</v>
      </c>
    </row>
    <row r="21353" spans="1:7">
      <c r="A21353" t="n">
        <v>135065</v>
      </c>
      <c r="B21353" s="31" t="n">
        <v>64</v>
      </c>
      <c r="C21353" s="7" t="n">
        <v>3</v>
      </c>
    </row>
    <row r="21354" spans="1:7">
      <c r="A21354" t="s">
        <v>4</v>
      </c>
      <c r="B21354" s="4" t="s">
        <v>5</v>
      </c>
      <c r="C21354" s="4" t="s">
        <v>13</v>
      </c>
    </row>
    <row r="21355" spans="1:7">
      <c r="A21355" t="n">
        <v>135067</v>
      </c>
      <c r="B21355" s="66" t="n">
        <v>74</v>
      </c>
      <c r="C21355" s="7" t="n">
        <v>67</v>
      </c>
    </row>
    <row r="21356" spans="1:7">
      <c r="A21356" t="s">
        <v>4</v>
      </c>
      <c r="B21356" s="4" t="s">
        <v>5</v>
      </c>
      <c r="C21356" s="4" t="s">
        <v>13</v>
      </c>
      <c r="D21356" s="4" t="s">
        <v>13</v>
      </c>
      <c r="E21356" s="4" t="s">
        <v>10</v>
      </c>
    </row>
    <row r="21357" spans="1:7">
      <c r="A21357" t="n">
        <v>135069</v>
      </c>
      <c r="B21357" s="60" t="n">
        <v>45</v>
      </c>
      <c r="C21357" s="7" t="n">
        <v>8</v>
      </c>
      <c r="D21357" s="7" t="n">
        <v>1</v>
      </c>
      <c r="E21357" s="7" t="n">
        <v>0</v>
      </c>
    </row>
    <row r="21358" spans="1:7">
      <c r="A21358" t="s">
        <v>4</v>
      </c>
      <c r="B21358" s="4" t="s">
        <v>5</v>
      </c>
      <c r="C21358" s="4" t="s">
        <v>10</v>
      </c>
    </row>
    <row r="21359" spans="1:7">
      <c r="A21359" t="n">
        <v>135074</v>
      </c>
      <c r="B21359" s="17" t="n">
        <v>13</v>
      </c>
      <c r="C21359" s="7" t="n">
        <v>6409</v>
      </c>
    </row>
    <row r="21360" spans="1:7">
      <c r="A21360" t="s">
        <v>4</v>
      </c>
      <c r="B21360" s="4" t="s">
        <v>5</v>
      </c>
      <c r="C21360" s="4" t="s">
        <v>10</v>
      </c>
    </row>
    <row r="21361" spans="1:5">
      <c r="A21361" t="n">
        <v>135077</v>
      </c>
      <c r="B21361" s="17" t="n">
        <v>13</v>
      </c>
      <c r="C21361" s="7" t="n">
        <v>6408</v>
      </c>
    </row>
    <row r="21362" spans="1:5">
      <c r="A21362" t="s">
        <v>4</v>
      </c>
      <c r="B21362" s="4" t="s">
        <v>5</v>
      </c>
      <c r="C21362" s="4" t="s">
        <v>10</v>
      </c>
    </row>
    <row r="21363" spans="1:5">
      <c r="A21363" t="n">
        <v>135080</v>
      </c>
      <c r="B21363" s="9" t="n">
        <v>12</v>
      </c>
      <c r="C21363" s="7" t="n">
        <v>6464</v>
      </c>
    </row>
    <row r="21364" spans="1:5">
      <c r="A21364" t="s">
        <v>4</v>
      </c>
      <c r="B21364" s="4" t="s">
        <v>5</v>
      </c>
      <c r="C21364" s="4" t="s">
        <v>10</v>
      </c>
    </row>
    <row r="21365" spans="1:5">
      <c r="A21365" t="n">
        <v>135083</v>
      </c>
      <c r="B21365" s="17" t="n">
        <v>13</v>
      </c>
      <c r="C21365" s="7" t="n">
        <v>6465</v>
      </c>
    </row>
    <row r="21366" spans="1:5">
      <c r="A21366" t="s">
        <v>4</v>
      </c>
      <c r="B21366" s="4" t="s">
        <v>5</v>
      </c>
      <c r="C21366" s="4" t="s">
        <v>10</v>
      </c>
    </row>
    <row r="21367" spans="1:5">
      <c r="A21367" t="n">
        <v>135086</v>
      </c>
      <c r="B21367" s="17" t="n">
        <v>13</v>
      </c>
      <c r="C21367" s="7" t="n">
        <v>6466</v>
      </c>
    </row>
    <row r="21368" spans="1:5">
      <c r="A21368" t="s">
        <v>4</v>
      </c>
      <c r="B21368" s="4" t="s">
        <v>5</v>
      </c>
      <c r="C21368" s="4" t="s">
        <v>10</v>
      </c>
    </row>
    <row r="21369" spans="1:5">
      <c r="A21369" t="n">
        <v>135089</v>
      </c>
      <c r="B21369" s="17" t="n">
        <v>13</v>
      </c>
      <c r="C21369" s="7" t="n">
        <v>6467</v>
      </c>
    </row>
    <row r="21370" spans="1:5">
      <c r="A21370" t="s">
        <v>4</v>
      </c>
      <c r="B21370" s="4" t="s">
        <v>5</v>
      </c>
      <c r="C21370" s="4" t="s">
        <v>10</v>
      </c>
    </row>
    <row r="21371" spans="1:5">
      <c r="A21371" t="n">
        <v>135092</v>
      </c>
      <c r="B21371" s="17" t="n">
        <v>13</v>
      </c>
      <c r="C21371" s="7" t="n">
        <v>6468</v>
      </c>
    </row>
    <row r="21372" spans="1:5">
      <c r="A21372" t="s">
        <v>4</v>
      </c>
      <c r="B21372" s="4" t="s">
        <v>5</v>
      </c>
      <c r="C21372" s="4" t="s">
        <v>10</v>
      </c>
    </row>
    <row r="21373" spans="1:5">
      <c r="A21373" t="n">
        <v>135095</v>
      </c>
      <c r="B21373" s="17" t="n">
        <v>13</v>
      </c>
      <c r="C21373" s="7" t="n">
        <v>6469</v>
      </c>
    </row>
    <row r="21374" spans="1:5">
      <c r="A21374" t="s">
        <v>4</v>
      </c>
      <c r="B21374" s="4" t="s">
        <v>5</v>
      </c>
      <c r="C21374" s="4" t="s">
        <v>10</v>
      </c>
    </row>
    <row r="21375" spans="1:5">
      <c r="A21375" t="n">
        <v>135098</v>
      </c>
      <c r="B21375" s="17" t="n">
        <v>13</v>
      </c>
      <c r="C21375" s="7" t="n">
        <v>6470</v>
      </c>
    </row>
    <row r="21376" spans="1:5">
      <c r="A21376" t="s">
        <v>4</v>
      </c>
      <c r="B21376" s="4" t="s">
        <v>5</v>
      </c>
      <c r="C21376" s="4" t="s">
        <v>10</v>
      </c>
    </row>
    <row r="21377" spans="1:3">
      <c r="A21377" t="n">
        <v>135101</v>
      </c>
      <c r="B21377" s="17" t="n">
        <v>13</v>
      </c>
      <c r="C21377" s="7" t="n">
        <v>6471</v>
      </c>
    </row>
    <row r="21378" spans="1:3">
      <c r="A21378" t="s">
        <v>4</v>
      </c>
      <c r="B21378" s="4" t="s">
        <v>5</v>
      </c>
      <c r="C21378" s="4" t="s">
        <v>13</v>
      </c>
    </row>
    <row r="21379" spans="1:3">
      <c r="A21379" t="n">
        <v>135104</v>
      </c>
      <c r="B21379" s="66" t="n">
        <v>74</v>
      </c>
      <c r="C21379" s="7" t="n">
        <v>18</v>
      </c>
    </row>
    <row r="21380" spans="1:3">
      <c r="A21380" t="s">
        <v>4</v>
      </c>
      <c r="B21380" s="4" t="s">
        <v>5</v>
      </c>
      <c r="C21380" s="4" t="s">
        <v>13</v>
      </c>
    </row>
    <row r="21381" spans="1:3">
      <c r="A21381" t="n">
        <v>135106</v>
      </c>
      <c r="B21381" s="66" t="n">
        <v>74</v>
      </c>
      <c r="C21381" s="7" t="n">
        <v>45</v>
      </c>
    </row>
    <row r="21382" spans="1:3">
      <c r="A21382" t="s">
        <v>4</v>
      </c>
      <c r="B21382" s="4" t="s">
        <v>5</v>
      </c>
      <c r="C21382" s="4" t="s">
        <v>10</v>
      </c>
    </row>
    <row r="21383" spans="1:3">
      <c r="A21383" t="n">
        <v>135108</v>
      </c>
      <c r="B21383" s="53" t="n">
        <v>16</v>
      </c>
      <c r="C21383" s="7" t="n">
        <v>0</v>
      </c>
    </row>
    <row r="21384" spans="1:3">
      <c r="A21384" t="s">
        <v>4</v>
      </c>
      <c r="B21384" s="4" t="s">
        <v>5</v>
      </c>
      <c r="C21384" s="4" t="s">
        <v>13</v>
      </c>
      <c r="D21384" s="4" t="s">
        <v>13</v>
      </c>
      <c r="E21384" s="4" t="s">
        <v>13</v>
      </c>
      <c r="F21384" s="4" t="s">
        <v>13</v>
      </c>
    </row>
    <row r="21385" spans="1:3">
      <c r="A21385" t="n">
        <v>135111</v>
      </c>
      <c r="B21385" s="8" t="n">
        <v>14</v>
      </c>
      <c r="C21385" s="7" t="n">
        <v>0</v>
      </c>
      <c r="D21385" s="7" t="n">
        <v>8</v>
      </c>
      <c r="E21385" s="7" t="n">
        <v>0</v>
      </c>
      <c r="F21385" s="7" t="n">
        <v>0</v>
      </c>
    </row>
    <row r="21386" spans="1:3">
      <c r="A21386" t="s">
        <v>4</v>
      </c>
      <c r="B21386" s="4" t="s">
        <v>5</v>
      </c>
      <c r="C21386" s="4" t="s">
        <v>13</v>
      </c>
      <c r="D21386" s="4" t="s">
        <v>6</v>
      </c>
    </row>
    <row r="21387" spans="1:3">
      <c r="A21387" t="n">
        <v>135116</v>
      </c>
      <c r="B21387" s="30" t="n">
        <v>2</v>
      </c>
      <c r="C21387" s="7" t="n">
        <v>11</v>
      </c>
      <c r="D21387" s="7" t="s">
        <v>1833</v>
      </c>
    </row>
    <row r="21388" spans="1:3">
      <c r="A21388" t="s">
        <v>4</v>
      </c>
      <c r="B21388" s="4" t="s">
        <v>5</v>
      </c>
      <c r="C21388" s="4" t="s">
        <v>10</v>
      </c>
    </row>
    <row r="21389" spans="1:3">
      <c r="A21389" t="n">
        <v>135130</v>
      </c>
      <c r="B21389" s="53" t="n">
        <v>16</v>
      </c>
      <c r="C21389" s="7" t="n">
        <v>0</v>
      </c>
    </row>
    <row r="21390" spans="1:3">
      <c r="A21390" t="s">
        <v>4</v>
      </c>
      <c r="B21390" s="4" t="s">
        <v>5</v>
      </c>
      <c r="C21390" s="4" t="s">
        <v>13</v>
      </c>
      <c r="D21390" s="4" t="s">
        <v>6</v>
      </c>
    </row>
    <row r="21391" spans="1:3">
      <c r="A21391" t="n">
        <v>135133</v>
      </c>
      <c r="B21391" s="30" t="n">
        <v>2</v>
      </c>
      <c r="C21391" s="7" t="n">
        <v>11</v>
      </c>
      <c r="D21391" s="7" t="s">
        <v>1834</v>
      </c>
    </row>
    <row r="21392" spans="1:3">
      <c r="A21392" t="s">
        <v>4</v>
      </c>
      <c r="B21392" s="4" t="s">
        <v>5</v>
      </c>
      <c r="C21392" s="4" t="s">
        <v>10</v>
      </c>
    </row>
    <row r="21393" spans="1:6">
      <c r="A21393" t="n">
        <v>135142</v>
      </c>
      <c r="B21393" s="53" t="n">
        <v>16</v>
      </c>
      <c r="C21393" s="7" t="n">
        <v>0</v>
      </c>
    </row>
    <row r="21394" spans="1:6">
      <c r="A21394" t="s">
        <v>4</v>
      </c>
      <c r="B21394" s="4" t="s">
        <v>5</v>
      </c>
      <c r="C21394" s="4" t="s">
        <v>9</v>
      </c>
    </row>
    <row r="21395" spans="1:6">
      <c r="A21395" t="n">
        <v>135145</v>
      </c>
      <c r="B21395" s="35" t="n">
        <v>15</v>
      </c>
      <c r="C21395" s="7" t="n">
        <v>2048</v>
      </c>
    </row>
    <row r="21396" spans="1:6">
      <c r="A21396" t="s">
        <v>4</v>
      </c>
      <c r="B21396" s="4" t="s">
        <v>5</v>
      </c>
      <c r="C21396" s="4" t="s">
        <v>13</v>
      </c>
      <c r="D21396" s="4" t="s">
        <v>6</v>
      </c>
    </row>
    <row r="21397" spans="1:6">
      <c r="A21397" t="n">
        <v>135150</v>
      </c>
      <c r="B21397" s="30" t="n">
        <v>2</v>
      </c>
      <c r="C21397" s="7" t="n">
        <v>10</v>
      </c>
      <c r="D21397" s="7" t="s">
        <v>1835</v>
      </c>
    </row>
    <row r="21398" spans="1:6">
      <c r="A21398" t="s">
        <v>4</v>
      </c>
      <c r="B21398" s="4" t="s">
        <v>5</v>
      </c>
      <c r="C21398" s="4" t="s">
        <v>10</v>
      </c>
    </row>
    <row r="21399" spans="1:6">
      <c r="A21399" t="n">
        <v>135168</v>
      </c>
      <c r="B21399" s="53" t="n">
        <v>16</v>
      </c>
      <c r="C21399" s="7" t="n">
        <v>0</v>
      </c>
    </row>
    <row r="21400" spans="1:6">
      <c r="A21400" t="s">
        <v>4</v>
      </c>
      <c r="B21400" s="4" t="s">
        <v>5</v>
      </c>
      <c r="C21400" s="4" t="s">
        <v>13</v>
      </c>
      <c r="D21400" s="4" t="s">
        <v>6</v>
      </c>
    </row>
    <row r="21401" spans="1:6">
      <c r="A21401" t="n">
        <v>135171</v>
      </c>
      <c r="B21401" s="30" t="n">
        <v>2</v>
      </c>
      <c r="C21401" s="7" t="n">
        <v>10</v>
      </c>
      <c r="D21401" s="7" t="s">
        <v>1836</v>
      </c>
    </row>
    <row r="21402" spans="1:6">
      <c r="A21402" t="s">
        <v>4</v>
      </c>
      <c r="B21402" s="4" t="s">
        <v>5</v>
      </c>
      <c r="C21402" s="4" t="s">
        <v>10</v>
      </c>
    </row>
    <row r="21403" spans="1:6">
      <c r="A21403" t="n">
        <v>135190</v>
      </c>
      <c r="B21403" s="53" t="n">
        <v>16</v>
      </c>
      <c r="C21403" s="7" t="n">
        <v>0</v>
      </c>
    </row>
    <row r="21404" spans="1:6">
      <c r="A21404" t="s">
        <v>4</v>
      </c>
      <c r="B21404" s="4" t="s">
        <v>5</v>
      </c>
      <c r="C21404" s="4" t="s">
        <v>13</v>
      </c>
      <c r="D21404" s="4" t="s">
        <v>10</v>
      </c>
      <c r="E21404" s="4" t="s">
        <v>69</v>
      </c>
    </row>
    <row r="21405" spans="1:6">
      <c r="A21405" t="n">
        <v>135193</v>
      </c>
      <c r="B21405" s="39" t="n">
        <v>58</v>
      </c>
      <c r="C21405" s="7" t="n">
        <v>100</v>
      </c>
      <c r="D21405" s="7" t="n">
        <v>300</v>
      </c>
      <c r="E21405" s="7" t="n">
        <v>1</v>
      </c>
    </row>
    <row r="21406" spans="1:6">
      <c r="A21406" t="s">
        <v>4</v>
      </c>
      <c r="B21406" s="4" t="s">
        <v>5</v>
      </c>
      <c r="C21406" s="4" t="s">
        <v>13</v>
      </c>
      <c r="D21406" s="4" t="s">
        <v>10</v>
      </c>
    </row>
    <row r="21407" spans="1:6">
      <c r="A21407" t="n">
        <v>135201</v>
      </c>
      <c r="B21407" s="39" t="n">
        <v>58</v>
      </c>
      <c r="C21407" s="7" t="n">
        <v>255</v>
      </c>
      <c r="D21407" s="7" t="n">
        <v>0</v>
      </c>
    </row>
    <row r="21408" spans="1:6">
      <c r="A21408" t="s">
        <v>4</v>
      </c>
      <c r="B21408" s="4" t="s">
        <v>5</v>
      </c>
      <c r="C21408" s="4" t="s">
        <v>13</v>
      </c>
    </row>
    <row r="21409" spans="1:5">
      <c r="A21409" t="n">
        <v>135205</v>
      </c>
      <c r="B21409" s="36" t="n">
        <v>23</v>
      </c>
      <c r="C21409" s="7" t="n">
        <v>0</v>
      </c>
    </row>
    <row r="21410" spans="1:5">
      <c r="A21410" t="s">
        <v>4</v>
      </c>
      <c r="B21410" s="4" t="s">
        <v>5</v>
      </c>
    </row>
    <row r="21411" spans="1:5">
      <c r="A21411" t="n">
        <v>135207</v>
      </c>
      <c r="B21411" s="5" t="n">
        <v>1</v>
      </c>
    </row>
    <row r="21412" spans="1:5" s="3" customFormat="1" customHeight="0">
      <c r="A21412" s="3" t="s">
        <v>2</v>
      </c>
      <c r="B21412" s="3" t="s">
        <v>1837</v>
      </c>
    </row>
    <row r="21413" spans="1:5">
      <c r="A21413" t="s">
        <v>4</v>
      </c>
      <c r="B21413" s="4" t="s">
        <v>5</v>
      </c>
      <c r="C21413" s="4" t="s">
        <v>10</v>
      </c>
      <c r="D21413" s="4" t="s">
        <v>9</v>
      </c>
    </row>
    <row r="21414" spans="1:5">
      <c r="A21414" t="n">
        <v>135208</v>
      </c>
      <c r="B21414" s="13" t="n">
        <v>43</v>
      </c>
      <c r="C21414" s="7" t="n">
        <v>65534</v>
      </c>
      <c r="D21414" s="7" t="n">
        <v>4096</v>
      </c>
    </row>
    <row r="21415" spans="1:5">
      <c r="A21415" t="s">
        <v>4</v>
      </c>
      <c r="B21415" s="4" t="s">
        <v>5</v>
      </c>
      <c r="C21415" s="4" t="s">
        <v>10</v>
      </c>
      <c r="D21415" s="4" t="s">
        <v>69</v>
      </c>
      <c r="E21415" s="4" t="s">
        <v>69</v>
      </c>
      <c r="F21415" s="4" t="s">
        <v>69</v>
      </c>
      <c r="G21415" s="4" t="s">
        <v>69</v>
      </c>
    </row>
    <row r="21416" spans="1:5">
      <c r="A21416" t="n">
        <v>135215</v>
      </c>
      <c r="B21416" s="11" t="n">
        <v>46</v>
      </c>
      <c r="C21416" s="7" t="n">
        <v>65534</v>
      </c>
      <c r="D21416" s="7" t="n">
        <v>-10</v>
      </c>
      <c r="E21416" s="7" t="n">
        <v>0</v>
      </c>
      <c r="F21416" s="7" t="n">
        <v>14</v>
      </c>
      <c r="G21416" s="7" t="n">
        <v>90</v>
      </c>
    </row>
    <row r="21417" spans="1:5">
      <c r="A21417" t="s">
        <v>4</v>
      </c>
      <c r="B21417" s="4" t="s">
        <v>5</v>
      </c>
      <c r="C21417" s="4" t="s">
        <v>10</v>
      </c>
      <c r="D21417" s="4" t="s">
        <v>13</v>
      </c>
      <c r="E21417" s="4" t="s">
        <v>69</v>
      </c>
      <c r="F21417" s="4" t="s">
        <v>69</v>
      </c>
      <c r="G21417" s="4" t="s">
        <v>69</v>
      </c>
      <c r="H21417" s="4" t="s">
        <v>69</v>
      </c>
      <c r="I21417" s="4" t="s">
        <v>69</v>
      </c>
      <c r="J21417" s="4" t="s">
        <v>69</v>
      </c>
      <c r="K21417" s="4" t="s">
        <v>69</v>
      </c>
    </row>
    <row r="21418" spans="1:5">
      <c r="A21418" t="n">
        <v>135234</v>
      </c>
      <c r="B21418" s="76" t="n">
        <v>96</v>
      </c>
      <c r="C21418" s="7" t="n">
        <v>65534</v>
      </c>
      <c r="D21418" s="7" t="n">
        <v>5</v>
      </c>
      <c r="E21418" s="7" t="n">
        <v>-10</v>
      </c>
      <c r="F21418" s="7" t="n">
        <v>0</v>
      </c>
      <c r="G21418" s="7" t="n">
        <v>14</v>
      </c>
      <c r="H21418" s="7" t="n">
        <v>10</v>
      </c>
      <c r="I21418" s="7" t="n">
        <v>4</v>
      </c>
      <c r="J21418" s="7" t="n">
        <v>1</v>
      </c>
      <c r="K21418" s="7" t="n">
        <v>45</v>
      </c>
    </row>
    <row r="21419" spans="1:5">
      <c r="A21419" t="s">
        <v>4</v>
      </c>
      <c r="B21419" s="4" t="s">
        <v>5</v>
      </c>
      <c r="C21419" s="4" t="s">
        <v>13</v>
      </c>
      <c r="D21419" s="4" t="s">
        <v>9</v>
      </c>
      <c r="E21419" s="4" t="s">
        <v>13</v>
      </c>
      <c r="F21419" s="4" t="s">
        <v>84</v>
      </c>
    </row>
    <row r="21420" spans="1:5">
      <c r="A21420" t="n">
        <v>135266</v>
      </c>
      <c r="B21420" s="15" t="n">
        <v>5</v>
      </c>
      <c r="C21420" s="7" t="n">
        <v>0</v>
      </c>
      <c r="D21420" s="7" t="n">
        <v>1</v>
      </c>
      <c r="E21420" s="7" t="n">
        <v>1</v>
      </c>
      <c r="F21420" s="16" t="n">
        <f t="normal" ca="1">A21456</f>
        <v>0</v>
      </c>
    </row>
    <row r="21421" spans="1:5">
      <c r="A21421" t="s">
        <v>4</v>
      </c>
      <c r="B21421" s="4" t="s">
        <v>5</v>
      </c>
      <c r="C21421" s="4" t="s">
        <v>10</v>
      </c>
      <c r="D21421" s="4" t="s">
        <v>10</v>
      </c>
      <c r="E21421" s="4" t="s">
        <v>69</v>
      </c>
      <c r="F21421" s="4" t="s">
        <v>69</v>
      </c>
      <c r="G21421" s="4" t="s">
        <v>69</v>
      </c>
      <c r="H21421" s="4" t="s">
        <v>69</v>
      </c>
      <c r="I21421" s="4" t="s">
        <v>13</v>
      </c>
      <c r="J21421" s="4" t="s">
        <v>10</v>
      </c>
    </row>
    <row r="21422" spans="1:5">
      <c r="A21422" t="n">
        <v>135277</v>
      </c>
      <c r="B21422" s="73" t="n">
        <v>55</v>
      </c>
      <c r="C21422" s="7" t="n">
        <v>65534</v>
      </c>
      <c r="D21422" s="7" t="n">
        <v>65533</v>
      </c>
      <c r="E21422" s="7" t="n">
        <v>2</v>
      </c>
      <c r="F21422" s="7" t="n">
        <v>0</v>
      </c>
      <c r="G21422" s="7" t="n">
        <v>0</v>
      </c>
      <c r="H21422" s="7" t="n">
        <v>1.20000004768372</v>
      </c>
      <c r="I21422" s="7" t="n">
        <v>1</v>
      </c>
      <c r="J21422" s="7" t="n">
        <v>640</v>
      </c>
    </row>
    <row r="21423" spans="1:5">
      <c r="A21423" t="s">
        <v>4</v>
      </c>
      <c r="B21423" s="4" t="s">
        <v>5</v>
      </c>
      <c r="C21423" s="4" t="s">
        <v>10</v>
      </c>
      <c r="D21423" s="4" t="s">
        <v>13</v>
      </c>
    </row>
    <row r="21424" spans="1:5">
      <c r="A21424" t="n">
        <v>135301</v>
      </c>
      <c r="B21424" s="74" t="n">
        <v>56</v>
      </c>
      <c r="C21424" s="7" t="n">
        <v>65534</v>
      </c>
      <c r="D21424" s="7" t="n">
        <v>0</v>
      </c>
    </row>
    <row r="21425" spans="1:11">
      <c r="A21425" t="s">
        <v>4</v>
      </c>
      <c r="B21425" s="4" t="s">
        <v>5</v>
      </c>
      <c r="C21425" s="4" t="s">
        <v>10</v>
      </c>
      <c r="D21425" s="4" t="s">
        <v>13</v>
      </c>
      <c r="E21425" s="4" t="s">
        <v>69</v>
      </c>
      <c r="F21425" s="4" t="s">
        <v>69</v>
      </c>
      <c r="G21425" s="4" t="s">
        <v>69</v>
      </c>
      <c r="H21425" s="4" t="s">
        <v>69</v>
      </c>
      <c r="I21425" s="4" t="s">
        <v>69</v>
      </c>
      <c r="J21425" s="4" t="s">
        <v>13</v>
      </c>
      <c r="K21425" s="4" t="s">
        <v>10</v>
      </c>
    </row>
    <row r="21426" spans="1:11">
      <c r="A21426" t="n">
        <v>135305</v>
      </c>
      <c r="B21426" s="76" t="n">
        <v>96</v>
      </c>
      <c r="C21426" s="7" t="n">
        <v>65534</v>
      </c>
      <c r="D21426" s="7" t="n">
        <v>4</v>
      </c>
      <c r="E21426" s="7" t="n">
        <v>2</v>
      </c>
      <c r="F21426" s="7" t="n">
        <v>0</v>
      </c>
      <c r="G21426" s="7" t="n">
        <v>0</v>
      </c>
      <c r="H21426" s="7" t="n">
        <v>-90</v>
      </c>
      <c r="I21426" s="7" t="n">
        <v>1.20000004768372</v>
      </c>
      <c r="J21426" s="7" t="n">
        <v>1</v>
      </c>
      <c r="K21426" s="7" t="n">
        <v>640</v>
      </c>
    </row>
    <row r="21427" spans="1:11">
      <c r="A21427" t="s">
        <v>4</v>
      </c>
      <c r="B21427" s="4" t="s">
        <v>5</v>
      </c>
      <c r="C21427" s="4" t="s">
        <v>10</v>
      </c>
      <c r="D21427" s="4" t="s">
        <v>13</v>
      </c>
    </row>
    <row r="21428" spans="1:11">
      <c r="A21428" t="n">
        <v>135332</v>
      </c>
      <c r="B21428" s="74" t="n">
        <v>56</v>
      </c>
      <c r="C21428" s="7" t="n">
        <v>65534</v>
      </c>
      <c r="D21428" s="7" t="n">
        <v>0</v>
      </c>
    </row>
    <row r="21429" spans="1:11">
      <c r="A21429" t="s">
        <v>4</v>
      </c>
      <c r="B21429" s="4" t="s">
        <v>5</v>
      </c>
      <c r="C21429" s="4" t="s">
        <v>10</v>
      </c>
      <c r="D21429" s="4" t="s">
        <v>10</v>
      </c>
      <c r="E21429" s="4" t="s">
        <v>69</v>
      </c>
      <c r="F21429" s="4" t="s">
        <v>69</v>
      </c>
      <c r="G21429" s="4" t="s">
        <v>69</v>
      </c>
      <c r="H21429" s="4" t="s">
        <v>69</v>
      </c>
      <c r="I21429" s="4" t="s">
        <v>13</v>
      </c>
      <c r="J21429" s="4" t="s">
        <v>10</v>
      </c>
    </row>
    <row r="21430" spans="1:11">
      <c r="A21430" t="n">
        <v>135336</v>
      </c>
      <c r="B21430" s="73" t="n">
        <v>55</v>
      </c>
      <c r="C21430" s="7" t="n">
        <v>65534</v>
      </c>
      <c r="D21430" s="7" t="n">
        <v>65533</v>
      </c>
      <c r="E21430" s="7" t="n">
        <v>3</v>
      </c>
      <c r="F21430" s="7" t="n">
        <v>0</v>
      </c>
      <c r="G21430" s="7" t="n">
        <v>0</v>
      </c>
      <c r="H21430" s="7" t="n">
        <v>1.20000004768372</v>
      </c>
      <c r="I21430" s="7" t="n">
        <v>1</v>
      </c>
      <c r="J21430" s="7" t="n">
        <v>640</v>
      </c>
    </row>
    <row r="21431" spans="1:11">
      <c r="A21431" t="s">
        <v>4</v>
      </c>
      <c r="B21431" s="4" t="s">
        <v>5</v>
      </c>
      <c r="C21431" s="4" t="s">
        <v>10</v>
      </c>
      <c r="D21431" s="4" t="s">
        <v>13</v>
      </c>
    </row>
    <row r="21432" spans="1:11">
      <c r="A21432" t="n">
        <v>135360</v>
      </c>
      <c r="B21432" s="74" t="n">
        <v>56</v>
      </c>
      <c r="C21432" s="7" t="n">
        <v>65534</v>
      </c>
      <c r="D21432" s="7" t="n">
        <v>0</v>
      </c>
    </row>
    <row r="21433" spans="1:11">
      <c r="A21433" t="s">
        <v>4</v>
      </c>
      <c r="B21433" s="4" t="s">
        <v>5</v>
      </c>
      <c r="C21433" s="4" t="s">
        <v>10</v>
      </c>
      <c r="D21433" s="4" t="s">
        <v>13</v>
      </c>
      <c r="E21433" s="4" t="s">
        <v>69</v>
      </c>
      <c r="F21433" s="4" t="s">
        <v>69</v>
      </c>
      <c r="G21433" s="4" t="s">
        <v>69</v>
      </c>
      <c r="H21433" s="4" t="s">
        <v>69</v>
      </c>
      <c r="I21433" s="4" t="s">
        <v>69</v>
      </c>
      <c r="J21433" s="4" t="s">
        <v>13</v>
      </c>
      <c r="K21433" s="4" t="s">
        <v>10</v>
      </c>
    </row>
    <row r="21434" spans="1:11">
      <c r="A21434" t="n">
        <v>135364</v>
      </c>
      <c r="B21434" s="76" t="n">
        <v>96</v>
      </c>
      <c r="C21434" s="7" t="n">
        <v>65534</v>
      </c>
      <c r="D21434" s="7" t="n">
        <v>4</v>
      </c>
      <c r="E21434" s="7" t="n">
        <v>3</v>
      </c>
      <c r="F21434" s="7" t="n">
        <v>0</v>
      </c>
      <c r="G21434" s="7" t="n">
        <v>0</v>
      </c>
      <c r="H21434" s="7" t="n">
        <v>-90</v>
      </c>
      <c r="I21434" s="7" t="n">
        <v>1.20000004768372</v>
      </c>
      <c r="J21434" s="7" t="n">
        <v>1</v>
      </c>
      <c r="K21434" s="7" t="n">
        <v>640</v>
      </c>
    </row>
    <row r="21435" spans="1:11">
      <c r="A21435" t="s">
        <v>4</v>
      </c>
      <c r="B21435" s="4" t="s">
        <v>5</v>
      </c>
      <c r="C21435" s="4" t="s">
        <v>10</v>
      </c>
      <c r="D21435" s="4" t="s">
        <v>13</v>
      </c>
    </row>
    <row r="21436" spans="1:11">
      <c r="A21436" t="n">
        <v>135391</v>
      </c>
      <c r="B21436" s="74" t="n">
        <v>56</v>
      </c>
      <c r="C21436" s="7" t="n">
        <v>65534</v>
      </c>
      <c r="D21436" s="7" t="n">
        <v>0</v>
      </c>
    </row>
    <row r="21437" spans="1:11">
      <c r="A21437" t="s">
        <v>4</v>
      </c>
      <c r="B21437" s="4" t="s">
        <v>5</v>
      </c>
      <c r="C21437" s="4" t="s">
        <v>10</v>
      </c>
      <c r="D21437" s="4" t="s">
        <v>10</v>
      </c>
      <c r="E21437" s="4" t="s">
        <v>69</v>
      </c>
      <c r="F21437" s="4" t="s">
        <v>69</v>
      </c>
      <c r="G21437" s="4" t="s">
        <v>69</v>
      </c>
      <c r="H21437" s="4" t="s">
        <v>69</v>
      </c>
      <c r="I21437" s="4" t="s">
        <v>13</v>
      </c>
      <c r="J21437" s="4" t="s">
        <v>10</v>
      </c>
    </row>
    <row r="21438" spans="1:11">
      <c r="A21438" t="n">
        <v>135395</v>
      </c>
      <c r="B21438" s="73" t="n">
        <v>55</v>
      </c>
      <c r="C21438" s="7" t="n">
        <v>65534</v>
      </c>
      <c r="D21438" s="7" t="n">
        <v>65533</v>
      </c>
      <c r="E21438" s="7" t="n">
        <v>4</v>
      </c>
      <c r="F21438" s="7" t="n">
        <v>0</v>
      </c>
      <c r="G21438" s="7" t="n">
        <v>0</v>
      </c>
      <c r="H21438" s="7" t="n">
        <v>1.20000004768372</v>
      </c>
      <c r="I21438" s="7" t="n">
        <v>1</v>
      </c>
      <c r="J21438" s="7" t="n">
        <v>640</v>
      </c>
    </row>
    <row r="21439" spans="1:11">
      <c r="A21439" t="s">
        <v>4</v>
      </c>
      <c r="B21439" s="4" t="s">
        <v>5</v>
      </c>
      <c r="C21439" s="4" t="s">
        <v>10</v>
      </c>
      <c r="D21439" s="4" t="s">
        <v>13</v>
      </c>
    </row>
    <row r="21440" spans="1:11">
      <c r="A21440" t="n">
        <v>135419</v>
      </c>
      <c r="B21440" s="74" t="n">
        <v>56</v>
      </c>
      <c r="C21440" s="7" t="n">
        <v>65534</v>
      </c>
      <c r="D21440" s="7" t="n">
        <v>0</v>
      </c>
    </row>
    <row r="21441" spans="1:11">
      <c r="A21441" t="s">
        <v>4</v>
      </c>
      <c r="B21441" s="4" t="s">
        <v>5</v>
      </c>
      <c r="C21441" s="4" t="s">
        <v>10</v>
      </c>
      <c r="D21441" s="4" t="s">
        <v>13</v>
      </c>
      <c r="E21441" s="4" t="s">
        <v>69</v>
      </c>
      <c r="F21441" s="4" t="s">
        <v>69</v>
      </c>
      <c r="G21441" s="4" t="s">
        <v>69</v>
      </c>
      <c r="H21441" s="4" t="s">
        <v>69</v>
      </c>
      <c r="I21441" s="4" t="s">
        <v>69</v>
      </c>
      <c r="J21441" s="4" t="s">
        <v>13</v>
      </c>
      <c r="K21441" s="4" t="s">
        <v>10</v>
      </c>
    </row>
    <row r="21442" spans="1:11">
      <c r="A21442" t="n">
        <v>135423</v>
      </c>
      <c r="B21442" s="76" t="n">
        <v>96</v>
      </c>
      <c r="C21442" s="7" t="n">
        <v>65534</v>
      </c>
      <c r="D21442" s="7" t="n">
        <v>4</v>
      </c>
      <c r="E21442" s="7" t="n">
        <v>4</v>
      </c>
      <c r="F21442" s="7" t="n">
        <v>0</v>
      </c>
      <c r="G21442" s="7" t="n">
        <v>0</v>
      </c>
      <c r="H21442" s="7" t="n">
        <v>-90</v>
      </c>
      <c r="I21442" s="7" t="n">
        <v>1.20000004768372</v>
      </c>
      <c r="J21442" s="7" t="n">
        <v>1</v>
      </c>
      <c r="K21442" s="7" t="n">
        <v>640</v>
      </c>
    </row>
    <row r="21443" spans="1:11">
      <c r="A21443" t="s">
        <v>4</v>
      </c>
      <c r="B21443" s="4" t="s">
        <v>5</v>
      </c>
      <c r="C21443" s="4" t="s">
        <v>10</v>
      </c>
      <c r="D21443" s="4" t="s">
        <v>13</v>
      </c>
    </row>
    <row r="21444" spans="1:11">
      <c r="A21444" t="n">
        <v>135450</v>
      </c>
      <c r="B21444" s="74" t="n">
        <v>56</v>
      </c>
      <c r="C21444" s="7" t="n">
        <v>65534</v>
      </c>
      <c r="D21444" s="7" t="n">
        <v>0</v>
      </c>
    </row>
    <row r="21445" spans="1:11">
      <c r="A21445" t="s">
        <v>4</v>
      </c>
      <c r="B21445" s="4" t="s">
        <v>5</v>
      </c>
      <c r="C21445" s="4" t="s">
        <v>10</v>
      </c>
      <c r="D21445" s="4" t="s">
        <v>10</v>
      </c>
      <c r="E21445" s="4" t="s">
        <v>69</v>
      </c>
      <c r="F21445" s="4" t="s">
        <v>69</v>
      </c>
      <c r="G21445" s="4" t="s">
        <v>69</v>
      </c>
      <c r="H21445" s="4" t="s">
        <v>69</v>
      </c>
      <c r="I21445" s="4" t="s">
        <v>13</v>
      </c>
      <c r="J21445" s="4" t="s">
        <v>10</v>
      </c>
    </row>
    <row r="21446" spans="1:11">
      <c r="A21446" t="n">
        <v>135454</v>
      </c>
      <c r="B21446" s="73" t="n">
        <v>55</v>
      </c>
      <c r="C21446" s="7" t="n">
        <v>65534</v>
      </c>
      <c r="D21446" s="7" t="n">
        <v>65533</v>
      </c>
      <c r="E21446" s="7" t="n">
        <v>1</v>
      </c>
      <c r="F21446" s="7" t="n">
        <v>0</v>
      </c>
      <c r="G21446" s="7" t="n">
        <v>0</v>
      </c>
      <c r="H21446" s="7" t="n">
        <v>1.20000004768372</v>
      </c>
      <c r="I21446" s="7" t="n">
        <v>1</v>
      </c>
      <c r="J21446" s="7" t="n">
        <v>640</v>
      </c>
    </row>
    <row r="21447" spans="1:11">
      <c r="A21447" t="s">
        <v>4</v>
      </c>
      <c r="B21447" s="4" t="s">
        <v>5</v>
      </c>
      <c r="C21447" s="4" t="s">
        <v>10</v>
      </c>
      <c r="D21447" s="4" t="s">
        <v>13</v>
      </c>
    </row>
    <row r="21448" spans="1:11">
      <c r="A21448" t="n">
        <v>135478</v>
      </c>
      <c r="B21448" s="74" t="n">
        <v>56</v>
      </c>
      <c r="C21448" s="7" t="n">
        <v>65534</v>
      </c>
      <c r="D21448" s="7" t="n">
        <v>0</v>
      </c>
    </row>
    <row r="21449" spans="1:11">
      <c r="A21449" t="s">
        <v>4</v>
      </c>
      <c r="B21449" s="4" t="s">
        <v>5</v>
      </c>
      <c r="C21449" s="4" t="s">
        <v>10</v>
      </c>
      <c r="D21449" s="4" t="s">
        <v>13</v>
      </c>
      <c r="E21449" s="4" t="s">
        <v>69</v>
      </c>
      <c r="F21449" s="4" t="s">
        <v>69</v>
      </c>
      <c r="G21449" s="4" t="s">
        <v>69</v>
      </c>
      <c r="H21449" s="4" t="s">
        <v>69</v>
      </c>
      <c r="I21449" s="4" t="s">
        <v>69</v>
      </c>
      <c r="J21449" s="4" t="s">
        <v>13</v>
      </c>
      <c r="K21449" s="4" t="s">
        <v>10</v>
      </c>
    </row>
    <row r="21450" spans="1:11">
      <c r="A21450" t="n">
        <v>135482</v>
      </c>
      <c r="B21450" s="76" t="n">
        <v>96</v>
      </c>
      <c r="C21450" s="7" t="n">
        <v>65534</v>
      </c>
      <c r="D21450" s="7" t="n">
        <v>4</v>
      </c>
      <c r="E21450" s="7" t="n">
        <v>1</v>
      </c>
      <c r="F21450" s="7" t="n">
        <v>0</v>
      </c>
      <c r="G21450" s="7" t="n">
        <v>0</v>
      </c>
      <c r="H21450" s="7" t="n">
        <v>-90</v>
      </c>
      <c r="I21450" s="7" t="n">
        <v>1.20000004768372</v>
      </c>
      <c r="J21450" s="7" t="n">
        <v>1</v>
      </c>
      <c r="K21450" s="7" t="n">
        <v>640</v>
      </c>
    </row>
    <row r="21451" spans="1:11">
      <c r="A21451" t="s">
        <v>4</v>
      </c>
      <c r="B21451" s="4" t="s">
        <v>5</v>
      </c>
      <c r="C21451" s="4" t="s">
        <v>10</v>
      </c>
      <c r="D21451" s="4" t="s">
        <v>13</v>
      </c>
    </row>
    <row r="21452" spans="1:11">
      <c r="A21452" t="n">
        <v>135509</v>
      </c>
      <c r="B21452" s="74" t="n">
        <v>56</v>
      </c>
      <c r="C21452" s="7" t="n">
        <v>65534</v>
      </c>
      <c r="D21452" s="7" t="n">
        <v>0</v>
      </c>
    </row>
    <row r="21453" spans="1:11">
      <c r="A21453" t="s">
        <v>4</v>
      </c>
      <c r="B21453" s="4" t="s">
        <v>5</v>
      </c>
      <c r="C21453" s="4" t="s">
        <v>84</v>
      </c>
    </row>
    <row r="21454" spans="1:11">
      <c r="A21454" t="n">
        <v>135513</v>
      </c>
      <c r="B21454" s="29" t="n">
        <v>3</v>
      </c>
      <c r="C21454" s="16" t="n">
        <f t="normal" ca="1">A21420</f>
        <v>0</v>
      </c>
    </row>
    <row r="21455" spans="1:11">
      <c r="A21455" t="s">
        <v>4</v>
      </c>
      <c r="B21455" s="4" t="s">
        <v>5</v>
      </c>
    </row>
    <row r="21456" spans="1:11">
      <c r="A21456" t="n">
        <v>135518</v>
      </c>
      <c r="B21456" s="5" t="n">
        <v>1</v>
      </c>
    </row>
    <row r="21457" spans="1:11">
      <c r="A21457" t="s">
        <v>4</v>
      </c>
      <c r="B21457" s="4" t="s">
        <v>5</v>
      </c>
    </row>
    <row r="21458" spans="1:11">
      <c r="A21458" t="n">
        <v>135519</v>
      </c>
      <c r="B21458" s="5" t="n">
        <v>1</v>
      </c>
    </row>
    <row r="21459" spans="1:11" s="3" customFormat="1" customHeight="0">
      <c r="A21459" s="3" t="s">
        <v>2</v>
      </c>
      <c r="B21459" s="3" t="s">
        <v>1838</v>
      </c>
    </row>
    <row r="21460" spans="1:11">
      <c r="A21460" t="s">
        <v>4</v>
      </c>
      <c r="B21460" s="4" t="s">
        <v>5</v>
      </c>
      <c r="C21460" s="4" t="s">
        <v>13</v>
      </c>
      <c r="D21460" s="4" t="s">
        <v>10</v>
      </c>
      <c r="E21460" s="4" t="s">
        <v>13</v>
      </c>
      <c r="F21460" s="4" t="s">
        <v>13</v>
      </c>
      <c r="G21460" s="4" t="s">
        <v>84</v>
      </c>
    </row>
    <row r="21461" spans="1:11">
      <c r="A21461" t="n">
        <v>135520</v>
      </c>
      <c r="B21461" s="15" t="n">
        <v>5</v>
      </c>
      <c r="C21461" s="7" t="n">
        <v>30</v>
      </c>
      <c r="D21461" s="7" t="n">
        <v>1</v>
      </c>
      <c r="E21461" s="7" t="n">
        <v>8</v>
      </c>
      <c r="F21461" s="7" t="n">
        <v>1</v>
      </c>
      <c r="G21461" s="16" t="n">
        <f t="normal" ca="1">A21515</f>
        <v>0</v>
      </c>
    </row>
    <row r="21462" spans="1:11">
      <c r="A21462" t="s">
        <v>4</v>
      </c>
      <c r="B21462" s="4" t="s">
        <v>5</v>
      </c>
      <c r="C21462" s="4" t="s">
        <v>10</v>
      </c>
      <c r="D21462" s="4" t="s">
        <v>13</v>
      </c>
      <c r="E21462" s="4" t="s">
        <v>13</v>
      </c>
      <c r="F21462" s="4" t="s">
        <v>6</v>
      </c>
    </row>
    <row r="21463" spans="1:11">
      <c r="A21463" t="n">
        <v>135530</v>
      </c>
      <c r="B21463" s="68" t="n">
        <v>20</v>
      </c>
      <c r="C21463" s="7" t="n">
        <v>65534</v>
      </c>
      <c r="D21463" s="7" t="n">
        <v>3</v>
      </c>
      <c r="E21463" s="7" t="n">
        <v>10</v>
      </c>
      <c r="F21463" s="7" t="s">
        <v>1821</v>
      </c>
    </row>
    <row r="21464" spans="1:11">
      <c r="A21464" t="s">
        <v>4</v>
      </c>
      <c r="B21464" s="4" t="s">
        <v>5</v>
      </c>
      <c r="C21464" s="4" t="s">
        <v>10</v>
      </c>
    </row>
    <row r="21465" spans="1:11">
      <c r="A21465" t="n">
        <v>135551</v>
      </c>
      <c r="B21465" s="53" t="n">
        <v>16</v>
      </c>
      <c r="C21465" s="7" t="n">
        <v>0</v>
      </c>
    </row>
    <row r="21466" spans="1:11">
      <c r="A21466" t="s">
        <v>4</v>
      </c>
      <c r="B21466" s="4" t="s">
        <v>5</v>
      </c>
      <c r="C21466" s="4" t="s">
        <v>13</v>
      </c>
      <c r="D21466" s="4" t="s">
        <v>9</v>
      </c>
    </row>
    <row r="21467" spans="1:11">
      <c r="A21467" t="n">
        <v>135554</v>
      </c>
      <c r="B21467" s="66" t="n">
        <v>74</v>
      </c>
      <c r="C21467" s="7" t="n">
        <v>48</v>
      </c>
      <c r="D21467" s="7" t="n">
        <v>1088</v>
      </c>
    </row>
    <row r="21468" spans="1:11">
      <c r="A21468" t="s">
        <v>4</v>
      </c>
      <c r="B21468" s="4" t="s">
        <v>5</v>
      </c>
      <c r="C21468" s="4" t="s">
        <v>13</v>
      </c>
      <c r="D21468" s="4" t="s">
        <v>10</v>
      </c>
    </row>
    <row r="21469" spans="1:11">
      <c r="A21469" t="n">
        <v>135560</v>
      </c>
      <c r="B21469" s="18" t="n">
        <v>22</v>
      </c>
      <c r="C21469" s="7" t="n">
        <v>10</v>
      </c>
      <c r="D21469" s="7" t="n">
        <v>0</v>
      </c>
    </row>
    <row r="21470" spans="1:11">
      <c r="A21470" t="s">
        <v>4</v>
      </c>
      <c r="B21470" s="4" t="s">
        <v>5</v>
      </c>
      <c r="C21470" s="4" t="s">
        <v>13</v>
      </c>
      <c r="D21470" s="4" t="s">
        <v>10</v>
      </c>
      <c r="E21470" s="4" t="s">
        <v>6</v>
      </c>
    </row>
    <row r="21471" spans="1:11">
      <c r="A21471" t="n">
        <v>135564</v>
      </c>
      <c r="B21471" s="52" t="n">
        <v>51</v>
      </c>
      <c r="C21471" s="7" t="n">
        <v>4</v>
      </c>
      <c r="D21471" s="7" t="n">
        <v>65534</v>
      </c>
      <c r="E21471" s="7" t="s">
        <v>12</v>
      </c>
    </row>
    <row r="21472" spans="1:11">
      <c r="A21472" t="s">
        <v>4</v>
      </c>
      <c r="B21472" s="4" t="s">
        <v>5</v>
      </c>
      <c r="C21472" s="4" t="s">
        <v>10</v>
      </c>
    </row>
    <row r="21473" spans="1:7">
      <c r="A21473" t="n">
        <v>135569</v>
      </c>
      <c r="B21473" s="53" t="n">
        <v>16</v>
      </c>
      <c r="C21473" s="7" t="n">
        <v>0</v>
      </c>
    </row>
    <row r="21474" spans="1:7">
      <c r="A21474" t="s">
        <v>4</v>
      </c>
      <c r="B21474" s="4" t="s">
        <v>5</v>
      </c>
      <c r="C21474" s="4" t="s">
        <v>10</v>
      </c>
      <c r="D21474" s="4" t="s">
        <v>111</v>
      </c>
      <c r="E21474" s="4" t="s">
        <v>13</v>
      </c>
      <c r="F21474" s="4" t="s">
        <v>13</v>
      </c>
    </row>
    <row r="21475" spans="1:7">
      <c r="A21475" t="n">
        <v>135572</v>
      </c>
      <c r="B21475" s="32" t="n">
        <v>26</v>
      </c>
      <c r="C21475" s="7" t="n">
        <v>65534</v>
      </c>
      <c r="D21475" s="7" t="s">
        <v>1839</v>
      </c>
      <c r="E21475" s="7" t="n">
        <v>2</v>
      </c>
      <c r="F21475" s="7" t="n">
        <v>0</v>
      </c>
    </row>
    <row r="21476" spans="1:7">
      <c r="A21476" t="s">
        <v>4</v>
      </c>
      <c r="B21476" s="4" t="s">
        <v>5</v>
      </c>
    </row>
    <row r="21477" spans="1:7">
      <c r="A21477" t="n">
        <v>135598</v>
      </c>
      <c r="B21477" s="33" t="n">
        <v>28</v>
      </c>
    </row>
    <row r="21478" spans="1:7">
      <c r="A21478" t="s">
        <v>4</v>
      </c>
      <c r="B21478" s="4" t="s">
        <v>5</v>
      </c>
      <c r="C21478" s="4" t="s">
        <v>13</v>
      </c>
      <c r="D21478" s="4" t="s">
        <v>10</v>
      </c>
      <c r="E21478" s="4" t="s">
        <v>6</v>
      </c>
    </row>
    <row r="21479" spans="1:7">
      <c r="A21479" t="n">
        <v>135599</v>
      </c>
      <c r="B21479" s="52" t="n">
        <v>51</v>
      </c>
      <c r="C21479" s="7" t="n">
        <v>4</v>
      </c>
      <c r="D21479" s="7" t="n">
        <v>65534</v>
      </c>
      <c r="E21479" s="7" t="s">
        <v>12</v>
      </c>
    </row>
    <row r="21480" spans="1:7">
      <c r="A21480" t="s">
        <v>4</v>
      </c>
      <c r="B21480" s="4" t="s">
        <v>5</v>
      </c>
      <c r="C21480" s="4" t="s">
        <v>10</v>
      </c>
    </row>
    <row r="21481" spans="1:7">
      <c r="A21481" t="n">
        <v>135604</v>
      </c>
      <c r="B21481" s="53" t="n">
        <v>16</v>
      </c>
      <c r="C21481" s="7" t="n">
        <v>0</v>
      </c>
    </row>
    <row r="21482" spans="1:7">
      <c r="A21482" t="s">
        <v>4</v>
      </c>
      <c r="B21482" s="4" t="s">
        <v>5</v>
      </c>
      <c r="C21482" s="4" t="s">
        <v>10</v>
      </c>
      <c r="D21482" s="4" t="s">
        <v>111</v>
      </c>
      <c r="E21482" s="4" t="s">
        <v>13</v>
      </c>
      <c r="F21482" s="4" t="s">
        <v>13</v>
      </c>
    </row>
    <row r="21483" spans="1:7">
      <c r="A21483" t="n">
        <v>135607</v>
      </c>
      <c r="B21483" s="32" t="n">
        <v>26</v>
      </c>
      <c r="C21483" s="7" t="n">
        <v>65534</v>
      </c>
      <c r="D21483" s="7" t="s">
        <v>1840</v>
      </c>
      <c r="E21483" s="7" t="n">
        <v>2</v>
      </c>
      <c r="F21483" s="7" t="n">
        <v>0</v>
      </c>
    </row>
    <row r="21484" spans="1:7">
      <c r="A21484" t="s">
        <v>4</v>
      </c>
      <c r="B21484" s="4" t="s">
        <v>5</v>
      </c>
    </row>
    <row r="21485" spans="1:7">
      <c r="A21485" t="n">
        <v>135633</v>
      </c>
      <c r="B21485" s="33" t="n">
        <v>28</v>
      </c>
    </row>
    <row r="21486" spans="1:7">
      <c r="A21486" t="s">
        <v>4</v>
      </c>
      <c r="B21486" s="4" t="s">
        <v>5</v>
      </c>
      <c r="C21486" s="4" t="s">
        <v>13</v>
      </c>
      <c r="D21486" s="4" t="s">
        <v>10</v>
      </c>
      <c r="E21486" s="4" t="s">
        <v>6</v>
      </c>
    </row>
    <row r="21487" spans="1:7">
      <c r="A21487" t="n">
        <v>135634</v>
      </c>
      <c r="B21487" s="52" t="n">
        <v>51</v>
      </c>
      <c r="C21487" s="7" t="n">
        <v>4</v>
      </c>
      <c r="D21487" s="7" t="n">
        <v>65534</v>
      </c>
      <c r="E21487" s="7" t="s">
        <v>12</v>
      </c>
    </row>
    <row r="21488" spans="1:7">
      <c r="A21488" t="s">
        <v>4</v>
      </c>
      <c r="B21488" s="4" t="s">
        <v>5</v>
      </c>
      <c r="C21488" s="4" t="s">
        <v>10</v>
      </c>
    </row>
    <row r="21489" spans="1:6">
      <c r="A21489" t="n">
        <v>135639</v>
      </c>
      <c r="B21489" s="53" t="n">
        <v>16</v>
      </c>
      <c r="C21489" s="7" t="n">
        <v>0</v>
      </c>
    </row>
    <row r="21490" spans="1:6">
      <c r="A21490" t="s">
        <v>4</v>
      </c>
      <c r="B21490" s="4" t="s">
        <v>5</v>
      </c>
      <c r="C21490" s="4" t="s">
        <v>10</v>
      </c>
      <c r="D21490" s="4" t="s">
        <v>111</v>
      </c>
      <c r="E21490" s="4" t="s">
        <v>13</v>
      </c>
      <c r="F21490" s="4" t="s">
        <v>13</v>
      </c>
    </row>
    <row r="21491" spans="1:6">
      <c r="A21491" t="n">
        <v>135642</v>
      </c>
      <c r="B21491" s="32" t="n">
        <v>26</v>
      </c>
      <c r="C21491" s="7" t="n">
        <v>65534</v>
      </c>
      <c r="D21491" s="7" t="s">
        <v>1841</v>
      </c>
      <c r="E21491" s="7" t="n">
        <v>2</v>
      </c>
      <c r="F21491" s="7" t="n">
        <v>0</v>
      </c>
    </row>
    <row r="21492" spans="1:6">
      <c r="A21492" t="s">
        <v>4</v>
      </c>
      <c r="B21492" s="4" t="s">
        <v>5</v>
      </c>
    </row>
    <row r="21493" spans="1:6">
      <c r="A21493" t="n">
        <v>135668</v>
      </c>
      <c r="B21493" s="33" t="n">
        <v>28</v>
      </c>
    </row>
    <row r="21494" spans="1:6">
      <c r="A21494" t="s">
        <v>4</v>
      </c>
      <c r="B21494" s="4" t="s">
        <v>5</v>
      </c>
      <c r="C21494" s="4" t="s">
        <v>13</v>
      </c>
      <c r="D21494" s="4" t="s">
        <v>10</v>
      </c>
      <c r="E21494" s="4" t="s">
        <v>6</v>
      </c>
    </row>
    <row r="21495" spans="1:6">
      <c r="A21495" t="n">
        <v>135669</v>
      </c>
      <c r="B21495" s="52" t="n">
        <v>51</v>
      </c>
      <c r="C21495" s="7" t="n">
        <v>4</v>
      </c>
      <c r="D21495" s="7" t="n">
        <v>65534</v>
      </c>
      <c r="E21495" s="7" t="s">
        <v>12</v>
      </c>
    </row>
    <row r="21496" spans="1:6">
      <c r="A21496" t="s">
        <v>4</v>
      </c>
      <c r="B21496" s="4" t="s">
        <v>5</v>
      </c>
      <c r="C21496" s="4" t="s">
        <v>10</v>
      </c>
    </row>
    <row r="21497" spans="1:6">
      <c r="A21497" t="n">
        <v>135674</v>
      </c>
      <c r="B21497" s="53" t="n">
        <v>16</v>
      </c>
      <c r="C21497" s="7" t="n">
        <v>0</v>
      </c>
    </row>
    <row r="21498" spans="1:6">
      <c r="A21498" t="s">
        <v>4</v>
      </c>
      <c r="B21498" s="4" t="s">
        <v>5</v>
      </c>
      <c r="C21498" s="4" t="s">
        <v>10</v>
      </c>
      <c r="D21498" s="4" t="s">
        <v>111</v>
      </c>
      <c r="E21498" s="4" t="s">
        <v>13</v>
      </c>
      <c r="F21498" s="4" t="s">
        <v>13</v>
      </c>
    </row>
    <row r="21499" spans="1:6">
      <c r="A21499" t="n">
        <v>135677</v>
      </c>
      <c r="B21499" s="32" t="n">
        <v>26</v>
      </c>
      <c r="C21499" s="7" t="n">
        <v>65534</v>
      </c>
      <c r="D21499" s="7" t="s">
        <v>1842</v>
      </c>
      <c r="E21499" s="7" t="n">
        <v>2</v>
      </c>
      <c r="F21499" s="7" t="n">
        <v>0</v>
      </c>
    </row>
    <row r="21500" spans="1:6">
      <c r="A21500" t="s">
        <v>4</v>
      </c>
      <c r="B21500" s="4" t="s">
        <v>5</v>
      </c>
    </row>
    <row r="21501" spans="1:6">
      <c r="A21501" t="n">
        <v>135703</v>
      </c>
      <c r="B21501" s="33" t="n">
        <v>28</v>
      </c>
    </row>
    <row r="21502" spans="1:6">
      <c r="A21502" t="s">
        <v>4</v>
      </c>
      <c r="B21502" s="4" t="s">
        <v>5</v>
      </c>
      <c r="C21502" s="4" t="s">
        <v>13</v>
      </c>
      <c r="D21502" s="4" t="s">
        <v>10</v>
      </c>
      <c r="E21502" s="4" t="s">
        <v>6</v>
      </c>
    </row>
    <row r="21503" spans="1:6">
      <c r="A21503" t="n">
        <v>135704</v>
      </c>
      <c r="B21503" s="52" t="n">
        <v>51</v>
      </c>
      <c r="C21503" s="7" t="n">
        <v>4</v>
      </c>
      <c r="D21503" s="7" t="n">
        <v>65534</v>
      </c>
      <c r="E21503" s="7" t="s">
        <v>12</v>
      </c>
    </row>
    <row r="21504" spans="1:6">
      <c r="A21504" t="s">
        <v>4</v>
      </c>
      <c r="B21504" s="4" t="s">
        <v>5</v>
      </c>
      <c r="C21504" s="4" t="s">
        <v>10</v>
      </c>
    </row>
    <row r="21505" spans="1:6">
      <c r="A21505" t="n">
        <v>135709</v>
      </c>
      <c r="B21505" s="53" t="n">
        <v>16</v>
      </c>
      <c r="C21505" s="7" t="n">
        <v>0</v>
      </c>
    </row>
    <row r="21506" spans="1:6">
      <c r="A21506" t="s">
        <v>4</v>
      </c>
      <c r="B21506" s="4" t="s">
        <v>5</v>
      </c>
      <c r="C21506" s="4" t="s">
        <v>10</v>
      </c>
      <c r="D21506" s="4" t="s">
        <v>111</v>
      </c>
      <c r="E21506" s="4" t="s">
        <v>13</v>
      </c>
      <c r="F21506" s="4" t="s">
        <v>13</v>
      </c>
    </row>
    <row r="21507" spans="1:6">
      <c r="A21507" t="n">
        <v>135712</v>
      </c>
      <c r="B21507" s="32" t="n">
        <v>26</v>
      </c>
      <c r="C21507" s="7" t="n">
        <v>65534</v>
      </c>
      <c r="D21507" s="7" t="s">
        <v>1843</v>
      </c>
      <c r="E21507" s="7" t="n">
        <v>2</v>
      </c>
      <c r="F21507" s="7" t="n">
        <v>0</v>
      </c>
    </row>
    <row r="21508" spans="1:6">
      <c r="A21508" t="s">
        <v>4</v>
      </c>
      <c r="B21508" s="4" t="s">
        <v>5</v>
      </c>
    </row>
    <row r="21509" spans="1:6">
      <c r="A21509" t="n">
        <v>135738</v>
      </c>
      <c r="B21509" s="33" t="n">
        <v>28</v>
      </c>
    </row>
    <row r="21510" spans="1:6">
      <c r="A21510" t="s">
        <v>4</v>
      </c>
      <c r="B21510" s="4" t="s">
        <v>5</v>
      </c>
      <c r="C21510" s="4" t="s">
        <v>10</v>
      </c>
    </row>
    <row r="21511" spans="1:6">
      <c r="A21511" t="n">
        <v>135739</v>
      </c>
      <c r="B21511" s="9" t="n">
        <v>12</v>
      </c>
      <c r="C21511" s="7" t="n">
        <v>1</v>
      </c>
    </row>
    <row r="21512" spans="1:6">
      <c r="A21512" t="s">
        <v>4</v>
      </c>
      <c r="B21512" s="4" t="s">
        <v>5</v>
      </c>
      <c r="C21512" s="4" t="s">
        <v>84</v>
      </c>
    </row>
    <row r="21513" spans="1:6">
      <c r="A21513" t="n">
        <v>135742</v>
      </c>
      <c r="B21513" s="29" t="n">
        <v>3</v>
      </c>
      <c r="C21513" s="16" t="n">
        <f t="normal" ca="1">A21529</f>
        <v>0</v>
      </c>
    </row>
    <row r="21514" spans="1:6">
      <c r="A21514" t="s">
        <v>4</v>
      </c>
      <c r="B21514" s="4" t="s">
        <v>5</v>
      </c>
      <c r="C21514" s="4" t="s">
        <v>10</v>
      </c>
      <c r="D21514" s="4" t="s">
        <v>13</v>
      </c>
      <c r="E21514" s="4" t="s">
        <v>13</v>
      </c>
      <c r="F21514" s="4" t="s">
        <v>6</v>
      </c>
    </row>
    <row r="21515" spans="1:6">
      <c r="A21515" t="n">
        <v>135747</v>
      </c>
      <c r="B21515" s="68" t="n">
        <v>20</v>
      </c>
      <c r="C21515" s="7" t="n">
        <v>65534</v>
      </c>
      <c r="D21515" s="7" t="n">
        <v>3</v>
      </c>
      <c r="E21515" s="7" t="n">
        <v>10</v>
      </c>
      <c r="F21515" s="7" t="s">
        <v>1821</v>
      </c>
    </row>
    <row r="21516" spans="1:6">
      <c r="A21516" t="s">
        <v>4</v>
      </c>
      <c r="B21516" s="4" t="s">
        <v>5</v>
      </c>
      <c r="C21516" s="4" t="s">
        <v>10</v>
      </c>
    </row>
    <row r="21517" spans="1:6">
      <c r="A21517" t="n">
        <v>135768</v>
      </c>
      <c r="B21517" s="53" t="n">
        <v>16</v>
      </c>
      <c r="C21517" s="7" t="n">
        <v>0</v>
      </c>
    </row>
    <row r="21518" spans="1:6">
      <c r="A21518" t="s">
        <v>4</v>
      </c>
      <c r="B21518" s="4" t="s">
        <v>5</v>
      </c>
      <c r="C21518" s="4" t="s">
        <v>13</v>
      </c>
      <c r="D21518" s="4" t="s">
        <v>10</v>
      </c>
    </row>
    <row r="21519" spans="1:6">
      <c r="A21519" t="n">
        <v>135771</v>
      </c>
      <c r="B21519" s="18" t="n">
        <v>22</v>
      </c>
      <c r="C21519" s="7" t="n">
        <v>10</v>
      </c>
      <c r="D21519" s="7" t="n">
        <v>0</v>
      </c>
    </row>
    <row r="21520" spans="1:6">
      <c r="A21520" t="s">
        <v>4</v>
      </c>
      <c r="B21520" s="4" t="s">
        <v>5</v>
      </c>
      <c r="C21520" s="4" t="s">
        <v>13</v>
      </c>
      <c r="D21520" s="4" t="s">
        <v>10</v>
      </c>
      <c r="E21520" s="4" t="s">
        <v>6</v>
      </c>
    </row>
    <row r="21521" spans="1:6">
      <c r="A21521" t="n">
        <v>135775</v>
      </c>
      <c r="B21521" s="52" t="n">
        <v>51</v>
      </c>
      <c r="C21521" s="7" t="n">
        <v>4</v>
      </c>
      <c r="D21521" s="7" t="n">
        <v>65534</v>
      </c>
      <c r="E21521" s="7" t="s">
        <v>12</v>
      </c>
    </row>
    <row r="21522" spans="1:6">
      <c r="A21522" t="s">
        <v>4</v>
      </c>
      <c r="B21522" s="4" t="s">
        <v>5</v>
      </c>
      <c r="C21522" s="4" t="s">
        <v>10</v>
      </c>
    </row>
    <row r="21523" spans="1:6">
      <c r="A21523" t="n">
        <v>135780</v>
      </c>
      <c r="B21523" s="53" t="n">
        <v>16</v>
      </c>
      <c r="C21523" s="7" t="n">
        <v>0</v>
      </c>
    </row>
    <row r="21524" spans="1:6">
      <c r="A21524" t="s">
        <v>4</v>
      </c>
      <c r="B21524" s="4" t="s">
        <v>5</v>
      </c>
      <c r="C21524" s="4" t="s">
        <v>10</v>
      </c>
      <c r="D21524" s="4" t="s">
        <v>111</v>
      </c>
      <c r="E21524" s="4" t="s">
        <v>13</v>
      </c>
      <c r="F21524" s="4" t="s">
        <v>13</v>
      </c>
    </row>
    <row r="21525" spans="1:6">
      <c r="A21525" t="n">
        <v>135783</v>
      </c>
      <c r="B21525" s="32" t="n">
        <v>26</v>
      </c>
      <c r="C21525" s="7" t="n">
        <v>65534</v>
      </c>
      <c r="D21525" s="7" t="s">
        <v>1844</v>
      </c>
      <c r="E21525" s="7" t="n">
        <v>2</v>
      </c>
      <c r="F21525" s="7" t="n">
        <v>0</v>
      </c>
    </row>
    <row r="21526" spans="1:6">
      <c r="A21526" t="s">
        <v>4</v>
      </c>
      <c r="B21526" s="4" t="s">
        <v>5</v>
      </c>
    </row>
    <row r="21527" spans="1:6">
      <c r="A21527" t="n">
        <v>135817</v>
      </c>
      <c r="B21527" s="33" t="n">
        <v>28</v>
      </c>
    </row>
    <row r="21528" spans="1:6">
      <c r="A21528" t="s">
        <v>4</v>
      </c>
      <c r="B21528" s="4" t="s">
        <v>5</v>
      </c>
      <c r="C21528" s="4" t="s">
        <v>13</v>
      </c>
    </row>
    <row r="21529" spans="1:6">
      <c r="A21529" t="n">
        <v>135818</v>
      </c>
      <c r="B21529" s="36" t="n">
        <v>23</v>
      </c>
      <c r="C21529" s="7" t="n">
        <v>10</v>
      </c>
    </row>
    <row r="21530" spans="1:6">
      <c r="A21530" t="s">
        <v>4</v>
      </c>
      <c r="B21530" s="4" t="s">
        <v>5</v>
      </c>
      <c r="C21530" s="4" t="s">
        <v>13</v>
      </c>
      <c r="D21530" s="4" t="s">
        <v>6</v>
      </c>
    </row>
    <row r="21531" spans="1:6">
      <c r="A21531" t="n">
        <v>135820</v>
      </c>
      <c r="B21531" s="30" t="n">
        <v>2</v>
      </c>
      <c r="C21531" s="7" t="n">
        <v>10</v>
      </c>
      <c r="D21531" s="7" t="s">
        <v>1827</v>
      </c>
    </row>
    <row r="21532" spans="1:6">
      <c r="A21532" t="s">
        <v>4</v>
      </c>
      <c r="B21532" s="4" t="s">
        <v>5</v>
      </c>
      <c r="C21532" s="4" t="s">
        <v>13</v>
      </c>
    </row>
    <row r="21533" spans="1:6">
      <c r="A21533" t="n">
        <v>135843</v>
      </c>
      <c r="B21533" s="66" t="n">
        <v>74</v>
      </c>
      <c r="C21533" s="7" t="n">
        <v>46</v>
      </c>
    </row>
    <row r="21534" spans="1:6">
      <c r="A21534" t="s">
        <v>4</v>
      </c>
      <c r="B21534" s="4" t="s">
        <v>5</v>
      </c>
      <c r="C21534" s="4" t="s">
        <v>13</v>
      </c>
    </row>
    <row r="21535" spans="1:6">
      <c r="A21535" t="n">
        <v>135845</v>
      </c>
      <c r="B21535" s="66" t="n">
        <v>74</v>
      </c>
      <c r="C21535" s="7" t="n">
        <v>54</v>
      </c>
    </row>
    <row r="21536" spans="1:6">
      <c r="A21536" t="s">
        <v>4</v>
      </c>
      <c r="B21536" s="4" t="s">
        <v>5</v>
      </c>
    </row>
    <row r="21537" spans="1:6">
      <c r="A21537" t="n">
        <v>135847</v>
      </c>
      <c r="B21537" s="5" t="n">
        <v>1</v>
      </c>
    </row>
    <row r="21538" spans="1:6" s="3" customFormat="1" customHeight="0">
      <c r="A21538" s="3" t="s">
        <v>2</v>
      </c>
      <c r="B21538" s="3" t="s">
        <v>1845</v>
      </c>
    </row>
    <row r="21539" spans="1:6">
      <c r="A21539" t="s">
        <v>4</v>
      </c>
      <c r="B21539" s="4" t="s">
        <v>5</v>
      </c>
      <c r="C21539" s="4" t="s">
        <v>13</v>
      </c>
      <c r="D21539" s="4" t="s">
        <v>10</v>
      </c>
      <c r="E21539" s="4" t="s">
        <v>13</v>
      </c>
      <c r="F21539" s="4" t="s">
        <v>13</v>
      </c>
      <c r="G21539" s="4" t="s">
        <v>84</v>
      </c>
    </row>
    <row r="21540" spans="1:6">
      <c r="A21540" t="n">
        <v>135848</v>
      </c>
      <c r="B21540" s="15" t="n">
        <v>5</v>
      </c>
      <c r="C21540" s="7" t="n">
        <v>30</v>
      </c>
      <c r="D21540" s="7" t="n">
        <v>2</v>
      </c>
      <c r="E21540" s="7" t="n">
        <v>8</v>
      </c>
      <c r="F21540" s="7" t="n">
        <v>1</v>
      </c>
      <c r="G21540" s="16" t="n">
        <f t="normal" ca="1">A21562</f>
        <v>0</v>
      </c>
    </row>
    <row r="21541" spans="1:6">
      <c r="A21541" t="s">
        <v>4</v>
      </c>
      <c r="B21541" s="4" t="s">
        <v>5</v>
      </c>
      <c r="C21541" s="4" t="s">
        <v>10</v>
      </c>
      <c r="D21541" s="4" t="s">
        <v>13</v>
      </c>
      <c r="E21541" s="4" t="s">
        <v>13</v>
      </c>
      <c r="F21541" s="4" t="s">
        <v>6</v>
      </c>
    </row>
    <row r="21542" spans="1:6">
      <c r="A21542" t="n">
        <v>135858</v>
      </c>
      <c r="B21542" s="68" t="n">
        <v>20</v>
      </c>
      <c r="C21542" s="7" t="n">
        <v>65534</v>
      </c>
      <c r="D21542" s="7" t="n">
        <v>3</v>
      </c>
      <c r="E21542" s="7" t="n">
        <v>10</v>
      </c>
      <c r="F21542" s="7" t="s">
        <v>1821</v>
      </c>
    </row>
    <row r="21543" spans="1:6">
      <c r="A21543" t="s">
        <v>4</v>
      </c>
      <c r="B21543" s="4" t="s">
        <v>5</v>
      </c>
      <c r="C21543" s="4" t="s">
        <v>10</v>
      </c>
    </row>
    <row r="21544" spans="1:6">
      <c r="A21544" t="n">
        <v>135879</v>
      </c>
      <c r="B21544" s="53" t="n">
        <v>16</v>
      </c>
      <c r="C21544" s="7" t="n">
        <v>0</v>
      </c>
    </row>
    <row r="21545" spans="1:6">
      <c r="A21545" t="s">
        <v>4</v>
      </c>
      <c r="B21545" s="4" t="s">
        <v>5</v>
      </c>
      <c r="C21545" s="4" t="s">
        <v>13</v>
      </c>
      <c r="D21545" s="4" t="s">
        <v>9</v>
      </c>
    </row>
    <row r="21546" spans="1:6">
      <c r="A21546" t="n">
        <v>135882</v>
      </c>
      <c r="B21546" s="66" t="n">
        <v>74</v>
      </c>
      <c r="C21546" s="7" t="n">
        <v>48</v>
      </c>
      <c r="D21546" s="7" t="n">
        <v>64</v>
      </c>
    </row>
    <row r="21547" spans="1:6">
      <c r="A21547" t="s">
        <v>4</v>
      </c>
      <c r="B21547" s="4" t="s">
        <v>5</v>
      </c>
      <c r="C21547" s="4" t="s">
        <v>13</v>
      </c>
      <c r="D21547" s="4" t="s">
        <v>10</v>
      </c>
    </row>
    <row r="21548" spans="1:6">
      <c r="A21548" t="n">
        <v>135888</v>
      </c>
      <c r="B21548" s="18" t="n">
        <v>22</v>
      </c>
      <c r="C21548" s="7" t="n">
        <v>10</v>
      </c>
      <c r="D21548" s="7" t="n">
        <v>0</v>
      </c>
    </row>
    <row r="21549" spans="1:6">
      <c r="A21549" t="s">
        <v>4</v>
      </c>
      <c r="B21549" s="4" t="s">
        <v>5</v>
      </c>
      <c r="C21549" s="4" t="s">
        <v>13</v>
      </c>
      <c r="D21549" s="4" t="s">
        <v>10</v>
      </c>
      <c r="E21549" s="4" t="s">
        <v>6</v>
      </c>
    </row>
    <row r="21550" spans="1:6">
      <c r="A21550" t="n">
        <v>135892</v>
      </c>
      <c r="B21550" s="52" t="n">
        <v>51</v>
      </c>
      <c r="C21550" s="7" t="n">
        <v>4</v>
      </c>
      <c r="D21550" s="7" t="n">
        <v>65534</v>
      </c>
      <c r="E21550" s="7" t="s">
        <v>12</v>
      </c>
    </row>
    <row r="21551" spans="1:6">
      <c r="A21551" t="s">
        <v>4</v>
      </c>
      <c r="B21551" s="4" t="s">
        <v>5</v>
      </c>
      <c r="C21551" s="4" t="s">
        <v>10</v>
      </c>
    </row>
    <row r="21552" spans="1:6">
      <c r="A21552" t="n">
        <v>135897</v>
      </c>
      <c r="B21552" s="53" t="n">
        <v>16</v>
      </c>
      <c r="C21552" s="7" t="n">
        <v>0</v>
      </c>
    </row>
    <row r="21553" spans="1:7">
      <c r="A21553" t="s">
        <v>4</v>
      </c>
      <c r="B21553" s="4" t="s">
        <v>5</v>
      </c>
      <c r="C21553" s="4" t="s">
        <v>10</v>
      </c>
      <c r="D21553" s="4" t="s">
        <v>111</v>
      </c>
      <c r="E21553" s="4" t="s">
        <v>13</v>
      </c>
      <c r="F21553" s="4" t="s">
        <v>13</v>
      </c>
    </row>
    <row r="21554" spans="1:7">
      <c r="A21554" t="n">
        <v>135900</v>
      </c>
      <c r="B21554" s="32" t="n">
        <v>26</v>
      </c>
      <c r="C21554" s="7" t="n">
        <v>65534</v>
      </c>
      <c r="D21554" s="7" t="s">
        <v>1846</v>
      </c>
      <c r="E21554" s="7" t="n">
        <v>2</v>
      </c>
      <c r="F21554" s="7" t="n">
        <v>0</v>
      </c>
    </row>
    <row r="21555" spans="1:7">
      <c r="A21555" t="s">
        <v>4</v>
      </c>
      <c r="B21555" s="4" t="s">
        <v>5</v>
      </c>
    </row>
    <row r="21556" spans="1:7">
      <c r="A21556" t="n">
        <v>135940</v>
      </c>
      <c r="B21556" s="33" t="n">
        <v>28</v>
      </c>
    </row>
    <row r="21557" spans="1:7">
      <c r="A21557" t="s">
        <v>4</v>
      </c>
      <c r="B21557" s="4" t="s">
        <v>5</v>
      </c>
      <c r="C21557" s="4" t="s">
        <v>10</v>
      </c>
    </row>
    <row r="21558" spans="1:7">
      <c r="A21558" t="n">
        <v>135941</v>
      </c>
      <c r="B21558" s="9" t="n">
        <v>12</v>
      </c>
      <c r="C21558" s="7" t="n">
        <v>2</v>
      </c>
    </row>
    <row r="21559" spans="1:7">
      <c r="A21559" t="s">
        <v>4</v>
      </c>
      <c r="B21559" s="4" t="s">
        <v>5</v>
      </c>
      <c r="C21559" s="4" t="s">
        <v>84</v>
      </c>
    </row>
    <row r="21560" spans="1:7">
      <c r="A21560" t="n">
        <v>135944</v>
      </c>
      <c r="B21560" s="29" t="n">
        <v>3</v>
      </c>
      <c r="C21560" s="16" t="n">
        <f t="normal" ca="1">A21578</f>
        <v>0</v>
      </c>
    </row>
    <row r="21561" spans="1:7">
      <c r="A21561" t="s">
        <v>4</v>
      </c>
      <c r="B21561" s="4" t="s">
        <v>5</v>
      </c>
      <c r="C21561" s="4" t="s">
        <v>10</v>
      </c>
      <c r="D21561" s="4" t="s">
        <v>13</v>
      </c>
      <c r="E21561" s="4" t="s">
        <v>13</v>
      </c>
      <c r="F21561" s="4" t="s">
        <v>6</v>
      </c>
    </row>
    <row r="21562" spans="1:7">
      <c r="A21562" t="n">
        <v>135949</v>
      </c>
      <c r="B21562" s="68" t="n">
        <v>20</v>
      </c>
      <c r="C21562" s="7" t="n">
        <v>65534</v>
      </c>
      <c r="D21562" s="7" t="n">
        <v>3</v>
      </c>
      <c r="E21562" s="7" t="n">
        <v>10</v>
      </c>
      <c r="F21562" s="7" t="s">
        <v>1821</v>
      </c>
    </row>
    <row r="21563" spans="1:7">
      <c r="A21563" t="s">
        <v>4</v>
      </c>
      <c r="B21563" s="4" t="s">
        <v>5</v>
      </c>
      <c r="C21563" s="4" t="s">
        <v>10</v>
      </c>
    </row>
    <row r="21564" spans="1:7">
      <c r="A21564" t="n">
        <v>135970</v>
      </c>
      <c r="B21564" s="53" t="n">
        <v>16</v>
      </c>
      <c r="C21564" s="7" t="n">
        <v>0</v>
      </c>
    </row>
    <row r="21565" spans="1:7">
      <c r="A21565" t="s">
        <v>4</v>
      </c>
      <c r="B21565" s="4" t="s">
        <v>5</v>
      </c>
      <c r="C21565" s="4" t="s">
        <v>13</v>
      </c>
      <c r="D21565" s="4" t="s">
        <v>9</v>
      </c>
    </row>
    <row r="21566" spans="1:7">
      <c r="A21566" t="n">
        <v>135973</v>
      </c>
      <c r="B21566" s="66" t="n">
        <v>74</v>
      </c>
      <c r="C21566" s="7" t="n">
        <v>48</v>
      </c>
      <c r="D21566" s="7" t="n">
        <v>1088</v>
      </c>
    </row>
    <row r="21567" spans="1:7">
      <c r="A21567" t="s">
        <v>4</v>
      </c>
      <c r="B21567" s="4" t="s">
        <v>5</v>
      </c>
      <c r="C21567" s="4" t="s">
        <v>13</v>
      </c>
      <c r="D21567" s="4" t="s">
        <v>10</v>
      </c>
    </row>
    <row r="21568" spans="1:7">
      <c r="A21568" t="n">
        <v>135979</v>
      </c>
      <c r="B21568" s="18" t="n">
        <v>22</v>
      </c>
      <c r="C21568" s="7" t="n">
        <v>10</v>
      </c>
      <c r="D21568" s="7" t="n">
        <v>0</v>
      </c>
    </row>
    <row r="21569" spans="1:6">
      <c r="A21569" t="s">
        <v>4</v>
      </c>
      <c r="B21569" s="4" t="s">
        <v>5</v>
      </c>
      <c r="C21569" s="4" t="s">
        <v>13</v>
      </c>
      <c r="D21569" s="4" t="s">
        <v>10</v>
      </c>
      <c r="E21569" s="4" t="s">
        <v>6</v>
      </c>
    </row>
    <row r="21570" spans="1:6">
      <c r="A21570" t="n">
        <v>135983</v>
      </c>
      <c r="B21570" s="52" t="n">
        <v>51</v>
      </c>
      <c r="C21570" s="7" t="n">
        <v>4</v>
      </c>
      <c r="D21570" s="7" t="n">
        <v>65534</v>
      </c>
      <c r="E21570" s="7" t="s">
        <v>12</v>
      </c>
    </row>
    <row r="21571" spans="1:6">
      <c r="A21571" t="s">
        <v>4</v>
      </c>
      <c r="B21571" s="4" t="s">
        <v>5</v>
      </c>
      <c r="C21571" s="4" t="s">
        <v>10</v>
      </c>
    </row>
    <row r="21572" spans="1:6">
      <c r="A21572" t="n">
        <v>135988</v>
      </c>
      <c r="B21572" s="53" t="n">
        <v>16</v>
      </c>
      <c r="C21572" s="7" t="n">
        <v>0</v>
      </c>
    </row>
    <row r="21573" spans="1:6">
      <c r="A21573" t="s">
        <v>4</v>
      </c>
      <c r="B21573" s="4" t="s">
        <v>5</v>
      </c>
      <c r="C21573" s="4" t="s">
        <v>10</v>
      </c>
      <c r="D21573" s="4" t="s">
        <v>111</v>
      </c>
      <c r="E21573" s="4" t="s">
        <v>13</v>
      </c>
      <c r="F21573" s="4" t="s">
        <v>13</v>
      </c>
    </row>
    <row r="21574" spans="1:6">
      <c r="A21574" t="n">
        <v>135991</v>
      </c>
      <c r="B21574" s="32" t="n">
        <v>26</v>
      </c>
      <c r="C21574" s="7" t="n">
        <v>65534</v>
      </c>
      <c r="D21574" s="7" t="s">
        <v>1847</v>
      </c>
      <c r="E21574" s="7" t="n">
        <v>2</v>
      </c>
      <c r="F21574" s="7" t="n">
        <v>0</v>
      </c>
    </row>
    <row r="21575" spans="1:6">
      <c r="A21575" t="s">
        <v>4</v>
      </c>
      <c r="B21575" s="4" t="s">
        <v>5</v>
      </c>
    </row>
    <row r="21576" spans="1:6">
      <c r="A21576" t="n">
        <v>136029</v>
      </c>
      <c r="B21576" s="33" t="n">
        <v>28</v>
      </c>
    </row>
    <row r="21577" spans="1:6">
      <c r="A21577" t="s">
        <v>4</v>
      </c>
      <c r="B21577" s="4" t="s">
        <v>5</v>
      </c>
      <c r="C21577" s="4" t="s">
        <v>13</v>
      </c>
    </row>
    <row r="21578" spans="1:6">
      <c r="A21578" t="n">
        <v>136030</v>
      </c>
      <c r="B21578" s="36" t="n">
        <v>23</v>
      </c>
      <c r="C21578" s="7" t="n">
        <v>10</v>
      </c>
    </row>
    <row r="21579" spans="1:6">
      <c r="A21579" t="s">
        <v>4</v>
      </c>
      <c r="B21579" s="4" t="s">
        <v>5</v>
      </c>
      <c r="C21579" s="4" t="s">
        <v>13</v>
      </c>
      <c r="D21579" s="4" t="s">
        <v>6</v>
      </c>
    </row>
    <row r="21580" spans="1:6">
      <c r="A21580" t="n">
        <v>136032</v>
      </c>
      <c r="B21580" s="30" t="n">
        <v>2</v>
      </c>
      <c r="C21580" s="7" t="n">
        <v>10</v>
      </c>
      <c r="D21580" s="7" t="s">
        <v>1827</v>
      </c>
    </row>
    <row r="21581" spans="1:6">
      <c r="A21581" t="s">
        <v>4</v>
      </c>
      <c r="B21581" s="4" t="s">
        <v>5</v>
      </c>
      <c r="C21581" s="4" t="s">
        <v>13</v>
      </c>
    </row>
    <row r="21582" spans="1:6">
      <c r="A21582" t="n">
        <v>136055</v>
      </c>
      <c r="B21582" s="66" t="n">
        <v>74</v>
      </c>
      <c r="C21582" s="7" t="n">
        <v>46</v>
      </c>
    </row>
    <row r="21583" spans="1:6">
      <c r="A21583" t="s">
        <v>4</v>
      </c>
      <c r="B21583" s="4" t="s">
        <v>5</v>
      </c>
      <c r="C21583" s="4" t="s">
        <v>13</v>
      </c>
    </row>
    <row r="21584" spans="1:6">
      <c r="A21584" t="n">
        <v>136057</v>
      </c>
      <c r="B21584" s="66" t="n">
        <v>74</v>
      </c>
      <c r="C21584" s="7" t="n">
        <v>54</v>
      </c>
    </row>
    <row r="21585" spans="1:6">
      <c r="A21585" t="s">
        <v>4</v>
      </c>
      <c r="B21585" s="4" t="s">
        <v>5</v>
      </c>
    </row>
    <row r="21586" spans="1:6">
      <c r="A21586" t="n">
        <v>136059</v>
      </c>
      <c r="B21586" s="5" t="n">
        <v>1</v>
      </c>
    </row>
    <row r="21587" spans="1:6" s="3" customFormat="1" customHeight="0">
      <c r="A21587" s="3" t="s">
        <v>2</v>
      </c>
      <c r="B21587" s="3" t="s">
        <v>1848</v>
      </c>
    </row>
    <row r="21588" spans="1:6">
      <c r="A21588" t="s">
        <v>4</v>
      </c>
      <c r="B21588" s="4" t="s">
        <v>5</v>
      </c>
      <c r="C21588" s="4" t="s">
        <v>10</v>
      </c>
      <c r="D21588" s="4" t="s">
        <v>13</v>
      </c>
      <c r="E21588" s="4" t="s">
        <v>9</v>
      </c>
    </row>
    <row r="21589" spans="1:6">
      <c r="A21589" t="n">
        <v>136060</v>
      </c>
      <c r="B21589" s="77" t="n">
        <v>106</v>
      </c>
      <c r="C21589" s="7" t="n">
        <v>1</v>
      </c>
      <c r="D21589" s="7" t="n">
        <v>0</v>
      </c>
      <c r="E21589" s="7" t="n">
        <v>0</v>
      </c>
    </row>
    <row r="21590" spans="1:6">
      <c r="A21590" t="s">
        <v>4</v>
      </c>
      <c r="B21590" s="4" t="s">
        <v>5</v>
      </c>
      <c r="C21590" s="4" t="s">
        <v>13</v>
      </c>
      <c r="D21590" s="4" t="s">
        <v>6</v>
      </c>
      <c r="E21590" s="4" t="s">
        <v>10</v>
      </c>
    </row>
    <row r="21591" spans="1:6">
      <c r="A21591" t="n">
        <v>136068</v>
      </c>
      <c r="B21591" s="78" t="n">
        <v>62</v>
      </c>
      <c r="C21591" s="7" t="n">
        <v>1</v>
      </c>
      <c r="D21591" s="7" t="s">
        <v>1849</v>
      </c>
      <c r="E21591" s="7" t="n">
        <v>128</v>
      </c>
    </row>
    <row r="21592" spans="1:6">
      <c r="A21592" t="s">
        <v>4</v>
      </c>
      <c r="B21592" s="4" t="s">
        <v>5</v>
      </c>
    </row>
    <row r="21593" spans="1:6">
      <c r="A21593" t="n">
        <v>136088</v>
      </c>
      <c r="B21593" s="5" t="n">
        <v>1</v>
      </c>
    </row>
    <row r="21594" spans="1:6" s="3" customFormat="1" customHeight="0">
      <c r="A21594" s="3" t="s">
        <v>2</v>
      </c>
      <c r="B21594" s="3" t="s">
        <v>1850</v>
      </c>
    </row>
    <row r="21595" spans="1:6">
      <c r="A21595" t="s">
        <v>4</v>
      </c>
      <c r="B21595" s="4" t="s">
        <v>5</v>
      </c>
      <c r="C21595" s="4" t="s">
        <v>10</v>
      </c>
      <c r="D21595" s="4" t="s">
        <v>13</v>
      </c>
      <c r="E21595" s="4" t="s">
        <v>9</v>
      </c>
    </row>
    <row r="21596" spans="1:6">
      <c r="A21596" t="n">
        <v>136092</v>
      </c>
      <c r="B21596" s="77" t="n">
        <v>106</v>
      </c>
      <c r="C21596" s="7" t="n">
        <v>5</v>
      </c>
      <c r="D21596" s="7" t="n">
        <v>0</v>
      </c>
      <c r="E21596" s="7" t="n">
        <v>0</v>
      </c>
    </row>
    <row r="21597" spans="1:6">
      <c r="A21597" t="s">
        <v>4</v>
      </c>
      <c r="B21597" s="4" t="s">
        <v>5</v>
      </c>
      <c r="C21597" s="4" t="s">
        <v>13</v>
      </c>
      <c r="D21597" s="4" t="s">
        <v>6</v>
      </c>
      <c r="E21597" s="4" t="s">
        <v>10</v>
      </c>
    </row>
    <row r="21598" spans="1:6">
      <c r="A21598" t="n">
        <v>136100</v>
      </c>
      <c r="B21598" s="78" t="n">
        <v>62</v>
      </c>
      <c r="C21598" s="7" t="n">
        <v>1</v>
      </c>
      <c r="D21598" s="7" t="s">
        <v>1851</v>
      </c>
      <c r="E21598" s="7" t="n">
        <v>128</v>
      </c>
    </row>
    <row r="21599" spans="1:6">
      <c r="A21599" t="s">
        <v>4</v>
      </c>
      <c r="B21599" s="4" t="s">
        <v>5</v>
      </c>
    </row>
    <row r="21600" spans="1:6">
      <c r="A21600" t="n">
        <v>136120</v>
      </c>
      <c r="B21600" s="5" t="n">
        <v>1</v>
      </c>
    </row>
    <row r="21601" spans="1:5" s="3" customFormat="1" customHeight="0">
      <c r="A21601" s="3" t="s">
        <v>2</v>
      </c>
      <c r="B21601" s="3" t="s">
        <v>1852</v>
      </c>
    </row>
    <row r="21602" spans="1:5">
      <c r="A21602" t="s">
        <v>4</v>
      </c>
      <c r="B21602" s="4" t="s">
        <v>5</v>
      </c>
      <c r="C21602" s="4" t="s">
        <v>10</v>
      </c>
      <c r="D21602" s="4" t="s">
        <v>13</v>
      </c>
      <c r="E21602" s="4" t="s">
        <v>9</v>
      </c>
    </row>
    <row r="21603" spans="1:5">
      <c r="A21603" t="n">
        <v>136124</v>
      </c>
      <c r="B21603" s="77" t="n">
        <v>106</v>
      </c>
      <c r="C21603" s="7" t="n">
        <v>13</v>
      </c>
      <c r="D21603" s="7" t="n">
        <v>0</v>
      </c>
      <c r="E21603" s="7" t="n">
        <v>0</v>
      </c>
    </row>
    <row r="21604" spans="1:5">
      <c r="A21604" t="s">
        <v>4</v>
      </c>
      <c r="B21604" s="4" t="s">
        <v>5</v>
      </c>
      <c r="C21604" s="4" t="s">
        <v>13</v>
      </c>
      <c r="D21604" s="4" t="s">
        <v>6</v>
      </c>
      <c r="E21604" s="4" t="s">
        <v>10</v>
      </c>
    </row>
    <row r="21605" spans="1:5">
      <c r="A21605" t="n">
        <v>136132</v>
      </c>
      <c r="B21605" s="78" t="n">
        <v>62</v>
      </c>
      <c r="C21605" s="7" t="n">
        <v>1</v>
      </c>
      <c r="D21605" s="7" t="s">
        <v>1853</v>
      </c>
      <c r="E21605" s="7" t="n">
        <v>128</v>
      </c>
    </row>
    <row r="21606" spans="1:5">
      <c r="A21606" t="s">
        <v>4</v>
      </c>
      <c r="B21606" s="4" t="s">
        <v>5</v>
      </c>
    </row>
    <row r="21607" spans="1:5">
      <c r="A21607" t="n">
        <v>136152</v>
      </c>
      <c r="B21607" s="5" t="n">
        <v>1</v>
      </c>
    </row>
    <row r="21608" spans="1:5" s="3" customFormat="1" customHeight="0">
      <c r="A21608" s="3" t="s">
        <v>2</v>
      </c>
      <c r="B21608" s="3" t="s">
        <v>1854</v>
      </c>
    </row>
    <row r="21609" spans="1:5">
      <c r="A21609" t="s">
        <v>4</v>
      </c>
      <c r="B21609" s="4" t="s">
        <v>5</v>
      </c>
      <c r="C21609" s="4" t="s">
        <v>10</v>
      </c>
      <c r="D21609" s="4" t="s">
        <v>13</v>
      </c>
      <c r="E21609" s="4" t="s">
        <v>9</v>
      </c>
    </row>
    <row r="21610" spans="1:5">
      <c r="A21610" t="n">
        <v>136156</v>
      </c>
      <c r="B21610" s="77" t="n">
        <v>106</v>
      </c>
      <c r="C21610" s="7" t="n">
        <v>14</v>
      </c>
      <c r="D21610" s="7" t="n">
        <v>0</v>
      </c>
      <c r="E21610" s="7" t="n">
        <v>0</v>
      </c>
    </row>
    <row r="21611" spans="1:5">
      <c r="A21611" t="s">
        <v>4</v>
      </c>
      <c r="B21611" s="4" t="s">
        <v>5</v>
      </c>
      <c r="C21611" s="4" t="s">
        <v>13</v>
      </c>
      <c r="D21611" s="4" t="s">
        <v>6</v>
      </c>
      <c r="E21611" s="4" t="s">
        <v>10</v>
      </c>
    </row>
    <row r="21612" spans="1:5">
      <c r="A21612" t="n">
        <v>136164</v>
      </c>
      <c r="B21612" s="78" t="n">
        <v>62</v>
      </c>
      <c r="C21612" s="7" t="n">
        <v>1</v>
      </c>
      <c r="D21612" s="7" t="s">
        <v>1855</v>
      </c>
      <c r="E21612" s="7" t="n">
        <v>128</v>
      </c>
    </row>
    <row r="21613" spans="1:5">
      <c r="A21613" t="s">
        <v>4</v>
      </c>
      <c r="B21613" s="4" t="s">
        <v>5</v>
      </c>
    </row>
    <row r="21614" spans="1:5">
      <c r="A21614" t="n">
        <v>136184</v>
      </c>
      <c r="B21614" s="5" t="n">
        <v>1</v>
      </c>
    </row>
    <row r="21615" spans="1:5" s="3" customFormat="1" customHeight="0">
      <c r="A21615" s="3" t="s">
        <v>2</v>
      </c>
      <c r="B21615" s="3" t="s">
        <v>1856</v>
      </c>
    </row>
    <row r="21616" spans="1:5">
      <c r="A21616" t="s">
        <v>4</v>
      </c>
      <c r="B21616" s="4" t="s">
        <v>5</v>
      </c>
      <c r="C21616" s="4" t="s">
        <v>10</v>
      </c>
      <c r="D21616" s="4" t="s">
        <v>13</v>
      </c>
      <c r="E21616" s="4" t="s">
        <v>9</v>
      </c>
    </row>
    <row r="21617" spans="1:5">
      <c r="A21617" t="n">
        <v>136188</v>
      </c>
      <c r="B21617" s="77" t="n">
        <v>106</v>
      </c>
      <c r="C21617" s="7" t="n">
        <v>15</v>
      </c>
      <c r="D21617" s="7" t="n">
        <v>0</v>
      </c>
      <c r="E21617" s="7" t="n">
        <v>0</v>
      </c>
    </row>
    <row r="21618" spans="1:5">
      <c r="A21618" t="s">
        <v>4</v>
      </c>
      <c r="B21618" s="4" t="s">
        <v>5</v>
      </c>
      <c r="C21618" s="4" t="s">
        <v>13</v>
      </c>
      <c r="D21618" s="4" t="s">
        <v>6</v>
      </c>
      <c r="E21618" s="4" t="s">
        <v>10</v>
      </c>
    </row>
    <row r="21619" spans="1:5">
      <c r="A21619" t="n">
        <v>136196</v>
      </c>
      <c r="B21619" s="78" t="n">
        <v>62</v>
      </c>
      <c r="C21619" s="7" t="n">
        <v>1</v>
      </c>
      <c r="D21619" s="7" t="s">
        <v>1857</v>
      </c>
      <c r="E21619" s="7" t="n">
        <v>128</v>
      </c>
    </row>
    <row r="21620" spans="1:5">
      <c r="A21620" t="s">
        <v>4</v>
      </c>
      <c r="B21620" s="4" t="s">
        <v>5</v>
      </c>
    </row>
    <row r="21621" spans="1:5">
      <c r="A21621" t="n">
        <v>136216</v>
      </c>
      <c r="B21621" s="5" t="n">
        <v>1</v>
      </c>
    </row>
    <row r="21622" spans="1:5" s="3" customFormat="1" customHeight="0">
      <c r="A21622" s="3" t="s">
        <v>2</v>
      </c>
      <c r="B21622" s="3" t="s">
        <v>1858</v>
      </c>
    </row>
    <row r="21623" spans="1:5">
      <c r="A21623" t="s">
        <v>4</v>
      </c>
      <c r="B21623" s="4" t="s">
        <v>5</v>
      </c>
      <c r="C21623" s="4" t="s">
        <v>13</v>
      </c>
      <c r="D21623" s="4" t="s">
        <v>10</v>
      </c>
      <c r="E21623" s="4" t="s">
        <v>10</v>
      </c>
      <c r="F21623" s="4" t="s">
        <v>10</v>
      </c>
    </row>
    <row r="21624" spans="1:5">
      <c r="A21624" t="n">
        <v>136220</v>
      </c>
      <c r="B21624" s="19" t="n">
        <v>63</v>
      </c>
      <c r="C21624" s="7" t="n">
        <v>0</v>
      </c>
      <c r="D21624" s="7" t="n">
        <v>0</v>
      </c>
      <c r="E21624" s="7" t="n">
        <v>0</v>
      </c>
      <c r="F21624" s="7" t="n">
        <v>125</v>
      </c>
    </row>
    <row r="21625" spans="1:5">
      <c r="A21625" t="s">
        <v>4</v>
      </c>
      <c r="B21625" s="4" t="s">
        <v>5</v>
      </c>
      <c r="C21625" s="4" t="s">
        <v>13</v>
      </c>
      <c r="D21625" s="4" t="s">
        <v>10</v>
      </c>
      <c r="E21625" s="4" t="s">
        <v>10</v>
      </c>
      <c r="F21625" s="4" t="s">
        <v>10</v>
      </c>
    </row>
    <row r="21626" spans="1:5">
      <c r="A21626" t="n">
        <v>136228</v>
      </c>
      <c r="B21626" s="19" t="n">
        <v>63</v>
      </c>
      <c r="C21626" s="7" t="n">
        <v>0</v>
      </c>
      <c r="D21626" s="7" t="n">
        <v>1</v>
      </c>
      <c r="E21626" s="7" t="n">
        <v>0</v>
      </c>
      <c r="F21626" s="7" t="n">
        <v>125</v>
      </c>
    </row>
    <row r="21627" spans="1:5">
      <c r="A21627" t="s">
        <v>4</v>
      </c>
      <c r="B21627" s="4" t="s">
        <v>5</v>
      </c>
      <c r="C21627" s="4" t="s">
        <v>13</v>
      </c>
      <c r="D21627" s="4" t="s">
        <v>10</v>
      </c>
      <c r="E21627" s="4" t="s">
        <v>10</v>
      </c>
      <c r="F21627" s="4" t="s">
        <v>10</v>
      </c>
    </row>
    <row r="21628" spans="1:5">
      <c r="A21628" t="n">
        <v>136236</v>
      </c>
      <c r="B21628" s="19" t="n">
        <v>63</v>
      </c>
      <c r="C21628" s="7" t="n">
        <v>0</v>
      </c>
      <c r="D21628" s="7" t="n">
        <v>2</v>
      </c>
      <c r="E21628" s="7" t="n">
        <v>0</v>
      </c>
      <c r="F21628" s="7" t="n">
        <v>125</v>
      </c>
    </row>
    <row r="21629" spans="1:5">
      <c r="A21629" t="s">
        <v>4</v>
      </c>
      <c r="B21629" s="4" t="s">
        <v>5</v>
      </c>
      <c r="C21629" s="4" t="s">
        <v>13</v>
      </c>
      <c r="D21629" s="4" t="s">
        <v>10</v>
      </c>
      <c r="E21629" s="4" t="s">
        <v>10</v>
      </c>
      <c r="F21629" s="4" t="s">
        <v>10</v>
      </c>
    </row>
    <row r="21630" spans="1:5">
      <c r="A21630" t="n">
        <v>136244</v>
      </c>
      <c r="B21630" s="19" t="n">
        <v>63</v>
      </c>
      <c r="C21630" s="7" t="n">
        <v>0</v>
      </c>
      <c r="D21630" s="7" t="n">
        <v>3</v>
      </c>
      <c r="E21630" s="7" t="n">
        <v>0</v>
      </c>
      <c r="F21630" s="7" t="n">
        <v>125</v>
      </c>
    </row>
    <row r="21631" spans="1:5">
      <c r="A21631" t="s">
        <v>4</v>
      </c>
      <c r="B21631" s="4" t="s">
        <v>5</v>
      </c>
      <c r="C21631" s="4" t="s">
        <v>13</v>
      </c>
      <c r="D21631" s="4" t="s">
        <v>10</v>
      </c>
      <c r="E21631" s="4" t="s">
        <v>10</v>
      </c>
      <c r="F21631" s="4" t="s">
        <v>10</v>
      </c>
    </row>
    <row r="21632" spans="1:5">
      <c r="A21632" t="n">
        <v>136252</v>
      </c>
      <c r="B21632" s="19" t="n">
        <v>63</v>
      </c>
      <c r="C21632" s="7" t="n">
        <v>0</v>
      </c>
      <c r="D21632" s="7" t="n">
        <v>4</v>
      </c>
      <c r="E21632" s="7" t="n">
        <v>0</v>
      </c>
      <c r="F21632" s="7" t="n">
        <v>125</v>
      </c>
    </row>
    <row r="21633" spans="1:6">
      <c r="A21633" t="s">
        <v>4</v>
      </c>
      <c r="B21633" s="4" t="s">
        <v>5</v>
      </c>
      <c r="C21633" s="4" t="s">
        <v>13</v>
      </c>
      <c r="D21633" s="4" t="s">
        <v>10</v>
      </c>
      <c r="E21633" s="4" t="s">
        <v>10</v>
      </c>
      <c r="F21633" s="4" t="s">
        <v>10</v>
      </c>
    </row>
    <row r="21634" spans="1:6">
      <c r="A21634" t="n">
        <v>136260</v>
      </c>
      <c r="B21634" s="19" t="n">
        <v>63</v>
      </c>
      <c r="C21634" s="7" t="n">
        <v>0</v>
      </c>
      <c r="D21634" s="7" t="n">
        <v>5</v>
      </c>
      <c r="E21634" s="7" t="n">
        <v>0</v>
      </c>
      <c r="F21634" s="7" t="n">
        <v>125</v>
      </c>
    </row>
    <row r="21635" spans="1:6">
      <c r="A21635" t="s">
        <v>4</v>
      </c>
      <c r="B21635" s="4" t="s">
        <v>5</v>
      </c>
      <c r="C21635" s="4" t="s">
        <v>13</v>
      </c>
      <c r="D21635" s="4" t="s">
        <v>10</v>
      </c>
      <c r="E21635" s="4" t="s">
        <v>10</v>
      </c>
      <c r="F21635" s="4" t="s">
        <v>10</v>
      </c>
    </row>
    <row r="21636" spans="1:6">
      <c r="A21636" t="n">
        <v>136268</v>
      </c>
      <c r="B21636" s="19" t="n">
        <v>63</v>
      </c>
      <c r="C21636" s="7" t="n">
        <v>0</v>
      </c>
      <c r="D21636" s="7" t="n">
        <v>6</v>
      </c>
      <c r="E21636" s="7" t="n">
        <v>0</v>
      </c>
      <c r="F21636" s="7" t="n">
        <v>125</v>
      </c>
    </row>
    <row r="21637" spans="1:6">
      <c r="A21637" t="s">
        <v>4</v>
      </c>
      <c r="B21637" s="4" t="s">
        <v>5</v>
      </c>
      <c r="C21637" s="4" t="s">
        <v>13</v>
      </c>
      <c r="D21637" s="4" t="s">
        <v>10</v>
      </c>
      <c r="E21637" s="4" t="s">
        <v>10</v>
      </c>
      <c r="F21637" s="4" t="s">
        <v>10</v>
      </c>
    </row>
    <row r="21638" spans="1:6">
      <c r="A21638" t="n">
        <v>136276</v>
      </c>
      <c r="B21638" s="19" t="n">
        <v>63</v>
      </c>
      <c r="C21638" s="7" t="n">
        <v>0</v>
      </c>
      <c r="D21638" s="7" t="n">
        <v>7</v>
      </c>
      <c r="E21638" s="7" t="n">
        <v>0</v>
      </c>
      <c r="F21638" s="7" t="n">
        <v>125</v>
      </c>
    </row>
    <row r="21639" spans="1:6">
      <c r="A21639" t="s">
        <v>4</v>
      </c>
      <c r="B21639" s="4" t="s">
        <v>5</v>
      </c>
      <c r="C21639" s="4" t="s">
        <v>13</v>
      </c>
      <c r="D21639" s="4" t="s">
        <v>10</v>
      </c>
      <c r="E21639" s="4" t="s">
        <v>10</v>
      </c>
      <c r="F21639" s="4" t="s">
        <v>10</v>
      </c>
    </row>
    <row r="21640" spans="1:6">
      <c r="A21640" t="n">
        <v>136284</v>
      </c>
      <c r="B21640" s="19" t="n">
        <v>63</v>
      </c>
      <c r="C21640" s="7" t="n">
        <v>0</v>
      </c>
      <c r="D21640" s="7" t="n">
        <v>8</v>
      </c>
      <c r="E21640" s="7" t="n">
        <v>0</v>
      </c>
      <c r="F21640" s="7" t="n">
        <v>125</v>
      </c>
    </row>
    <row r="21641" spans="1:6">
      <c r="A21641" t="s">
        <v>4</v>
      </c>
      <c r="B21641" s="4" t="s">
        <v>5</v>
      </c>
      <c r="C21641" s="4" t="s">
        <v>13</v>
      </c>
      <c r="D21641" s="4" t="s">
        <v>10</v>
      </c>
      <c r="E21641" s="4" t="s">
        <v>10</v>
      </c>
      <c r="F21641" s="4" t="s">
        <v>10</v>
      </c>
    </row>
    <row r="21642" spans="1:6">
      <c r="A21642" t="n">
        <v>136292</v>
      </c>
      <c r="B21642" s="19" t="n">
        <v>63</v>
      </c>
      <c r="C21642" s="7" t="n">
        <v>0</v>
      </c>
      <c r="D21642" s="7" t="n">
        <v>9</v>
      </c>
      <c r="E21642" s="7" t="n">
        <v>0</v>
      </c>
      <c r="F21642" s="7" t="n">
        <v>125</v>
      </c>
    </row>
    <row r="21643" spans="1:6">
      <c r="A21643" t="s">
        <v>4</v>
      </c>
      <c r="B21643" s="4" t="s">
        <v>5</v>
      </c>
      <c r="C21643" s="4" t="s">
        <v>13</v>
      </c>
      <c r="D21643" s="4" t="s">
        <v>10</v>
      </c>
      <c r="E21643" s="4" t="s">
        <v>10</v>
      </c>
      <c r="F21643" s="4" t="s">
        <v>10</v>
      </c>
    </row>
    <row r="21644" spans="1:6">
      <c r="A21644" t="n">
        <v>136300</v>
      </c>
      <c r="B21644" s="19" t="n">
        <v>63</v>
      </c>
      <c r="C21644" s="7" t="n">
        <v>0</v>
      </c>
      <c r="D21644" s="7" t="n">
        <v>11</v>
      </c>
      <c r="E21644" s="7" t="n">
        <v>0</v>
      </c>
      <c r="F21644" s="7" t="n">
        <v>125</v>
      </c>
    </row>
    <row r="21645" spans="1:6">
      <c r="A21645" t="s">
        <v>4</v>
      </c>
      <c r="B21645" s="4" t="s">
        <v>5</v>
      </c>
      <c r="C21645" s="4" t="s">
        <v>13</v>
      </c>
      <c r="D21645" s="4" t="s">
        <v>10</v>
      </c>
      <c r="E21645" s="4" t="s">
        <v>10</v>
      </c>
      <c r="F21645" s="4" t="s">
        <v>10</v>
      </c>
    </row>
    <row r="21646" spans="1:6">
      <c r="A21646" t="n">
        <v>136308</v>
      </c>
      <c r="B21646" s="19" t="n">
        <v>63</v>
      </c>
      <c r="C21646" s="7" t="n">
        <v>0</v>
      </c>
      <c r="D21646" s="7" t="n">
        <v>16</v>
      </c>
      <c r="E21646" s="7" t="n">
        <v>0</v>
      </c>
      <c r="F21646" s="7" t="n">
        <v>130</v>
      </c>
    </row>
    <row r="21647" spans="1:6">
      <c r="A21647" t="s">
        <v>4</v>
      </c>
      <c r="B21647" s="4" t="s">
        <v>5</v>
      </c>
      <c r="C21647" s="4" t="s">
        <v>13</v>
      </c>
      <c r="D21647" s="4" t="s">
        <v>10</v>
      </c>
      <c r="E21647" s="4" t="s">
        <v>10</v>
      </c>
      <c r="F21647" s="4" t="s">
        <v>10</v>
      </c>
    </row>
    <row r="21648" spans="1:6">
      <c r="A21648" t="n">
        <v>136316</v>
      </c>
      <c r="B21648" s="19" t="n">
        <v>63</v>
      </c>
      <c r="C21648" s="7" t="n">
        <v>0</v>
      </c>
      <c r="D21648" s="7" t="n">
        <v>15</v>
      </c>
      <c r="E21648" s="7" t="n">
        <v>0</v>
      </c>
      <c r="F21648" s="7" t="n">
        <v>130</v>
      </c>
    </row>
    <row r="21649" spans="1:6">
      <c r="A21649" t="s">
        <v>4</v>
      </c>
      <c r="B21649" s="4" t="s">
        <v>5</v>
      </c>
      <c r="C21649" s="4" t="s">
        <v>13</v>
      </c>
      <c r="D21649" s="4" t="s">
        <v>10</v>
      </c>
      <c r="E21649" s="4" t="s">
        <v>10</v>
      </c>
      <c r="F21649" s="4" t="s">
        <v>10</v>
      </c>
    </row>
    <row r="21650" spans="1:6">
      <c r="A21650" t="n">
        <v>136324</v>
      </c>
      <c r="B21650" s="19" t="n">
        <v>63</v>
      </c>
      <c r="C21650" s="7" t="n">
        <v>0</v>
      </c>
      <c r="D21650" s="7" t="n">
        <v>14</v>
      </c>
      <c r="E21650" s="7" t="n">
        <v>0</v>
      </c>
      <c r="F21650" s="7" t="n">
        <v>130</v>
      </c>
    </row>
    <row r="21651" spans="1:6">
      <c r="A21651" t="s">
        <v>4</v>
      </c>
      <c r="B21651" s="4" t="s">
        <v>5</v>
      </c>
      <c r="C21651" s="4" t="s">
        <v>13</v>
      </c>
      <c r="D21651" s="4" t="s">
        <v>10</v>
      </c>
      <c r="E21651" s="4" t="s">
        <v>10</v>
      </c>
      <c r="F21651" s="4" t="s">
        <v>10</v>
      </c>
    </row>
    <row r="21652" spans="1:6">
      <c r="A21652" t="n">
        <v>136332</v>
      </c>
      <c r="B21652" s="19" t="n">
        <v>63</v>
      </c>
      <c r="C21652" s="7" t="n">
        <v>0</v>
      </c>
      <c r="D21652" s="7" t="n">
        <v>13</v>
      </c>
      <c r="E21652" s="7" t="n">
        <v>0</v>
      </c>
      <c r="F21652" s="7" t="n">
        <v>125</v>
      </c>
    </row>
    <row r="21653" spans="1:6">
      <c r="A21653" t="s">
        <v>4</v>
      </c>
      <c r="B21653" s="4" t="s">
        <v>5</v>
      </c>
      <c r="C21653" s="4" t="s">
        <v>13</v>
      </c>
      <c r="D21653" s="4" t="s">
        <v>10</v>
      </c>
      <c r="E21653" s="4" t="s">
        <v>10</v>
      </c>
      <c r="F21653" s="4" t="s">
        <v>10</v>
      </c>
    </row>
    <row r="21654" spans="1:6">
      <c r="A21654" t="n">
        <v>136340</v>
      </c>
      <c r="B21654" s="19" t="n">
        <v>63</v>
      </c>
      <c r="C21654" s="7" t="n">
        <v>0</v>
      </c>
      <c r="D21654" s="7" t="n">
        <v>12</v>
      </c>
      <c r="E21654" s="7" t="n">
        <v>0</v>
      </c>
      <c r="F21654" s="7" t="n">
        <v>125</v>
      </c>
    </row>
    <row r="21655" spans="1:6">
      <c r="A21655" t="s">
        <v>4</v>
      </c>
      <c r="B21655" s="4" t="s">
        <v>5</v>
      </c>
      <c r="C21655" s="4" t="s">
        <v>13</v>
      </c>
      <c r="D21655" s="4" t="s">
        <v>10</v>
      </c>
      <c r="E21655" s="4" t="s">
        <v>10</v>
      </c>
      <c r="F21655" s="4" t="s">
        <v>10</v>
      </c>
    </row>
    <row r="21656" spans="1:6">
      <c r="A21656" t="n">
        <v>136348</v>
      </c>
      <c r="B21656" s="19" t="n">
        <v>63</v>
      </c>
      <c r="C21656" s="7" t="n">
        <v>0</v>
      </c>
      <c r="D21656" s="7" t="n">
        <v>17</v>
      </c>
      <c r="E21656" s="7" t="n">
        <v>0</v>
      </c>
      <c r="F21656" s="7" t="n">
        <v>115</v>
      </c>
    </row>
    <row r="21657" spans="1:6">
      <c r="A21657" t="s">
        <v>4</v>
      </c>
      <c r="B21657" s="4" t="s">
        <v>5</v>
      </c>
      <c r="C21657" s="4" t="s">
        <v>13</v>
      </c>
      <c r="D21657" s="4" t="s">
        <v>10</v>
      </c>
      <c r="E21657" s="4" t="s">
        <v>10</v>
      </c>
      <c r="F21657" s="4" t="s">
        <v>10</v>
      </c>
    </row>
    <row r="21658" spans="1:6">
      <c r="A21658" t="n">
        <v>136356</v>
      </c>
      <c r="B21658" s="19" t="n">
        <v>63</v>
      </c>
      <c r="C21658" s="7" t="n">
        <v>0</v>
      </c>
      <c r="D21658" s="7" t="n">
        <v>18</v>
      </c>
      <c r="E21658" s="7" t="n">
        <v>0</v>
      </c>
      <c r="F21658" s="7" t="n">
        <v>115</v>
      </c>
    </row>
    <row r="21659" spans="1:6">
      <c r="A21659" t="s">
        <v>4</v>
      </c>
      <c r="B21659" s="4" t="s">
        <v>5</v>
      </c>
      <c r="C21659" s="4" t="s">
        <v>10</v>
      </c>
    </row>
    <row r="21660" spans="1:6">
      <c r="A21660" t="n">
        <v>136364</v>
      </c>
      <c r="B21660" s="9" t="n">
        <v>12</v>
      </c>
      <c r="C21660" s="7" t="n">
        <v>6416</v>
      </c>
    </row>
    <row r="21661" spans="1:6">
      <c r="A21661" t="s">
        <v>4</v>
      </c>
      <c r="B21661" s="4" t="s">
        <v>5</v>
      </c>
      <c r="C21661" s="4" t="s">
        <v>10</v>
      </c>
    </row>
    <row r="21662" spans="1:6">
      <c r="A21662" t="n">
        <v>136367</v>
      </c>
      <c r="B21662" s="9" t="n">
        <v>12</v>
      </c>
      <c r="C21662" s="7" t="n">
        <v>6417</v>
      </c>
    </row>
    <row r="21663" spans="1:6">
      <c r="A21663" t="s">
        <v>4</v>
      </c>
      <c r="B21663" s="4" t="s">
        <v>5</v>
      </c>
      <c r="C21663" s="4" t="s">
        <v>10</v>
      </c>
    </row>
    <row r="21664" spans="1:6">
      <c r="A21664" t="n">
        <v>136370</v>
      </c>
      <c r="B21664" s="9" t="n">
        <v>12</v>
      </c>
      <c r="C21664" s="7" t="n">
        <v>6418</v>
      </c>
    </row>
    <row r="21665" spans="1:6">
      <c r="A21665" t="s">
        <v>4</v>
      </c>
      <c r="B21665" s="4" t="s">
        <v>5</v>
      </c>
      <c r="C21665" s="4" t="s">
        <v>13</v>
      </c>
      <c r="D21665" s="4" t="s">
        <v>10</v>
      </c>
      <c r="E21665" s="4" t="s">
        <v>9</v>
      </c>
    </row>
    <row r="21666" spans="1:6">
      <c r="A21666" t="n">
        <v>136373</v>
      </c>
      <c r="B21666" s="41" t="n">
        <v>167</v>
      </c>
      <c r="C21666" s="7" t="n">
        <v>0</v>
      </c>
      <c r="D21666" s="7" t="n">
        <v>0</v>
      </c>
      <c r="E21666" s="7" t="n">
        <v>2</v>
      </c>
    </row>
    <row r="21667" spans="1:6">
      <c r="A21667" t="s">
        <v>4</v>
      </c>
      <c r="B21667" s="4" t="s">
        <v>5</v>
      </c>
      <c r="C21667" s="4" t="s">
        <v>13</v>
      </c>
      <c r="D21667" s="4" t="s">
        <v>10</v>
      </c>
      <c r="E21667" s="4" t="s">
        <v>9</v>
      </c>
    </row>
    <row r="21668" spans="1:6">
      <c r="A21668" t="n">
        <v>136381</v>
      </c>
      <c r="B21668" s="41" t="n">
        <v>167</v>
      </c>
      <c r="C21668" s="7" t="n">
        <v>0</v>
      </c>
      <c r="D21668" s="7" t="n">
        <v>1</v>
      </c>
      <c r="E21668" s="7" t="n">
        <v>2</v>
      </c>
    </row>
    <row r="21669" spans="1:6">
      <c r="A21669" t="s">
        <v>4</v>
      </c>
      <c r="B21669" s="4" t="s">
        <v>5</v>
      </c>
      <c r="C21669" s="4" t="s">
        <v>13</v>
      </c>
      <c r="D21669" s="4" t="s">
        <v>10</v>
      </c>
      <c r="E21669" s="4" t="s">
        <v>9</v>
      </c>
    </row>
    <row r="21670" spans="1:6">
      <c r="A21670" t="n">
        <v>136389</v>
      </c>
      <c r="B21670" s="41" t="n">
        <v>167</v>
      </c>
      <c r="C21670" s="7" t="n">
        <v>0</v>
      </c>
      <c r="D21670" s="7" t="n">
        <v>2</v>
      </c>
      <c r="E21670" s="7" t="n">
        <v>2</v>
      </c>
    </row>
    <row r="21671" spans="1:6">
      <c r="A21671" t="s">
        <v>4</v>
      </c>
      <c r="B21671" s="4" t="s">
        <v>5</v>
      </c>
      <c r="C21671" s="4" t="s">
        <v>13</v>
      </c>
      <c r="D21671" s="4" t="s">
        <v>10</v>
      </c>
      <c r="E21671" s="4" t="s">
        <v>9</v>
      </c>
    </row>
    <row r="21672" spans="1:6">
      <c r="A21672" t="n">
        <v>136397</v>
      </c>
      <c r="B21672" s="41" t="n">
        <v>167</v>
      </c>
      <c r="C21672" s="7" t="n">
        <v>0</v>
      </c>
      <c r="D21672" s="7" t="n">
        <v>3</v>
      </c>
      <c r="E21672" s="7" t="n">
        <v>2</v>
      </c>
    </row>
    <row r="21673" spans="1:6">
      <c r="A21673" t="s">
        <v>4</v>
      </c>
      <c r="B21673" s="4" t="s">
        <v>5</v>
      </c>
      <c r="C21673" s="4" t="s">
        <v>13</v>
      </c>
      <c r="D21673" s="4" t="s">
        <v>10</v>
      </c>
      <c r="E21673" s="4" t="s">
        <v>9</v>
      </c>
    </row>
    <row r="21674" spans="1:6">
      <c r="A21674" t="n">
        <v>136405</v>
      </c>
      <c r="B21674" s="41" t="n">
        <v>167</v>
      </c>
      <c r="C21674" s="7" t="n">
        <v>0</v>
      </c>
      <c r="D21674" s="7" t="n">
        <v>4</v>
      </c>
      <c r="E21674" s="7" t="n">
        <v>2</v>
      </c>
    </row>
    <row r="21675" spans="1:6">
      <c r="A21675" t="s">
        <v>4</v>
      </c>
      <c r="B21675" s="4" t="s">
        <v>5</v>
      </c>
      <c r="C21675" s="4" t="s">
        <v>13</v>
      </c>
      <c r="D21675" s="4" t="s">
        <v>10</v>
      </c>
      <c r="E21675" s="4" t="s">
        <v>9</v>
      </c>
    </row>
    <row r="21676" spans="1:6">
      <c r="A21676" t="n">
        <v>136413</v>
      </c>
      <c r="B21676" s="41" t="n">
        <v>167</v>
      </c>
      <c r="C21676" s="7" t="n">
        <v>0</v>
      </c>
      <c r="D21676" s="7" t="n">
        <v>5</v>
      </c>
      <c r="E21676" s="7" t="n">
        <v>2</v>
      </c>
    </row>
    <row r="21677" spans="1:6">
      <c r="A21677" t="s">
        <v>4</v>
      </c>
      <c r="B21677" s="4" t="s">
        <v>5</v>
      </c>
      <c r="C21677" s="4" t="s">
        <v>13</v>
      </c>
      <c r="D21677" s="4" t="s">
        <v>10</v>
      </c>
      <c r="E21677" s="4" t="s">
        <v>9</v>
      </c>
    </row>
    <row r="21678" spans="1:6">
      <c r="A21678" t="n">
        <v>136421</v>
      </c>
      <c r="B21678" s="41" t="n">
        <v>167</v>
      </c>
      <c r="C21678" s="7" t="n">
        <v>0</v>
      </c>
      <c r="D21678" s="7" t="n">
        <v>6</v>
      </c>
      <c r="E21678" s="7" t="n">
        <v>2</v>
      </c>
    </row>
    <row r="21679" spans="1:6">
      <c r="A21679" t="s">
        <v>4</v>
      </c>
      <c r="B21679" s="4" t="s">
        <v>5</v>
      </c>
      <c r="C21679" s="4" t="s">
        <v>13</v>
      </c>
      <c r="D21679" s="4" t="s">
        <v>10</v>
      </c>
      <c r="E21679" s="4" t="s">
        <v>9</v>
      </c>
    </row>
    <row r="21680" spans="1:6">
      <c r="A21680" t="n">
        <v>136429</v>
      </c>
      <c r="B21680" s="41" t="n">
        <v>167</v>
      </c>
      <c r="C21680" s="7" t="n">
        <v>0</v>
      </c>
      <c r="D21680" s="7" t="n">
        <v>7</v>
      </c>
      <c r="E21680" s="7" t="n">
        <v>2</v>
      </c>
    </row>
    <row r="21681" spans="1:5">
      <c r="A21681" t="s">
        <v>4</v>
      </c>
      <c r="B21681" s="4" t="s">
        <v>5</v>
      </c>
      <c r="C21681" s="4" t="s">
        <v>13</v>
      </c>
      <c r="D21681" s="4" t="s">
        <v>10</v>
      </c>
      <c r="E21681" s="4" t="s">
        <v>9</v>
      </c>
    </row>
    <row r="21682" spans="1:5">
      <c r="A21682" t="n">
        <v>136437</v>
      </c>
      <c r="B21682" s="41" t="n">
        <v>167</v>
      </c>
      <c r="C21682" s="7" t="n">
        <v>0</v>
      </c>
      <c r="D21682" s="7" t="n">
        <v>8</v>
      </c>
      <c r="E21682" s="7" t="n">
        <v>2</v>
      </c>
    </row>
    <row r="21683" spans="1:5">
      <c r="A21683" t="s">
        <v>4</v>
      </c>
      <c r="B21683" s="4" t="s">
        <v>5</v>
      </c>
      <c r="C21683" s="4" t="s">
        <v>13</v>
      </c>
      <c r="D21683" s="4" t="s">
        <v>10</v>
      </c>
      <c r="E21683" s="4" t="s">
        <v>9</v>
      </c>
    </row>
    <row r="21684" spans="1:5">
      <c r="A21684" t="n">
        <v>136445</v>
      </c>
      <c r="B21684" s="41" t="n">
        <v>167</v>
      </c>
      <c r="C21684" s="7" t="n">
        <v>0</v>
      </c>
      <c r="D21684" s="7" t="n">
        <v>9</v>
      </c>
      <c r="E21684" s="7" t="n">
        <v>2</v>
      </c>
    </row>
    <row r="21685" spans="1:5">
      <c r="A21685" t="s">
        <v>4</v>
      </c>
      <c r="B21685" s="4" t="s">
        <v>5</v>
      </c>
      <c r="C21685" s="4" t="s">
        <v>13</v>
      </c>
      <c r="D21685" s="4" t="s">
        <v>10</v>
      </c>
      <c r="E21685" s="4" t="s">
        <v>9</v>
      </c>
    </row>
    <row r="21686" spans="1:5">
      <c r="A21686" t="n">
        <v>136453</v>
      </c>
      <c r="B21686" s="41" t="n">
        <v>167</v>
      </c>
      <c r="C21686" s="7" t="n">
        <v>0</v>
      </c>
      <c r="D21686" s="7" t="n">
        <v>11</v>
      </c>
      <c r="E21686" s="7" t="n">
        <v>4</v>
      </c>
    </row>
    <row r="21687" spans="1:5">
      <c r="A21687" t="s">
        <v>4</v>
      </c>
      <c r="B21687" s="4" t="s">
        <v>5</v>
      </c>
      <c r="C21687" s="4" t="s">
        <v>13</v>
      </c>
      <c r="D21687" s="4" t="s">
        <v>10</v>
      </c>
      <c r="E21687" s="4" t="s">
        <v>9</v>
      </c>
    </row>
    <row r="21688" spans="1:5">
      <c r="A21688" t="n">
        <v>136461</v>
      </c>
      <c r="B21688" s="41" t="n">
        <v>167</v>
      </c>
      <c r="C21688" s="7" t="n">
        <v>0</v>
      </c>
      <c r="D21688" s="7" t="n">
        <v>12</v>
      </c>
      <c r="E21688" s="7" t="n">
        <v>4</v>
      </c>
    </row>
    <row r="21689" spans="1:5">
      <c r="A21689" t="s">
        <v>4</v>
      </c>
      <c r="B21689" s="4" t="s">
        <v>5</v>
      </c>
      <c r="C21689" s="4" t="s">
        <v>13</v>
      </c>
      <c r="D21689" s="4" t="s">
        <v>10</v>
      </c>
      <c r="E21689" s="4" t="s">
        <v>9</v>
      </c>
    </row>
    <row r="21690" spans="1:5">
      <c r="A21690" t="n">
        <v>136469</v>
      </c>
      <c r="B21690" s="41" t="n">
        <v>167</v>
      </c>
      <c r="C21690" s="7" t="n">
        <v>0</v>
      </c>
      <c r="D21690" s="7" t="n">
        <v>13</v>
      </c>
      <c r="E21690" s="7" t="n">
        <v>4</v>
      </c>
    </row>
    <row r="21691" spans="1:5">
      <c r="A21691" t="s">
        <v>4</v>
      </c>
      <c r="B21691" s="4" t="s">
        <v>5</v>
      </c>
      <c r="C21691" s="4" t="s">
        <v>13</v>
      </c>
      <c r="D21691" s="4" t="s">
        <v>10</v>
      </c>
      <c r="E21691" s="4" t="s">
        <v>9</v>
      </c>
    </row>
    <row r="21692" spans="1:5">
      <c r="A21692" t="n">
        <v>136477</v>
      </c>
      <c r="B21692" s="41" t="n">
        <v>167</v>
      </c>
      <c r="C21692" s="7" t="n">
        <v>0</v>
      </c>
      <c r="D21692" s="7" t="n">
        <v>14</v>
      </c>
      <c r="E21692" s="7" t="n">
        <v>4</v>
      </c>
    </row>
    <row r="21693" spans="1:5">
      <c r="A21693" t="s">
        <v>4</v>
      </c>
      <c r="B21693" s="4" t="s">
        <v>5</v>
      </c>
      <c r="C21693" s="4" t="s">
        <v>13</v>
      </c>
      <c r="D21693" s="4" t="s">
        <v>10</v>
      </c>
      <c r="E21693" s="4" t="s">
        <v>9</v>
      </c>
    </row>
    <row r="21694" spans="1:5">
      <c r="A21694" t="n">
        <v>136485</v>
      </c>
      <c r="B21694" s="41" t="n">
        <v>167</v>
      </c>
      <c r="C21694" s="7" t="n">
        <v>0</v>
      </c>
      <c r="D21694" s="7" t="n">
        <v>15</v>
      </c>
      <c r="E21694" s="7" t="n">
        <v>4</v>
      </c>
    </row>
    <row r="21695" spans="1:5">
      <c r="A21695" t="s">
        <v>4</v>
      </c>
      <c r="B21695" s="4" t="s">
        <v>5</v>
      </c>
      <c r="C21695" s="4" t="s">
        <v>13</v>
      </c>
      <c r="D21695" s="4" t="s">
        <v>10</v>
      </c>
      <c r="E21695" s="4" t="s">
        <v>9</v>
      </c>
    </row>
    <row r="21696" spans="1:5">
      <c r="A21696" t="n">
        <v>136493</v>
      </c>
      <c r="B21696" s="41" t="n">
        <v>167</v>
      </c>
      <c r="C21696" s="7" t="n">
        <v>0</v>
      </c>
      <c r="D21696" s="7" t="n">
        <v>16</v>
      </c>
      <c r="E21696" s="7" t="n">
        <v>4</v>
      </c>
    </row>
    <row r="21697" spans="1:5">
      <c r="A21697" t="s">
        <v>4</v>
      </c>
      <c r="B21697" s="4" t="s">
        <v>5</v>
      </c>
      <c r="C21697" s="4" t="s">
        <v>13</v>
      </c>
      <c r="D21697" s="4" t="s">
        <v>10</v>
      </c>
      <c r="E21697" s="4" t="s">
        <v>9</v>
      </c>
    </row>
    <row r="21698" spans="1:5">
      <c r="A21698" t="n">
        <v>136501</v>
      </c>
      <c r="B21698" s="41" t="n">
        <v>167</v>
      </c>
      <c r="C21698" s="7" t="n">
        <v>0</v>
      </c>
      <c r="D21698" s="7" t="n">
        <v>17</v>
      </c>
      <c r="E21698" s="7" t="n">
        <v>4</v>
      </c>
    </row>
    <row r="21699" spans="1:5">
      <c r="A21699" t="s">
        <v>4</v>
      </c>
      <c r="B21699" s="4" t="s">
        <v>5</v>
      </c>
      <c r="C21699" s="4" t="s">
        <v>13</v>
      </c>
      <c r="D21699" s="4" t="s">
        <v>10</v>
      </c>
      <c r="E21699" s="4" t="s">
        <v>9</v>
      </c>
    </row>
    <row r="21700" spans="1:5">
      <c r="A21700" t="n">
        <v>136509</v>
      </c>
      <c r="B21700" s="41" t="n">
        <v>167</v>
      </c>
      <c r="C21700" s="7" t="n">
        <v>0</v>
      </c>
      <c r="D21700" s="7" t="n">
        <v>18</v>
      </c>
      <c r="E21700" s="7" t="n">
        <v>4</v>
      </c>
    </row>
    <row r="21701" spans="1:5">
      <c r="A21701" t="s">
        <v>4</v>
      </c>
      <c r="B21701" s="4" t="s">
        <v>5</v>
      </c>
      <c r="C21701" s="4" t="s">
        <v>13</v>
      </c>
      <c r="D21701" s="4" t="s">
        <v>10</v>
      </c>
    </row>
    <row r="21702" spans="1:5">
      <c r="A21702" t="n">
        <v>136517</v>
      </c>
      <c r="B21702" s="20" t="n">
        <v>95</v>
      </c>
      <c r="C21702" s="7" t="n">
        <v>4</v>
      </c>
      <c r="D21702" s="7" t="n">
        <v>7</v>
      </c>
    </row>
    <row r="21703" spans="1:5">
      <c r="A21703" t="s">
        <v>4</v>
      </c>
      <c r="B21703" s="4" t="s">
        <v>5</v>
      </c>
      <c r="C21703" s="4" t="s">
        <v>13</v>
      </c>
      <c r="D21703" s="4" t="s">
        <v>10</v>
      </c>
      <c r="E21703" s="4" t="s">
        <v>10</v>
      </c>
      <c r="F21703" s="4" t="s">
        <v>10</v>
      </c>
    </row>
    <row r="21704" spans="1:5">
      <c r="A21704" t="n">
        <v>136521</v>
      </c>
      <c r="B21704" s="20" t="n">
        <v>95</v>
      </c>
      <c r="C21704" s="7" t="n">
        <v>5</v>
      </c>
      <c r="D21704" s="7" t="n">
        <v>0</v>
      </c>
      <c r="E21704" s="7" t="n">
        <v>1</v>
      </c>
      <c r="F21704" s="7" t="n">
        <v>7500</v>
      </c>
    </row>
    <row r="21705" spans="1:5">
      <c r="A21705" t="s">
        <v>4</v>
      </c>
      <c r="B21705" s="4" t="s">
        <v>5</v>
      </c>
      <c r="C21705" s="4" t="s">
        <v>13</v>
      </c>
      <c r="D21705" s="4" t="s">
        <v>10</v>
      </c>
      <c r="E21705" s="4" t="s">
        <v>10</v>
      </c>
      <c r="F21705" s="4" t="s">
        <v>10</v>
      </c>
    </row>
    <row r="21706" spans="1:5">
      <c r="A21706" t="n">
        <v>136529</v>
      </c>
      <c r="B21706" s="20" t="n">
        <v>95</v>
      </c>
      <c r="C21706" s="7" t="n">
        <v>5</v>
      </c>
      <c r="D21706" s="7" t="n">
        <v>0</v>
      </c>
      <c r="E21706" s="7" t="n">
        <v>2</v>
      </c>
      <c r="F21706" s="7" t="n">
        <v>6000</v>
      </c>
    </row>
    <row r="21707" spans="1:5">
      <c r="A21707" t="s">
        <v>4</v>
      </c>
      <c r="B21707" s="4" t="s">
        <v>5</v>
      </c>
      <c r="C21707" s="4" t="s">
        <v>13</v>
      </c>
      <c r="D21707" s="4" t="s">
        <v>10</v>
      </c>
      <c r="E21707" s="4" t="s">
        <v>10</v>
      </c>
      <c r="F21707" s="4" t="s">
        <v>10</v>
      </c>
    </row>
    <row r="21708" spans="1:5">
      <c r="A21708" t="n">
        <v>136537</v>
      </c>
      <c r="B21708" s="20" t="n">
        <v>95</v>
      </c>
      <c r="C21708" s="7" t="n">
        <v>5</v>
      </c>
      <c r="D21708" s="7" t="n">
        <v>0</v>
      </c>
      <c r="E21708" s="7" t="n">
        <v>3</v>
      </c>
      <c r="F21708" s="7" t="n">
        <v>6000</v>
      </c>
    </row>
    <row r="21709" spans="1:5">
      <c r="A21709" t="s">
        <v>4</v>
      </c>
      <c r="B21709" s="4" t="s">
        <v>5</v>
      </c>
      <c r="C21709" s="4" t="s">
        <v>13</v>
      </c>
      <c r="D21709" s="4" t="s">
        <v>10</v>
      </c>
      <c r="E21709" s="4" t="s">
        <v>10</v>
      </c>
      <c r="F21709" s="4" t="s">
        <v>10</v>
      </c>
    </row>
    <row r="21710" spans="1:5">
      <c r="A21710" t="n">
        <v>136545</v>
      </c>
      <c r="B21710" s="20" t="n">
        <v>95</v>
      </c>
      <c r="C21710" s="7" t="n">
        <v>5</v>
      </c>
      <c r="D21710" s="7" t="n">
        <v>0</v>
      </c>
      <c r="E21710" s="7" t="n">
        <v>4</v>
      </c>
      <c r="F21710" s="7" t="n">
        <v>6000</v>
      </c>
    </row>
    <row r="21711" spans="1:5">
      <c r="A21711" t="s">
        <v>4</v>
      </c>
      <c r="B21711" s="4" t="s">
        <v>5</v>
      </c>
      <c r="C21711" s="4" t="s">
        <v>13</v>
      </c>
      <c r="D21711" s="4" t="s">
        <v>10</v>
      </c>
      <c r="E21711" s="4" t="s">
        <v>10</v>
      </c>
      <c r="F21711" s="4" t="s">
        <v>10</v>
      </c>
    </row>
    <row r="21712" spans="1:5">
      <c r="A21712" t="n">
        <v>136553</v>
      </c>
      <c r="B21712" s="20" t="n">
        <v>95</v>
      </c>
      <c r="C21712" s="7" t="n">
        <v>5</v>
      </c>
      <c r="D21712" s="7" t="n">
        <v>0</v>
      </c>
      <c r="E21712" s="7" t="n">
        <v>5</v>
      </c>
      <c r="F21712" s="7" t="n">
        <v>6000</v>
      </c>
    </row>
    <row r="21713" spans="1:6">
      <c r="A21713" t="s">
        <v>4</v>
      </c>
      <c r="B21713" s="4" t="s">
        <v>5</v>
      </c>
      <c r="C21713" s="4" t="s">
        <v>13</v>
      </c>
      <c r="D21713" s="4" t="s">
        <v>10</v>
      </c>
      <c r="E21713" s="4" t="s">
        <v>10</v>
      </c>
      <c r="F21713" s="4" t="s">
        <v>10</v>
      </c>
    </row>
    <row r="21714" spans="1:6">
      <c r="A21714" t="n">
        <v>136561</v>
      </c>
      <c r="B21714" s="20" t="n">
        <v>95</v>
      </c>
      <c r="C21714" s="7" t="n">
        <v>5</v>
      </c>
      <c r="D21714" s="7" t="n">
        <v>0</v>
      </c>
      <c r="E21714" s="7" t="n">
        <v>6</v>
      </c>
      <c r="F21714" s="7" t="n">
        <v>6000</v>
      </c>
    </row>
    <row r="21715" spans="1:6">
      <c r="A21715" t="s">
        <v>4</v>
      </c>
      <c r="B21715" s="4" t="s">
        <v>5</v>
      </c>
      <c r="C21715" s="4" t="s">
        <v>13</v>
      </c>
      <c r="D21715" s="4" t="s">
        <v>10</v>
      </c>
      <c r="E21715" s="4" t="s">
        <v>10</v>
      </c>
      <c r="F21715" s="4" t="s">
        <v>10</v>
      </c>
    </row>
    <row r="21716" spans="1:6">
      <c r="A21716" t="n">
        <v>136569</v>
      </c>
      <c r="B21716" s="20" t="n">
        <v>95</v>
      </c>
      <c r="C21716" s="7" t="n">
        <v>5</v>
      </c>
      <c r="D21716" s="7" t="n">
        <v>0</v>
      </c>
      <c r="E21716" s="7" t="n">
        <v>7</v>
      </c>
      <c r="F21716" s="7" t="n">
        <v>6000</v>
      </c>
    </row>
    <row r="21717" spans="1:6">
      <c r="A21717" t="s">
        <v>4</v>
      </c>
      <c r="B21717" s="4" t="s">
        <v>5</v>
      </c>
      <c r="C21717" s="4" t="s">
        <v>13</v>
      </c>
      <c r="D21717" s="4" t="s">
        <v>10</v>
      </c>
      <c r="E21717" s="4" t="s">
        <v>10</v>
      </c>
      <c r="F21717" s="4" t="s">
        <v>10</v>
      </c>
    </row>
    <row r="21718" spans="1:6">
      <c r="A21718" t="n">
        <v>136577</v>
      </c>
      <c r="B21718" s="20" t="n">
        <v>95</v>
      </c>
      <c r="C21718" s="7" t="n">
        <v>5</v>
      </c>
      <c r="D21718" s="7" t="n">
        <v>0</v>
      </c>
      <c r="E21718" s="7" t="n">
        <v>8</v>
      </c>
      <c r="F21718" s="7" t="n">
        <v>6000</v>
      </c>
    </row>
    <row r="21719" spans="1:6">
      <c r="A21719" t="s">
        <v>4</v>
      </c>
      <c r="B21719" s="4" t="s">
        <v>5</v>
      </c>
      <c r="C21719" s="4" t="s">
        <v>13</v>
      </c>
      <c r="D21719" s="4" t="s">
        <v>10</v>
      </c>
      <c r="E21719" s="4" t="s">
        <v>10</v>
      </c>
      <c r="F21719" s="4" t="s">
        <v>10</v>
      </c>
    </row>
    <row r="21720" spans="1:6">
      <c r="A21720" t="n">
        <v>136585</v>
      </c>
      <c r="B21720" s="20" t="n">
        <v>95</v>
      </c>
      <c r="C21720" s="7" t="n">
        <v>5</v>
      </c>
      <c r="D21720" s="7" t="n">
        <v>0</v>
      </c>
      <c r="E21720" s="7" t="n">
        <v>9</v>
      </c>
      <c r="F21720" s="7" t="n">
        <v>6000</v>
      </c>
    </row>
    <row r="21721" spans="1:6">
      <c r="A21721" t="s">
        <v>4</v>
      </c>
      <c r="B21721" s="4" t="s">
        <v>5</v>
      </c>
      <c r="C21721" s="4" t="s">
        <v>13</v>
      </c>
      <c r="D21721" s="4" t="s">
        <v>10</v>
      </c>
      <c r="E21721" s="4" t="s">
        <v>10</v>
      </c>
      <c r="F21721" s="4" t="s">
        <v>10</v>
      </c>
    </row>
    <row r="21722" spans="1:6">
      <c r="A21722" t="n">
        <v>136593</v>
      </c>
      <c r="B21722" s="20" t="n">
        <v>95</v>
      </c>
      <c r="C21722" s="7" t="n">
        <v>5</v>
      </c>
      <c r="D21722" s="7" t="n">
        <v>0</v>
      </c>
      <c r="E21722" s="7" t="n">
        <v>23</v>
      </c>
      <c r="F21722" s="7" t="n">
        <v>6000</v>
      </c>
    </row>
    <row r="21723" spans="1:6">
      <c r="A21723" t="s">
        <v>4</v>
      </c>
      <c r="B21723" s="4" t="s">
        <v>5</v>
      </c>
      <c r="C21723" s="4" t="s">
        <v>13</v>
      </c>
      <c r="D21723" s="4" t="s">
        <v>10</v>
      </c>
      <c r="E21723" s="4" t="s">
        <v>10</v>
      </c>
      <c r="F21723" s="4" t="s">
        <v>10</v>
      </c>
    </row>
    <row r="21724" spans="1:6">
      <c r="A21724" t="n">
        <v>136601</v>
      </c>
      <c r="B21724" s="20" t="n">
        <v>95</v>
      </c>
      <c r="C21724" s="7" t="n">
        <v>5</v>
      </c>
      <c r="D21724" s="7" t="n">
        <v>0</v>
      </c>
      <c r="E21724" s="7" t="n">
        <v>11</v>
      </c>
      <c r="F21724" s="7" t="n">
        <v>6000</v>
      </c>
    </row>
    <row r="21725" spans="1:6">
      <c r="A21725" t="s">
        <v>4</v>
      </c>
      <c r="B21725" s="4" t="s">
        <v>5</v>
      </c>
      <c r="C21725" s="4" t="s">
        <v>13</v>
      </c>
      <c r="D21725" s="4" t="s">
        <v>10</v>
      </c>
      <c r="E21725" s="4" t="s">
        <v>10</v>
      </c>
      <c r="F21725" s="4" t="s">
        <v>10</v>
      </c>
    </row>
    <row r="21726" spans="1:6">
      <c r="A21726" t="n">
        <v>136609</v>
      </c>
      <c r="B21726" s="20" t="n">
        <v>95</v>
      </c>
      <c r="C21726" s="7" t="n">
        <v>5</v>
      </c>
      <c r="D21726" s="7" t="n">
        <v>0</v>
      </c>
      <c r="E21726" s="7" t="n">
        <v>12</v>
      </c>
      <c r="F21726" s="7" t="n">
        <v>6000</v>
      </c>
    </row>
    <row r="21727" spans="1:6">
      <c r="A21727" t="s">
        <v>4</v>
      </c>
      <c r="B21727" s="4" t="s">
        <v>5</v>
      </c>
      <c r="C21727" s="4" t="s">
        <v>13</v>
      </c>
      <c r="D21727" s="4" t="s">
        <v>10</v>
      </c>
      <c r="E21727" s="4" t="s">
        <v>10</v>
      </c>
      <c r="F21727" s="4" t="s">
        <v>10</v>
      </c>
    </row>
    <row r="21728" spans="1:6">
      <c r="A21728" t="n">
        <v>136617</v>
      </c>
      <c r="B21728" s="20" t="n">
        <v>95</v>
      </c>
      <c r="C21728" s="7" t="n">
        <v>5</v>
      </c>
      <c r="D21728" s="7" t="n">
        <v>0</v>
      </c>
      <c r="E21728" s="7" t="n">
        <v>13</v>
      </c>
      <c r="F21728" s="7" t="n">
        <v>6000</v>
      </c>
    </row>
    <row r="21729" spans="1:6">
      <c r="A21729" t="s">
        <v>4</v>
      </c>
      <c r="B21729" s="4" t="s">
        <v>5</v>
      </c>
      <c r="C21729" s="4" t="s">
        <v>13</v>
      </c>
      <c r="D21729" s="4" t="s">
        <v>10</v>
      </c>
      <c r="E21729" s="4" t="s">
        <v>10</v>
      </c>
      <c r="F21729" s="4" t="s">
        <v>10</v>
      </c>
    </row>
    <row r="21730" spans="1:6">
      <c r="A21730" t="n">
        <v>136625</v>
      </c>
      <c r="B21730" s="20" t="n">
        <v>95</v>
      </c>
      <c r="C21730" s="7" t="n">
        <v>5</v>
      </c>
      <c r="D21730" s="7" t="n">
        <v>0</v>
      </c>
      <c r="E21730" s="7" t="n">
        <v>14</v>
      </c>
      <c r="F21730" s="7" t="n">
        <v>6000</v>
      </c>
    </row>
    <row r="21731" spans="1:6">
      <c r="A21731" t="s">
        <v>4</v>
      </c>
      <c r="B21731" s="4" t="s">
        <v>5</v>
      </c>
      <c r="C21731" s="4" t="s">
        <v>13</v>
      </c>
      <c r="D21731" s="4" t="s">
        <v>10</v>
      </c>
      <c r="E21731" s="4" t="s">
        <v>10</v>
      </c>
      <c r="F21731" s="4" t="s">
        <v>10</v>
      </c>
    </row>
    <row r="21732" spans="1:6">
      <c r="A21732" t="n">
        <v>136633</v>
      </c>
      <c r="B21732" s="20" t="n">
        <v>95</v>
      </c>
      <c r="C21732" s="7" t="n">
        <v>5</v>
      </c>
      <c r="D21732" s="7" t="n">
        <v>0</v>
      </c>
      <c r="E21732" s="7" t="n">
        <v>15</v>
      </c>
      <c r="F21732" s="7" t="n">
        <v>6000</v>
      </c>
    </row>
    <row r="21733" spans="1:6">
      <c r="A21733" t="s">
        <v>4</v>
      </c>
      <c r="B21733" s="4" t="s">
        <v>5</v>
      </c>
      <c r="C21733" s="4" t="s">
        <v>13</v>
      </c>
      <c r="D21733" s="4" t="s">
        <v>10</v>
      </c>
      <c r="E21733" s="4" t="s">
        <v>10</v>
      </c>
      <c r="F21733" s="4" t="s">
        <v>10</v>
      </c>
    </row>
    <row r="21734" spans="1:6">
      <c r="A21734" t="n">
        <v>136641</v>
      </c>
      <c r="B21734" s="20" t="n">
        <v>95</v>
      </c>
      <c r="C21734" s="7" t="n">
        <v>5</v>
      </c>
      <c r="D21734" s="7" t="n">
        <v>0</v>
      </c>
      <c r="E21734" s="7" t="n">
        <v>16</v>
      </c>
      <c r="F21734" s="7" t="n">
        <v>6000</v>
      </c>
    </row>
    <row r="21735" spans="1:6">
      <c r="A21735" t="s">
        <v>4</v>
      </c>
      <c r="B21735" s="4" t="s">
        <v>5</v>
      </c>
      <c r="C21735" s="4" t="s">
        <v>13</v>
      </c>
      <c r="D21735" s="4" t="s">
        <v>10</v>
      </c>
      <c r="E21735" s="4" t="s">
        <v>10</v>
      </c>
      <c r="F21735" s="4" t="s">
        <v>10</v>
      </c>
    </row>
    <row r="21736" spans="1:6">
      <c r="A21736" t="n">
        <v>136649</v>
      </c>
      <c r="B21736" s="20" t="n">
        <v>95</v>
      </c>
      <c r="C21736" s="7" t="n">
        <v>5</v>
      </c>
      <c r="D21736" s="7" t="n">
        <v>0</v>
      </c>
      <c r="E21736" s="7" t="n">
        <v>17</v>
      </c>
      <c r="F21736" s="7" t="n">
        <v>6000</v>
      </c>
    </row>
    <row r="21737" spans="1:6">
      <c r="A21737" t="s">
        <v>4</v>
      </c>
      <c r="B21737" s="4" t="s">
        <v>5</v>
      </c>
      <c r="C21737" s="4" t="s">
        <v>13</v>
      </c>
      <c r="D21737" s="4" t="s">
        <v>10</v>
      </c>
      <c r="E21737" s="4" t="s">
        <v>10</v>
      </c>
      <c r="F21737" s="4" t="s">
        <v>10</v>
      </c>
    </row>
    <row r="21738" spans="1:6">
      <c r="A21738" t="n">
        <v>136657</v>
      </c>
      <c r="B21738" s="20" t="n">
        <v>95</v>
      </c>
      <c r="C21738" s="7" t="n">
        <v>5</v>
      </c>
      <c r="D21738" s="7" t="n">
        <v>0</v>
      </c>
      <c r="E21738" s="7" t="n">
        <v>18</v>
      </c>
      <c r="F21738" s="7" t="n">
        <v>6000</v>
      </c>
    </row>
    <row r="21739" spans="1:6">
      <c r="A21739" t="s">
        <v>4</v>
      </c>
      <c r="B21739" s="4" t="s">
        <v>5</v>
      </c>
      <c r="C21739" s="4" t="s">
        <v>13</v>
      </c>
      <c r="D21739" s="4" t="s">
        <v>10</v>
      </c>
      <c r="E21739" s="4" t="s">
        <v>10</v>
      </c>
      <c r="F21739" s="4" t="s">
        <v>10</v>
      </c>
    </row>
    <row r="21740" spans="1:6">
      <c r="A21740" t="n">
        <v>136665</v>
      </c>
      <c r="B21740" s="20" t="n">
        <v>95</v>
      </c>
      <c r="C21740" s="7" t="n">
        <v>5</v>
      </c>
      <c r="D21740" s="7" t="n">
        <v>1</v>
      </c>
      <c r="E21740" s="7" t="n">
        <v>2</v>
      </c>
      <c r="F21740" s="7" t="n">
        <v>6000</v>
      </c>
    </row>
    <row r="21741" spans="1:6">
      <c r="A21741" t="s">
        <v>4</v>
      </c>
      <c r="B21741" s="4" t="s">
        <v>5</v>
      </c>
      <c r="C21741" s="4" t="s">
        <v>13</v>
      </c>
      <c r="D21741" s="4" t="s">
        <v>10</v>
      </c>
      <c r="E21741" s="4" t="s">
        <v>10</v>
      </c>
      <c r="F21741" s="4" t="s">
        <v>10</v>
      </c>
    </row>
    <row r="21742" spans="1:6">
      <c r="A21742" t="n">
        <v>136673</v>
      </c>
      <c r="B21742" s="20" t="n">
        <v>95</v>
      </c>
      <c r="C21742" s="7" t="n">
        <v>5</v>
      </c>
      <c r="D21742" s="7" t="n">
        <v>1</v>
      </c>
      <c r="E21742" s="7" t="n">
        <v>3</v>
      </c>
      <c r="F21742" s="7" t="n">
        <v>6000</v>
      </c>
    </row>
    <row r="21743" spans="1:6">
      <c r="A21743" t="s">
        <v>4</v>
      </c>
      <c r="B21743" s="4" t="s">
        <v>5</v>
      </c>
      <c r="C21743" s="4" t="s">
        <v>13</v>
      </c>
      <c r="D21743" s="4" t="s">
        <v>10</v>
      </c>
      <c r="E21743" s="4" t="s">
        <v>10</v>
      </c>
      <c r="F21743" s="4" t="s">
        <v>10</v>
      </c>
    </row>
    <row r="21744" spans="1:6">
      <c r="A21744" t="n">
        <v>136681</v>
      </c>
      <c r="B21744" s="20" t="n">
        <v>95</v>
      </c>
      <c r="C21744" s="7" t="n">
        <v>5</v>
      </c>
      <c r="D21744" s="7" t="n">
        <v>1</v>
      </c>
      <c r="E21744" s="7" t="n">
        <v>4</v>
      </c>
      <c r="F21744" s="7" t="n">
        <v>6000</v>
      </c>
    </row>
    <row r="21745" spans="1:6">
      <c r="A21745" t="s">
        <v>4</v>
      </c>
      <c r="B21745" s="4" t="s">
        <v>5</v>
      </c>
      <c r="C21745" s="4" t="s">
        <v>13</v>
      </c>
      <c r="D21745" s="4" t="s">
        <v>10</v>
      </c>
      <c r="E21745" s="4" t="s">
        <v>10</v>
      </c>
      <c r="F21745" s="4" t="s">
        <v>10</v>
      </c>
    </row>
    <row r="21746" spans="1:6">
      <c r="A21746" t="n">
        <v>136689</v>
      </c>
      <c r="B21746" s="20" t="n">
        <v>95</v>
      </c>
      <c r="C21746" s="7" t="n">
        <v>5</v>
      </c>
      <c r="D21746" s="7" t="n">
        <v>1</v>
      </c>
      <c r="E21746" s="7" t="n">
        <v>5</v>
      </c>
      <c r="F21746" s="7" t="n">
        <v>6000</v>
      </c>
    </row>
    <row r="21747" spans="1:6">
      <c r="A21747" t="s">
        <v>4</v>
      </c>
      <c r="B21747" s="4" t="s">
        <v>5</v>
      </c>
      <c r="C21747" s="4" t="s">
        <v>13</v>
      </c>
      <c r="D21747" s="4" t="s">
        <v>10</v>
      </c>
      <c r="E21747" s="4" t="s">
        <v>10</v>
      </c>
      <c r="F21747" s="4" t="s">
        <v>10</v>
      </c>
    </row>
    <row r="21748" spans="1:6">
      <c r="A21748" t="n">
        <v>136697</v>
      </c>
      <c r="B21748" s="20" t="n">
        <v>95</v>
      </c>
      <c r="C21748" s="7" t="n">
        <v>5</v>
      </c>
      <c r="D21748" s="7" t="n">
        <v>1</v>
      </c>
      <c r="E21748" s="7" t="n">
        <v>6</v>
      </c>
      <c r="F21748" s="7" t="n">
        <v>6000</v>
      </c>
    </row>
    <row r="21749" spans="1:6">
      <c r="A21749" t="s">
        <v>4</v>
      </c>
      <c r="B21749" s="4" t="s">
        <v>5</v>
      </c>
      <c r="C21749" s="4" t="s">
        <v>13</v>
      </c>
      <c r="D21749" s="4" t="s">
        <v>10</v>
      </c>
      <c r="E21749" s="4" t="s">
        <v>10</v>
      </c>
      <c r="F21749" s="4" t="s">
        <v>10</v>
      </c>
    </row>
    <row r="21750" spans="1:6">
      <c r="A21750" t="n">
        <v>136705</v>
      </c>
      <c r="B21750" s="20" t="n">
        <v>95</v>
      </c>
      <c r="C21750" s="7" t="n">
        <v>5</v>
      </c>
      <c r="D21750" s="7" t="n">
        <v>1</v>
      </c>
      <c r="E21750" s="7" t="n">
        <v>7</v>
      </c>
      <c r="F21750" s="7" t="n">
        <v>6000</v>
      </c>
    </row>
    <row r="21751" spans="1:6">
      <c r="A21751" t="s">
        <v>4</v>
      </c>
      <c r="B21751" s="4" t="s">
        <v>5</v>
      </c>
      <c r="C21751" s="4" t="s">
        <v>13</v>
      </c>
      <c r="D21751" s="4" t="s">
        <v>10</v>
      </c>
      <c r="E21751" s="4" t="s">
        <v>10</v>
      </c>
      <c r="F21751" s="4" t="s">
        <v>10</v>
      </c>
    </row>
    <row r="21752" spans="1:6">
      <c r="A21752" t="n">
        <v>136713</v>
      </c>
      <c r="B21752" s="20" t="n">
        <v>95</v>
      </c>
      <c r="C21752" s="7" t="n">
        <v>5</v>
      </c>
      <c r="D21752" s="7" t="n">
        <v>1</v>
      </c>
      <c r="E21752" s="7" t="n">
        <v>8</v>
      </c>
      <c r="F21752" s="7" t="n">
        <v>6000</v>
      </c>
    </row>
    <row r="21753" spans="1:6">
      <c r="A21753" t="s">
        <v>4</v>
      </c>
      <c r="B21753" s="4" t="s">
        <v>5</v>
      </c>
      <c r="C21753" s="4" t="s">
        <v>13</v>
      </c>
      <c r="D21753" s="4" t="s">
        <v>10</v>
      </c>
      <c r="E21753" s="4" t="s">
        <v>10</v>
      </c>
      <c r="F21753" s="4" t="s">
        <v>10</v>
      </c>
    </row>
    <row r="21754" spans="1:6">
      <c r="A21754" t="n">
        <v>136721</v>
      </c>
      <c r="B21754" s="20" t="n">
        <v>95</v>
      </c>
      <c r="C21754" s="7" t="n">
        <v>5</v>
      </c>
      <c r="D21754" s="7" t="n">
        <v>1</v>
      </c>
      <c r="E21754" s="7" t="n">
        <v>9</v>
      </c>
      <c r="F21754" s="7" t="n">
        <v>6000</v>
      </c>
    </row>
    <row r="21755" spans="1:6">
      <c r="A21755" t="s">
        <v>4</v>
      </c>
      <c r="B21755" s="4" t="s">
        <v>5</v>
      </c>
      <c r="C21755" s="4" t="s">
        <v>13</v>
      </c>
      <c r="D21755" s="4" t="s">
        <v>10</v>
      </c>
      <c r="E21755" s="4" t="s">
        <v>10</v>
      </c>
      <c r="F21755" s="4" t="s">
        <v>10</v>
      </c>
    </row>
    <row r="21756" spans="1:6">
      <c r="A21756" t="n">
        <v>136729</v>
      </c>
      <c r="B21756" s="20" t="n">
        <v>95</v>
      </c>
      <c r="C21756" s="7" t="n">
        <v>5</v>
      </c>
      <c r="D21756" s="7" t="n">
        <v>1</v>
      </c>
      <c r="E21756" s="7" t="n">
        <v>23</v>
      </c>
      <c r="F21756" s="7" t="n">
        <v>6000</v>
      </c>
    </row>
    <row r="21757" spans="1:6">
      <c r="A21757" t="s">
        <v>4</v>
      </c>
      <c r="B21757" s="4" t="s">
        <v>5</v>
      </c>
      <c r="C21757" s="4" t="s">
        <v>13</v>
      </c>
      <c r="D21757" s="4" t="s">
        <v>10</v>
      </c>
      <c r="E21757" s="4" t="s">
        <v>10</v>
      </c>
      <c r="F21757" s="4" t="s">
        <v>10</v>
      </c>
    </row>
    <row r="21758" spans="1:6">
      <c r="A21758" t="n">
        <v>136737</v>
      </c>
      <c r="B21758" s="20" t="n">
        <v>95</v>
      </c>
      <c r="C21758" s="7" t="n">
        <v>5</v>
      </c>
      <c r="D21758" s="7" t="n">
        <v>1</v>
      </c>
      <c r="E21758" s="7" t="n">
        <v>11</v>
      </c>
      <c r="F21758" s="7" t="n">
        <v>6000</v>
      </c>
    </row>
    <row r="21759" spans="1:6">
      <c r="A21759" t="s">
        <v>4</v>
      </c>
      <c r="B21759" s="4" t="s">
        <v>5</v>
      </c>
      <c r="C21759" s="4" t="s">
        <v>13</v>
      </c>
      <c r="D21759" s="4" t="s">
        <v>10</v>
      </c>
      <c r="E21759" s="4" t="s">
        <v>10</v>
      </c>
      <c r="F21759" s="4" t="s">
        <v>10</v>
      </c>
    </row>
    <row r="21760" spans="1:6">
      <c r="A21760" t="n">
        <v>136745</v>
      </c>
      <c r="B21760" s="20" t="n">
        <v>95</v>
      </c>
      <c r="C21760" s="7" t="n">
        <v>5</v>
      </c>
      <c r="D21760" s="7" t="n">
        <v>1</v>
      </c>
      <c r="E21760" s="7" t="n">
        <v>12</v>
      </c>
      <c r="F21760" s="7" t="n">
        <v>4500</v>
      </c>
    </row>
    <row r="21761" spans="1:6">
      <c r="A21761" t="s">
        <v>4</v>
      </c>
      <c r="B21761" s="4" t="s">
        <v>5</v>
      </c>
      <c r="C21761" s="4" t="s">
        <v>13</v>
      </c>
      <c r="D21761" s="4" t="s">
        <v>10</v>
      </c>
      <c r="E21761" s="4" t="s">
        <v>10</v>
      </c>
      <c r="F21761" s="4" t="s">
        <v>10</v>
      </c>
    </row>
    <row r="21762" spans="1:6">
      <c r="A21762" t="n">
        <v>136753</v>
      </c>
      <c r="B21762" s="20" t="n">
        <v>95</v>
      </c>
      <c r="C21762" s="7" t="n">
        <v>5</v>
      </c>
      <c r="D21762" s="7" t="n">
        <v>1</v>
      </c>
      <c r="E21762" s="7" t="n">
        <v>13</v>
      </c>
      <c r="F21762" s="7" t="n">
        <v>4500</v>
      </c>
    </row>
    <row r="21763" spans="1:6">
      <c r="A21763" t="s">
        <v>4</v>
      </c>
      <c r="B21763" s="4" t="s">
        <v>5</v>
      </c>
      <c r="C21763" s="4" t="s">
        <v>13</v>
      </c>
      <c r="D21763" s="4" t="s">
        <v>10</v>
      </c>
      <c r="E21763" s="4" t="s">
        <v>10</v>
      </c>
      <c r="F21763" s="4" t="s">
        <v>10</v>
      </c>
    </row>
    <row r="21764" spans="1:6">
      <c r="A21764" t="n">
        <v>136761</v>
      </c>
      <c r="B21764" s="20" t="n">
        <v>95</v>
      </c>
      <c r="C21764" s="7" t="n">
        <v>5</v>
      </c>
      <c r="D21764" s="7" t="n">
        <v>1</v>
      </c>
      <c r="E21764" s="7" t="n">
        <v>14</v>
      </c>
      <c r="F21764" s="7" t="n">
        <v>4500</v>
      </c>
    </row>
    <row r="21765" spans="1:6">
      <c r="A21765" t="s">
        <v>4</v>
      </c>
      <c r="B21765" s="4" t="s">
        <v>5</v>
      </c>
      <c r="C21765" s="4" t="s">
        <v>13</v>
      </c>
      <c r="D21765" s="4" t="s">
        <v>10</v>
      </c>
      <c r="E21765" s="4" t="s">
        <v>10</v>
      </c>
      <c r="F21765" s="4" t="s">
        <v>10</v>
      </c>
    </row>
    <row r="21766" spans="1:6">
      <c r="A21766" t="n">
        <v>136769</v>
      </c>
      <c r="B21766" s="20" t="n">
        <v>95</v>
      </c>
      <c r="C21766" s="7" t="n">
        <v>5</v>
      </c>
      <c r="D21766" s="7" t="n">
        <v>1</v>
      </c>
      <c r="E21766" s="7" t="n">
        <v>15</v>
      </c>
      <c r="F21766" s="7" t="n">
        <v>4500</v>
      </c>
    </row>
    <row r="21767" spans="1:6">
      <c r="A21767" t="s">
        <v>4</v>
      </c>
      <c r="B21767" s="4" t="s">
        <v>5</v>
      </c>
      <c r="C21767" s="4" t="s">
        <v>13</v>
      </c>
      <c r="D21767" s="4" t="s">
        <v>10</v>
      </c>
      <c r="E21767" s="4" t="s">
        <v>10</v>
      </c>
      <c r="F21767" s="4" t="s">
        <v>10</v>
      </c>
    </row>
    <row r="21768" spans="1:6">
      <c r="A21768" t="n">
        <v>136777</v>
      </c>
      <c r="B21768" s="20" t="n">
        <v>95</v>
      </c>
      <c r="C21768" s="7" t="n">
        <v>5</v>
      </c>
      <c r="D21768" s="7" t="n">
        <v>1</v>
      </c>
      <c r="E21768" s="7" t="n">
        <v>16</v>
      </c>
      <c r="F21768" s="7" t="n">
        <v>4500</v>
      </c>
    </row>
    <row r="21769" spans="1:6">
      <c r="A21769" t="s">
        <v>4</v>
      </c>
      <c r="B21769" s="4" t="s">
        <v>5</v>
      </c>
      <c r="C21769" s="4" t="s">
        <v>13</v>
      </c>
      <c r="D21769" s="4" t="s">
        <v>10</v>
      </c>
      <c r="E21769" s="4" t="s">
        <v>10</v>
      </c>
      <c r="F21769" s="4" t="s">
        <v>10</v>
      </c>
    </row>
    <row r="21770" spans="1:6">
      <c r="A21770" t="n">
        <v>136785</v>
      </c>
      <c r="B21770" s="20" t="n">
        <v>95</v>
      </c>
      <c r="C21770" s="7" t="n">
        <v>5</v>
      </c>
      <c r="D21770" s="7" t="n">
        <v>1</v>
      </c>
      <c r="E21770" s="7" t="n">
        <v>17</v>
      </c>
      <c r="F21770" s="7" t="n">
        <v>4500</v>
      </c>
    </row>
    <row r="21771" spans="1:6">
      <c r="A21771" t="s">
        <v>4</v>
      </c>
      <c r="B21771" s="4" t="s">
        <v>5</v>
      </c>
      <c r="C21771" s="4" t="s">
        <v>13</v>
      </c>
      <c r="D21771" s="4" t="s">
        <v>10</v>
      </c>
      <c r="E21771" s="4" t="s">
        <v>10</v>
      </c>
      <c r="F21771" s="4" t="s">
        <v>10</v>
      </c>
    </row>
    <row r="21772" spans="1:6">
      <c r="A21772" t="n">
        <v>136793</v>
      </c>
      <c r="B21772" s="20" t="n">
        <v>95</v>
      </c>
      <c r="C21772" s="7" t="n">
        <v>5</v>
      </c>
      <c r="D21772" s="7" t="n">
        <v>1</v>
      </c>
      <c r="E21772" s="7" t="n">
        <v>18</v>
      </c>
      <c r="F21772" s="7" t="n">
        <v>4500</v>
      </c>
    </row>
    <row r="21773" spans="1:6">
      <c r="A21773" t="s">
        <v>4</v>
      </c>
      <c r="B21773" s="4" t="s">
        <v>5</v>
      </c>
      <c r="C21773" s="4" t="s">
        <v>13</v>
      </c>
      <c r="D21773" s="4" t="s">
        <v>10</v>
      </c>
      <c r="E21773" s="4" t="s">
        <v>10</v>
      </c>
      <c r="F21773" s="4" t="s">
        <v>10</v>
      </c>
    </row>
    <row r="21774" spans="1:6">
      <c r="A21774" t="n">
        <v>136801</v>
      </c>
      <c r="B21774" s="20" t="n">
        <v>95</v>
      </c>
      <c r="C21774" s="7" t="n">
        <v>5</v>
      </c>
      <c r="D21774" s="7" t="n">
        <v>2</v>
      </c>
      <c r="E21774" s="7" t="n">
        <v>3</v>
      </c>
      <c r="F21774" s="7" t="n">
        <v>6000</v>
      </c>
    </row>
    <row r="21775" spans="1:6">
      <c r="A21775" t="s">
        <v>4</v>
      </c>
      <c r="B21775" s="4" t="s">
        <v>5</v>
      </c>
      <c r="C21775" s="4" t="s">
        <v>13</v>
      </c>
      <c r="D21775" s="4" t="s">
        <v>10</v>
      </c>
      <c r="E21775" s="4" t="s">
        <v>10</v>
      </c>
      <c r="F21775" s="4" t="s">
        <v>10</v>
      </c>
    </row>
    <row r="21776" spans="1:6">
      <c r="A21776" t="n">
        <v>136809</v>
      </c>
      <c r="B21776" s="20" t="n">
        <v>95</v>
      </c>
      <c r="C21776" s="7" t="n">
        <v>5</v>
      </c>
      <c r="D21776" s="7" t="n">
        <v>2</v>
      </c>
      <c r="E21776" s="7" t="n">
        <v>4</v>
      </c>
      <c r="F21776" s="7" t="n">
        <v>6000</v>
      </c>
    </row>
    <row r="21777" spans="1:6">
      <c r="A21777" t="s">
        <v>4</v>
      </c>
      <c r="B21777" s="4" t="s">
        <v>5</v>
      </c>
      <c r="C21777" s="4" t="s">
        <v>13</v>
      </c>
      <c r="D21777" s="4" t="s">
        <v>10</v>
      </c>
      <c r="E21777" s="4" t="s">
        <v>10</v>
      </c>
      <c r="F21777" s="4" t="s">
        <v>10</v>
      </c>
    </row>
    <row r="21778" spans="1:6">
      <c r="A21778" t="n">
        <v>136817</v>
      </c>
      <c r="B21778" s="20" t="n">
        <v>95</v>
      </c>
      <c r="C21778" s="7" t="n">
        <v>5</v>
      </c>
      <c r="D21778" s="7" t="n">
        <v>2</v>
      </c>
      <c r="E21778" s="7" t="n">
        <v>5</v>
      </c>
      <c r="F21778" s="7" t="n">
        <v>6000</v>
      </c>
    </row>
    <row r="21779" spans="1:6">
      <c r="A21779" t="s">
        <v>4</v>
      </c>
      <c r="B21779" s="4" t="s">
        <v>5</v>
      </c>
      <c r="C21779" s="4" t="s">
        <v>13</v>
      </c>
      <c r="D21779" s="4" t="s">
        <v>10</v>
      </c>
      <c r="E21779" s="4" t="s">
        <v>10</v>
      </c>
      <c r="F21779" s="4" t="s">
        <v>10</v>
      </c>
    </row>
    <row r="21780" spans="1:6">
      <c r="A21780" t="n">
        <v>136825</v>
      </c>
      <c r="B21780" s="20" t="n">
        <v>95</v>
      </c>
      <c r="C21780" s="7" t="n">
        <v>5</v>
      </c>
      <c r="D21780" s="7" t="n">
        <v>2</v>
      </c>
      <c r="E21780" s="7" t="n">
        <v>6</v>
      </c>
      <c r="F21780" s="7" t="n">
        <v>6000</v>
      </c>
    </row>
    <row r="21781" spans="1:6">
      <c r="A21781" t="s">
        <v>4</v>
      </c>
      <c r="B21781" s="4" t="s">
        <v>5</v>
      </c>
      <c r="C21781" s="4" t="s">
        <v>13</v>
      </c>
      <c r="D21781" s="4" t="s">
        <v>10</v>
      </c>
      <c r="E21781" s="4" t="s">
        <v>10</v>
      </c>
      <c r="F21781" s="4" t="s">
        <v>10</v>
      </c>
    </row>
    <row r="21782" spans="1:6">
      <c r="A21782" t="n">
        <v>136833</v>
      </c>
      <c r="B21782" s="20" t="n">
        <v>95</v>
      </c>
      <c r="C21782" s="7" t="n">
        <v>5</v>
      </c>
      <c r="D21782" s="7" t="n">
        <v>2</v>
      </c>
      <c r="E21782" s="7" t="n">
        <v>7</v>
      </c>
      <c r="F21782" s="7" t="n">
        <v>6000</v>
      </c>
    </row>
    <row r="21783" spans="1:6">
      <c r="A21783" t="s">
        <v>4</v>
      </c>
      <c r="B21783" s="4" t="s">
        <v>5</v>
      </c>
      <c r="C21783" s="4" t="s">
        <v>13</v>
      </c>
      <c r="D21783" s="4" t="s">
        <v>10</v>
      </c>
      <c r="E21783" s="4" t="s">
        <v>10</v>
      </c>
      <c r="F21783" s="4" t="s">
        <v>10</v>
      </c>
    </row>
    <row r="21784" spans="1:6">
      <c r="A21784" t="n">
        <v>136841</v>
      </c>
      <c r="B21784" s="20" t="n">
        <v>95</v>
      </c>
      <c r="C21784" s="7" t="n">
        <v>5</v>
      </c>
      <c r="D21784" s="7" t="n">
        <v>2</v>
      </c>
      <c r="E21784" s="7" t="n">
        <v>8</v>
      </c>
      <c r="F21784" s="7" t="n">
        <v>6000</v>
      </c>
    </row>
    <row r="21785" spans="1:6">
      <c r="A21785" t="s">
        <v>4</v>
      </c>
      <c r="B21785" s="4" t="s">
        <v>5</v>
      </c>
      <c r="C21785" s="4" t="s">
        <v>13</v>
      </c>
      <c r="D21785" s="4" t="s">
        <v>10</v>
      </c>
      <c r="E21785" s="4" t="s">
        <v>10</v>
      </c>
      <c r="F21785" s="4" t="s">
        <v>10</v>
      </c>
    </row>
    <row r="21786" spans="1:6">
      <c r="A21786" t="n">
        <v>136849</v>
      </c>
      <c r="B21786" s="20" t="n">
        <v>95</v>
      </c>
      <c r="C21786" s="7" t="n">
        <v>5</v>
      </c>
      <c r="D21786" s="7" t="n">
        <v>2</v>
      </c>
      <c r="E21786" s="7" t="n">
        <v>9</v>
      </c>
      <c r="F21786" s="7" t="n">
        <v>6000</v>
      </c>
    </row>
    <row r="21787" spans="1:6">
      <c r="A21787" t="s">
        <v>4</v>
      </c>
      <c r="B21787" s="4" t="s">
        <v>5</v>
      </c>
      <c r="C21787" s="4" t="s">
        <v>13</v>
      </c>
      <c r="D21787" s="4" t="s">
        <v>10</v>
      </c>
      <c r="E21787" s="4" t="s">
        <v>10</v>
      </c>
      <c r="F21787" s="4" t="s">
        <v>10</v>
      </c>
    </row>
    <row r="21788" spans="1:6">
      <c r="A21788" t="n">
        <v>136857</v>
      </c>
      <c r="B21788" s="20" t="n">
        <v>95</v>
      </c>
      <c r="C21788" s="7" t="n">
        <v>5</v>
      </c>
      <c r="D21788" s="7" t="n">
        <v>2</v>
      </c>
      <c r="E21788" s="7" t="n">
        <v>23</v>
      </c>
      <c r="F21788" s="7" t="n">
        <v>6000</v>
      </c>
    </row>
    <row r="21789" spans="1:6">
      <c r="A21789" t="s">
        <v>4</v>
      </c>
      <c r="B21789" s="4" t="s">
        <v>5</v>
      </c>
      <c r="C21789" s="4" t="s">
        <v>13</v>
      </c>
      <c r="D21789" s="4" t="s">
        <v>10</v>
      </c>
      <c r="E21789" s="4" t="s">
        <v>10</v>
      </c>
      <c r="F21789" s="4" t="s">
        <v>10</v>
      </c>
    </row>
    <row r="21790" spans="1:6">
      <c r="A21790" t="n">
        <v>136865</v>
      </c>
      <c r="B21790" s="20" t="n">
        <v>95</v>
      </c>
      <c r="C21790" s="7" t="n">
        <v>5</v>
      </c>
      <c r="D21790" s="7" t="n">
        <v>2</v>
      </c>
      <c r="E21790" s="7" t="n">
        <v>11</v>
      </c>
      <c r="F21790" s="7" t="n">
        <v>6000</v>
      </c>
    </row>
    <row r="21791" spans="1:6">
      <c r="A21791" t="s">
        <v>4</v>
      </c>
      <c r="B21791" s="4" t="s">
        <v>5</v>
      </c>
      <c r="C21791" s="4" t="s">
        <v>13</v>
      </c>
      <c r="D21791" s="4" t="s">
        <v>10</v>
      </c>
      <c r="E21791" s="4" t="s">
        <v>10</v>
      </c>
      <c r="F21791" s="4" t="s">
        <v>10</v>
      </c>
    </row>
    <row r="21792" spans="1:6">
      <c r="A21792" t="n">
        <v>136873</v>
      </c>
      <c r="B21792" s="20" t="n">
        <v>95</v>
      </c>
      <c r="C21792" s="7" t="n">
        <v>5</v>
      </c>
      <c r="D21792" s="7" t="n">
        <v>2</v>
      </c>
      <c r="E21792" s="7" t="n">
        <v>12</v>
      </c>
      <c r="F21792" s="7" t="n">
        <v>4500</v>
      </c>
    </row>
    <row r="21793" spans="1:6">
      <c r="A21793" t="s">
        <v>4</v>
      </c>
      <c r="B21793" s="4" t="s">
        <v>5</v>
      </c>
      <c r="C21793" s="4" t="s">
        <v>13</v>
      </c>
      <c r="D21793" s="4" t="s">
        <v>10</v>
      </c>
      <c r="E21793" s="4" t="s">
        <v>10</v>
      </c>
      <c r="F21793" s="4" t="s">
        <v>10</v>
      </c>
    </row>
    <row r="21794" spans="1:6">
      <c r="A21794" t="n">
        <v>136881</v>
      </c>
      <c r="B21794" s="20" t="n">
        <v>95</v>
      </c>
      <c r="C21794" s="7" t="n">
        <v>5</v>
      </c>
      <c r="D21794" s="7" t="n">
        <v>2</v>
      </c>
      <c r="E21794" s="7" t="n">
        <v>13</v>
      </c>
      <c r="F21794" s="7" t="n">
        <v>4500</v>
      </c>
    </row>
    <row r="21795" spans="1:6">
      <c r="A21795" t="s">
        <v>4</v>
      </c>
      <c r="B21795" s="4" t="s">
        <v>5</v>
      </c>
      <c r="C21795" s="4" t="s">
        <v>13</v>
      </c>
      <c r="D21795" s="4" t="s">
        <v>10</v>
      </c>
      <c r="E21795" s="4" t="s">
        <v>10</v>
      </c>
      <c r="F21795" s="4" t="s">
        <v>10</v>
      </c>
    </row>
    <row r="21796" spans="1:6">
      <c r="A21796" t="n">
        <v>136889</v>
      </c>
      <c r="B21796" s="20" t="n">
        <v>95</v>
      </c>
      <c r="C21796" s="7" t="n">
        <v>5</v>
      </c>
      <c r="D21796" s="7" t="n">
        <v>2</v>
      </c>
      <c r="E21796" s="7" t="n">
        <v>14</v>
      </c>
      <c r="F21796" s="7" t="n">
        <v>4500</v>
      </c>
    </row>
    <row r="21797" spans="1:6">
      <c r="A21797" t="s">
        <v>4</v>
      </c>
      <c r="B21797" s="4" t="s">
        <v>5</v>
      </c>
      <c r="C21797" s="4" t="s">
        <v>13</v>
      </c>
      <c r="D21797" s="4" t="s">
        <v>10</v>
      </c>
      <c r="E21797" s="4" t="s">
        <v>10</v>
      </c>
      <c r="F21797" s="4" t="s">
        <v>10</v>
      </c>
    </row>
    <row r="21798" spans="1:6">
      <c r="A21798" t="n">
        <v>136897</v>
      </c>
      <c r="B21798" s="20" t="n">
        <v>95</v>
      </c>
      <c r="C21798" s="7" t="n">
        <v>5</v>
      </c>
      <c r="D21798" s="7" t="n">
        <v>2</v>
      </c>
      <c r="E21798" s="7" t="n">
        <v>15</v>
      </c>
      <c r="F21798" s="7" t="n">
        <v>4500</v>
      </c>
    </row>
    <row r="21799" spans="1:6">
      <c r="A21799" t="s">
        <v>4</v>
      </c>
      <c r="B21799" s="4" t="s">
        <v>5</v>
      </c>
      <c r="C21799" s="4" t="s">
        <v>13</v>
      </c>
      <c r="D21799" s="4" t="s">
        <v>10</v>
      </c>
      <c r="E21799" s="4" t="s">
        <v>10</v>
      </c>
      <c r="F21799" s="4" t="s">
        <v>10</v>
      </c>
    </row>
    <row r="21800" spans="1:6">
      <c r="A21800" t="n">
        <v>136905</v>
      </c>
      <c r="B21800" s="20" t="n">
        <v>95</v>
      </c>
      <c r="C21800" s="7" t="n">
        <v>5</v>
      </c>
      <c r="D21800" s="7" t="n">
        <v>2</v>
      </c>
      <c r="E21800" s="7" t="n">
        <v>16</v>
      </c>
      <c r="F21800" s="7" t="n">
        <v>4500</v>
      </c>
    </row>
    <row r="21801" spans="1:6">
      <c r="A21801" t="s">
        <v>4</v>
      </c>
      <c r="B21801" s="4" t="s">
        <v>5</v>
      </c>
      <c r="C21801" s="4" t="s">
        <v>13</v>
      </c>
      <c r="D21801" s="4" t="s">
        <v>10</v>
      </c>
      <c r="E21801" s="4" t="s">
        <v>10</v>
      </c>
      <c r="F21801" s="4" t="s">
        <v>10</v>
      </c>
    </row>
    <row r="21802" spans="1:6">
      <c r="A21802" t="n">
        <v>136913</v>
      </c>
      <c r="B21802" s="20" t="n">
        <v>95</v>
      </c>
      <c r="C21802" s="7" t="n">
        <v>5</v>
      </c>
      <c r="D21802" s="7" t="n">
        <v>2</v>
      </c>
      <c r="E21802" s="7" t="n">
        <v>17</v>
      </c>
      <c r="F21802" s="7" t="n">
        <v>4500</v>
      </c>
    </row>
    <row r="21803" spans="1:6">
      <c r="A21803" t="s">
        <v>4</v>
      </c>
      <c r="B21803" s="4" t="s">
        <v>5</v>
      </c>
      <c r="C21803" s="4" t="s">
        <v>13</v>
      </c>
      <c r="D21803" s="4" t="s">
        <v>10</v>
      </c>
      <c r="E21803" s="4" t="s">
        <v>10</v>
      </c>
      <c r="F21803" s="4" t="s">
        <v>10</v>
      </c>
    </row>
    <row r="21804" spans="1:6">
      <c r="A21804" t="n">
        <v>136921</v>
      </c>
      <c r="B21804" s="20" t="n">
        <v>95</v>
      </c>
      <c r="C21804" s="7" t="n">
        <v>5</v>
      </c>
      <c r="D21804" s="7" t="n">
        <v>2</v>
      </c>
      <c r="E21804" s="7" t="n">
        <v>18</v>
      </c>
      <c r="F21804" s="7" t="n">
        <v>4500</v>
      </c>
    </row>
    <row r="21805" spans="1:6">
      <c r="A21805" t="s">
        <v>4</v>
      </c>
      <c r="B21805" s="4" t="s">
        <v>5</v>
      </c>
      <c r="C21805" s="4" t="s">
        <v>13</v>
      </c>
      <c r="D21805" s="4" t="s">
        <v>10</v>
      </c>
      <c r="E21805" s="4" t="s">
        <v>10</v>
      </c>
      <c r="F21805" s="4" t="s">
        <v>10</v>
      </c>
    </row>
    <row r="21806" spans="1:6">
      <c r="A21806" t="n">
        <v>136929</v>
      </c>
      <c r="B21806" s="20" t="n">
        <v>95</v>
      </c>
      <c r="C21806" s="7" t="n">
        <v>5</v>
      </c>
      <c r="D21806" s="7" t="n">
        <v>3</v>
      </c>
      <c r="E21806" s="7" t="n">
        <v>4</v>
      </c>
      <c r="F21806" s="7" t="n">
        <v>6000</v>
      </c>
    </row>
    <row r="21807" spans="1:6">
      <c r="A21807" t="s">
        <v>4</v>
      </c>
      <c r="B21807" s="4" t="s">
        <v>5</v>
      </c>
      <c r="C21807" s="4" t="s">
        <v>13</v>
      </c>
      <c r="D21807" s="4" t="s">
        <v>10</v>
      </c>
      <c r="E21807" s="4" t="s">
        <v>10</v>
      </c>
      <c r="F21807" s="4" t="s">
        <v>10</v>
      </c>
    </row>
    <row r="21808" spans="1:6">
      <c r="A21808" t="n">
        <v>136937</v>
      </c>
      <c r="B21808" s="20" t="n">
        <v>95</v>
      </c>
      <c r="C21808" s="7" t="n">
        <v>5</v>
      </c>
      <c r="D21808" s="7" t="n">
        <v>3</v>
      </c>
      <c r="E21808" s="7" t="n">
        <v>5</v>
      </c>
      <c r="F21808" s="7" t="n">
        <v>6000</v>
      </c>
    </row>
    <row r="21809" spans="1:6">
      <c r="A21809" t="s">
        <v>4</v>
      </c>
      <c r="B21809" s="4" t="s">
        <v>5</v>
      </c>
      <c r="C21809" s="4" t="s">
        <v>13</v>
      </c>
      <c r="D21809" s="4" t="s">
        <v>10</v>
      </c>
      <c r="E21809" s="4" t="s">
        <v>10</v>
      </c>
      <c r="F21809" s="4" t="s">
        <v>10</v>
      </c>
    </row>
    <row r="21810" spans="1:6">
      <c r="A21810" t="n">
        <v>136945</v>
      </c>
      <c r="B21810" s="20" t="n">
        <v>95</v>
      </c>
      <c r="C21810" s="7" t="n">
        <v>5</v>
      </c>
      <c r="D21810" s="7" t="n">
        <v>3</v>
      </c>
      <c r="E21810" s="7" t="n">
        <v>6</v>
      </c>
      <c r="F21810" s="7" t="n">
        <v>6000</v>
      </c>
    </row>
    <row r="21811" spans="1:6">
      <c r="A21811" t="s">
        <v>4</v>
      </c>
      <c r="B21811" s="4" t="s">
        <v>5</v>
      </c>
      <c r="C21811" s="4" t="s">
        <v>13</v>
      </c>
      <c r="D21811" s="4" t="s">
        <v>10</v>
      </c>
      <c r="E21811" s="4" t="s">
        <v>10</v>
      </c>
      <c r="F21811" s="4" t="s">
        <v>10</v>
      </c>
    </row>
    <row r="21812" spans="1:6">
      <c r="A21812" t="n">
        <v>136953</v>
      </c>
      <c r="B21812" s="20" t="n">
        <v>95</v>
      </c>
      <c r="C21812" s="7" t="n">
        <v>5</v>
      </c>
      <c r="D21812" s="7" t="n">
        <v>3</v>
      </c>
      <c r="E21812" s="7" t="n">
        <v>7</v>
      </c>
      <c r="F21812" s="7" t="n">
        <v>6000</v>
      </c>
    </row>
    <row r="21813" spans="1:6">
      <c r="A21813" t="s">
        <v>4</v>
      </c>
      <c r="B21813" s="4" t="s">
        <v>5</v>
      </c>
      <c r="C21813" s="4" t="s">
        <v>13</v>
      </c>
      <c r="D21813" s="4" t="s">
        <v>10</v>
      </c>
      <c r="E21813" s="4" t="s">
        <v>10</v>
      </c>
      <c r="F21813" s="4" t="s">
        <v>10</v>
      </c>
    </row>
    <row r="21814" spans="1:6">
      <c r="A21814" t="n">
        <v>136961</v>
      </c>
      <c r="B21814" s="20" t="n">
        <v>95</v>
      </c>
      <c r="C21814" s="7" t="n">
        <v>5</v>
      </c>
      <c r="D21814" s="7" t="n">
        <v>3</v>
      </c>
      <c r="E21814" s="7" t="n">
        <v>8</v>
      </c>
      <c r="F21814" s="7" t="n">
        <v>6000</v>
      </c>
    </row>
    <row r="21815" spans="1:6">
      <c r="A21815" t="s">
        <v>4</v>
      </c>
      <c r="B21815" s="4" t="s">
        <v>5</v>
      </c>
      <c r="C21815" s="4" t="s">
        <v>13</v>
      </c>
      <c r="D21815" s="4" t="s">
        <v>10</v>
      </c>
      <c r="E21815" s="4" t="s">
        <v>10</v>
      </c>
      <c r="F21815" s="4" t="s">
        <v>10</v>
      </c>
    </row>
    <row r="21816" spans="1:6">
      <c r="A21816" t="n">
        <v>136969</v>
      </c>
      <c r="B21816" s="20" t="n">
        <v>95</v>
      </c>
      <c r="C21816" s="7" t="n">
        <v>5</v>
      </c>
      <c r="D21816" s="7" t="n">
        <v>3</v>
      </c>
      <c r="E21816" s="7" t="n">
        <v>9</v>
      </c>
      <c r="F21816" s="7" t="n">
        <v>6000</v>
      </c>
    </row>
    <row r="21817" spans="1:6">
      <c r="A21817" t="s">
        <v>4</v>
      </c>
      <c r="B21817" s="4" t="s">
        <v>5</v>
      </c>
      <c r="C21817" s="4" t="s">
        <v>13</v>
      </c>
      <c r="D21817" s="4" t="s">
        <v>10</v>
      </c>
      <c r="E21817" s="4" t="s">
        <v>10</v>
      </c>
      <c r="F21817" s="4" t="s">
        <v>10</v>
      </c>
    </row>
    <row r="21818" spans="1:6">
      <c r="A21818" t="n">
        <v>136977</v>
      </c>
      <c r="B21818" s="20" t="n">
        <v>95</v>
      </c>
      <c r="C21818" s="7" t="n">
        <v>5</v>
      </c>
      <c r="D21818" s="7" t="n">
        <v>3</v>
      </c>
      <c r="E21818" s="7" t="n">
        <v>23</v>
      </c>
      <c r="F21818" s="7" t="n">
        <v>6000</v>
      </c>
    </row>
    <row r="21819" spans="1:6">
      <c r="A21819" t="s">
        <v>4</v>
      </c>
      <c r="B21819" s="4" t="s">
        <v>5</v>
      </c>
      <c r="C21819" s="4" t="s">
        <v>13</v>
      </c>
      <c r="D21819" s="4" t="s">
        <v>10</v>
      </c>
      <c r="E21819" s="4" t="s">
        <v>10</v>
      </c>
      <c r="F21819" s="4" t="s">
        <v>10</v>
      </c>
    </row>
    <row r="21820" spans="1:6">
      <c r="A21820" t="n">
        <v>136985</v>
      </c>
      <c r="B21820" s="20" t="n">
        <v>95</v>
      </c>
      <c r="C21820" s="7" t="n">
        <v>5</v>
      </c>
      <c r="D21820" s="7" t="n">
        <v>3</v>
      </c>
      <c r="E21820" s="7" t="n">
        <v>11</v>
      </c>
      <c r="F21820" s="7" t="n">
        <v>6000</v>
      </c>
    </row>
    <row r="21821" spans="1:6">
      <c r="A21821" t="s">
        <v>4</v>
      </c>
      <c r="B21821" s="4" t="s">
        <v>5</v>
      </c>
      <c r="C21821" s="4" t="s">
        <v>13</v>
      </c>
      <c r="D21821" s="4" t="s">
        <v>10</v>
      </c>
      <c r="E21821" s="4" t="s">
        <v>10</v>
      </c>
      <c r="F21821" s="4" t="s">
        <v>10</v>
      </c>
    </row>
    <row r="21822" spans="1:6">
      <c r="A21822" t="n">
        <v>136993</v>
      </c>
      <c r="B21822" s="20" t="n">
        <v>95</v>
      </c>
      <c r="C21822" s="7" t="n">
        <v>5</v>
      </c>
      <c r="D21822" s="7" t="n">
        <v>3</v>
      </c>
      <c r="E21822" s="7" t="n">
        <v>12</v>
      </c>
      <c r="F21822" s="7" t="n">
        <v>4500</v>
      </c>
    </row>
    <row r="21823" spans="1:6">
      <c r="A21823" t="s">
        <v>4</v>
      </c>
      <c r="B21823" s="4" t="s">
        <v>5</v>
      </c>
      <c r="C21823" s="4" t="s">
        <v>13</v>
      </c>
      <c r="D21823" s="4" t="s">
        <v>10</v>
      </c>
      <c r="E21823" s="4" t="s">
        <v>10</v>
      </c>
      <c r="F21823" s="4" t="s">
        <v>10</v>
      </c>
    </row>
    <row r="21824" spans="1:6">
      <c r="A21824" t="n">
        <v>137001</v>
      </c>
      <c r="B21824" s="20" t="n">
        <v>95</v>
      </c>
      <c r="C21824" s="7" t="n">
        <v>5</v>
      </c>
      <c r="D21824" s="7" t="n">
        <v>3</v>
      </c>
      <c r="E21824" s="7" t="n">
        <v>13</v>
      </c>
      <c r="F21824" s="7" t="n">
        <v>4500</v>
      </c>
    </row>
    <row r="21825" spans="1:6">
      <c r="A21825" t="s">
        <v>4</v>
      </c>
      <c r="B21825" s="4" t="s">
        <v>5</v>
      </c>
      <c r="C21825" s="4" t="s">
        <v>13</v>
      </c>
      <c r="D21825" s="4" t="s">
        <v>10</v>
      </c>
      <c r="E21825" s="4" t="s">
        <v>10</v>
      </c>
      <c r="F21825" s="4" t="s">
        <v>10</v>
      </c>
    </row>
    <row r="21826" spans="1:6">
      <c r="A21826" t="n">
        <v>137009</v>
      </c>
      <c r="B21826" s="20" t="n">
        <v>95</v>
      </c>
      <c r="C21826" s="7" t="n">
        <v>5</v>
      </c>
      <c r="D21826" s="7" t="n">
        <v>3</v>
      </c>
      <c r="E21826" s="7" t="n">
        <v>14</v>
      </c>
      <c r="F21826" s="7" t="n">
        <v>4500</v>
      </c>
    </row>
    <row r="21827" spans="1:6">
      <c r="A21827" t="s">
        <v>4</v>
      </c>
      <c r="B21827" s="4" t="s">
        <v>5</v>
      </c>
      <c r="C21827" s="4" t="s">
        <v>13</v>
      </c>
      <c r="D21827" s="4" t="s">
        <v>10</v>
      </c>
      <c r="E21827" s="4" t="s">
        <v>10</v>
      </c>
      <c r="F21827" s="4" t="s">
        <v>10</v>
      </c>
    </row>
    <row r="21828" spans="1:6">
      <c r="A21828" t="n">
        <v>137017</v>
      </c>
      <c r="B21828" s="20" t="n">
        <v>95</v>
      </c>
      <c r="C21828" s="7" t="n">
        <v>5</v>
      </c>
      <c r="D21828" s="7" t="n">
        <v>3</v>
      </c>
      <c r="E21828" s="7" t="n">
        <v>15</v>
      </c>
      <c r="F21828" s="7" t="n">
        <v>4500</v>
      </c>
    </row>
    <row r="21829" spans="1:6">
      <c r="A21829" t="s">
        <v>4</v>
      </c>
      <c r="B21829" s="4" t="s">
        <v>5</v>
      </c>
      <c r="C21829" s="4" t="s">
        <v>13</v>
      </c>
      <c r="D21829" s="4" t="s">
        <v>10</v>
      </c>
      <c r="E21829" s="4" t="s">
        <v>10</v>
      </c>
      <c r="F21829" s="4" t="s">
        <v>10</v>
      </c>
    </row>
    <row r="21830" spans="1:6">
      <c r="A21830" t="n">
        <v>137025</v>
      </c>
      <c r="B21830" s="20" t="n">
        <v>95</v>
      </c>
      <c r="C21830" s="7" t="n">
        <v>5</v>
      </c>
      <c r="D21830" s="7" t="n">
        <v>3</v>
      </c>
      <c r="E21830" s="7" t="n">
        <v>16</v>
      </c>
      <c r="F21830" s="7" t="n">
        <v>4500</v>
      </c>
    </row>
    <row r="21831" spans="1:6">
      <c r="A21831" t="s">
        <v>4</v>
      </c>
      <c r="B21831" s="4" t="s">
        <v>5</v>
      </c>
      <c r="C21831" s="4" t="s">
        <v>13</v>
      </c>
      <c r="D21831" s="4" t="s">
        <v>10</v>
      </c>
      <c r="E21831" s="4" t="s">
        <v>10</v>
      </c>
      <c r="F21831" s="4" t="s">
        <v>10</v>
      </c>
    </row>
    <row r="21832" spans="1:6">
      <c r="A21832" t="n">
        <v>137033</v>
      </c>
      <c r="B21832" s="20" t="n">
        <v>95</v>
      </c>
      <c r="C21832" s="7" t="n">
        <v>5</v>
      </c>
      <c r="D21832" s="7" t="n">
        <v>3</v>
      </c>
      <c r="E21832" s="7" t="n">
        <v>17</v>
      </c>
      <c r="F21832" s="7" t="n">
        <v>4500</v>
      </c>
    </row>
    <row r="21833" spans="1:6">
      <c r="A21833" t="s">
        <v>4</v>
      </c>
      <c r="B21833" s="4" t="s">
        <v>5</v>
      </c>
      <c r="C21833" s="4" t="s">
        <v>13</v>
      </c>
      <c r="D21833" s="4" t="s">
        <v>10</v>
      </c>
      <c r="E21833" s="4" t="s">
        <v>10</v>
      </c>
      <c r="F21833" s="4" t="s">
        <v>10</v>
      </c>
    </row>
    <row r="21834" spans="1:6">
      <c r="A21834" t="n">
        <v>137041</v>
      </c>
      <c r="B21834" s="20" t="n">
        <v>95</v>
      </c>
      <c r="C21834" s="7" t="n">
        <v>5</v>
      </c>
      <c r="D21834" s="7" t="n">
        <v>3</v>
      </c>
      <c r="E21834" s="7" t="n">
        <v>18</v>
      </c>
      <c r="F21834" s="7" t="n">
        <v>4500</v>
      </c>
    </row>
    <row r="21835" spans="1:6">
      <c r="A21835" t="s">
        <v>4</v>
      </c>
      <c r="B21835" s="4" t="s">
        <v>5</v>
      </c>
      <c r="C21835" s="4" t="s">
        <v>13</v>
      </c>
      <c r="D21835" s="4" t="s">
        <v>10</v>
      </c>
      <c r="E21835" s="4" t="s">
        <v>10</v>
      </c>
      <c r="F21835" s="4" t="s">
        <v>10</v>
      </c>
    </row>
    <row r="21836" spans="1:6">
      <c r="A21836" t="n">
        <v>137049</v>
      </c>
      <c r="B21836" s="20" t="n">
        <v>95</v>
      </c>
      <c r="C21836" s="7" t="n">
        <v>5</v>
      </c>
      <c r="D21836" s="7" t="n">
        <v>4</v>
      </c>
      <c r="E21836" s="7" t="n">
        <v>5</v>
      </c>
      <c r="F21836" s="7" t="n">
        <v>6000</v>
      </c>
    </row>
    <row r="21837" spans="1:6">
      <c r="A21837" t="s">
        <v>4</v>
      </c>
      <c r="B21837" s="4" t="s">
        <v>5</v>
      </c>
      <c r="C21837" s="4" t="s">
        <v>13</v>
      </c>
      <c r="D21837" s="4" t="s">
        <v>10</v>
      </c>
      <c r="E21837" s="4" t="s">
        <v>10</v>
      </c>
      <c r="F21837" s="4" t="s">
        <v>10</v>
      </c>
    </row>
    <row r="21838" spans="1:6">
      <c r="A21838" t="n">
        <v>137057</v>
      </c>
      <c r="B21838" s="20" t="n">
        <v>95</v>
      </c>
      <c r="C21838" s="7" t="n">
        <v>5</v>
      </c>
      <c r="D21838" s="7" t="n">
        <v>4</v>
      </c>
      <c r="E21838" s="7" t="n">
        <v>6</v>
      </c>
      <c r="F21838" s="7" t="n">
        <v>6000</v>
      </c>
    </row>
    <row r="21839" spans="1:6">
      <c r="A21839" t="s">
        <v>4</v>
      </c>
      <c r="B21839" s="4" t="s">
        <v>5</v>
      </c>
      <c r="C21839" s="4" t="s">
        <v>13</v>
      </c>
      <c r="D21839" s="4" t="s">
        <v>10</v>
      </c>
      <c r="E21839" s="4" t="s">
        <v>10</v>
      </c>
      <c r="F21839" s="4" t="s">
        <v>10</v>
      </c>
    </row>
    <row r="21840" spans="1:6">
      <c r="A21840" t="n">
        <v>137065</v>
      </c>
      <c r="B21840" s="20" t="n">
        <v>95</v>
      </c>
      <c r="C21840" s="7" t="n">
        <v>5</v>
      </c>
      <c r="D21840" s="7" t="n">
        <v>4</v>
      </c>
      <c r="E21840" s="7" t="n">
        <v>7</v>
      </c>
      <c r="F21840" s="7" t="n">
        <v>6000</v>
      </c>
    </row>
    <row r="21841" spans="1:6">
      <c r="A21841" t="s">
        <v>4</v>
      </c>
      <c r="B21841" s="4" t="s">
        <v>5</v>
      </c>
      <c r="C21841" s="4" t="s">
        <v>13</v>
      </c>
      <c r="D21841" s="4" t="s">
        <v>10</v>
      </c>
      <c r="E21841" s="4" t="s">
        <v>10</v>
      </c>
      <c r="F21841" s="4" t="s">
        <v>10</v>
      </c>
    </row>
    <row r="21842" spans="1:6">
      <c r="A21842" t="n">
        <v>137073</v>
      </c>
      <c r="B21842" s="20" t="n">
        <v>95</v>
      </c>
      <c r="C21842" s="7" t="n">
        <v>5</v>
      </c>
      <c r="D21842" s="7" t="n">
        <v>4</v>
      </c>
      <c r="E21842" s="7" t="n">
        <v>8</v>
      </c>
      <c r="F21842" s="7" t="n">
        <v>6000</v>
      </c>
    </row>
    <row r="21843" spans="1:6">
      <c r="A21843" t="s">
        <v>4</v>
      </c>
      <c r="B21843" s="4" t="s">
        <v>5</v>
      </c>
      <c r="C21843" s="4" t="s">
        <v>13</v>
      </c>
      <c r="D21843" s="4" t="s">
        <v>10</v>
      </c>
      <c r="E21843" s="4" t="s">
        <v>10</v>
      </c>
      <c r="F21843" s="4" t="s">
        <v>10</v>
      </c>
    </row>
    <row r="21844" spans="1:6">
      <c r="A21844" t="n">
        <v>137081</v>
      </c>
      <c r="B21844" s="20" t="n">
        <v>95</v>
      </c>
      <c r="C21844" s="7" t="n">
        <v>5</v>
      </c>
      <c r="D21844" s="7" t="n">
        <v>4</v>
      </c>
      <c r="E21844" s="7" t="n">
        <v>9</v>
      </c>
      <c r="F21844" s="7" t="n">
        <v>6000</v>
      </c>
    </row>
    <row r="21845" spans="1:6">
      <c r="A21845" t="s">
        <v>4</v>
      </c>
      <c r="B21845" s="4" t="s">
        <v>5</v>
      </c>
      <c r="C21845" s="4" t="s">
        <v>13</v>
      </c>
      <c r="D21845" s="4" t="s">
        <v>10</v>
      </c>
      <c r="E21845" s="4" t="s">
        <v>10</v>
      </c>
      <c r="F21845" s="4" t="s">
        <v>10</v>
      </c>
    </row>
    <row r="21846" spans="1:6">
      <c r="A21846" t="n">
        <v>137089</v>
      </c>
      <c r="B21846" s="20" t="n">
        <v>95</v>
      </c>
      <c r="C21846" s="7" t="n">
        <v>5</v>
      </c>
      <c r="D21846" s="7" t="n">
        <v>4</v>
      </c>
      <c r="E21846" s="7" t="n">
        <v>23</v>
      </c>
      <c r="F21846" s="7" t="n">
        <v>6000</v>
      </c>
    </row>
    <row r="21847" spans="1:6">
      <c r="A21847" t="s">
        <v>4</v>
      </c>
      <c r="B21847" s="4" t="s">
        <v>5</v>
      </c>
      <c r="C21847" s="4" t="s">
        <v>13</v>
      </c>
      <c r="D21847" s="4" t="s">
        <v>10</v>
      </c>
      <c r="E21847" s="4" t="s">
        <v>10</v>
      </c>
      <c r="F21847" s="4" t="s">
        <v>10</v>
      </c>
    </row>
    <row r="21848" spans="1:6">
      <c r="A21848" t="n">
        <v>137097</v>
      </c>
      <c r="B21848" s="20" t="n">
        <v>95</v>
      </c>
      <c r="C21848" s="7" t="n">
        <v>5</v>
      </c>
      <c r="D21848" s="7" t="n">
        <v>4</v>
      </c>
      <c r="E21848" s="7" t="n">
        <v>11</v>
      </c>
      <c r="F21848" s="7" t="n">
        <v>6000</v>
      </c>
    </row>
    <row r="21849" spans="1:6">
      <c r="A21849" t="s">
        <v>4</v>
      </c>
      <c r="B21849" s="4" t="s">
        <v>5</v>
      </c>
      <c r="C21849" s="4" t="s">
        <v>13</v>
      </c>
      <c r="D21849" s="4" t="s">
        <v>10</v>
      </c>
      <c r="E21849" s="4" t="s">
        <v>10</v>
      </c>
      <c r="F21849" s="4" t="s">
        <v>10</v>
      </c>
    </row>
    <row r="21850" spans="1:6">
      <c r="A21850" t="n">
        <v>137105</v>
      </c>
      <c r="B21850" s="20" t="n">
        <v>95</v>
      </c>
      <c r="C21850" s="7" t="n">
        <v>5</v>
      </c>
      <c r="D21850" s="7" t="n">
        <v>4</v>
      </c>
      <c r="E21850" s="7" t="n">
        <v>12</v>
      </c>
      <c r="F21850" s="7" t="n">
        <v>4500</v>
      </c>
    </row>
    <row r="21851" spans="1:6">
      <c r="A21851" t="s">
        <v>4</v>
      </c>
      <c r="B21851" s="4" t="s">
        <v>5</v>
      </c>
      <c r="C21851" s="4" t="s">
        <v>13</v>
      </c>
      <c r="D21851" s="4" t="s">
        <v>10</v>
      </c>
      <c r="E21851" s="4" t="s">
        <v>10</v>
      </c>
      <c r="F21851" s="4" t="s">
        <v>10</v>
      </c>
    </row>
    <row r="21852" spans="1:6">
      <c r="A21852" t="n">
        <v>137113</v>
      </c>
      <c r="B21852" s="20" t="n">
        <v>95</v>
      </c>
      <c r="C21852" s="7" t="n">
        <v>5</v>
      </c>
      <c r="D21852" s="7" t="n">
        <v>4</v>
      </c>
      <c r="E21852" s="7" t="n">
        <v>13</v>
      </c>
      <c r="F21852" s="7" t="n">
        <v>4500</v>
      </c>
    </row>
    <row r="21853" spans="1:6">
      <c r="A21853" t="s">
        <v>4</v>
      </c>
      <c r="B21853" s="4" t="s">
        <v>5</v>
      </c>
      <c r="C21853" s="4" t="s">
        <v>13</v>
      </c>
      <c r="D21853" s="4" t="s">
        <v>10</v>
      </c>
      <c r="E21853" s="4" t="s">
        <v>10</v>
      </c>
      <c r="F21853" s="4" t="s">
        <v>10</v>
      </c>
    </row>
    <row r="21854" spans="1:6">
      <c r="A21854" t="n">
        <v>137121</v>
      </c>
      <c r="B21854" s="20" t="n">
        <v>95</v>
      </c>
      <c r="C21854" s="7" t="n">
        <v>5</v>
      </c>
      <c r="D21854" s="7" t="n">
        <v>4</v>
      </c>
      <c r="E21854" s="7" t="n">
        <v>14</v>
      </c>
      <c r="F21854" s="7" t="n">
        <v>4500</v>
      </c>
    </row>
    <row r="21855" spans="1:6">
      <c r="A21855" t="s">
        <v>4</v>
      </c>
      <c r="B21855" s="4" t="s">
        <v>5</v>
      </c>
      <c r="C21855" s="4" t="s">
        <v>13</v>
      </c>
      <c r="D21855" s="4" t="s">
        <v>10</v>
      </c>
      <c r="E21855" s="4" t="s">
        <v>10</v>
      </c>
      <c r="F21855" s="4" t="s">
        <v>10</v>
      </c>
    </row>
    <row r="21856" spans="1:6">
      <c r="A21856" t="n">
        <v>137129</v>
      </c>
      <c r="B21856" s="20" t="n">
        <v>95</v>
      </c>
      <c r="C21856" s="7" t="n">
        <v>5</v>
      </c>
      <c r="D21856" s="7" t="n">
        <v>4</v>
      </c>
      <c r="E21856" s="7" t="n">
        <v>15</v>
      </c>
      <c r="F21856" s="7" t="n">
        <v>4500</v>
      </c>
    </row>
    <row r="21857" spans="1:6">
      <c r="A21857" t="s">
        <v>4</v>
      </c>
      <c r="B21857" s="4" t="s">
        <v>5</v>
      </c>
      <c r="C21857" s="4" t="s">
        <v>13</v>
      </c>
      <c r="D21857" s="4" t="s">
        <v>10</v>
      </c>
      <c r="E21857" s="4" t="s">
        <v>10</v>
      </c>
      <c r="F21857" s="4" t="s">
        <v>10</v>
      </c>
    </row>
    <row r="21858" spans="1:6">
      <c r="A21858" t="n">
        <v>137137</v>
      </c>
      <c r="B21858" s="20" t="n">
        <v>95</v>
      </c>
      <c r="C21858" s="7" t="n">
        <v>5</v>
      </c>
      <c r="D21858" s="7" t="n">
        <v>4</v>
      </c>
      <c r="E21858" s="7" t="n">
        <v>16</v>
      </c>
      <c r="F21858" s="7" t="n">
        <v>4500</v>
      </c>
    </row>
    <row r="21859" spans="1:6">
      <c r="A21859" t="s">
        <v>4</v>
      </c>
      <c r="B21859" s="4" t="s">
        <v>5</v>
      </c>
      <c r="C21859" s="4" t="s">
        <v>13</v>
      </c>
      <c r="D21859" s="4" t="s">
        <v>10</v>
      </c>
      <c r="E21859" s="4" t="s">
        <v>10</v>
      </c>
      <c r="F21859" s="4" t="s">
        <v>10</v>
      </c>
    </row>
    <row r="21860" spans="1:6">
      <c r="A21860" t="n">
        <v>137145</v>
      </c>
      <c r="B21860" s="20" t="n">
        <v>95</v>
      </c>
      <c r="C21860" s="7" t="n">
        <v>5</v>
      </c>
      <c r="D21860" s="7" t="n">
        <v>4</v>
      </c>
      <c r="E21860" s="7" t="n">
        <v>17</v>
      </c>
      <c r="F21860" s="7" t="n">
        <v>4500</v>
      </c>
    </row>
    <row r="21861" spans="1:6">
      <c r="A21861" t="s">
        <v>4</v>
      </c>
      <c r="B21861" s="4" t="s">
        <v>5</v>
      </c>
      <c r="C21861" s="4" t="s">
        <v>13</v>
      </c>
      <c r="D21861" s="4" t="s">
        <v>10</v>
      </c>
      <c r="E21861" s="4" t="s">
        <v>10</v>
      </c>
      <c r="F21861" s="4" t="s">
        <v>10</v>
      </c>
    </row>
    <row r="21862" spans="1:6">
      <c r="A21862" t="n">
        <v>137153</v>
      </c>
      <c r="B21862" s="20" t="n">
        <v>95</v>
      </c>
      <c r="C21862" s="7" t="n">
        <v>5</v>
      </c>
      <c r="D21862" s="7" t="n">
        <v>4</v>
      </c>
      <c r="E21862" s="7" t="n">
        <v>18</v>
      </c>
      <c r="F21862" s="7" t="n">
        <v>4500</v>
      </c>
    </row>
    <row r="21863" spans="1:6">
      <c r="A21863" t="s">
        <v>4</v>
      </c>
      <c r="B21863" s="4" t="s">
        <v>5</v>
      </c>
      <c r="C21863" s="4" t="s">
        <v>13</v>
      </c>
      <c r="D21863" s="4" t="s">
        <v>10</v>
      </c>
      <c r="E21863" s="4" t="s">
        <v>10</v>
      </c>
      <c r="F21863" s="4" t="s">
        <v>10</v>
      </c>
    </row>
    <row r="21864" spans="1:6">
      <c r="A21864" t="n">
        <v>137161</v>
      </c>
      <c r="B21864" s="20" t="n">
        <v>95</v>
      </c>
      <c r="C21864" s="7" t="n">
        <v>5</v>
      </c>
      <c r="D21864" s="7" t="n">
        <v>5</v>
      </c>
      <c r="E21864" s="7" t="n">
        <v>6</v>
      </c>
      <c r="F21864" s="7" t="n">
        <v>6000</v>
      </c>
    </row>
    <row r="21865" spans="1:6">
      <c r="A21865" t="s">
        <v>4</v>
      </c>
      <c r="B21865" s="4" t="s">
        <v>5</v>
      </c>
      <c r="C21865" s="4" t="s">
        <v>13</v>
      </c>
      <c r="D21865" s="4" t="s">
        <v>10</v>
      </c>
      <c r="E21865" s="4" t="s">
        <v>10</v>
      </c>
      <c r="F21865" s="4" t="s">
        <v>10</v>
      </c>
    </row>
    <row r="21866" spans="1:6">
      <c r="A21866" t="n">
        <v>137169</v>
      </c>
      <c r="B21866" s="20" t="n">
        <v>95</v>
      </c>
      <c r="C21866" s="7" t="n">
        <v>5</v>
      </c>
      <c r="D21866" s="7" t="n">
        <v>5</v>
      </c>
      <c r="E21866" s="7" t="n">
        <v>7</v>
      </c>
      <c r="F21866" s="7" t="n">
        <v>6000</v>
      </c>
    </row>
    <row r="21867" spans="1:6">
      <c r="A21867" t="s">
        <v>4</v>
      </c>
      <c r="B21867" s="4" t="s">
        <v>5</v>
      </c>
      <c r="C21867" s="4" t="s">
        <v>13</v>
      </c>
      <c r="D21867" s="4" t="s">
        <v>10</v>
      </c>
      <c r="E21867" s="4" t="s">
        <v>10</v>
      </c>
      <c r="F21867" s="4" t="s">
        <v>10</v>
      </c>
    </row>
    <row r="21868" spans="1:6">
      <c r="A21868" t="n">
        <v>137177</v>
      </c>
      <c r="B21868" s="20" t="n">
        <v>95</v>
      </c>
      <c r="C21868" s="7" t="n">
        <v>5</v>
      </c>
      <c r="D21868" s="7" t="n">
        <v>5</v>
      </c>
      <c r="E21868" s="7" t="n">
        <v>8</v>
      </c>
      <c r="F21868" s="7" t="n">
        <v>6000</v>
      </c>
    </row>
    <row r="21869" spans="1:6">
      <c r="A21869" t="s">
        <v>4</v>
      </c>
      <c r="B21869" s="4" t="s">
        <v>5</v>
      </c>
      <c r="C21869" s="4" t="s">
        <v>13</v>
      </c>
      <c r="D21869" s="4" t="s">
        <v>10</v>
      </c>
      <c r="E21869" s="4" t="s">
        <v>10</v>
      </c>
      <c r="F21869" s="4" t="s">
        <v>10</v>
      </c>
    </row>
    <row r="21870" spans="1:6">
      <c r="A21870" t="n">
        <v>137185</v>
      </c>
      <c r="B21870" s="20" t="n">
        <v>95</v>
      </c>
      <c r="C21870" s="7" t="n">
        <v>5</v>
      </c>
      <c r="D21870" s="7" t="n">
        <v>5</v>
      </c>
      <c r="E21870" s="7" t="n">
        <v>9</v>
      </c>
      <c r="F21870" s="7" t="n">
        <v>6000</v>
      </c>
    </row>
    <row r="21871" spans="1:6">
      <c r="A21871" t="s">
        <v>4</v>
      </c>
      <c r="B21871" s="4" t="s">
        <v>5</v>
      </c>
      <c r="C21871" s="4" t="s">
        <v>13</v>
      </c>
      <c r="D21871" s="4" t="s">
        <v>10</v>
      </c>
      <c r="E21871" s="4" t="s">
        <v>10</v>
      </c>
      <c r="F21871" s="4" t="s">
        <v>10</v>
      </c>
    </row>
    <row r="21872" spans="1:6">
      <c r="A21872" t="n">
        <v>137193</v>
      </c>
      <c r="B21872" s="20" t="n">
        <v>95</v>
      </c>
      <c r="C21872" s="7" t="n">
        <v>5</v>
      </c>
      <c r="D21872" s="7" t="n">
        <v>5</v>
      </c>
      <c r="E21872" s="7" t="n">
        <v>23</v>
      </c>
      <c r="F21872" s="7" t="n">
        <v>6000</v>
      </c>
    </row>
    <row r="21873" spans="1:6">
      <c r="A21873" t="s">
        <v>4</v>
      </c>
      <c r="B21873" s="4" t="s">
        <v>5</v>
      </c>
      <c r="C21873" s="4" t="s">
        <v>13</v>
      </c>
      <c r="D21873" s="4" t="s">
        <v>10</v>
      </c>
      <c r="E21873" s="4" t="s">
        <v>10</v>
      </c>
      <c r="F21873" s="4" t="s">
        <v>10</v>
      </c>
    </row>
    <row r="21874" spans="1:6">
      <c r="A21874" t="n">
        <v>137201</v>
      </c>
      <c r="B21874" s="20" t="n">
        <v>95</v>
      </c>
      <c r="C21874" s="7" t="n">
        <v>5</v>
      </c>
      <c r="D21874" s="7" t="n">
        <v>5</v>
      </c>
      <c r="E21874" s="7" t="n">
        <v>11</v>
      </c>
      <c r="F21874" s="7" t="n">
        <v>6000</v>
      </c>
    </row>
    <row r="21875" spans="1:6">
      <c r="A21875" t="s">
        <v>4</v>
      </c>
      <c r="B21875" s="4" t="s">
        <v>5</v>
      </c>
      <c r="C21875" s="4" t="s">
        <v>13</v>
      </c>
      <c r="D21875" s="4" t="s">
        <v>10</v>
      </c>
      <c r="E21875" s="4" t="s">
        <v>10</v>
      </c>
      <c r="F21875" s="4" t="s">
        <v>10</v>
      </c>
    </row>
    <row r="21876" spans="1:6">
      <c r="A21876" t="n">
        <v>137209</v>
      </c>
      <c r="B21876" s="20" t="n">
        <v>95</v>
      </c>
      <c r="C21876" s="7" t="n">
        <v>5</v>
      </c>
      <c r="D21876" s="7" t="n">
        <v>5</v>
      </c>
      <c r="E21876" s="7" t="n">
        <v>12</v>
      </c>
      <c r="F21876" s="7" t="n">
        <v>4500</v>
      </c>
    </row>
    <row r="21877" spans="1:6">
      <c r="A21877" t="s">
        <v>4</v>
      </c>
      <c r="B21877" s="4" t="s">
        <v>5</v>
      </c>
      <c r="C21877" s="4" t="s">
        <v>13</v>
      </c>
      <c r="D21877" s="4" t="s">
        <v>10</v>
      </c>
      <c r="E21877" s="4" t="s">
        <v>10</v>
      </c>
      <c r="F21877" s="4" t="s">
        <v>10</v>
      </c>
    </row>
    <row r="21878" spans="1:6">
      <c r="A21878" t="n">
        <v>137217</v>
      </c>
      <c r="B21878" s="20" t="n">
        <v>95</v>
      </c>
      <c r="C21878" s="7" t="n">
        <v>5</v>
      </c>
      <c r="D21878" s="7" t="n">
        <v>5</v>
      </c>
      <c r="E21878" s="7" t="n">
        <v>13</v>
      </c>
      <c r="F21878" s="7" t="n">
        <v>4500</v>
      </c>
    </row>
    <row r="21879" spans="1:6">
      <c r="A21879" t="s">
        <v>4</v>
      </c>
      <c r="B21879" s="4" t="s">
        <v>5</v>
      </c>
      <c r="C21879" s="4" t="s">
        <v>13</v>
      </c>
      <c r="D21879" s="4" t="s">
        <v>10</v>
      </c>
      <c r="E21879" s="4" t="s">
        <v>10</v>
      </c>
      <c r="F21879" s="4" t="s">
        <v>10</v>
      </c>
    </row>
    <row r="21880" spans="1:6">
      <c r="A21880" t="n">
        <v>137225</v>
      </c>
      <c r="B21880" s="20" t="n">
        <v>95</v>
      </c>
      <c r="C21880" s="7" t="n">
        <v>5</v>
      </c>
      <c r="D21880" s="7" t="n">
        <v>5</v>
      </c>
      <c r="E21880" s="7" t="n">
        <v>14</v>
      </c>
      <c r="F21880" s="7" t="n">
        <v>4500</v>
      </c>
    </row>
    <row r="21881" spans="1:6">
      <c r="A21881" t="s">
        <v>4</v>
      </c>
      <c r="B21881" s="4" t="s">
        <v>5</v>
      </c>
      <c r="C21881" s="4" t="s">
        <v>13</v>
      </c>
      <c r="D21881" s="4" t="s">
        <v>10</v>
      </c>
      <c r="E21881" s="4" t="s">
        <v>10</v>
      </c>
      <c r="F21881" s="4" t="s">
        <v>10</v>
      </c>
    </row>
    <row r="21882" spans="1:6">
      <c r="A21882" t="n">
        <v>137233</v>
      </c>
      <c r="B21882" s="20" t="n">
        <v>95</v>
      </c>
      <c r="C21882" s="7" t="n">
        <v>5</v>
      </c>
      <c r="D21882" s="7" t="n">
        <v>5</v>
      </c>
      <c r="E21882" s="7" t="n">
        <v>15</v>
      </c>
      <c r="F21882" s="7" t="n">
        <v>4500</v>
      </c>
    </row>
    <row r="21883" spans="1:6">
      <c r="A21883" t="s">
        <v>4</v>
      </c>
      <c r="B21883" s="4" t="s">
        <v>5</v>
      </c>
      <c r="C21883" s="4" t="s">
        <v>13</v>
      </c>
      <c r="D21883" s="4" t="s">
        <v>10</v>
      </c>
      <c r="E21883" s="4" t="s">
        <v>10</v>
      </c>
      <c r="F21883" s="4" t="s">
        <v>10</v>
      </c>
    </row>
    <row r="21884" spans="1:6">
      <c r="A21884" t="n">
        <v>137241</v>
      </c>
      <c r="B21884" s="20" t="n">
        <v>95</v>
      </c>
      <c r="C21884" s="7" t="n">
        <v>5</v>
      </c>
      <c r="D21884" s="7" t="n">
        <v>5</v>
      </c>
      <c r="E21884" s="7" t="n">
        <v>16</v>
      </c>
      <c r="F21884" s="7" t="n">
        <v>4500</v>
      </c>
    </row>
    <row r="21885" spans="1:6">
      <c r="A21885" t="s">
        <v>4</v>
      </c>
      <c r="B21885" s="4" t="s">
        <v>5</v>
      </c>
      <c r="C21885" s="4" t="s">
        <v>13</v>
      </c>
      <c r="D21885" s="4" t="s">
        <v>10</v>
      </c>
      <c r="E21885" s="4" t="s">
        <v>10</v>
      </c>
      <c r="F21885" s="4" t="s">
        <v>10</v>
      </c>
    </row>
    <row r="21886" spans="1:6">
      <c r="A21886" t="n">
        <v>137249</v>
      </c>
      <c r="B21886" s="20" t="n">
        <v>95</v>
      </c>
      <c r="C21886" s="7" t="n">
        <v>5</v>
      </c>
      <c r="D21886" s="7" t="n">
        <v>5</v>
      </c>
      <c r="E21886" s="7" t="n">
        <v>17</v>
      </c>
      <c r="F21886" s="7" t="n">
        <v>4500</v>
      </c>
    </row>
    <row r="21887" spans="1:6">
      <c r="A21887" t="s">
        <v>4</v>
      </c>
      <c r="B21887" s="4" t="s">
        <v>5</v>
      </c>
      <c r="C21887" s="4" t="s">
        <v>13</v>
      </c>
      <c r="D21887" s="4" t="s">
        <v>10</v>
      </c>
      <c r="E21887" s="4" t="s">
        <v>10</v>
      </c>
      <c r="F21887" s="4" t="s">
        <v>10</v>
      </c>
    </row>
    <row r="21888" spans="1:6">
      <c r="A21888" t="n">
        <v>137257</v>
      </c>
      <c r="B21888" s="20" t="n">
        <v>95</v>
      </c>
      <c r="C21888" s="7" t="n">
        <v>5</v>
      </c>
      <c r="D21888" s="7" t="n">
        <v>5</v>
      </c>
      <c r="E21888" s="7" t="n">
        <v>18</v>
      </c>
      <c r="F21888" s="7" t="n">
        <v>4500</v>
      </c>
    </row>
    <row r="21889" spans="1:6">
      <c r="A21889" t="s">
        <v>4</v>
      </c>
      <c r="B21889" s="4" t="s">
        <v>5</v>
      </c>
      <c r="C21889" s="4" t="s">
        <v>13</v>
      </c>
      <c r="D21889" s="4" t="s">
        <v>10</v>
      </c>
      <c r="E21889" s="4" t="s">
        <v>10</v>
      </c>
      <c r="F21889" s="4" t="s">
        <v>10</v>
      </c>
    </row>
    <row r="21890" spans="1:6">
      <c r="A21890" t="n">
        <v>137265</v>
      </c>
      <c r="B21890" s="20" t="n">
        <v>95</v>
      </c>
      <c r="C21890" s="7" t="n">
        <v>5</v>
      </c>
      <c r="D21890" s="7" t="n">
        <v>6</v>
      </c>
      <c r="E21890" s="7" t="n">
        <v>7</v>
      </c>
      <c r="F21890" s="7" t="n">
        <v>6000</v>
      </c>
    </row>
    <row r="21891" spans="1:6">
      <c r="A21891" t="s">
        <v>4</v>
      </c>
      <c r="B21891" s="4" t="s">
        <v>5</v>
      </c>
      <c r="C21891" s="4" t="s">
        <v>13</v>
      </c>
      <c r="D21891" s="4" t="s">
        <v>10</v>
      </c>
      <c r="E21891" s="4" t="s">
        <v>10</v>
      </c>
      <c r="F21891" s="4" t="s">
        <v>10</v>
      </c>
    </row>
    <row r="21892" spans="1:6">
      <c r="A21892" t="n">
        <v>137273</v>
      </c>
      <c r="B21892" s="20" t="n">
        <v>95</v>
      </c>
      <c r="C21892" s="7" t="n">
        <v>5</v>
      </c>
      <c r="D21892" s="7" t="n">
        <v>6</v>
      </c>
      <c r="E21892" s="7" t="n">
        <v>8</v>
      </c>
      <c r="F21892" s="7" t="n">
        <v>6000</v>
      </c>
    </row>
    <row r="21893" spans="1:6">
      <c r="A21893" t="s">
        <v>4</v>
      </c>
      <c r="B21893" s="4" t="s">
        <v>5</v>
      </c>
      <c r="C21893" s="4" t="s">
        <v>13</v>
      </c>
      <c r="D21893" s="4" t="s">
        <v>10</v>
      </c>
      <c r="E21893" s="4" t="s">
        <v>10</v>
      </c>
      <c r="F21893" s="4" t="s">
        <v>10</v>
      </c>
    </row>
    <row r="21894" spans="1:6">
      <c r="A21894" t="n">
        <v>137281</v>
      </c>
      <c r="B21894" s="20" t="n">
        <v>95</v>
      </c>
      <c r="C21894" s="7" t="n">
        <v>5</v>
      </c>
      <c r="D21894" s="7" t="n">
        <v>6</v>
      </c>
      <c r="E21894" s="7" t="n">
        <v>9</v>
      </c>
      <c r="F21894" s="7" t="n">
        <v>6000</v>
      </c>
    </row>
    <row r="21895" spans="1:6">
      <c r="A21895" t="s">
        <v>4</v>
      </c>
      <c r="B21895" s="4" t="s">
        <v>5</v>
      </c>
      <c r="C21895" s="4" t="s">
        <v>13</v>
      </c>
      <c r="D21895" s="4" t="s">
        <v>10</v>
      </c>
      <c r="E21895" s="4" t="s">
        <v>10</v>
      </c>
      <c r="F21895" s="4" t="s">
        <v>10</v>
      </c>
    </row>
    <row r="21896" spans="1:6">
      <c r="A21896" t="n">
        <v>137289</v>
      </c>
      <c r="B21896" s="20" t="n">
        <v>95</v>
      </c>
      <c r="C21896" s="7" t="n">
        <v>5</v>
      </c>
      <c r="D21896" s="7" t="n">
        <v>6</v>
      </c>
      <c r="E21896" s="7" t="n">
        <v>23</v>
      </c>
      <c r="F21896" s="7" t="n">
        <v>6000</v>
      </c>
    </row>
    <row r="21897" spans="1:6">
      <c r="A21897" t="s">
        <v>4</v>
      </c>
      <c r="B21897" s="4" t="s">
        <v>5</v>
      </c>
      <c r="C21897" s="4" t="s">
        <v>13</v>
      </c>
      <c r="D21897" s="4" t="s">
        <v>10</v>
      </c>
      <c r="E21897" s="4" t="s">
        <v>10</v>
      </c>
      <c r="F21897" s="4" t="s">
        <v>10</v>
      </c>
    </row>
    <row r="21898" spans="1:6">
      <c r="A21898" t="n">
        <v>137297</v>
      </c>
      <c r="B21898" s="20" t="n">
        <v>95</v>
      </c>
      <c r="C21898" s="7" t="n">
        <v>5</v>
      </c>
      <c r="D21898" s="7" t="n">
        <v>6</v>
      </c>
      <c r="E21898" s="7" t="n">
        <v>11</v>
      </c>
      <c r="F21898" s="7" t="n">
        <v>6000</v>
      </c>
    </row>
    <row r="21899" spans="1:6">
      <c r="A21899" t="s">
        <v>4</v>
      </c>
      <c r="B21899" s="4" t="s">
        <v>5</v>
      </c>
      <c r="C21899" s="4" t="s">
        <v>13</v>
      </c>
      <c r="D21899" s="4" t="s">
        <v>10</v>
      </c>
      <c r="E21899" s="4" t="s">
        <v>10</v>
      </c>
      <c r="F21899" s="4" t="s">
        <v>10</v>
      </c>
    </row>
    <row r="21900" spans="1:6">
      <c r="A21900" t="n">
        <v>137305</v>
      </c>
      <c r="B21900" s="20" t="n">
        <v>95</v>
      </c>
      <c r="C21900" s="7" t="n">
        <v>5</v>
      </c>
      <c r="D21900" s="7" t="n">
        <v>6</v>
      </c>
      <c r="E21900" s="7" t="n">
        <v>12</v>
      </c>
      <c r="F21900" s="7" t="n">
        <v>4500</v>
      </c>
    </row>
    <row r="21901" spans="1:6">
      <c r="A21901" t="s">
        <v>4</v>
      </c>
      <c r="B21901" s="4" t="s">
        <v>5</v>
      </c>
      <c r="C21901" s="4" t="s">
        <v>13</v>
      </c>
      <c r="D21901" s="4" t="s">
        <v>10</v>
      </c>
      <c r="E21901" s="4" t="s">
        <v>10</v>
      </c>
      <c r="F21901" s="4" t="s">
        <v>10</v>
      </c>
    </row>
    <row r="21902" spans="1:6">
      <c r="A21902" t="n">
        <v>137313</v>
      </c>
      <c r="B21902" s="20" t="n">
        <v>95</v>
      </c>
      <c r="C21902" s="7" t="n">
        <v>5</v>
      </c>
      <c r="D21902" s="7" t="n">
        <v>6</v>
      </c>
      <c r="E21902" s="7" t="n">
        <v>13</v>
      </c>
      <c r="F21902" s="7" t="n">
        <v>4500</v>
      </c>
    </row>
    <row r="21903" spans="1:6">
      <c r="A21903" t="s">
        <v>4</v>
      </c>
      <c r="B21903" s="4" t="s">
        <v>5</v>
      </c>
      <c r="C21903" s="4" t="s">
        <v>13</v>
      </c>
      <c r="D21903" s="4" t="s">
        <v>10</v>
      </c>
      <c r="E21903" s="4" t="s">
        <v>10</v>
      </c>
      <c r="F21903" s="4" t="s">
        <v>10</v>
      </c>
    </row>
    <row r="21904" spans="1:6">
      <c r="A21904" t="n">
        <v>137321</v>
      </c>
      <c r="B21904" s="20" t="n">
        <v>95</v>
      </c>
      <c r="C21904" s="7" t="n">
        <v>5</v>
      </c>
      <c r="D21904" s="7" t="n">
        <v>6</v>
      </c>
      <c r="E21904" s="7" t="n">
        <v>14</v>
      </c>
      <c r="F21904" s="7" t="n">
        <v>4500</v>
      </c>
    </row>
    <row r="21905" spans="1:6">
      <c r="A21905" t="s">
        <v>4</v>
      </c>
      <c r="B21905" s="4" t="s">
        <v>5</v>
      </c>
      <c r="C21905" s="4" t="s">
        <v>13</v>
      </c>
      <c r="D21905" s="4" t="s">
        <v>10</v>
      </c>
      <c r="E21905" s="4" t="s">
        <v>10</v>
      </c>
      <c r="F21905" s="4" t="s">
        <v>10</v>
      </c>
    </row>
    <row r="21906" spans="1:6">
      <c r="A21906" t="n">
        <v>137329</v>
      </c>
      <c r="B21906" s="20" t="n">
        <v>95</v>
      </c>
      <c r="C21906" s="7" t="n">
        <v>5</v>
      </c>
      <c r="D21906" s="7" t="n">
        <v>6</v>
      </c>
      <c r="E21906" s="7" t="n">
        <v>15</v>
      </c>
      <c r="F21906" s="7" t="n">
        <v>4500</v>
      </c>
    </row>
    <row r="21907" spans="1:6">
      <c r="A21907" t="s">
        <v>4</v>
      </c>
      <c r="B21907" s="4" t="s">
        <v>5</v>
      </c>
      <c r="C21907" s="4" t="s">
        <v>13</v>
      </c>
      <c r="D21907" s="4" t="s">
        <v>10</v>
      </c>
      <c r="E21907" s="4" t="s">
        <v>10</v>
      </c>
      <c r="F21907" s="4" t="s">
        <v>10</v>
      </c>
    </row>
    <row r="21908" spans="1:6">
      <c r="A21908" t="n">
        <v>137337</v>
      </c>
      <c r="B21908" s="20" t="n">
        <v>95</v>
      </c>
      <c r="C21908" s="7" t="n">
        <v>5</v>
      </c>
      <c r="D21908" s="7" t="n">
        <v>6</v>
      </c>
      <c r="E21908" s="7" t="n">
        <v>16</v>
      </c>
      <c r="F21908" s="7" t="n">
        <v>4500</v>
      </c>
    </row>
    <row r="21909" spans="1:6">
      <c r="A21909" t="s">
        <v>4</v>
      </c>
      <c r="B21909" s="4" t="s">
        <v>5</v>
      </c>
      <c r="C21909" s="4" t="s">
        <v>13</v>
      </c>
      <c r="D21909" s="4" t="s">
        <v>10</v>
      </c>
      <c r="E21909" s="4" t="s">
        <v>10</v>
      </c>
      <c r="F21909" s="4" t="s">
        <v>10</v>
      </c>
    </row>
    <row r="21910" spans="1:6">
      <c r="A21910" t="n">
        <v>137345</v>
      </c>
      <c r="B21910" s="20" t="n">
        <v>95</v>
      </c>
      <c r="C21910" s="7" t="n">
        <v>5</v>
      </c>
      <c r="D21910" s="7" t="n">
        <v>6</v>
      </c>
      <c r="E21910" s="7" t="n">
        <v>17</v>
      </c>
      <c r="F21910" s="7" t="n">
        <v>4500</v>
      </c>
    </row>
    <row r="21911" spans="1:6">
      <c r="A21911" t="s">
        <v>4</v>
      </c>
      <c r="B21911" s="4" t="s">
        <v>5</v>
      </c>
      <c r="C21911" s="4" t="s">
        <v>13</v>
      </c>
      <c r="D21911" s="4" t="s">
        <v>10</v>
      </c>
      <c r="E21911" s="4" t="s">
        <v>10</v>
      </c>
      <c r="F21911" s="4" t="s">
        <v>10</v>
      </c>
    </row>
    <row r="21912" spans="1:6">
      <c r="A21912" t="n">
        <v>137353</v>
      </c>
      <c r="B21912" s="20" t="n">
        <v>95</v>
      </c>
      <c r="C21912" s="7" t="n">
        <v>5</v>
      </c>
      <c r="D21912" s="7" t="n">
        <v>6</v>
      </c>
      <c r="E21912" s="7" t="n">
        <v>18</v>
      </c>
      <c r="F21912" s="7" t="n">
        <v>4500</v>
      </c>
    </row>
    <row r="21913" spans="1:6">
      <c r="A21913" t="s">
        <v>4</v>
      </c>
      <c r="B21913" s="4" t="s">
        <v>5</v>
      </c>
      <c r="C21913" s="4" t="s">
        <v>13</v>
      </c>
      <c r="D21913" s="4" t="s">
        <v>10</v>
      </c>
      <c r="E21913" s="4" t="s">
        <v>10</v>
      </c>
      <c r="F21913" s="4" t="s">
        <v>10</v>
      </c>
    </row>
    <row r="21914" spans="1:6">
      <c r="A21914" t="n">
        <v>137361</v>
      </c>
      <c r="B21914" s="20" t="n">
        <v>95</v>
      </c>
      <c r="C21914" s="7" t="n">
        <v>5</v>
      </c>
      <c r="D21914" s="7" t="n">
        <v>7</v>
      </c>
      <c r="E21914" s="7" t="n">
        <v>8</v>
      </c>
      <c r="F21914" s="7" t="n">
        <v>6000</v>
      </c>
    </row>
    <row r="21915" spans="1:6">
      <c r="A21915" t="s">
        <v>4</v>
      </c>
      <c r="B21915" s="4" t="s">
        <v>5</v>
      </c>
      <c r="C21915" s="4" t="s">
        <v>13</v>
      </c>
      <c r="D21915" s="4" t="s">
        <v>10</v>
      </c>
      <c r="E21915" s="4" t="s">
        <v>10</v>
      </c>
      <c r="F21915" s="4" t="s">
        <v>10</v>
      </c>
    </row>
    <row r="21916" spans="1:6">
      <c r="A21916" t="n">
        <v>137369</v>
      </c>
      <c r="B21916" s="20" t="n">
        <v>95</v>
      </c>
      <c r="C21916" s="7" t="n">
        <v>5</v>
      </c>
      <c r="D21916" s="7" t="n">
        <v>7</v>
      </c>
      <c r="E21916" s="7" t="n">
        <v>9</v>
      </c>
      <c r="F21916" s="7" t="n">
        <v>6000</v>
      </c>
    </row>
    <row r="21917" spans="1:6">
      <c r="A21917" t="s">
        <v>4</v>
      </c>
      <c r="B21917" s="4" t="s">
        <v>5</v>
      </c>
      <c r="C21917" s="4" t="s">
        <v>13</v>
      </c>
      <c r="D21917" s="4" t="s">
        <v>10</v>
      </c>
      <c r="E21917" s="4" t="s">
        <v>10</v>
      </c>
      <c r="F21917" s="4" t="s">
        <v>10</v>
      </c>
    </row>
    <row r="21918" spans="1:6">
      <c r="A21918" t="n">
        <v>137377</v>
      </c>
      <c r="B21918" s="20" t="n">
        <v>95</v>
      </c>
      <c r="C21918" s="7" t="n">
        <v>5</v>
      </c>
      <c r="D21918" s="7" t="n">
        <v>7</v>
      </c>
      <c r="E21918" s="7" t="n">
        <v>23</v>
      </c>
      <c r="F21918" s="7" t="n">
        <v>6000</v>
      </c>
    </row>
    <row r="21919" spans="1:6">
      <c r="A21919" t="s">
        <v>4</v>
      </c>
      <c r="B21919" s="4" t="s">
        <v>5</v>
      </c>
      <c r="C21919" s="4" t="s">
        <v>13</v>
      </c>
      <c r="D21919" s="4" t="s">
        <v>10</v>
      </c>
      <c r="E21919" s="4" t="s">
        <v>10</v>
      </c>
      <c r="F21919" s="4" t="s">
        <v>10</v>
      </c>
    </row>
    <row r="21920" spans="1:6">
      <c r="A21920" t="n">
        <v>137385</v>
      </c>
      <c r="B21920" s="20" t="n">
        <v>95</v>
      </c>
      <c r="C21920" s="7" t="n">
        <v>5</v>
      </c>
      <c r="D21920" s="7" t="n">
        <v>7</v>
      </c>
      <c r="E21920" s="7" t="n">
        <v>11</v>
      </c>
      <c r="F21920" s="7" t="n">
        <v>6000</v>
      </c>
    </row>
    <row r="21921" spans="1:6">
      <c r="A21921" t="s">
        <v>4</v>
      </c>
      <c r="B21921" s="4" t="s">
        <v>5</v>
      </c>
      <c r="C21921" s="4" t="s">
        <v>13</v>
      </c>
      <c r="D21921" s="4" t="s">
        <v>10</v>
      </c>
      <c r="E21921" s="4" t="s">
        <v>10</v>
      </c>
      <c r="F21921" s="4" t="s">
        <v>10</v>
      </c>
    </row>
    <row r="21922" spans="1:6">
      <c r="A21922" t="n">
        <v>137393</v>
      </c>
      <c r="B21922" s="20" t="n">
        <v>95</v>
      </c>
      <c r="C21922" s="7" t="n">
        <v>5</v>
      </c>
      <c r="D21922" s="7" t="n">
        <v>7</v>
      </c>
      <c r="E21922" s="7" t="n">
        <v>12</v>
      </c>
      <c r="F21922" s="7" t="n">
        <v>4500</v>
      </c>
    </row>
    <row r="21923" spans="1:6">
      <c r="A21923" t="s">
        <v>4</v>
      </c>
      <c r="B21923" s="4" t="s">
        <v>5</v>
      </c>
      <c r="C21923" s="4" t="s">
        <v>13</v>
      </c>
      <c r="D21923" s="4" t="s">
        <v>10</v>
      </c>
      <c r="E21923" s="4" t="s">
        <v>10</v>
      </c>
      <c r="F21923" s="4" t="s">
        <v>10</v>
      </c>
    </row>
    <row r="21924" spans="1:6">
      <c r="A21924" t="n">
        <v>137401</v>
      </c>
      <c r="B21924" s="20" t="n">
        <v>95</v>
      </c>
      <c r="C21924" s="7" t="n">
        <v>5</v>
      </c>
      <c r="D21924" s="7" t="n">
        <v>7</v>
      </c>
      <c r="E21924" s="7" t="n">
        <v>13</v>
      </c>
      <c r="F21924" s="7" t="n">
        <v>4500</v>
      </c>
    </row>
    <row r="21925" spans="1:6">
      <c r="A21925" t="s">
        <v>4</v>
      </c>
      <c r="B21925" s="4" t="s">
        <v>5</v>
      </c>
      <c r="C21925" s="4" t="s">
        <v>13</v>
      </c>
      <c r="D21925" s="4" t="s">
        <v>10</v>
      </c>
      <c r="E21925" s="4" t="s">
        <v>10</v>
      </c>
      <c r="F21925" s="4" t="s">
        <v>10</v>
      </c>
    </row>
    <row r="21926" spans="1:6">
      <c r="A21926" t="n">
        <v>137409</v>
      </c>
      <c r="B21926" s="20" t="n">
        <v>95</v>
      </c>
      <c r="C21926" s="7" t="n">
        <v>5</v>
      </c>
      <c r="D21926" s="7" t="n">
        <v>7</v>
      </c>
      <c r="E21926" s="7" t="n">
        <v>14</v>
      </c>
      <c r="F21926" s="7" t="n">
        <v>4500</v>
      </c>
    </row>
    <row r="21927" spans="1:6">
      <c r="A21927" t="s">
        <v>4</v>
      </c>
      <c r="B21927" s="4" t="s">
        <v>5</v>
      </c>
      <c r="C21927" s="4" t="s">
        <v>13</v>
      </c>
      <c r="D21927" s="4" t="s">
        <v>10</v>
      </c>
      <c r="E21927" s="4" t="s">
        <v>10</v>
      </c>
      <c r="F21927" s="4" t="s">
        <v>10</v>
      </c>
    </row>
    <row r="21928" spans="1:6">
      <c r="A21928" t="n">
        <v>137417</v>
      </c>
      <c r="B21928" s="20" t="n">
        <v>95</v>
      </c>
      <c r="C21928" s="7" t="n">
        <v>5</v>
      </c>
      <c r="D21928" s="7" t="n">
        <v>7</v>
      </c>
      <c r="E21928" s="7" t="n">
        <v>15</v>
      </c>
      <c r="F21928" s="7" t="n">
        <v>4500</v>
      </c>
    </row>
    <row r="21929" spans="1:6">
      <c r="A21929" t="s">
        <v>4</v>
      </c>
      <c r="B21929" s="4" t="s">
        <v>5</v>
      </c>
      <c r="C21929" s="4" t="s">
        <v>13</v>
      </c>
      <c r="D21929" s="4" t="s">
        <v>10</v>
      </c>
      <c r="E21929" s="4" t="s">
        <v>10</v>
      </c>
      <c r="F21929" s="4" t="s">
        <v>10</v>
      </c>
    </row>
    <row r="21930" spans="1:6">
      <c r="A21930" t="n">
        <v>137425</v>
      </c>
      <c r="B21930" s="20" t="n">
        <v>95</v>
      </c>
      <c r="C21930" s="7" t="n">
        <v>5</v>
      </c>
      <c r="D21930" s="7" t="n">
        <v>7</v>
      </c>
      <c r="E21930" s="7" t="n">
        <v>16</v>
      </c>
      <c r="F21930" s="7" t="n">
        <v>4500</v>
      </c>
    </row>
    <row r="21931" spans="1:6">
      <c r="A21931" t="s">
        <v>4</v>
      </c>
      <c r="B21931" s="4" t="s">
        <v>5</v>
      </c>
      <c r="C21931" s="4" t="s">
        <v>13</v>
      </c>
      <c r="D21931" s="4" t="s">
        <v>10</v>
      </c>
      <c r="E21931" s="4" t="s">
        <v>10</v>
      </c>
      <c r="F21931" s="4" t="s">
        <v>10</v>
      </c>
    </row>
    <row r="21932" spans="1:6">
      <c r="A21932" t="n">
        <v>137433</v>
      </c>
      <c r="B21932" s="20" t="n">
        <v>95</v>
      </c>
      <c r="C21932" s="7" t="n">
        <v>5</v>
      </c>
      <c r="D21932" s="7" t="n">
        <v>7</v>
      </c>
      <c r="E21932" s="7" t="n">
        <v>17</v>
      </c>
      <c r="F21932" s="7" t="n">
        <v>4500</v>
      </c>
    </row>
    <row r="21933" spans="1:6">
      <c r="A21933" t="s">
        <v>4</v>
      </c>
      <c r="B21933" s="4" t="s">
        <v>5</v>
      </c>
      <c r="C21933" s="4" t="s">
        <v>13</v>
      </c>
      <c r="D21933" s="4" t="s">
        <v>10</v>
      </c>
      <c r="E21933" s="4" t="s">
        <v>10</v>
      </c>
      <c r="F21933" s="4" t="s">
        <v>10</v>
      </c>
    </row>
    <row r="21934" spans="1:6">
      <c r="A21934" t="n">
        <v>137441</v>
      </c>
      <c r="B21934" s="20" t="n">
        <v>95</v>
      </c>
      <c r="C21934" s="7" t="n">
        <v>5</v>
      </c>
      <c r="D21934" s="7" t="n">
        <v>7</v>
      </c>
      <c r="E21934" s="7" t="n">
        <v>18</v>
      </c>
      <c r="F21934" s="7" t="n">
        <v>4500</v>
      </c>
    </row>
    <row r="21935" spans="1:6">
      <c r="A21935" t="s">
        <v>4</v>
      </c>
      <c r="B21935" s="4" t="s">
        <v>5</v>
      </c>
      <c r="C21935" s="4" t="s">
        <v>13</v>
      </c>
      <c r="D21935" s="4" t="s">
        <v>10</v>
      </c>
      <c r="E21935" s="4" t="s">
        <v>10</v>
      </c>
      <c r="F21935" s="4" t="s">
        <v>10</v>
      </c>
    </row>
    <row r="21936" spans="1:6">
      <c r="A21936" t="n">
        <v>137449</v>
      </c>
      <c r="B21936" s="20" t="n">
        <v>95</v>
      </c>
      <c r="C21936" s="7" t="n">
        <v>5</v>
      </c>
      <c r="D21936" s="7" t="n">
        <v>8</v>
      </c>
      <c r="E21936" s="7" t="n">
        <v>9</v>
      </c>
      <c r="F21936" s="7" t="n">
        <v>6000</v>
      </c>
    </row>
    <row r="21937" spans="1:6">
      <c r="A21937" t="s">
        <v>4</v>
      </c>
      <c r="B21937" s="4" t="s">
        <v>5</v>
      </c>
      <c r="C21937" s="4" t="s">
        <v>13</v>
      </c>
      <c r="D21937" s="4" t="s">
        <v>10</v>
      </c>
      <c r="E21937" s="4" t="s">
        <v>10</v>
      </c>
      <c r="F21937" s="4" t="s">
        <v>10</v>
      </c>
    </row>
    <row r="21938" spans="1:6">
      <c r="A21938" t="n">
        <v>137457</v>
      </c>
      <c r="B21938" s="20" t="n">
        <v>95</v>
      </c>
      <c r="C21938" s="7" t="n">
        <v>5</v>
      </c>
      <c r="D21938" s="7" t="n">
        <v>8</v>
      </c>
      <c r="E21938" s="7" t="n">
        <v>23</v>
      </c>
      <c r="F21938" s="7" t="n">
        <v>6000</v>
      </c>
    </row>
    <row r="21939" spans="1:6">
      <c r="A21939" t="s">
        <v>4</v>
      </c>
      <c r="B21939" s="4" t="s">
        <v>5</v>
      </c>
      <c r="C21939" s="4" t="s">
        <v>13</v>
      </c>
      <c r="D21939" s="4" t="s">
        <v>10</v>
      </c>
      <c r="E21939" s="4" t="s">
        <v>10</v>
      </c>
      <c r="F21939" s="4" t="s">
        <v>10</v>
      </c>
    </row>
    <row r="21940" spans="1:6">
      <c r="A21940" t="n">
        <v>137465</v>
      </c>
      <c r="B21940" s="20" t="n">
        <v>95</v>
      </c>
      <c r="C21940" s="7" t="n">
        <v>5</v>
      </c>
      <c r="D21940" s="7" t="n">
        <v>8</v>
      </c>
      <c r="E21940" s="7" t="n">
        <v>11</v>
      </c>
      <c r="F21940" s="7" t="n">
        <v>6000</v>
      </c>
    </row>
    <row r="21941" spans="1:6">
      <c r="A21941" t="s">
        <v>4</v>
      </c>
      <c r="B21941" s="4" t="s">
        <v>5</v>
      </c>
      <c r="C21941" s="4" t="s">
        <v>13</v>
      </c>
      <c r="D21941" s="4" t="s">
        <v>10</v>
      </c>
      <c r="E21941" s="4" t="s">
        <v>10</v>
      </c>
      <c r="F21941" s="4" t="s">
        <v>10</v>
      </c>
    </row>
    <row r="21942" spans="1:6">
      <c r="A21942" t="n">
        <v>137473</v>
      </c>
      <c r="B21942" s="20" t="n">
        <v>95</v>
      </c>
      <c r="C21942" s="7" t="n">
        <v>5</v>
      </c>
      <c r="D21942" s="7" t="n">
        <v>8</v>
      </c>
      <c r="E21942" s="7" t="n">
        <v>12</v>
      </c>
      <c r="F21942" s="7" t="n">
        <v>4500</v>
      </c>
    </row>
    <row r="21943" spans="1:6">
      <c r="A21943" t="s">
        <v>4</v>
      </c>
      <c r="B21943" s="4" t="s">
        <v>5</v>
      </c>
      <c r="C21943" s="4" t="s">
        <v>13</v>
      </c>
      <c r="D21943" s="4" t="s">
        <v>10</v>
      </c>
      <c r="E21943" s="4" t="s">
        <v>10</v>
      </c>
      <c r="F21943" s="4" t="s">
        <v>10</v>
      </c>
    </row>
    <row r="21944" spans="1:6">
      <c r="A21944" t="n">
        <v>137481</v>
      </c>
      <c r="B21944" s="20" t="n">
        <v>95</v>
      </c>
      <c r="C21944" s="7" t="n">
        <v>5</v>
      </c>
      <c r="D21944" s="7" t="n">
        <v>8</v>
      </c>
      <c r="E21944" s="7" t="n">
        <v>13</v>
      </c>
      <c r="F21944" s="7" t="n">
        <v>4500</v>
      </c>
    </row>
    <row r="21945" spans="1:6">
      <c r="A21945" t="s">
        <v>4</v>
      </c>
      <c r="B21945" s="4" t="s">
        <v>5</v>
      </c>
      <c r="C21945" s="4" t="s">
        <v>13</v>
      </c>
      <c r="D21945" s="4" t="s">
        <v>10</v>
      </c>
      <c r="E21945" s="4" t="s">
        <v>10</v>
      </c>
      <c r="F21945" s="4" t="s">
        <v>10</v>
      </c>
    </row>
    <row r="21946" spans="1:6">
      <c r="A21946" t="n">
        <v>137489</v>
      </c>
      <c r="B21946" s="20" t="n">
        <v>95</v>
      </c>
      <c r="C21946" s="7" t="n">
        <v>5</v>
      </c>
      <c r="D21946" s="7" t="n">
        <v>8</v>
      </c>
      <c r="E21946" s="7" t="n">
        <v>14</v>
      </c>
      <c r="F21946" s="7" t="n">
        <v>4500</v>
      </c>
    </row>
    <row r="21947" spans="1:6">
      <c r="A21947" t="s">
        <v>4</v>
      </c>
      <c r="B21947" s="4" t="s">
        <v>5</v>
      </c>
      <c r="C21947" s="4" t="s">
        <v>13</v>
      </c>
      <c r="D21947" s="4" t="s">
        <v>10</v>
      </c>
      <c r="E21947" s="4" t="s">
        <v>10</v>
      </c>
      <c r="F21947" s="4" t="s">
        <v>10</v>
      </c>
    </row>
    <row r="21948" spans="1:6">
      <c r="A21948" t="n">
        <v>137497</v>
      </c>
      <c r="B21948" s="20" t="n">
        <v>95</v>
      </c>
      <c r="C21948" s="7" t="n">
        <v>5</v>
      </c>
      <c r="D21948" s="7" t="n">
        <v>8</v>
      </c>
      <c r="E21948" s="7" t="n">
        <v>15</v>
      </c>
      <c r="F21948" s="7" t="n">
        <v>4500</v>
      </c>
    </row>
    <row r="21949" spans="1:6">
      <c r="A21949" t="s">
        <v>4</v>
      </c>
      <c r="B21949" s="4" t="s">
        <v>5</v>
      </c>
      <c r="C21949" s="4" t="s">
        <v>13</v>
      </c>
      <c r="D21949" s="4" t="s">
        <v>10</v>
      </c>
      <c r="E21949" s="4" t="s">
        <v>10</v>
      </c>
      <c r="F21949" s="4" t="s">
        <v>10</v>
      </c>
    </row>
    <row r="21950" spans="1:6">
      <c r="A21950" t="n">
        <v>137505</v>
      </c>
      <c r="B21950" s="20" t="n">
        <v>95</v>
      </c>
      <c r="C21950" s="7" t="n">
        <v>5</v>
      </c>
      <c r="D21950" s="7" t="n">
        <v>8</v>
      </c>
      <c r="E21950" s="7" t="n">
        <v>16</v>
      </c>
      <c r="F21950" s="7" t="n">
        <v>4500</v>
      </c>
    </row>
    <row r="21951" spans="1:6">
      <c r="A21951" t="s">
        <v>4</v>
      </c>
      <c r="B21951" s="4" t="s">
        <v>5</v>
      </c>
      <c r="C21951" s="4" t="s">
        <v>13</v>
      </c>
      <c r="D21951" s="4" t="s">
        <v>10</v>
      </c>
      <c r="E21951" s="4" t="s">
        <v>10</v>
      </c>
      <c r="F21951" s="4" t="s">
        <v>10</v>
      </c>
    </row>
    <row r="21952" spans="1:6">
      <c r="A21952" t="n">
        <v>137513</v>
      </c>
      <c r="B21952" s="20" t="n">
        <v>95</v>
      </c>
      <c r="C21952" s="7" t="n">
        <v>5</v>
      </c>
      <c r="D21952" s="7" t="n">
        <v>8</v>
      </c>
      <c r="E21952" s="7" t="n">
        <v>17</v>
      </c>
      <c r="F21952" s="7" t="n">
        <v>4500</v>
      </c>
    </row>
    <row r="21953" spans="1:6">
      <c r="A21953" t="s">
        <v>4</v>
      </c>
      <c r="B21953" s="4" t="s">
        <v>5</v>
      </c>
      <c r="C21953" s="4" t="s">
        <v>13</v>
      </c>
      <c r="D21953" s="4" t="s">
        <v>10</v>
      </c>
      <c r="E21953" s="4" t="s">
        <v>10</v>
      </c>
      <c r="F21953" s="4" t="s">
        <v>10</v>
      </c>
    </row>
    <row r="21954" spans="1:6">
      <c r="A21954" t="n">
        <v>137521</v>
      </c>
      <c r="B21954" s="20" t="n">
        <v>95</v>
      </c>
      <c r="C21954" s="7" t="n">
        <v>5</v>
      </c>
      <c r="D21954" s="7" t="n">
        <v>8</v>
      </c>
      <c r="E21954" s="7" t="n">
        <v>18</v>
      </c>
      <c r="F21954" s="7" t="n">
        <v>4500</v>
      </c>
    </row>
    <row r="21955" spans="1:6">
      <c r="A21955" t="s">
        <v>4</v>
      </c>
      <c r="B21955" s="4" t="s">
        <v>5</v>
      </c>
      <c r="C21955" s="4" t="s">
        <v>13</v>
      </c>
      <c r="D21955" s="4" t="s">
        <v>10</v>
      </c>
      <c r="E21955" s="4" t="s">
        <v>10</v>
      </c>
      <c r="F21955" s="4" t="s">
        <v>10</v>
      </c>
    </row>
    <row r="21956" spans="1:6">
      <c r="A21956" t="n">
        <v>137529</v>
      </c>
      <c r="B21956" s="20" t="n">
        <v>95</v>
      </c>
      <c r="C21956" s="7" t="n">
        <v>5</v>
      </c>
      <c r="D21956" s="7" t="n">
        <v>9</v>
      </c>
      <c r="E21956" s="7" t="n">
        <v>23</v>
      </c>
      <c r="F21956" s="7" t="n">
        <v>6000</v>
      </c>
    </row>
    <row r="21957" spans="1:6">
      <c r="A21957" t="s">
        <v>4</v>
      </c>
      <c r="B21957" s="4" t="s">
        <v>5</v>
      </c>
      <c r="C21957" s="4" t="s">
        <v>13</v>
      </c>
      <c r="D21957" s="4" t="s">
        <v>10</v>
      </c>
      <c r="E21957" s="4" t="s">
        <v>10</v>
      </c>
      <c r="F21957" s="4" t="s">
        <v>10</v>
      </c>
    </row>
    <row r="21958" spans="1:6">
      <c r="A21958" t="n">
        <v>137537</v>
      </c>
      <c r="B21958" s="20" t="n">
        <v>95</v>
      </c>
      <c r="C21958" s="7" t="n">
        <v>5</v>
      </c>
      <c r="D21958" s="7" t="n">
        <v>9</v>
      </c>
      <c r="E21958" s="7" t="n">
        <v>11</v>
      </c>
      <c r="F21958" s="7" t="n">
        <v>6000</v>
      </c>
    </row>
    <row r="21959" spans="1:6">
      <c r="A21959" t="s">
        <v>4</v>
      </c>
      <c r="B21959" s="4" t="s">
        <v>5</v>
      </c>
      <c r="C21959" s="4" t="s">
        <v>13</v>
      </c>
      <c r="D21959" s="4" t="s">
        <v>10</v>
      </c>
      <c r="E21959" s="4" t="s">
        <v>10</v>
      </c>
      <c r="F21959" s="4" t="s">
        <v>10</v>
      </c>
    </row>
    <row r="21960" spans="1:6">
      <c r="A21960" t="n">
        <v>137545</v>
      </c>
      <c r="B21960" s="20" t="n">
        <v>95</v>
      </c>
      <c r="C21960" s="7" t="n">
        <v>5</v>
      </c>
      <c r="D21960" s="7" t="n">
        <v>9</v>
      </c>
      <c r="E21960" s="7" t="n">
        <v>12</v>
      </c>
      <c r="F21960" s="7" t="n">
        <v>4500</v>
      </c>
    </row>
    <row r="21961" spans="1:6">
      <c r="A21961" t="s">
        <v>4</v>
      </c>
      <c r="B21961" s="4" t="s">
        <v>5</v>
      </c>
      <c r="C21961" s="4" t="s">
        <v>13</v>
      </c>
      <c r="D21961" s="4" t="s">
        <v>10</v>
      </c>
      <c r="E21961" s="4" t="s">
        <v>10</v>
      </c>
      <c r="F21961" s="4" t="s">
        <v>10</v>
      </c>
    </row>
    <row r="21962" spans="1:6">
      <c r="A21962" t="n">
        <v>137553</v>
      </c>
      <c r="B21962" s="20" t="n">
        <v>95</v>
      </c>
      <c r="C21962" s="7" t="n">
        <v>5</v>
      </c>
      <c r="D21962" s="7" t="n">
        <v>9</v>
      </c>
      <c r="E21962" s="7" t="n">
        <v>13</v>
      </c>
      <c r="F21962" s="7" t="n">
        <v>4500</v>
      </c>
    </row>
    <row r="21963" spans="1:6">
      <c r="A21963" t="s">
        <v>4</v>
      </c>
      <c r="B21963" s="4" t="s">
        <v>5</v>
      </c>
      <c r="C21963" s="4" t="s">
        <v>13</v>
      </c>
      <c r="D21963" s="4" t="s">
        <v>10</v>
      </c>
      <c r="E21963" s="4" t="s">
        <v>10</v>
      </c>
      <c r="F21963" s="4" t="s">
        <v>10</v>
      </c>
    </row>
    <row r="21964" spans="1:6">
      <c r="A21964" t="n">
        <v>137561</v>
      </c>
      <c r="B21964" s="20" t="n">
        <v>95</v>
      </c>
      <c r="C21964" s="7" t="n">
        <v>5</v>
      </c>
      <c r="D21964" s="7" t="n">
        <v>9</v>
      </c>
      <c r="E21964" s="7" t="n">
        <v>14</v>
      </c>
      <c r="F21964" s="7" t="n">
        <v>4500</v>
      </c>
    </row>
    <row r="21965" spans="1:6">
      <c r="A21965" t="s">
        <v>4</v>
      </c>
      <c r="B21965" s="4" t="s">
        <v>5</v>
      </c>
      <c r="C21965" s="4" t="s">
        <v>13</v>
      </c>
      <c r="D21965" s="4" t="s">
        <v>10</v>
      </c>
      <c r="E21965" s="4" t="s">
        <v>10</v>
      </c>
      <c r="F21965" s="4" t="s">
        <v>10</v>
      </c>
    </row>
    <row r="21966" spans="1:6">
      <c r="A21966" t="n">
        <v>137569</v>
      </c>
      <c r="B21966" s="20" t="n">
        <v>95</v>
      </c>
      <c r="C21966" s="7" t="n">
        <v>5</v>
      </c>
      <c r="D21966" s="7" t="n">
        <v>9</v>
      </c>
      <c r="E21966" s="7" t="n">
        <v>15</v>
      </c>
      <c r="F21966" s="7" t="n">
        <v>6000</v>
      </c>
    </row>
    <row r="21967" spans="1:6">
      <c r="A21967" t="s">
        <v>4</v>
      </c>
      <c r="B21967" s="4" t="s">
        <v>5</v>
      </c>
      <c r="C21967" s="4" t="s">
        <v>13</v>
      </c>
      <c r="D21967" s="4" t="s">
        <v>10</v>
      </c>
      <c r="E21967" s="4" t="s">
        <v>10</v>
      </c>
      <c r="F21967" s="4" t="s">
        <v>10</v>
      </c>
    </row>
    <row r="21968" spans="1:6">
      <c r="A21968" t="n">
        <v>137577</v>
      </c>
      <c r="B21968" s="20" t="n">
        <v>95</v>
      </c>
      <c r="C21968" s="7" t="n">
        <v>5</v>
      </c>
      <c r="D21968" s="7" t="n">
        <v>9</v>
      </c>
      <c r="E21968" s="7" t="n">
        <v>16</v>
      </c>
      <c r="F21968" s="7" t="n">
        <v>4500</v>
      </c>
    </row>
    <row r="21969" spans="1:6">
      <c r="A21969" t="s">
        <v>4</v>
      </c>
      <c r="B21969" s="4" t="s">
        <v>5</v>
      </c>
      <c r="C21969" s="4" t="s">
        <v>13</v>
      </c>
      <c r="D21969" s="4" t="s">
        <v>10</v>
      </c>
      <c r="E21969" s="4" t="s">
        <v>10</v>
      </c>
      <c r="F21969" s="4" t="s">
        <v>10</v>
      </c>
    </row>
    <row r="21970" spans="1:6">
      <c r="A21970" t="n">
        <v>137585</v>
      </c>
      <c r="B21970" s="20" t="n">
        <v>95</v>
      </c>
      <c r="C21970" s="7" t="n">
        <v>5</v>
      </c>
      <c r="D21970" s="7" t="n">
        <v>9</v>
      </c>
      <c r="E21970" s="7" t="n">
        <v>17</v>
      </c>
      <c r="F21970" s="7" t="n">
        <v>4500</v>
      </c>
    </row>
    <row r="21971" spans="1:6">
      <c r="A21971" t="s">
        <v>4</v>
      </c>
      <c r="B21971" s="4" t="s">
        <v>5</v>
      </c>
      <c r="C21971" s="4" t="s">
        <v>13</v>
      </c>
      <c r="D21971" s="4" t="s">
        <v>10</v>
      </c>
      <c r="E21971" s="4" t="s">
        <v>10</v>
      </c>
      <c r="F21971" s="4" t="s">
        <v>10</v>
      </c>
    </row>
    <row r="21972" spans="1:6">
      <c r="A21972" t="n">
        <v>137593</v>
      </c>
      <c r="B21972" s="20" t="n">
        <v>95</v>
      </c>
      <c r="C21972" s="7" t="n">
        <v>5</v>
      </c>
      <c r="D21972" s="7" t="n">
        <v>9</v>
      </c>
      <c r="E21972" s="7" t="n">
        <v>18</v>
      </c>
      <c r="F21972" s="7" t="n">
        <v>4500</v>
      </c>
    </row>
    <row r="21973" spans="1:6">
      <c r="A21973" t="s">
        <v>4</v>
      </c>
      <c r="B21973" s="4" t="s">
        <v>5</v>
      </c>
      <c r="C21973" s="4" t="s">
        <v>13</v>
      </c>
      <c r="D21973" s="4" t="s">
        <v>10</v>
      </c>
      <c r="E21973" s="4" t="s">
        <v>10</v>
      </c>
      <c r="F21973" s="4" t="s">
        <v>10</v>
      </c>
    </row>
    <row r="21974" spans="1:6">
      <c r="A21974" t="n">
        <v>137601</v>
      </c>
      <c r="B21974" s="20" t="n">
        <v>95</v>
      </c>
      <c r="C21974" s="7" t="n">
        <v>5</v>
      </c>
      <c r="D21974" s="7" t="n">
        <v>23</v>
      </c>
      <c r="E21974" s="7" t="n">
        <v>11</v>
      </c>
      <c r="F21974" s="7" t="n">
        <v>6000</v>
      </c>
    </row>
    <row r="21975" spans="1:6">
      <c r="A21975" t="s">
        <v>4</v>
      </c>
      <c r="B21975" s="4" t="s">
        <v>5</v>
      </c>
      <c r="C21975" s="4" t="s">
        <v>13</v>
      </c>
      <c r="D21975" s="4" t="s">
        <v>10</v>
      </c>
      <c r="E21975" s="4" t="s">
        <v>10</v>
      </c>
      <c r="F21975" s="4" t="s">
        <v>10</v>
      </c>
    </row>
    <row r="21976" spans="1:6">
      <c r="A21976" t="n">
        <v>137609</v>
      </c>
      <c r="B21976" s="20" t="n">
        <v>95</v>
      </c>
      <c r="C21976" s="7" t="n">
        <v>5</v>
      </c>
      <c r="D21976" s="7" t="n">
        <v>23</v>
      </c>
      <c r="E21976" s="7" t="n">
        <v>12</v>
      </c>
      <c r="F21976" s="7" t="n">
        <v>6000</v>
      </c>
    </row>
    <row r="21977" spans="1:6">
      <c r="A21977" t="s">
        <v>4</v>
      </c>
      <c r="B21977" s="4" t="s">
        <v>5</v>
      </c>
      <c r="C21977" s="4" t="s">
        <v>13</v>
      </c>
      <c r="D21977" s="4" t="s">
        <v>10</v>
      </c>
      <c r="E21977" s="4" t="s">
        <v>10</v>
      </c>
      <c r="F21977" s="4" t="s">
        <v>10</v>
      </c>
    </row>
    <row r="21978" spans="1:6">
      <c r="A21978" t="n">
        <v>137617</v>
      </c>
      <c r="B21978" s="20" t="n">
        <v>95</v>
      </c>
      <c r="C21978" s="7" t="n">
        <v>5</v>
      </c>
      <c r="D21978" s="7" t="n">
        <v>23</v>
      </c>
      <c r="E21978" s="7" t="n">
        <v>13</v>
      </c>
      <c r="F21978" s="7" t="n">
        <v>6000</v>
      </c>
    </row>
    <row r="21979" spans="1:6">
      <c r="A21979" t="s">
        <v>4</v>
      </c>
      <c r="B21979" s="4" t="s">
        <v>5</v>
      </c>
      <c r="C21979" s="4" t="s">
        <v>13</v>
      </c>
      <c r="D21979" s="4" t="s">
        <v>10</v>
      </c>
      <c r="E21979" s="4" t="s">
        <v>10</v>
      </c>
      <c r="F21979" s="4" t="s">
        <v>10</v>
      </c>
    </row>
    <row r="21980" spans="1:6">
      <c r="A21980" t="n">
        <v>137625</v>
      </c>
      <c r="B21980" s="20" t="n">
        <v>95</v>
      </c>
      <c r="C21980" s="7" t="n">
        <v>5</v>
      </c>
      <c r="D21980" s="7" t="n">
        <v>23</v>
      </c>
      <c r="E21980" s="7" t="n">
        <v>14</v>
      </c>
      <c r="F21980" s="7" t="n">
        <v>4500</v>
      </c>
    </row>
    <row r="21981" spans="1:6">
      <c r="A21981" t="s">
        <v>4</v>
      </c>
      <c r="B21981" s="4" t="s">
        <v>5</v>
      </c>
      <c r="C21981" s="4" t="s">
        <v>13</v>
      </c>
      <c r="D21981" s="4" t="s">
        <v>10</v>
      </c>
      <c r="E21981" s="4" t="s">
        <v>10</v>
      </c>
      <c r="F21981" s="4" t="s">
        <v>10</v>
      </c>
    </row>
    <row r="21982" spans="1:6">
      <c r="A21982" t="n">
        <v>137633</v>
      </c>
      <c r="B21982" s="20" t="n">
        <v>95</v>
      </c>
      <c r="C21982" s="7" t="n">
        <v>5</v>
      </c>
      <c r="D21982" s="7" t="n">
        <v>23</v>
      </c>
      <c r="E21982" s="7" t="n">
        <v>15</v>
      </c>
      <c r="F21982" s="7" t="n">
        <v>4500</v>
      </c>
    </row>
    <row r="21983" spans="1:6">
      <c r="A21983" t="s">
        <v>4</v>
      </c>
      <c r="B21983" s="4" t="s">
        <v>5</v>
      </c>
      <c r="C21983" s="4" t="s">
        <v>13</v>
      </c>
      <c r="D21983" s="4" t="s">
        <v>10</v>
      </c>
      <c r="E21983" s="4" t="s">
        <v>10</v>
      </c>
      <c r="F21983" s="4" t="s">
        <v>10</v>
      </c>
    </row>
    <row r="21984" spans="1:6">
      <c r="A21984" t="n">
        <v>137641</v>
      </c>
      <c r="B21984" s="20" t="n">
        <v>95</v>
      </c>
      <c r="C21984" s="7" t="n">
        <v>5</v>
      </c>
      <c r="D21984" s="7" t="n">
        <v>23</v>
      </c>
      <c r="E21984" s="7" t="n">
        <v>16</v>
      </c>
      <c r="F21984" s="7" t="n">
        <v>4500</v>
      </c>
    </row>
    <row r="21985" spans="1:6">
      <c r="A21985" t="s">
        <v>4</v>
      </c>
      <c r="B21985" s="4" t="s">
        <v>5</v>
      </c>
      <c r="C21985" s="4" t="s">
        <v>13</v>
      </c>
      <c r="D21985" s="4" t="s">
        <v>10</v>
      </c>
      <c r="E21985" s="4" t="s">
        <v>10</v>
      </c>
      <c r="F21985" s="4" t="s">
        <v>10</v>
      </c>
    </row>
    <row r="21986" spans="1:6">
      <c r="A21986" t="n">
        <v>137649</v>
      </c>
      <c r="B21986" s="20" t="n">
        <v>95</v>
      </c>
      <c r="C21986" s="7" t="n">
        <v>5</v>
      </c>
      <c r="D21986" s="7" t="n">
        <v>23</v>
      </c>
      <c r="E21986" s="7" t="n">
        <v>17</v>
      </c>
      <c r="F21986" s="7" t="n">
        <v>4500</v>
      </c>
    </row>
    <row r="21987" spans="1:6">
      <c r="A21987" t="s">
        <v>4</v>
      </c>
      <c r="B21987" s="4" t="s">
        <v>5</v>
      </c>
      <c r="C21987" s="4" t="s">
        <v>13</v>
      </c>
      <c r="D21987" s="4" t="s">
        <v>10</v>
      </c>
      <c r="E21987" s="4" t="s">
        <v>10</v>
      </c>
      <c r="F21987" s="4" t="s">
        <v>10</v>
      </c>
    </row>
    <row r="21988" spans="1:6">
      <c r="A21988" t="n">
        <v>137657</v>
      </c>
      <c r="B21988" s="20" t="n">
        <v>95</v>
      </c>
      <c r="C21988" s="7" t="n">
        <v>5</v>
      </c>
      <c r="D21988" s="7" t="n">
        <v>23</v>
      </c>
      <c r="E21988" s="7" t="n">
        <v>18</v>
      </c>
      <c r="F21988" s="7" t="n">
        <v>4500</v>
      </c>
    </row>
    <row r="21989" spans="1:6">
      <c r="A21989" t="s">
        <v>4</v>
      </c>
      <c r="B21989" s="4" t="s">
        <v>5</v>
      </c>
      <c r="C21989" s="4" t="s">
        <v>13</v>
      </c>
      <c r="D21989" s="4" t="s">
        <v>10</v>
      </c>
      <c r="E21989" s="4" t="s">
        <v>10</v>
      </c>
      <c r="F21989" s="4" t="s">
        <v>10</v>
      </c>
    </row>
    <row r="21990" spans="1:6">
      <c r="A21990" t="n">
        <v>137665</v>
      </c>
      <c r="B21990" s="20" t="n">
        <v>95</v>
      </c>
      <c r="C21990" s="7" t="n">
        <v>5</v>
      </c>
      <c r="D21990" s="7" t="n">
        <v>11</v>
      </c>
      <c r="E21990" s="7" t="n">
        <v>12</v>
      </c>
      <c r="F21990" s="7" t="n">
        <v>4500</v>
      </c>
    </row>
    <row r="21991" spans="1:6">
      <c r="A21991" t="s">
        <v>4</v>
      </c>
      <c r="B21991" s="4" t="s">
        <v>5</v>
      </c>
      <c r="C21991" s="4" t="s">
        <v>13</v>
      </c>
      <c r="D21991" s="4" t="s">
        <v>10</v>
      </c>
      <c r="E21991" s="4" t="s">
        <v>10</v>
      </c>
      <c r="F21991" s="4" t="s">
        <v>10</v>
      </c>
    </row>
    <row r="21992" spans="1:6">
      <c r="A21992" t="n">
        <v>137673</v>
      </c>
      <c r="B21992" s="20" t="n">
        <v>95</v>
      </c>
      <c r="C21992" s="7" t="n">
        <v>5</v>
      </c>
      <c r="D21992" s="7" t="n">
        <v>11</v>
      </c>
      <c r="E21992" s="7" t="n">
        <v>13</v>
      </c>
      <c r="F21992" s="7" t="n">
        <v>4500</v>
      </c>
    </row>
    <row r="21993" spans="1:6">
      <c r="A21993" t="s">
        <v>4</v>
      </c>
      <c r="B21993" s="4" t="s">
        <v>5</v>
      </c>
      <c r="C21993" s="4" t="s">
        <v>13</v>
      </c>
      <c r="D21993" s="4" t="s">
        <v>10</v>
      </c>
      <c r="E21993" s="4" t="s">
        <v>10</v>
      </c>
      <c r="F21993" s="4" t="s">
        <v>10</v>
      </c>
    </row>
    <row r="21994" spans="1:6">
      <c r="A21994" t="n">
        <v>137681</v>
      </c>
      <c r="B21994" s="20" t="n">
        <v>95</v>
      </c>
      <c r="C21994" s="7" t="n">
        <v>5</v>
      </c>
      <c r="D21994" s="7" t="n">
        <v>11</v>
      </c>
      <c r="E21994" s="7" t="n">
        <v>14</v>
      </c>
      <c r="F21994" s="7" t="n">
        <v>4500</v>
      </c>
    </row>
    <row r="21995" spans="1:6">
      <c r="A21995" t="s">
        <v>4</v>
      </c>
      <c r="B21995" s="4" t="s">
        <v>5</v>
      </c>
      <c r="C21995" s="4" t="s">
        <v>13</v>
      </c>
      <c r="D21995" s="4" t="s">
        <v>10</v>
      </c>
      <c r="E21995" s="4" t="s">
        <v>10</v>
      </c>
      <c r="F21995" s="4" t="s">
        <v>10</v>
      </c>
    </row>
    <row r="21996" spans="1:6">
      <c r="A21996" t="n">
        <v>137689</v>
      </c>
      <c r="B21996" s="20" t="n">
        <v>95</v>
      </c>
      <c r="C21996" s="7" t="n">
        <v>5</v>
      </c>
      <c r="D21996" s="7" t="n">
        <v>11</v>
      </c>
      <c r="E21996" s="7" t="n">
        <v>15</v>
      </c>
      <c r="F21996" s="7" t="n">
        <v>4500</v>
      </c>
    </row>
    <row r="21997" spans="1:6">
      <c r="A21997" t="s">
        <v>4</v>
      </c>
      <c r="B21997" s="4" t="s">
        <v>5</v>
      </c>
      <c r="C21997" s="4" t="s">
        <v>13</v>
      </c>
      <c r="D21997" s="4" t="s">
        <v>10</v>
      </c>
      <c r="E21997" s="4" t="s">
        <v>10</v>
      </c>
      <c r="F21997" s="4" t="s">
        <v>10</v>
      </c>
    </row>
    <row r="21998" spans="1:6">
      <c r="A21998" t="n">
        <v>137697</v>
      </c>
      <c r="B21998" s="20" t="n">
        <v>95</v>
      </c>
      <c r="C21998" s="7" t="n">
        <v>5</v>
      </c>
      <c r="D21998" s="7" t="n">
        <v>11</v>
      </c>
      <c r="E21998" s="7" t="n">
        <v>16</v>
      </c>
      <c r="F21998" s="7" t="n">
        <v>6000</v>
      </c>
    </row>
    <row r="21999" spans="1:6">
      <c r="A21999" t="s">
        <v>4</v>
      </c>
      <c r="B21999" s="4" t="s">
        <v>5</v>
      </c>
      <c r="C21999" s="4" t="s">
        <v>13</v>
      </c>
      <c r="D21999" s="4" t="s">
        <v>10</v>
      </c>
      <c r="E21999" s="4" t="s">
        <v>10</v>
      </c>
      <c r="F21999" s="4" t="s">
        <v>10</v>
      </c>
    </row>
    <row r="22000" spans="1:6">
      <c r="A22000" t="n">
        <v>137705</v>
      </c>
      <c r="B22000" s="20" t="n">
        <v>95</v>
      </c>
      <c r="C22000" s="7" t="n">
        <v>5</v>
      </c>
      <c r="D22000" s="7" t="n">
        <v>11</v>
      </c>
      <c r="E22000" s="7" t="n">
        <v>17</v>
      </c>
      <c r="F22000" s="7" t="n">
        <v>4500</v>
      </c>
    </row>
    <row r="22001" spans="1:6">
      <c r="A22001" t="s">
        <v>4</v>
      </c>
      <c r="B22001" s="4" t="s">
        <v>5</v>
      </c>
      <c r="C22001" s="4" t="s">
        <v>13</v>
      </c>
      <c r="D22001" s="4" t="s">
        <v>10</v>
      </c>
      <c r="E22001" s="4" t="s">
        <v>10</v>
      </c>
      <c r="F22001" s="4" t="s">
        <v>10</v>
      </c>
    </row>
    <row r="22002" spans="1:6">
      <c r="A22002" t="n">
        <v>137713</v>
      </c>
      <c r="B22002" s="20" t="n">
        <v>95</v>
      </c>
      <c r="C22002" s="7" t="n">
        <v>5</v>
      </c>
      <c r="D22002" s="7" t="n">
        <v>11</v>
      </c>
      <c r="E22002" s="7" t="n">
        <v>18</v>
      </c>
      <c r="F22002" s="7" t="n">
        <v>4500</v>
      </c>
    </row>
    <row r="22003" spans="1:6">
      <c r="A22003" t="s">
        <v>4</v>
      </c>
      <c r="B22003" s="4" t="s">
        <v>5</v>
      </c>
      <c r="C22003" s="4" t="s">
        <v>13</v>
      </c>
      <c r="D22003" s="4" t="s">
        <v>10</v>
      </c>
      <c r="E22003" s="4" t="s">
        <v>10</v>
      </c>
      <c r="F22003" s="4" t="s">
        <v>10</v>
      </c>
    </row>
    <row r="22004" spans="1:6">
      <c r="A22004" t="n">
        <v>137721</v>
      </c>
      <c r="B22004" s="20" t="n">
        <v>95</v>
      </c>
      <c r="C22004" s="7" t="n">
        <v>5</v>
      </c>
      <c r="D22004" s="7" t="n">
        <v>12</v>
      </c>
      <c r="E22004" s="7" t="n">
        <v>13</v>
      </c>
      <c r="F22004" s="7" t="n">
        <v>6000</v>
      </c>
    </row>
    <row r="22005" spans="1:6">
      <c r="A22005" t="s">
        <v>4</v>
      </c>
      <c r="B22005" s="4" t="s">
        <v>5</v>
      </c>
      <c r="C22005" s="4" t="s">
        <v>13</v>
      </c>
      <c r="D22005" s="4" t="s">
        <v>10</v>
      </c>
      <c r="E22005" s="4" t="s">
        <v>10</v>
      </c>
      <c r="F22005" s="4" t="s">
        <v>10</v>
      </c>
    </row>
    <row r="22006" spans="1:6">
      <c r="A22006" t="n">
        <v>137729</v>
      </c>
      <c r="B22006" s="20" t="n">
        <v>95</v>
      </c>
      <c r="C22006" s="7" t="n">
        <v>5</v>
      </c>
      <c r="D22006" s="7" t="n">
        <v>12</v>
      </c>
      <c r="E22006" s="7" t="n">
        <v>14</v>
      </c>
      <c r="F22006" s="7" t="n">
        <v>4500</v>
      </c>
    </row>
    <row r="22007" spans="1:6">
      <c r="A22007" t="s">
        <v>4</v>
      </c>
      <c r="B22007" s="4" t="s">
        <v>5</v>
      </c>
      <c r="C22007" s="4" t="s">
        <v>13</v>
      </c>
      <c r="D22007" s="4" t="s">
        <v>10</v>
      </c>
      <c r="E22007" s="4" t="s">
        <v>10</v>
      </c>
      <c r="F22007" s="4" t="s">
        <v>10</v>
      </c>
    </row>
    <row r="22008" spans="1:6">
      <c r="A22008" t="n">
        <v>137737</v>
      </c>
      <c r="B22008" s="20" t="n">
        <v>95</v>
      </c>
      <c r="C22008" s="7" t="n">
        <v>5</v>
      </c>
      <c r="D22008" s="7" t="n">
        <v>12</v>
      </c>
      <c r="E22008" s="7" t="n">
        <v>15</v>
      </c>
      <c r="F22008" s="7" t="n">
        <v>4500</v>
      </c>
    </row>
    <row r="22009" spans="1:6">
      <c r="A22009" t="s">
        <v>4</v>
      </c>
      <c r="B22009" s="4" t="s">
        <v>5</v>
      </c>
      <c r="C22009" s="4" t="s">
        <v>13</v>
      </c>
      <c r="D22009" s="4" t="s">
        <v>10</v>
      </c>
      <c r="E22009" s="4" t="s">
        <v>10</v>
      </c>
      <c r="F22009" s="4" t="s">
        <v>10</v>
      </c>
    </row>
    <row r="22010" spans="1:6">
      <c r="A22010" t="n">
        <v>137745</v>
      </c>
      <c r="B22010" s="20" t="n">
        <v>95</v>
      </c>
      <c r="C22010" s="7" t="n">
        <v>5</v>
      </c>
      <c r="D22010" s="7" t="n">
        <v>12</v>
      </c>
      <c r="E22010" s="7" t="n">
        <v>16</v>
      </c>
      <c r="F22010" s="7" t="n">
        <v>4500</v>
      </c>
    </row>
    <row r="22011" spans="1:6">
      <c r="A22011" t="s">
        <v>4</v>
      </c>
      <c r="B22011" s="4" t="s">
        <v>5</v>
      </c>
      <c r="C22011" s="4" t="s">
        <v>13</v>
      </c>
      <c r="D22011" s="4" t="s">
        <v>10</v>
      </c>
      <c r="E22011" s="4" t="s">
        <v>10</v>
      </c>
      <c r="F22011" s="4" t="s">
        <v>10</v>
      </c>
    </row>
    <row r="22012" spans="1:6">
      <c r="A22012" t="n">
        <v>137753</v>
      </c>
      <c r="B22012" s="20" t="n">
        <v>95</v>
      </c>
      <c r="C22012" s="7" t="n">
        <v>5</v>
      </c>
      <c r="D22012" s="7" t="n">
        <v>12</v>
      </c>
      <c r="E22012" s="7" t="n">
        <v>17</v>
      </c>
      <c r="F22012" s="7" t="n">
        <v>4500</v>
      </c>
    </row>
    <row r="22013" spans="1:6">
      <c r="A22013" t="s">
        <v>4</v>
      </c>
      <c r="B22013" s="4" t="s">
        <v>5</v>
      </c>
      <c r="C22013" s="4" t="s">
        <v>13</v>
      </c>
      <c r="D22013" s="4" t="s">
        <v>10</v>
      </c>
      <c r="E22013" s="4" t="s">
        <v>10</v>
      </c>
      <c r="F22013" s="4" t="s">
        <v>10</v>
      </c>
    </row>
    <row r="22014" spans="1:6">
      <c r="A22014" t="n">
        <v>137761</v>
      </c>
      <c r="B22014" s="20" t="n">
        <v>95</v>
      </c>
      <c r="C22014" s="7" t="n">
        <v>5</v>
      </c>
      <c r="D22014" s="7" t="n">
        <v>12</v>
      </c>
      <c r="E22014" s="7" t="n">
        <v>18</v>
      </c>
      <c r="F22014" s="7" t="n">
        <v>4500</v>
      </c>
    </row>
    <row r="22015" spans="1:6">
      <c r="A22015" t="s">
        <v>4</v>
      </c>
      <c r="B22015" s="4" t="s">
        <v>5</v>
      </c>
      <c r="C22015" s="4" t="s">
        <v>13</v>
      </c>
      <c r="D22015" s="4" t="s">
        <v>10</v>
      </c>
      <c r="E22015" s="4" t="s">
        <v>10</v>
      </c>
      <c r="F22015" s="4" t="s">
        <v>10</v>
      </c>
    </row>
    <row r="22016" spans="1:6">
      <c r="A22016" t="n">
        <v>137769</v>
      </c>
      <c r="B22016" s="20" t="n">
        <v>95</v>
      </c>
      <c r="C22016" s="7" t="n">
        <v>5</v>
      </c>
      <c r="D22016" s="7" t="n">
        <v>13</v>
      </c>
      <c r="E22016" s="7" t="n">
        <v>14</v>
      </c>
      <c r="F22016" s="7" t="n">
        <v>4500</v>
      </c>
    </row>
    <row r="22017" spans="1:6">
      <c r="A22017" t="s">
        <v>4</v>
      </c>
      <c r="B22017" s="4" t="s">
        <v>5</v>
      </c>
      <c r="C22017" s="4" t="s">
        <v>13</v>
      </c>
      <c r="D22017" s="4" t="s">
        <v>10</v>
      </c>
      <c r="E22017" s="4" t="s">
        <v>10</v>
      </c>
      <c r="F22017" s="4" t="s">
        <v>10</v>
      </c>
    </row>
    <row r="22018" spans="1:6">
      <c r="A22018" t="n">
        <v>137777</v>
      </c>
      <c r="B22018" s="20" t="n">
        <v>95</v>
      </c>
      <c r="C22018" s="7" t="n">
        <v>5</v>
      </c>
      <c r="D22018" s="7" t="n">
        <v>13</v>
      </c>
      <c r="E22018" s="7" t="n">
        <v>15</v>
      </c>
      <c r="F22018" s="7" t="n">
        <v>4500</v>
      </c>
    </row>
    <row r="22019" spans="1:6">
      <c r="A22019" t="s">
        <v>4</v>
      </c>
      <c r="B22019" s="4" t="s">
        <v>5</v>
      </c>
      <c r="C22019" s="4" t="s">
        <v>13</v>
      </c>
      <c r="D22019" s="4" t="s">
        <v>10</v>
      </c>
      <c r="E22019" s="4" t="s">
        <v>10</v>
      </c>
      <c r="F22019" s="4" t="s">
        <v>10</v>
      </c>
    </row>
    <row r="22020" spans="1:6">
      <c r="A22020" t="n">
        <v>137785</v>
      </c>
      <c r="B22020" s="20" t="n">
        <v>95</v>
      </c>
      <c r="C22020" s="7" t="n">
        <v>5</v>
      </c>
      <c r="D22020" s="7" t="n">
        <v>13</v>
      </c>
      <c r="E22020" s="7" t="n">
        <v>16</v>
      </c>
      <c r="F22020" s="7" t="n">
        <v>4500</v>
      </c>
    </row>
    <row r="22021" spans="1:6">
      <c r="A22021" t="s">
        <v>4</v>
      </c>
      <c r="B22021" s="4" t="s">
        <v>5</v>
      </c>
      <c r="C22021" s="4" t="s">
        <v>13</v>
      </c>
      <c r="D22021" s="4" t="s">
        <v>10</v>
      </c>
      <c r="E22021" s="4" t="s">
        <v>10</v>
      </c>
      <c r="F22021" s="4" t="s">
        <v>10</v>
      </c>
    </row>
    <row r="22022" spans="1:6">
      <c r="A22022" t="n">
        <v>137793</v>
      </c>
      <c r="B22022" s="20" t="n">
        <v>95</v>
      </c>
      <c r="C22022" s="7" t="n">
        <v>5</v>
      </c>
      <c r="D22022" s="7" t="n">
        <v>13</v>
      </c>
      <c r="E22022" s="7" t="n">
        <v>17</v>
      </c>
      <c r="F22022" s="7" t="n">
        <v>4500</v>
      </c>
    </row>
    <row r="22023" spans="1:6">
      <c r="A22023" t="s">
        <v>4</v>
      </c>
      <c r="B22023" s="4" t="s">
        <v>5</v>
      </c>
      <c r="C22023" s="4" t="s">
        <v>13</v>
      </c>
      <c r="D22023" s="4" t="s">
        <v>10</v>
      </c>
      <c r="E22023" s="4" t="s">
        <v>10</v>
      </c>
      <c r="F22023" s="4" t="s">
        <v>10</v>
      </c>
    </row>
    <row r="22024" spans="1:6">
      <c r="A22024" t="n">
        <v>137801</v>
      </c>
      <c r="B22024" s="20" t="n">
        <v>95</v>
      </c>
      <c r="C22024" s="7" t="n">
        <v>5</v>
      </c>
      <c r="D22024" s="7" t="n">
        <v>13</v>
      </c>
      <c r="E22024" s="7" t="n">
        <v>18</v>
      </c>
      <c r="F22024" s="7" t="n">
        <v>4500</v>
      </c>
    </row>
    <row r="22025" spans="1:6">
      <c r="A22025" t="s">
        <v>4</v>
      </c>
      <c r="B22025" s="4" t="s">
        <v>5</v>
      </c>
      <c r="C22025" s="4" t="s">
        <v>13</v>
      </c>
      <c r="D22025" s="4" t="s">
        <v>10</v>
      </c>
      <c r="E22025" s="4" t="s">
        <v>10</v>
      </c>
      <c r="F22025" s="4" t="s">
        <v>10</v>
      </c>
    </row>
    <row r="22026" spans="1:6">
      <c r="A22026" t="n">
        <v>137809</v>
      </c>
      <c r="B22026" s="20" t="n">
        <v>95</v>
      </c>
      <c r="C22026" s="7" t="n">
        <v>5</v>
      </c>
      <c r="D22026" s="7" t="n">
        <v>14</v>
      </c>
      <c r="E22026" s="7" t="n">
        <v>15</v>
      </c>
      <c r="F22026" s="7" t="n">
        <v>4500</v>
      </c>
    </row>
    <row r="22027" spans="1:6">
      <c r="A22027" t="s">
        <v>4</v>
      </c>
      <c r="B22027" s="4" t="s">
        <v>5</v>
      </c>
      <c r="C22027" s="4" t="s">
        <v>13</v>
      </c>
      <c r="D22027" s="4" t="s">
        <v>10</v>
      </c>
      <c r="E22027" s="4" t="s">
        <v>10</v>
      </c>
      <c r="F22027" s="4" t="s">
        <v>10</v>
      </c>
    </row>
    <row r="22028" spans="1:6">
      <c r="A22028" t="n">
        <v>137817</v>
      </c>
      <c r="B22028" s="20" t="n">
        <v>95</v>
      </c>
      <c r="C22028" s="7" t="n">
        <v>5</v>
      </c>
      <c r="D22028" s="7" t="n">
        <v>14</v>
      </c>
      <c r="E22028" s="7" t="n">
        <v>16</v>
      </c>
      <c r="F22028" s="7" t="n">
        <v>4500</v>
      </c>
    </row>
    <row r="22029" spans="1:6">
      <c r="A22029" t="s">
        <v>4</v>
      </c>
      <c r="B22029" s="4" t="s">
        <v>5</v>
      </c>
      <c r="C22029" s="4" t="s">
        <v>13</v>
      </c>
      <c r="D22029" s="4" t="s">
        <v>10</v>
      </c>
      <c r="E22029" s="4" t="s">
        <v>10</v>
      </c>
      <c r="F22029" s="4" t="s">
        <v>10</v>
      </c>
    </row>
    <row r="22030" spans="1:6">
      <c r="A22030" t="n">
        <v>137825</v>
      </c>
      <c r="B22030" s="20" t="n">
        <v>95</v>
      </c>
      <c r="C22030" s="7" t="n">
        <v>5</v>
      </c>
      <c r="D22030" s="7" t="n">
        <v>14</v>
      </c>
      <c r="E22030" s="7" t="n">
        <v>17</v>
      </c>
      <c r="F22030" s="7" t="n">
        <v>4500</v>
      </c>
    </row>
    <row r="22031" spans="1:6">
      <c r="A22031" t="s">
        <v>4</v>
      </c>
      <c r="B22031" s="4" t="s">
        <v>5</v>
      </c>
      <c r="C22031" s="4" t="s">
        <v>13</v>
      </c>
      <c r="D22031" s="4" t="s">
        <v>10</v>
      </c>
      <c r="E22031" s="4" t="s">
        <v>10</v>
      </c>
      <c r="F22031" s="4" t="s">
        <v>10</v>
      </c>
    </row>
    <row r="22032" spans="1:6">
      <c r="A22032" t="n">
        <v>137833</v>
      </c>
      <c r="B22032" s="20" t="n">
        <v>95</v>
      </c>
      <c r="C22032" s="7" t="n">
        <v>5</v>
      </c>
      <c r="D22032" s="7" t="n">
        <v>14</v>
      </c>
      <c r="E22032" s="7" t="n">
        <v>18</v>
      </c>
      <c r="F22032" s="7" t="n">
        <v>4500</v>
      </c>
    </row>
    <row r="22033" spans="1:6">
      <c r="A22033" t="s">
        <v>4</v>
      </c>
      <c r="B22033" s="4" t="s">
        <v>5</v>
      </c>
      <c r="C22033" s="4" t="s">
        <v>13</v>
      </c>
      <c r="D22033" s="4" t="s">
        <v>10</v>
      </c>
      <c r="E22033" s="4" t="s">
        <v>10</v>
      </c>
      <c r="F22033" s="4" t="s">
        <v>10</v>
      </c>
    </row>
    <row r="22034" spans="1:6">
      <c r="A22034" t="n">
        <v>137841</v>
      </c>
      <c r="B22034" s="20" t="n">
        <v>95</v>
      </c>
      <c r="C22034" s="7" t="n">
        <v>5</v>
      </c>
      <c r="D22034" s="7" t="n">
        <v>15</v>
      </c>
      <c r="E22034" s="7" t="n">
        <v>16</v>
      </c>
      <c r="F22034" s="7" t="n">
        <v>4500</v>
      </c>
    </row>
    <row r="22035" spans="1:6">
      <c r="A22035" t="s">
        <v>4</v>
      </c>
      <c r="B22035" s="4" t="s">
        <v>5</v>
      </c>
      <c r="C22035" s="4" t="s">
        <v>13</v>
      </c>
      <c r="D22035" s="4" t="s">
        <v>10</v>
      </c>
      <c r="E22035" s="4" t="s">
        <v>10</v>
      </c>
      <c r="F22035" s="4" t="s">
        <v>10</v>
      </c>
    </row>
    <row r="22036" spans="1:6">
      <c r="A22036" t="n">
        <v>137849</v>
      </c>
      <c r="B22036" s="20" t="n">
        <v>95</v>
      </c>
      <c r="C22036" s="7" t="n">
        <v>5</v>
      </c>
      <c r="D22036" s="7" t="n">
        <v>15</v>
      </c>
      <c r="E22036" s="7" t="n">
        <v>17</v>
      </c>
      <c r="F22036" s="7" t="n">
        <v>4500</v>
      </c>
    </row>
    <row r="22037" spans="1:6">
      <c r="A22037" t="s">
        <v>4</v>
      </c>
      <c r="B22037" s="4" t="s">
        <v>5</v>
      </c>
      <c r="C22037" s="4" t="s">
        <v>13</v>
      </c>
      <c r="D22037" s="4" t="s">
        <v>10</v>
      </c>
      <c r="E22037" s="4" t="s">
        <v>10</v>
      </c>
      <c r="F22037" s="4" t="s">
        <v>10</v>
      </c>
    </row>
    <row r="22038" spans="1:6">
      <c r="A22038" t="n">
        <v>137857</v>
      </c>
      <c r="B22038" s="20" t="n">
        <v>95</v>
      </c>
      <c r="C22038" s="7" t="n">
        <v>5</v>
      </c>
      <c r="D22038" s="7" t="n">
        <v>15</v>
      </c>
      <c r="E22038" s="7" t="n">
        <v>18</v>
      </c>
      <c r="F22038" s="7" t="n">
        <v>4500</v>
      </c>
    </row>
    <row r="22039" spans="1:6">
      <c r="A22039" t="s">
        <v>4</v>
      </c>
      <c r="B22039" s="4" t="s">
        <v>5</v>
      </c>
      <c r="C22039" s="4" t="s">
        <v>13</v>
      </c>
      <c r="D22039" s="4" t="s">
        <v>10</v>
      </c>
      <c r="E22039" s="4" t="s">
        <v>10</v>
      </c>
      <c r="F22039" s="4" t="s">
        <v>10</v>
      </c>
    </row>
    <row r="22040" spans="1:6">
      <c r="A22040" t="n">
        <v>137865</v>
      </c>
      <c r="B22040" s="20" t="n">
        <v>95</v>
      </c>
      <c r="C22040" s="7" t="n">
        <v>5</v>
      </c>
      <c r="D22040" s="7" t="n">
        <v>16</v>
      </c>
      <c r="E22040" s="7" t="n">
        <v>17</v>
      </c>
      <c r="F22040" s="7" t="n">
        <v>4500</v>
      </c>
    </row>
    <row r="22041" spans="1:6">
      <c r="A22041" t="s">
        <v>4</v>
      </c>
      <c r="B22041" s="4" t="s">
        <v>5</v>
      </c>
      <c r="C22041" s="4" t="s">
        <v>13</v>
      </c>
      <c r="D22041" s="4" t="s">
        <v>10</v>
      </c>
      <c r="E22041" s="4" t="s">
        <v>10</v>
      </c>
      <c r="F22041" s="4" t="s">
        <v>10</v>
      </c>
    </row>
    <row r="22042" spans="1:6">
      <c r="A22042" t="n">
        <v>137873</v>
      </c>
      <c r="B22042" s="20" t="n">
        <v>95</v>
      </c>
      <c r="C22042" s="7" t="n">
        <v>5</v>
      </c>
      <c r="D22042" s="7" t="n">
        <v>16</v>
      </c>
      <c r="E22042" s="7" t="n">
        <v>18</v>
      </c>
      <c r="F22042" s="7" t="n">
        <v>4500</v>
      </c>
    </row>
    <row r="22043" spans="1:6">
      <c r="A22043" t="s">
        <v>4</v>
      </c>
      <c r="B22043" s="4" t="s">
        <v>5</v>
      </c>
      <c r="C22043" s="4" t="s">
        <v>13</v>
      </c>
      <c r="D22043" s="4" t="s">
        <v>10</v>
      </c>
      <c r="E22043" s="4" t="s">
        <v>10</v>
      </c>
      <c r="F22043" s="4" t="s">
        <v>10</v>
      </c>
    </row>
    <row r="22044" spans="1:6">
      <c r="A22044" t="n">
        <v>137881</v>
      </c>
      <c r="B22044" s="20" t="n">
        <v>95</v>
      </c>
      <c r="C22044" s="7" t="n">
        <v>5</v>
      </c>
      <c r="D22044" s="7" t="n">
        <v>17</v>
      </c>
      <c r="E22044" s="7" t="n">
        <v>18</v>
      </c>
      <c r="F22044" s="7" t="n">
        <v>6000</v>
      </c>
    </row>
    <row r="22045" spans="1:6">
      <c r="A22045" t="s">
        <v>4</v>
      </c>
      <c r="B22045" s="4" t="s">
        <v>5</v>
      </c>
      <c r="C22045" s="4" t="s">
        <v>13</v>
      </c>
      <c r="D22045" s="4" t="s">
        <v>10</v>
      </c>
      <c r="E22045" s="4" t="s">
        <v>9</v>
      </c>
    </row>
    <row r="22046" spans="1:6">
      <c r="A22046" t="n">
        <v>137889</v>
      </c>
      <c r="B22046" s="21" t="n">
        <v>101</v>
      </c>
      <c r="C22046" s="7" t="n">
        <v>0</v>
      </c>
      <c r="D22046" s="7" t="n">
        <v>415</v>
      </c>
      <c r="E22046" s="7" t="n">
        <v>18</v>
      </c>
    </row>
    <row r="22047" spans="1:6">
      <c r="A22047" t="s">
        <v>4</v>
      </c>
      <c r="B22047" s="4" t="s">
        <v>5</v>
      </c>
      <c r="C22047" s="4" t="s">
        <v>13</v>
      </c>
      <c r="D22047" s="4" t="s">
        <v>10</v>
      </c>
      <c r="E22047" s="4" t="s">
        <v>9</v>
      </c>
    </row>
    <row r="22048" spans="1:6">
      <c r="A22048" t="n">
        <v>137897</v>
      </c>
      <c r="B22048" s="21" t="n">
        <v>101</v>
      </c>
      <c r="C22048" s="7" t="n">
        <v>0</v>
      </c>
      <c r="D22048" s="7" t="n">
        <v>565</v>
      </c>
      <c r="E22048" s="7" t="n">
        <v>18</v>
      </c>
    </row>
    <row r="22049" spans="1:6">
      <c r="A22049" t="s">
        <v>4</v>
      </c>
      <c r="B22049" s="4" t="s">
        <v>5</v>
      </c>
      <c r="C22049" s="4" t="s">
        <v>13</v>
      </c>
      <c r="D22049" s="4" t="s">
        <v>10</v>
      </c>
      <c r="E22049" s="4" t="s">
        <v>9</v>
      </c>
    </row>
    <row r="22050" spans="1:6">
      <c r="A22050" t="n">
        <v>137905</v>
      </c>
      <c r="B22050" s="21" t="n">
        <v>101</v>
      </c>
      <c r="C22050" s="7" t="n">
        <v>0</v>
      </c>
      <c r="D22050" s="7" t="n">
        <v>416</v>
      </c>
      <c r="E22050" s="7" t="n">
        <v>1</v>
      </c>
    </row>
    <row r="22051" spans="1:6">
      <c r="A22051" t="s">
        <v>4</v>
      </c>
      <c r="B22051" s="4" t="s">
        <v>5</v>
      </c>
      <c r="C22051" s="4" t="s">
        <v>13</v>
      </c>
      <c r="D22051" s="4" t="s">
        <v>10</v>
      </c>
      <c r="E22051" s="4" t="s">
        <v>9</v>
      </c>
    </row>
    <row r="22052" spans="1:6">
      <c r="A22052" t="n">
        <v>137913</v>
      </c>
      <c r="B22052" s="21" t="n">
        <v>101</v>
      </c>
      <c r="C22052" s="7" t="n">
        <v>0</v>
      </c>
      <c r="D22052" s="7" t="n">
        <v>566</v>
      </c>
      <c r="E22052" s="7" t="n">
        <v>1</v>
      </c>
    </row>
    <row r="22053" spans="1:6">
      <c r="A22053" t="s">
        <v>4</v>
      </c>
      <c r="B22053" s="4" t="s">
        <v>5</v>
      </c>
      <c r="C22053" s="4" t="s">
        <v>13</v>
      </c>
      <c r="D22053" s="4" t="s">
        <v>10</v>
      </c>
      <c r="E22053" s="4" t="s">
        <v>9</v>
      </c>
    </row>
    <row r="22054" spans="1:6">
      <c r="A22054" t="n">
        <v>137921</v>
      </c>
      <c r="B22054" s="21" t="n">
        <v>101</v>
      </c>
      <c r="C22054" s="7" t="n">
        <v>0</v>
      </c>
      <c r="D22054" s="7" t="n">
        <v>417</v>
      </c>
      <c r="E22054" s="7" t="n">
        <v>1</v>
      </c>
    </row>
    <row r="22055" spans="1:6">
      <c r="A22055" t="s">
        <v>4</v>
      </c>
      <c r="B22055" s="4" t="s">
        <v>5</v>
      </c>
      <c r="C22055" s="4" t="s">
        <v>13</v>
      </c>
      <c r="D22055" s="4" t="s">
        <v>10</v>
      </c>
      <c r="E22055" s="4" t="s">
        <v>9</v>
      </c>
    </row>
    <row r="22056" spans="1:6">
      <c r="A22056" t="n">
        <v>137929</v>
      </c>
      <c r="B22056" s="21" t="n">
        <v>101</v>
      </c>
      <c r="C22056" s="7" t="n">
        <v>0</v>
      </c>
      <c r="D22056" s="7" t="n">
        <v>567</v>
      </c>
      <c r="E22056" s="7" t="n">
        <v>1</v>
      </c>
    </row>
    <row r="22057" spans="1:6">
      <c r="A22057" t="s">
        <v>4</v>
      </c>
      <c r="B22057" s="4" t="s">
        <v>5</v>
      </c>
      <c r="C22057" s="4" t="s">
        <v>13</v>
      </c>
      <c r="D22057" s="4" t="s">
        <v>10</v>
      </c>
      <c r="E22057" s="4" t="s">
        <v>9</v>
      </c>
    </row>
    <row r="22058" spans="1:6">
      <c r="A22058" t="n">
        <v>137937</v>
      </c>
      <c r="B22058" s="21" t="n">
        <v>101</v>
      </c>
      <c r="C22058" s="7" t="n">
        <v>0</v>
      </c>
      <c r="D22058" s="7" t="n">
        <v>418</v>
      </c>
      <c r="E22058" s="7" t="n">
        <v>1</v>
      </c>
    </row>
    <row r="22059" spans="1:6">
      <c r="A22059" t="s">
        <v>4</v>
      </c>
      <c r="B22059" s="4" t="s">
        <v>5</v>
      </c>
      <c r="C22059" s="4" t="s">
        <v>13</v>
      </c>
      <c r="D22059" s="4" t="s">
        <v>10</v>
      </c>
      <c r="E22059" s="4" t="s">
        <v>9</v>
      </c>
    </row>
    <row r="22060" spans="1:6">
      <c r="A22060" t="n">
        <v>137945</v>
      </c>
      <c r="B22060" s="21" t="n">
        <v>101</v>
      </c>
      <c r="C22060" s="7" t="n">
        <v>0</v>
      </c>
      <c r="D22060" s="7" t="n">
        <v>568</v>
      </c>
      <c r="E22060" s="7" t="n">
        <v>1</v>
      </c>
    </row>
    <row r="22061" spans="1:6">
      <c r="A22061" t="s">
        <v>4</v>
      </c>
      <c r="B22061" s="4" t="s">
        <v>5</v>
      </c>
      <c r="C22061" s="4" t="s">
        <v>13</v>
      </c>
      <c r="D22061" s="4" t="s">
        <v>10</v>
      </c>
      <c r="E22061" s="4" t="s">
        <v>9</v>
      </c>
    </row>
    <row r="22062" spans="1:6">
      <c r="A22062" t="n">
        <v>137953</v>
      </c>
      <c r="B22062" s="21" t="n">
        <v>101</v>
      </c>
      <c r="C22062" s="7" t="n">
        <v>0</v>
      </c>
      <c r="D22062" s="7" t="n">
        <v>419</v>
      </c>
      <c r="E22062" s="7" t="n">
        <v>1</v>
      </c>
    </row>
    <row r="22063" spans="1:6">
      <c r="A22063" t="s">
        <v>4</v>
      </c>
      <c r="B22063" s="4" t="s">
        <v>5</v>
      </c>
      <c r="C22063" s="4" t="s">
        <v>13</v>
      </c>
      <c r="D22063" s="4" t="s">
        <v>10</v>
      </c>
      <c r="E22063" s="4" t="s">
        <v>9</v>
      </c>
    </row>
    <row r="22064" spans="1:6">
      <c r="A22064" t="n">
        <v>137961</v>
      </c>
      <c r="B22064" s="21" t="n">
        <v>101</v>
      </c>
      <c r="C22064" s="7" t="n">
        <v>0</v>
      </c>
      <c r="D22064" s="7" t="n">
        <v>569</v>
      </c>
      <c r="E22064" s="7" t="n">
        <v>1</v>
      </c>
    </row>
    <row r="22065" spans="1:5">
      <c r="A22065" t="s">
        <v>4</v>
      </c>
      <c r="B22065" s="4" t="s">
        <v>5</v>
      </c>
      <c r="C22065" s="4" t="s">
        <v>13</v>
      </c>
      <c r="D22065" s="4" t="s">
        <v>10</v>
      </c>
      <c r="E22065" s="4" t="s">
        <v>9</v>
      </c>
    </row>
    <row r="22066" spans="1:5">
      <c r="A22066" t="n">
        <v>137969</v>
      </c>
      <c r="B22066" s="21" t="n">
        <v>101</v>
      </c>
      <c r="C22066" s="7" t="n">
        <v>0</v>
      </c>
      <c r="D22066" s="7" t="n">
        <v>420</v>
      </c>
      <c r="E22066" s="7" t="n">
        <v>1</v>
      </c>
    </row>
    <row r="22067" spans="1:5">
      <c r="A22067" t="s">
        <v>4</v>
      </c>
      <c r="B22067" s="4" t="s">
        <v>5</v>
      </c>
      <c r="C22067" s="4" t="s">
        <v>13</v>
      </c>
      <c r="D22067" s="4" t="s">
        <v>10</v>
      </c>
      <c r="E22067" s="4" t="s">
        <v>9</v>
      </c>
    </row>
    <row r="22068" spans="1:5">
      <c r="A22068" t="n">
        <v>137977</v>
      </c>
      <c r="B22068" s="21" t="n">
        <v>101</v>
      </c>
      <c r="C22068" s="7" t="n">
        <v>0</v>
      </c>
      <c r="D22068" s="7" t="n">
        <v>570</v>
      </c>
      <c r="E22068" s="7" t="n">
        <v>1</v>
      </c>
    </row>
    <row r="22069" spans="1:5">
      <c r="A22069" t="s">
        <v>4</v>
      </c>
      <c r="B22069" s="4" t="s">
        <v>5</v>
      </c>
      <c r="C22069" s="4" t="s">
        <v>13</v>
      </c>
      <c r="D22069" s="4" t="s">
        <v>10</v>
      </c>
      <c r="E22069" s="4" t="s">
        <v>9</v>
      </c>
    </row>
    <row r="22070" spans="1:5">
      <c r="A22070" t="n">
        <v>137985</v>
      </c>
      <c r="B22070" s="21" t="n">
        <v>101</v>
      </c>
      <c r="C22070" s="7" t="n">
        <v>0</v>
      </c>
      <c r="D22070" s="7" t="n">
        <v>421</v>
      </c>
      <c r="E22070" s="7" t="n">
        <v>1</v>
      </c>
    </row>
    <row r="22071" spans="1:5">
      <c r="A22071" t="s">
        <v>4</v>
      </c>
      <c r="B22071" s="4" t="s">
        <v>5</v>
      </c>
      <c r="C22071" s="4" t="s">
        <v>13</v>
      </c>
      <c r="D22071" s="4" t="s">
        <v>10</v>
      </c>
      <c r="E22071" s="4" t="s">
        <v>9</v>
      </c>
    </row>
    <row r="22072" spans="1:5">
      <c r="A22072" t="n">
        <v>137993</v>
      </c>
      <c r="B22072" s="21" t="n">
        <v>101</v>
      </c>
      <c r="C22072" s="7" t="n">
        <v>0</v>
      </c>
      <c r="D22072" s="7" t="n">
        <v>571</v>
      </c>
      <c r="E22072" s="7" t="n">
        <v>1</v>
      </c>
    </row>
    <row r="22073" spans="1:5">
      <c r="A22073" t="s">
        <v>4</v>
      </c>
      <c r="B22073" s="4" t="s">
        <v>5</v>
      </c>
      <c r="C22073" s="4" t="s">
        <v>13</v>
      </c>
      <c r="D22073" s="4" t="s">
        <v>10</v>
      </c>
      <c r="E22073" s="4" t="s">
        <v>9</v>
      </c>
    </row>
    <row r="22074" spans="1:5">
      <c r="A22074" t="n">
        <v>138001</v>
      </c>
      <c r="B22074" s="21" t="n">
        <v>101</v>
      </c>
      <c r="C22074" s="7" t="n">
        <v>0</v>
      </c>
      <c r="D22074" s="7" t="n">
        <v>422</v>
      </c>
      <c r="E22074" s="7" t="n">
        <v>1</v>
      </c>
    </row>
    <row r="22075" spans="1:5">
      <c r="A22075" t="s">
        <v>4</v>
      </c>
      <c r="B22075" s="4" t="s">
        <v>5</v>
      </c>
      <c r="C22075" s="4" t="s">
        <v>13</v>
      </c>
      <c r="D22075" s="4" t="s">
        <v>10</v>
      </c>
      <c r="E22075" s="4" t="s">
        <v>9</v>
      </c>
    </row>
    <row r="22076" spans="1:5">
      <c r="A22076" t="n">
        <v>138009</v>
      </c>
      <c r="B22076" s="21" t="n">
        <v>101</v>
      </c>
      <c r="C22076" s="7" t="n">
        <v>0</v>
      </c>
      <c r="D22076" s="7" t="n">
        <v>572</v>
      </c>
      <c r="E22076" s="7" t="n">
        <v>1</v>
      </c>
    </row>
    <row r="22077" spans="1:5">
      <c r="A22077" t="s">
        <v>4</v>
      </c>
      <c r="B22077" s="4" t="s">
        <v>5</v>
      </c>
      <c r="C22077" s="4" t="s">
        <v>13</v>
      </c>
      <c r="D22077" s="4" t="s">
        <v>10</v>
      </c>
      <c r="E22077" s="4" t="s">
        <v>9</v>
      </c>
    </row>
    <row r="22078" spans="1:5">
      <c r="A22078" t="n">
        <v>138017</v>
      </c>
      <c r="B22078" s="21" t="n">
        <v>101</v>
      </c>
      <c r="C22078" s="7" t="n">
        <v>0</v>
      </c>
      <c r="D22078" s="7" t="n">
        <v>1214</v>
      </c>
      <c r="E22078" s="7" t="n">
        <v>1</v>
      </c>
    </row>
    <row r="22079" spans="1:5">
      <c r="A22079" t="s">
        <v>4</v>
      </c>
      <c r="B22079" s="4" t="s">
        <v>5</v>
      </c>
      <c r="C22079" s="4" t="s">
        <v>13</v>
      </c>
      <c r="D22079" s="4" t="s">
        <v>10</v>
      </c>
      <c r="E22079" s="4" t="s">
        <v>9</v>
      </c>
    </row>
    <row r="22080" spans="1:5">
      <c r="A22080" t="n">
        <v>138025</v>
      </c>
      <c r="B22080" s="21" t="n">
        <v>101</v>
      </c>
      <c r="C22080" s="7" t="n">
        <v>0</v>
      </c>
      <c r="D22080" s="7" t="n">
        <v>1264</v>
      </c>
      <c r="E22080" s="7" t="n">
        <v>1</v>
      </c>
    </row>
    <row r="22081" spans="1:5">
      <c r="A22081" t="s">
        <v>4</v>
      </c>
      <c r="B22081" s="4" t="s">
        <v>5</v>
      </c>
      <c r="C22081" s="4" t="s">
        <v>13</v>
      </c>
      <c r="D22081" s="4" t="s">
        <v>10</v>
      </c>
      <c r="E22081" s="4" t="s">
        <v>9</v>
      </c>
    </row>
    <row r="22082" spans="1:5">
      <c r="A22082" t="n">
        <v>138033</v>
      </c>
      <c r="B22082" s="21" t="n">
        <v>101</v>
      </c>
      <c r="C22082" s="7" t="n">
        <v>0</v>
      </c>
      <c r="D22082" s="7" t="n">
        <v>1364</v>
      </c>
      <c r="E22082" s="7" t="n">
        <v>1</v>
      </c>
    </row>
    <row r="22083" spans="1:5">
      <c r="A22083" t="s">
        <v>4</v>
      </c>
      <c r="B22083" s="4" t="s">
        <v>5</v>
      </c>
      <c r="C22083" s="4" t="s">
        <v>13</v>
      </c>
      <c r="D22083" s="4" t="s">
        <v>10</v>
      </c>
      <c r="E22083" s="4" t="s">
        <v>9</v>
      </c>
    </row>
    <row r="22084" spans="1:5">
      <c r="A22084" t="n">
        <v>138041</v>
      </c>
      <c r="B22084" s="21" t="n">
        <v>101</v>
      </c>
      <c r="C22084" s="7" t="n">
        <v>0</v>
      </c>
      <c r="D22084" s="7" t="n">
        <v>1464</v>
      </c>
      <c r="E22084" s="7" t="n">
        <v>1</v>
      </c>
    </row>
    <row r="22085" spans="1:5">
      <c r="A22085" t="s">
        <v>4</v>
      </c>
      <c r="B22085" s="4" t="s">
        <v>5</v>
      </c>
      <c r="C22085" s="4" t="s">
        <v>13</v>
      </c>
      <c r="D22085" s="4" t="s">
        <v>10</v>
      </c>
      <c r="E22085" s="4" t="s">
        <v>9</v>
      </c>
    </row>
    <row r="22086" spans="1:5">
      <c r="A22086" t="n">
        <v>138049</v>
      </c>
      <c r="B22086" s="21" t="n">
        <v>101</v>
      </c>
      <c r="C22086" s="7" t="n">
        <v>0</v>
      </c>
      <c r="D22086" s="7" t="n">
        <v>1514</v>
      </c>
      <c r="E22086" s="7" t="n">
        <v>1</v>
      </c>
    </row>
    <row r="22087" spans="1:5">
      <c r="A22087" t="s">
        <v>4</v>
      </c>
      <c r="B22087" s="4" t="s">
        <v>5</v>
      </c>
      <c r="C22087" s="4" t="s">
        <v>13</v>
      </c>
      <c r="D22087" s="4" t="s">
        <v>10</v>
      </c>
      <c r="E22087" s="4" t="s">
        <v>9</v>
      </c>
    </row>
    <row r="22088" spans="1:5">
      <c r="A22088" t="n">
        <v>138057</v>
      </c>
      <c r="B22088" s="21" t="n">
        <v>101</v>
      </c>
      <c r="C22088" s="7" t="n">
        <v>0</v>
      </c>
      <c r="D22088" s="7" t="n">
        <v>1414</v>
      </c>
      <c r="E22088" s="7" t="n">
        <v>1</v>
      </c>
    </row>
    <row r="22089" spans="1:5">
      <c r="A22089" t="s">
        <v>4</v>
      </c>
      <c r="B22089" s="4" t="s">
        <v>5</v>
      </c>
      <c r="C22089" s="4" t="s">
        <v>13</v>
      </c>
      <c r="D22089" s="4" t="s">
        <v>10</v>
      </c>
      <c r="E22089" s="4" t="s">
        <v>9</v>
      </c>
    </row>
    <row r="22090" spans="1:5">
      <c r="A22090" t="n">
        <v>138065</v>
      </c>
      <c r="B22090" s="21" t="n">
        <v>101</v>
      </c>
      <c r="C22090" s="7" t="n">
        <v>0</v>
      </c>
      <c r="D22090" s="7" t="n">
        <v>1564</v>
      </c>
      <c r="E22090" s="7" t="n">
        <v>1</v>
      </c>
    </row>
    <row r="22091" spans="1:5">
      <c r="A22091" t="s">
        <v>4</v>
      </c>
      <c r="B22091" s="4" t="s">
        <v>5</v>
      </c>
      <c r="C22091" s="4" t="s">
        <v>13</v>
      </c>
      <c r="D22091" s="4" t="s">
        <v>10</v>
      </c>
      <c r="E22091" s="4" t="s">
        <v>9</v>
      </c>
    </row>
    <row r="22092" spans="1:5">
      <c r="A22092" t="n">
        <v>138073</v>
      </c>
      <c r="B22092" s="21" t="n">
        <v>101</v>
      </c>
      <c r="C22092" s="7" t="n">
        <v>0</v>
      </c>
      <c r="D22092" s="7" t="n">
        <v>1614</v>
      </c>
      <c r="E22092" s="7" t="n">
        <v>1</v>
      </c>
    </row>
    <row r="22093" spans="1:5">
      <c r="A22093" t="s">
        <v>4</v>
      </c>
      <c r="B22093" s="4" t="s">
        <v>5</v>
      </c>
      <c r="C22093" s="4" t="s">
        <v>13</v>
      </c>
      <c r="D22093" s="4" t="s">
        <v>10</v>
      </c>
      <c r="E22093" s="4" t="s">
        <v>9</v>
      </c>
    </row>
    <row r="22094" spans="1:5">
      <c r="A22094" t="n">
        <v>138081</v>
      </c>
      <c r="B22094" s="21" t="n">
        <v>101</v>
      </c>
      <c r="C22094" s="7" t="n">
        <v>0</v>
      </c>
      <c r="D22094" s="7" t="n">
        <v>1664</v>
      </c>
      <c r="E22094" s="7" t="n">
        <v>1</v>
      </c>
    </row>
    <row r="22095" spans="1:5">
      <c r="A22095" t="s">
        <v>4</v>
      </c>
      <c r="B22095" s="4" t="s">
        <v>5</v>
      </c>
      <c r="C22095" s="4" t="s">
        <v>13</v>
      </c>
      <c r="D22095" s="4" t="s">
        <v>10</v>
      </c>
      <c r="E22095" s="4" t="s">
        <v>9</v>
      </c>
    </row>
    <row r="22096" spans="1:5">
      <c r="A22096" t="n">
        <v>138089</v>
      </c>
      <c r="B22096" s="21" t="n">
        <v>101</v>
      </c>
      <c r="C22096" s="7" t="n">
        <v>0</v>
      </c>
      <c r="D22096" s="7" t="n">
        <v>1714</v>
      </c>
      <c r="E22096" s="7" t="n">
        <v>1</v>
      </c>
    </row>
    <row r="22097" spans="1:5">
      <c r="A22097" t="s">
        <v>4</v>
      </c>
      <c r="B22097" s="4" t="s">
        <v>5</v>
      </c>
      <c r="C22097" s="4" t="s">
        <v>13</v>
      </c>
      <c r="D22097" s="4" t="s">
        <v>10</v>
      </c>
      <c r="E22097" s="4" t="s">
        <v>9</v>
      </c>
    </row>
    <row r="22098" spans="1:5">
      <c r="A22098" t="n">
        <v>138097</v>
      </c>
      <c r="B22098" s="21" t="n">
        <v>101</v>
      </c>
      <c r="C22098" s="7" t="n">
        <v>0</v>
      </c>
      <c r="D22098" s="7" t="n">
        <v>1764</v>
      </c>
      <c r="E22098" s="7" t="n">
        <v>1</v>
      </c>
    </row>
    <row r="22099" spans="1:5">
      <c r="A22099" t="s">
        <v>4</v>
      </c>
      <c r="B22099" s="4" t="s">
        <v>5</v>
      </c>
      <c r="C22099" s="4" t="s">
        <v>13</v>
      </c>
      <c r="D22099" s="4" t="s">
        <v>10</v>
      </c>
      <c r="E22099" s="4" t="s">
        <v>9</v>
      </c>
    </row>
    <row r="22100" spans="1:5">
      <c r="A22100" t="n">
        <v>138105</v>
      </c>
      <c r="B22100" s="21" t="n">
        <v>101</v>
      </c>
      <c r="C22100" s="7" t="n">
        <v>0</v>
      </c>
      <c r="D22100" s="7" t="n">
        <v>1814</v>
      </c>
      <c r="E22100" s="7" t="n">
        <v>1</v>
      </c>
    </row>
    <row r="22101" spans="1:5">
      <c r="A22101" t="s">
        <v>4</v>
      </c>
      <c r="B22101" s="4" t="s">
        <v>5</v>
      </c>
      <c r="C22101" s="4" t="s">
        <v>13</v>
      </c>
      <c r="D22101" s="4" t="s">
        <v>10</v>
      </c>
      <c r="E22101" s="4" t="s">
        <v>9</v>
      </c>
    </row>
    <row r="22102" spans="1:5">
      <c r="A22102" t="n">
        <v>138113</v>
      </c>
      <c r="B22102" s="21" t="n">
        <v>101</v>
      </c>
      <c r="C22102" s="7" t="n">
        <v>0</v>
      </c>
      <c r="D22102" s="7" t="n">
        <v>1864</v>
      </c>
      <c r="E22102" s="7" t="n">
        <v>1</v>
      </c>
    </row>
    <row r="22103" spans="1:5">
      <c r="A22103" t="s">
        <v>4</v>
      </c>
      <c r="B22103" s="4" t="s">
        <v>5</v>
      </c>
      <c r="C22103" s="4" t="s">
        <v>13</v>
      </c>
      <c r="D22103" s="4" t="s">
        <v>10</v>
      </c>
      <c r="E22103" s="4" t="s">
        <v>9</v>
      </c>
    </row>
    <row r="22104" spans="1:5">
      <c r="A22104" t="n">
        <v>138121</v>
      </c>
      <c r="B22104" s="21" t="n">
        <v>101</v>
      </c>
      <c r="C22104" s="7" t="n">
        <v>0</v>
      </c>
      <c r="D22104" s="7" t="n">
        <v>1914</v>
      </c>
      <c r="E22104" s="7" t="n">
        <v>1</v>
      </c>
    </row>
    <row r="22105" spans="1:5">
      <c r="A22105" t="s">
        <v>4</v>
      </c>
      <c r="B22105" s="4" t="s">
        <v>5</v>
      </c>
      <c r="C22105" s="4" t="s">
        <v>13</v>
      </c>
      <c r="D22105" s="4" t="s">
        <v>10</v>
      </c>
      <c r="E22105" s="4" t="s">
        <v>9</v>
      </c>
    </row>
    <row r="22106" spans="1:5">
      <c r="A22106" t="n">
        <v>138129</v>
      </c>
      <c r="B22106" s="21" t="n">
        <v>101</v>
      </c>
      <c r="C22106" s="7" t="n">
        <v>0</v>
      </c>
      <c r="D22106" s="7" t="n">
        <v>1964</v>
      </c>
      <c r="E22106" s="7" t="n">
        <v>1</v>
      </c>
    </row>
    <row r="22107" spans="1:5">
      <c r="A22107" t="s">
        <v>4</v>
      </c>
      <c r="B22107" s="4" t="s">
        <v>5</v>
      </c>
      <c r="C22107" s="4" t="s">
        <v>13</v>
      </c>
      <c r="D22107" s="4" t="s">
        <v>10</v>
      </c>
      <c r="E22107" s="4" t="s">
        <v>9</v>
      </c>
    </row>
    <row r="22108" spans="1:5">
      <c r="A22108" t="n">
        <v>138137</v>
      </c>
      <c r="B22108" s="21" t="n">
        <v>101</v>
      </c>
      <c r="C22108" s="7" t="n">
        <v>0</v>
      </c>
      <c r="D22108" s="7" t="n">
        <v>2014</v>
      </c>
      <c r="E22108" s="7" t="n">
        <v>1</v>
      </c>
    </row>
    <row r="22109" spans="1:5">
      <c r="A22109" t="s">
        <v>4</v>
      </c>
      <c r="B22109" s="4" t="s">
        <v>5</v>
      </c>
      <c r="C22109" s="4" t="s">
        <v>13</v>
      </c>
      <c r="D22109" s="4" t="s">
        <v>10</v>
      </c>
      <c r="E22109" s="4" t="s">
        <v>9</v>
      </c>
    </row>
    <row r="22110" spans="1:5">
      <c r="A22110" t="n">
        <v>138145</v>
      </c>
      <c r="B22110" s="21" t="n">
        <v>101</v>
      </c>
      <c r="C22110" s="7" t="n">
        <v>0</v>
      </c>
      <c r="D22110" s="7" t="n">
        <v>2064</v>
      </c>
      <c r="E22110" s="7" t="n">
        <v>1</v>
      </c>
    </row>
    <row r="22111" spans="1:5">
      <c r="A22111" t="s">
        <v>4</v>
      </c>
      <c r="B22111" s="4" t="s">
        <v>5</v>
      </c>
      <c r="C22111" s="4" t="s">
        <v>13</v>
      </c>
      <c r="D22111" s="4" t="s">
        <v>10</v>
      </c>
      <c r="E22111" s="4" t="s">
        <v>9</v>
      </c>
    </row>
    <row r="22112" spans="1:5">
      <c r="A22112" t="n">
        <v>138153</v>
      </c>
      <c r="B22112" s="21" t="n">
        <v>101</v>
      </c>
      <c r="C22112" s="7" t="n">
        <v>0</v>
      </c>
      <c r="D22112" s="7" t="n">
        <v>2114</v>
      </c>
      <c r="E22112" s="7" t="n">
        <v>1</v>
      </c>
    </row>
    <row r="22113" spans="1:5">
      <c r="A22113" t="s">
        <v>4</v>
      </c>
      <c r="B22113" s="4" t="s">
        <v>5</v>
      </c>
      <c r="C22113" s="4" t="s">
        <v>13</v>
      </c>
      <c r="D22113" s="4" t="s">
        <v>10</v>
      </c>
      <c r="E22113" s="4" t="s">
        <v>10</v>
      </c>
      <c r="F22113" s="4" t="s">
        <v>13</v>
      </c>
    </row>
    <row r="22114" spans="1:5">
      <c r="A22114" t="n">
        <v>138161</v>
      </c>
      <c r="B22114" s="22" t="n">
        <v>102</v>
      </c>
      <c r="C22114" s="7" t="n">
        <v>0</v>
      </c>
      <c r="D22114" s="7" t="n">
        <v>0</v>
      </c>
      <c r="E22114" s="7" t="n">
        <v>1214</v>
      </c>
      <c r="F22114" s="7" t="n">
        <v>255</v>
      </c>
    </row>
    <row r="22115" spans="1:5">
      <c r="A22115" t="s">
        <v>4</v>
      </c>
      <c r="B22115" s="4" t="s">
        <v>5</v>
      </c>
      <c r="C22115" s="4" t="s">
        <v>13</v>
      </c>
      <c r="D22115" s="4" t="s">
        <v>10</v>
      </c>
      <c r="E22115" s="4" t="s">
        <v>10</v>
      </c>
      <c r="F22115" s="4" t="s">
        <v>13</v>
      </c>
    </row>
    <row r="22116" spans="1:5">
      <c r="A22116" t="n">
        <v>138168</v>
      </c>
      <c r="B22116" s="22" t="n">
        <v>102</v>
      </c>
      <c r="C22116" s="7" t="n">
        <v>0</v>
      </c>
      <c r="D22116" s="7" t="n">
        <v>0</v>
      </c>
      <c r="E22116" s="7" t="n">
        <v>415</v>
      </c>
      <c r="F22116" s="7" t="n">
        <v>255</v>
      </c>
    </row>
    <row r="22117" spans="1:5">
      <c r="A22117" t="s">
        <v>4</v>
      </c>
      <c r="B22117" s="4" t="s">
        <v>5</v>
      </c>
      <c r="C22117" s="4" t="s">
        <v>13</v>
      </c>
      <c r="D22117" s="4" t="s">
        <v>10</v>
      </c>
      <c r="E22117" s="4" t="s">
        <v>10</v>
      </c>
      <c r="F22117" s="4" t="s">
        <v>13</v>
      </c>
    </row>
    <row r="22118" spans="1:5">
      <c r="A22118" t="n">
        <v>138175</v>
      </c>
      <c r="B22118" s="22" t="n">
        <v>102</v>
      </c>
      <c r="C22118" s="7" t="n">
        <v>0</v>
      </c>
      <c r="D22118" s="7" t="n">
        <v>0</v>
      </c>
      <c r="E22118" s="7" t="n">
        <v>565</v>
      </c>
      <c r="F22118" s="7" t="n">
        <v>255</v>
      </c>
    </row>
    <row r="22119" spans="1:5">
      <c r="A22119" t="s">
        <v>4</v>
      </c>
      <c r="B22119" s="4" t="s">
        <v>5</v>
      </c>
      <c r="C22119" s="4" t="s">
        <v>13</v>
      </c>
      <c r="D22119" s="4" t="s">
        <v>10</v>
      </c>
      <c r="E22119" s="4" t="s">
        <v>10</v>
      </c>
      <c r="F22119" s="4" t="s">
        <v>13</v>
      </c>
    </row>
    <row r="22120" spans="1:5">
      <c r="A22120" t="n">
        <v>138182</v>
      </c>
      <c r="B22120" s="22" t="n">
        <v>102</v>
      </c>
      <c r="C22120" s="7" t="n">
        <v>0</v>
      </c>
      <c r="D22120" s="7" t="n">
        <v>1</v>
      </c>
      <c r="E22120" s="7" t="n">
        <v>1264</v>
      </c>
      <c r="F22120" s="7" t="n">
        <v>255</v>
      </c>
    </row>
    <row r="22121" spans="1:5">
      <c r="A22121" t="s">
        <v>4</v>
      </c>
      <c r="B22121" s="4" t="s">
        <v>5</v>
      </c>
      <c r="C22121" s="4" t="s">
        <v>13</v>
      </c>
      <c r="D22121" s="4" t="s">
        <v>10</v>
      </c>
      <c r="E22121" s="4" t="s">
        <v>10</v>
      </c>
      <c r="F22121" s="4" t="s">
        <v>13</v>
      </c>
    </row>
    <row r="22122" spans="1:5">
      <c r="A22122" t="n">
        <v>138189</v>
      </c>
      <c r="B22122" s="22" t="n">
        <v>102</v>
      </c>
      <c r="C22122" s="7" t="n">
        <v>0</v>
      </c>
      <c r="D22122" s="7" t="n">
        <v>1</v>
      </c>
      <c r="E22122" s="7" t="n">
        <v>415</v>
      </c>
      <c r="F22122" s="7" t="n">
        <v>255</v>
      </c>
    </row>
    <row r="22123" spans="1:5">
      <c r="A22123" t="s">
        <v>4</v>
      </c>
      <c r="B22123" s="4" t="s">
        <v>5</v>
      </c>
      <c r="C22123" s="4" t="s">
        <v>13</v>
      </c>
      <c r="D22123" s="4" t="s">
        <v>10</v>
      </c>
      <c r="E22123" s="4" t="s">
        <v>10</v>
      </c>
      <c r="F22123" s="4" t="s">
        <v>13</v>
      </c>
    </row>
    <row r="22124" spans="1:5">
      <c r="A22124" t="n">
        <v>138196</v>
      </c>
      <c r="B22124" s="22" t="n">
        <v>102</v>
      </c>
      <c r="C22124" s="7" t="n">
        <v>0</v>
      </c>
      <c r="D22124" s="7" t="n">
        <v>1</v>
      </c>
      <c r="E22124" s="7" t="n">
        <v>565</v>
      </c>
      <c r="F22124" s="7" t="n">
        <v>255</v>
      </c>
    </row>
    <row r="22125" spans="1:5">
      <c r="A22125" t="s">
        <v>4</v>
      </c>
      <c r="B22125" s="4" t="s">
        <v>5</v>
      </c>
      <c r="C22125" s="4" t="s">
        <v>13</v>
      </c>
      <c r="D22125" s="4" t="s">
        <v>10</v>
      </c>
      <c r="E22125" s="4" t="s">
        <v>10</v>
      </c>
      <c r="F22125" s="4" t="s">
        <v>13</v>
      </c>
    </row>
    <row r="22126" spans="1:5">
      <c r="A22126" t="n">
        <v>138203</v>
      </c>
      <c r="B22126" s="22" t="n">
        <v>102</v>
      </c>
      <c r="C22126" s="7" t="n">
        <v>0</v>
      </c>
      <c r="D22126" s="7" t="n">
        <v>2</v>
      </c>
      <c r="E22126" s="7" t="n">
        <v>1364</v>
      </c>
      <c r="F22126" s="7" t="n">
        <v>255</v>
      </c>
    </row>
    <row r="22127" spans="1:5">
      <c r="A22127" t="s">
        <v>4</v>
      </c>
      <c r="B22127" s="4" t="s">
        <v>5</v>
      </c>
      <c r="C22127" s="4" t="s">
        <v>13</v>
      </c>
      <c r="D22127" s="4" t="s">
        <v>10</v>
      </c>
      <c r="E22127" s="4" t="s">
        <v>10</v>
      </c>
      <c r="F22127" s="4" t="s">
        <v>13</v>
      </c>
    </row>
    <row r="22128" spans="1:5">
      <c r="A22128" t="n">
        <v>138210</v>
      </c>
      <c r="B22128" s="22" t="n">
        <v>102</v>
      </c>
      <c r="C22128" s="7" t="n">
        <v>0</v>
      </c>
      <c r="D22128" s="7" t="n">
        <v>2</v>
      </c>
      <c r="E22128" s="7" t="n">
        <v>415</v>
      </c>
      <c r="F22128" s="7" t="n">
        <v>255</v>
      </c>
    </row>
    <row r="22129" spans="1:6">
      <c r="A22129" t="s">
        <v>4</v>
      </c>
      <c r="B22129" s="4" t="s">
        <v>5</v>
      </c>
      <c r="C22129" s="4" t="s">
        <v>13</v>
      </c>
      <c r="D22129" s="4" t="s">
        <v>10</v>
      </c>
      <c r="E22129" s="4" t="s">
        <v>10</v>
      </c>
      <c r="F22129" s="4" t="s">
        <v>13</v>
      </c>
    </row>
    <row r="22130" spans="1:6">
      <c r="A22130" t="n">
        <v>138217</v>
      </c>
      <c r="B22130" s="22" t="n">
        <v>102</v>
      </c>
      <c r="C22130" s="7" t="n">
        <v>0</v>
      </c>
      <c r="D22130" s="7" t="n">
        <v>2</v>
      </c>
      <c r="E22130" s="7" t="n">
        <v>565</v>
      </c>
      <c r="F22130" s="7" t="n">
        <v>255</v>
      </c>
    </row>
    <row r="22131" spans="1:6">
      <c r="A22131" t="s">
        <v>4</v>
      </c>
      <c r="B22131" s="4" t="s">
        <v>5</v>
      </c>
      <c r="C22131" s="4" t="s">
        <v>13</v>
      </c>
      <c r="D22131" s="4" t="s">
        <v>10</v>
      </c>
      <c r="E22131" s="4" t="s">
        <v>10</v>
      </c>
      <c r="F22131" s="4" t="s">
        <v>13</v>
      </c>
    </row>
    <row r="22132" spans="1:6">
      <c r="A22132" t="n">
        <v>138224</v>
      </c>
      <c r="B22132" s="22" t="n">
        <v>102</v>
      </c>
      <c r="C22132" s="7" t="n">
        <v>0</v>
      </c>
      <c r="D22132" s="7" t="n">
        <v>3</v>
      </c>
      <c r="E22132" s="7" t="n">
        <v>1464</v>
      </c>
      <c r="F22132" s="7" t="n">
        <v>255</v>
      </c>
    </row>
    <row r="22133" spans="1:6">
      <c r="A22133" t="s">
        <v>4</v>
      </c>
      <c r="B22133" s="4" t="s">
        <v>5</v>
      </c>
      <c r="C22133" s="4" t="s">
        <v>13</v>
      </c>
      <c r="D22133" s="4" t="s">
        <v>10</v>
      </c>
      <c r="E22133" s="4" t="s">
        <v>10</v>
      </c>
      <c r="F22133" s="4" t="s">
        <v>13</v>
      </c>
    </row>
    <row r="22134" spans="1:6">
      <c r="A22134" t="n">
        <v>138231</v>
      </c>
      <c r="B22134" s="22" t="n">
        <v>102</v>
      </c>
      <c r="C22134" s="7" t="n">
        <v>0</v>
      </c>
      <c r="D22134" s="7" t="n">
        <v>3</v>
      </c>
      <c r="E22134" s="7" t="n">
        <v>415</v>
      </c>
      <c r="F22134" s="7" t="n">
        <v>255</v>
      </c>
    </row>
    <row r="22135" spans="1:6">
      <c r="A22135" t="s">
        <v>4</v>
      </c>
      <c r="B22135" s="4" t="s">
        <v>5</v>
      </c>
      <c r="C22135" s="4" t="s">
        <v>13</v>
      </c>
      <c r="D22135" s="4" t="s">
        <v>10</v>
      </c>
      <c r="E22135" s="4" t="s">
        <v>10</v>
      </c>
      <c r="F22135" s="4" t="s">
        <v>13</v>
      </c>
    </row>
    <row r="22136" spans="1:6">
      <c r="A22136" t="n">
        <v>138238</v>
      </c>
      <c r="B22136" s="22" t="n">
        <v>102</v>
      </c>
      <c r="C22136" s="7" t="n">
        <v>0</v>
      </c>
      <c r="D22136" s="7" t="n">
        <v>3</v>
      </c>
      <c r="E22136" s="7" t="n">
        <v>565</v>
      </c>
      <c r="F22136" s="7" t="n">
        <v>255</v>
      </c>
    </row>
    <row r="22137" spans="1:6">
      <c r="A22137" t="s">
        <v>4</v>
      </c>
      <c r="B22137" s="4" t="s">
        <v>5</v>
      </c>
      <c r="C22137" s="4" t="s">
        <v>13</v>
      </c>
      <c r="D22137" s="4" t="s">
        <v>10</v>
      </c>
      <c r="E22137" s="4" t="s">
        <v>10</v>
      </c>
      <c r="F22137" s="4" t="s">
        <v>13</v>
      </c>
    </row>
    <row r="22138" spans="1:6">
      <c r="A22138" t="n">
        <v>138245</v>
      </c>
      <c r="B22138" s="22" t="n">
        <v>102</v>
      </c>
      <c r="C22138" s="7" t="n">
        <v>0</v>
      </c>
      <c r="D22138" s="7" t="n">
        <v>4</v>
      </c>
      <c r="E22138" s="7" t="n">
        <v>1514</v>
      </c>
      <c r="F22138" s="7" t="n">
        <v>255</v>
      </c>
    </row>
    <row r="22139" spans="1:6">
      <c r="A22139" t="s">
        <v>4</v>
      </c>
      <c r="B22139" s="4" t="s">
        <v>5</v>
      </c>
      <c r="C22139" s="4" t="s">
        <v>13</v>
      </c>
      <c r="D22139" s="4" t="s">
        <v>10</v>
      </c>
      <c r="E22139" s="4" t="s">
        <v>10</v>
      </c>
      <c r="F22139" s="4" t="s">
        <v>13</v>
      </c>
    </row>
    <row r="22140" spans="1:6">
      <c r="A22140" t="n">
        <v>138252</v>
      </c>
      <c r="B22140" s="22" t="n">
        <v>102</v>
      </c>
      <c r="C22140" s="7" t="n">
        <v>0</v>
      </c>
      <c r="D22140" s="7" t="n">
        <v>4</v>
      </c>
      <c r="E22140" s="7" t="n">
        <v>415</v>
      </c>
      <c r="F22140" s="7" t="n">
        <v>255</v>
      </c>
    </row>
    <row r="22141" spans="1:6">
      <c r="A22141" t="s">
        <v>4</v>
      </c>
      <c r="B22141" s="4" t="s">
        <v>5</v>
      </c>
      <c r="C22141" s="4" t="s">
        <v>13</v>
      </c>
      <c r="D22141" s="4" t="s">
        <v>10</v>
      </c>
      <c r="E22141" s="4" t="s">
        <v>10</v>
      </c>
      <c r="F22141" s="4" t="s">
        <v>13</v>
      </c>
    </row>
    <row r="22142" spans="1:6">
      <c r="A22142" t="n">
        <v>138259</v>
      </c>
      <c r="B22142" s="22" t="n">
        <v>102</v>
      </c>
      <c r="C22142" s="7" t="n">
        <v>0</v>
      </c>
      <c r="D22142" s="7" t="n">
        <v>4</v>
      </c>
      <c r="E22142" s="7" t="n">
        <v>565</v>
      </c>
      <c r="F22142" s="7" t="n">
        <v>255</v>
      </c>
    </row>
    <row r="22143" spans="1:6">
      <c r="A22143" t="s">
        <v>4</v>
      </c>
      <c r="B22143" s="4" t="s">
        <v>5</v>
      </c>
      <c r="C22143" s="4" t="s">
        <v>13</v>
      </c>
      <c r="D22143" s="4" t="s">
        <v>10</v>
      </c>
      <c r="E22143" s="4" t="s">
        <v>10</v>
      </c>
      <c r="F22143" s="4" t="s">
        <v>13</v>
      </c>
    </row>
    <row r="22144" spans="1:6">
      <c r="A22144" t="n">
        <v>138266</v>
      </c>
      <c r="B22144" s="22" t="n">
        <v>102</v>
      </c>
      <c r="C22144" s="7" t="n">
        <v>0</v>
      </c>
      <c r="D22144" s="7" t="n">
        <v>5</v>
      </c>
      <c r="E22144" s="7" t="n">
        <v>1414</v>
      </c>
      <c r="F22144" s="7" t="n">
        <v>255</v>
      </c>
    </row>
    <row r="22145" spans="1:6">
      <c r="A22145" t="s">
        <v>4</v>
      </c>
      <c r="B22145" s="4" t="s">
        <v>5</v>
      </c>
      <c r="C22145" s="4" t="s">
        <v>13</v>
      </c>
      <c r="D22145" s="4" t="s">
        <v>10</v>
      </c>
      <c r="E22145" s="4" t="s">
        <v>10</v>
      </c>
      <c r="F22145" s="4" t="s">
        <v>13</v>
      </c>
    </row>
    <row r="22146" spans="1:6">
      <c r="A22146" t="n">
        <v>138273</v>
      </c>
      <c r="B22146" s="22" t="n">
        <v>102</v>
      </c>
      <c r="C22146" s="7" t="n">
        <v>0</v>
      </c>
      <c r="D22146" s="7" t="n">
        <v>5</v>
      </c>
      <c r="E22146" s="7" t="n">
        <v>415</v>
      </c>
      <c r="F22146" s="7" t="n">
        <v>255</v>
      </c>
    </row>
    <row r="22147" spans="1:6">
      <c r="A22147" t="s">
        <v>4</v>
      </c>
      <c r="B22147" s="4" t="s">
        <v>5</v>
      </c>
      <c r="C22147" s="4" t="s">
        <v>13</v>
      </c>
      <c r="D22147" s="4" t="s">
        <v>10</v>
      </c>
      <c r="E22147" s="4" t="s">
        <v>10</v>
      </c>
      <c r="F22147" s="4" t="s">
        <v>13</v>
      </c>
    </row>
    <row r="22148" spans="1:6">
      <c r="A22148" t="n">
        <v>138280</v>
      </c>
      <c r="B22148" s="22" t="n">
        <v>102</v>
      </c>
      <c r="C22148" s="7" t="n">
        <v>0</v>
      </c>
      <c r="D22148" s="7" t="n">
        <v>5</v>
      </c>
      <c r="E22148" s="7" t="n">
        <v>565</v>
      </c>
      <c r="F22148" s="7" t="n">
        <v>255</v>
      </c>
    </row>
    <row r="22149" spans="1:6">
      <c r="A22149" t="s">
        <v>4</v>
      </c>
      <c r="B22149" s="4" t="s">
        <v>5</v>
      </c>
      <c r="C22149" s="4" t="s">
        <v>13</v>
      </c>
      <c r="D22149" s="4" t="s">
        <v>10</v>
      </c>
      <c r="E22149" s="4" t="s">
        <v>10</v>
      </c>
      <c r="F22149" s="4" t="s">
        <v>13</v>
      </c>
    </row>
    <row r="22150" spans="1:6">
      <c r="A22150" t="n">
        <v>138287</v>
      </c>
      <c r="B22150" s="22" t="n">
        <v>102</v>
      </c>
      <c r="C22150" s="7" t="n">
        <v>0</v>
      </c>
      <c r="D22150" s="7" t="n">
        <v>6</v>
      </c>
      <c r="E22150" s="7" t="n">
        <v>1564</v>
      </c>
      <c r="F22150" s="7" t="n">
        <v>255</v>
      </c>
    </row>
    <row r="22151" spans="1:6">
      <c r="A22151" t="s">
        <v>4</v>
      </c>
      <c r="B22151" s="4" t="s">
        <v>5</v>
      </c>
      <c r="C22151" s="4" t="s">
        <v>13</v>
      </c>
      <c r="D22151" s="4" t="s">
        <v>10</v>
      </c>
      <c r="E22151" s="4" t="s">
        <v>10</v>
      </c>
      <c r="F22151" s="4" t="s">
        <v>13</v>
      </c>
    </row>
    <row r="22152" spans="1:6">
      <c r="A22152" t="n">
        <v>138294</v>
      </c>
      <c r="B22152" s="22" t="n">
        <v>102</v>
      </c>
      <c r="C22152" s="7" t="n">
        <v>0</v>
      </c>
      <c r="D22152" s="7" t="n">
        <v>6</v>
      </c>
      <c r="E22152" s="7" t="n">
        <v>415</v>
      </c>
      <c r="F22152" s="7" t="n">
        <v>255</v>
      </c>
    </row>
    <row r="22153" spans="1:6">
      <c r="A22153" t="s">
        <v>4</v>
      </c>
      <c r="B22153" s="4" t="s">
        <v>5</v>
      </c>
      <c r="C22153" s="4" t="s">
        <v>13</v>
      </c>
      <c r="D22153" s="4" t="s">
        <v>10</v>
      </c>
      <c r="E22153" s="4" t="s">
        <v>10</v>
      </c>
      <c r="F22153" s="4" t="s">
        <v>13</v>
      </c>
    </row>
    <row r="22154" spans="1:6">
      <c r="A22154" t="n">
        <v>138301</v>
      </c>
      <c r="B22154" s="22" t="n">
        <v>102</v>
      </c>
      <c r="C22154" s="7" t="n">
        <v>0</v>
      </c>
      <c r="D22154" s="7" t="n">
        <v>6</v>
      </c>
      <c r="E22154" s="7" t="n">
        <v>565</v>
      </c>
      <c r="F22154" s="7" t="n">
        <v>255</v>
      </c>
    </row>
    <row r="22155" spans="1:6">
      <c r="A22155" t="s">
        <v>4</v>
      </c>
      <c r="B22155" s="4" t="s">
        <v>5</v>
      </c>
      <c r="C22155" s="4" t="s">
        <v>13</v>
      </c>
      <c r="D22155" s="4" t="s">
        <v>10</v>
      </c>
      <c r="E22155" s="4" t="s">
        <v>10</v>
      </c>
      <c r="F22155" s="4" t="s">
        <v>13</v>
      </c>
    </row>
    <row r="22156" spans="1:6">
      <c r="A22156" t="n">
        <v>138308</v>
      </c>
      <c r="B22156" s="22" t="n">
        <v>102</v>
      </c>
      <c r="C22156" s="7" t="n">
        <v>0</v>
      </c>
      <c r="D22156" s="7" t="n">
        <v>7</v>
      </c>
      <c r="E22156" s="7" t="n">
        <v>1614</v>
      </c>
      <c r="F22156" s="7" t="n">
        <v>255</v>
      </c>
    </row>
    <row r="22157" spans="1:6">
      <c r="A22157" t="s">
        <v>4</v>
      </c>
      <c r="B22157" s="4" t="s">
        <v>5</v>
      </c>
      <c r="C22157" s="4" t="s">
        <v>13</v>
      </c>
      <c r="D22157" s="4" t="s">
        <v>10</v>
      </c>
      <c r="E22157" s="4" t="s">
        <v>10</v>
      </c>
      <c r="F22157" s="4" t="s">
        <v>13</v>
      </c>
    </row>
    <row r="22158" spans="1:6">
      <c r="A22158" t="n">
        <v>138315</v>
      </c>
      <c r="B22158" s="22" t="n">
        <v>102</v>
      </c>
      <c r="C22158" s="7" t="n">
        <v>0</v>
      </c>
      <c r="D22158" s="7" t="n">
        <v>7</v>
      </c>
      <c r="E22158" s="7" t="n">
        <v>415</v>
      </c>
      <c r="F22158" s="7" t="n">
        <v>255</v>
      </c>
    </row>
    <row r="22159" spans="1:6">
      <c r="A22159" t="s">
        <v>4</v>
      </c>
      <c r="B22159" s="4" t="s">
        <v>5</v>
      </c>
      <c r="C22159" s="4" t="s">
        <v>13</v>
      </c>
      <c r="D22159" s="4" t="s">
        <v>10</v>
      </c>
      <c r="E22159" s="4" t="s">
        <v>10</v>
      </c>
      <c r="F22159" s="4" t="s">
        <v>13</v>
      </c>
    </row>
    <row r="22160" spans="1:6">
      <c r="A22160" t="n">
        <v>138322</v>
      </c>
      <c r="B22160" s="22" t="n">
        <v>102</v>
      </c>
      <c r="C22160" s="7" t="n">
        <v>0</v>
      </c>
      <c r="D22160" s="7" t="n">
        <v>7</v>
      </c>
      <c r="E22160" s="7" t="n">
        <v>565</v>
      </c>
      <c r="F22160" s="7" t="n">
        <v>255</v>
      </c>
    </row>
    <row r="22161" spans="1:6">
      <c r="A22161" t="s">
        <v>4</v>
      </c>
      <c r="B22161" s="4" t="s">
        <v>5</v>
      </c>
      <c r="C22161" s="4" t="s">
        <v>13</v>
      </c>
      <c r="D22161" s="4" t="s">
        <v>10</v>
      </c>
      <c r="E22161" s="4" t="s">
        <v>10</v>
      </c>
      <c r="F22161" s="4" t="s">
        <v>13</v>
      </c>
    </row>
    <row r="22162" spans="1:6">
      <c r="A22162" t="n">
        <v>138329</v>
      </c>
      <c r="B22162" s="22" t="n">
        <v>102</v>
      </c>
      <c r="C22162" s="7" t="n">
        <v>0</v>
      </c>
      <c r="D22162" s="7" t="n">
        <v>8</v>
      </c>
      <c r="E22162" s="7" t="n">
        <v>1664</v>
      </c>
      <c r="F22162" s="7" t="n">
        <v>255</v>
      </c>
    </row>
    <row r="22163" spans="1:6">
      <c r="A22163" t="s">
        <v>4</v>
      </c>
      <c r="B22163" s="4" t="s">
        <v>5</v>
      </c>
      <c r="C22163" s="4" t="s">
        <v>13</v>
      </c>
      <c r="D22163" s="4" t="s">
        <v>10</v>
      </c>
      <c r="E22163" s="4" t="s">
        <v>10</v>
      </c>
      <c r="F22163" s="4" t="s">
        <v>13</v>
      </c>
    </row>
    <row r="22164" spans="1:6">
      <c r="A22164" t="n">
        <v>138336</v>
      </c>
      <c r="B22164" s="22" t="n">
        <v>102</v>
      </c>
      <c r="C22164" s="7" t="n">
        <v>0</v>
      </c>
      <c r="D22164" s="7" t="n">
        <v>8</v>
      </c>
      <c r="E22164" s="7" t="n">
        <v>415</v>
      </c>
      <c r="F22164" s="7" t="n">
        <v>255</v>
      </c>
    </row>
    <row r="22165" spans="1:6">
      <c r="A22165" t="s">
        <v>4</v>
      </c>
      <c r="B22165" s="4" t="s">
        <v>5</v>
      </c>
      <c r="C22165" s="4" t="s">
        <v>13</v>
      </c>
      <c r="D22165" s="4" t="s">
        <v>10</v>
      </c>
      <c r="E22165" s="4" t="s">
        <v>10</v>
      </c>
      <c r="F22165" s="4" t="s">
        <v>13</v>
      </c>
    </row>
    <row r="22166" spans="1:6">
      <c r="A22166" t="n">
        <v>138343</v>
      </c>
      <c r="B22166" s="22" t="n">
        <v>102</v>
      </c>
      <c r="C22166" s="7" t="n">
        <v>0</v>
      </c>
      <c r="D22166" s="7" t="n">
        <v>8</v>
      </c>
      <c r="E22166" s="7" t="n">
        <v>565</v>
      </c>
      <c r="F22166" s="7" t="n">
        <v>255</v>
      </c>
    </row>
    <row r="22167" spans="1:6">
      <c r="A22167" t="s">
        <v>4</v>
      </c>
      <c r="B22167" s="4" t="s">
        <v>5</v>
      </c>
      <c r="C22167" s="4" t="s">
        <v>13</v>
      </c>
      <c r="D22167" s="4" t="s">
        <v>10</v>
      </c>
      <c r="E22167" s="4" t="s">
        <v>10</v>
      </c>
      <c r="F22167" s="4" t="s">
        <v>13</v>
      </c>
    </row>
    <row r="22168" spans="1:6">
      <c r="A22168" t="n">
        <v>138350</v>
      </c>
      <c r="B22168" s="22" t="n">
        <v>102</v>
      </c>
      <c r="C22168" s="7" t="n">
        <v>0</v>
      </c>
      <c r="D22168" s="7" t="n">
        <v>9</v>
      </c>
      <c r="E22168" s="7" t="n">
        <v>1714</v>
      </c>
      <c r="F22168" s="7" t="n">
        <v>255</v>
      </c>
    </row>
    <row r="22169" spans="1:6">
      <c r="A22169" t="s">
        <v>4</v>
      </c>
      <c r="B22169" s="4" t="s">
        <v>5</v>
      </c>
      <c r="C22169" s="4" t="s">
        <v>13</v>
      </c>
      <c r="D22169" s="4" t="s">
        <v>10</v>
      </c>
      <c r="E22169" s="4" t="s">
        <v>10</v>
      </c>
      <c r="F22169" s="4" t="s">
        <v>13</v>
      </c>
    </row>
    <row r="22170" spans="1:6">
      <c r="A22170" t="n">
        <v>138357</v>
      </c>
      <c r="B22170" s="22" t="n">
        <v>102</v>
      </c>
      <c r="C22170" s="7" t="n">
        <v>0</v>
      </c>
      <c r="D22170" s="7" t="n">
        <v>9</v>
      </c>
      <c r="E22170" s="7" t="n">
        <v>415</v>
      </c>
      <c r="F22170" s="7" t="n">
        <v>255</v>
      </c>
    </row>
    <row r="22171" spans="1:6">
      <c r="A22171" t="s">
        <v>4</v>
      </c>
      <c r="B22171" s="4" t="s">
        <v>5</v>
      </c>
      <c r="C22171" s="4" t="s">
        <v>13</v>
      </c>
      <c r="D22171" s="4" t="s">
        <v>10</v>
      </c>
      <c r="E22171" s="4" t="s">
        <v>10</v>
      </c>
      <c r="F22171" s="4" t="s">
        <v>13</v>
      </c>
    </row>
    <row r="22172" spans="1:6">
      <c r="A22172" t="n">
        <v>138364</v>
      </c>
      <c r="B22172" s="22" t="n">
        <v>102</v>
      </c>
      <c r="C22172" s="7" t="n">
        <v>0</v>
      </c>
      <c r="D22172" s="7" t="n">
        <v>9</v>
      </c>
      <c r="E22172" s="7" t="n">
        <v>565</v>
      </c>
      <c r="F22172" s="7" t="n">
        <v>255</v>
      </c>
    </row>
    <row r="22173" spans="1:6">
      <c r="A22173" t="s">
        <v>4</v>
      </c>
      <c r="B22173" s="4" t="s">
        <v>5</v>
      </c>
      <c r="C22173" s="4" t="s">
        <v>13</v>
      </c>
      <c r="D22173" s="4" t="s">
        <v>10</v>
      </c>
      <c r="E22173" s="4" t="s">
        <v>10</v>
      </c>
      <c r="F22173" s="4" t="s">
        <v>13</v>
      </c>
    </row>
    <row r="22174" spans="1:6">
      <c r="A22174" t="n">
        <v>138371</v>
      </c>
      <c r="B22174" s="22" t="n">
        <v>102</v>
      </c>
      <c r="C22174" s="7" t="n">
        <v>0</v>
      </c>
      <c r="D22174" s="7" t="n">
        <v>11</v>
      </c>
      <c r="E22174" s="7" t="n">
        <v>1764</v>
      </c>
      <c r="F22174" s="7" t="n">
        <v>255</v>
      </c>
    </row>
    <row r="22175" spans="1:6">
      <c r="A22175" t="s">
        <v>4</v>
      </c>
      <c r="B22175" s="4" t="s">
        <v>5</v>
      </c>
      <c r="C22175" s="4" t="s">
        <v>13</v>
      </c>
      <c r="D22175" s="4" t="s">
        <v>10</v>
      </c>
      <c r="E22175" s="4" t="s">
        <v>10</v>
      </c>
      <c r="F22175" s="4" t="s">
        <v>13</v>
      </c>
    </row>
    <row r="22176" spans="1:6">
      <c r="A22176" t="n">
        <v>138378</v>
      </c>
      <c r="B22176" s="22" t="n">
        <v>102</v>
      </c>
      <c r="C22176" s="7" t="n">
        <v>0</v>
      </c>
      <c r="D22176" s="7" t="n">
        <v>11</v>
      </c>
      <c r="E22176" s="7" t="n">
        <v>415</v>
      </c>
      <c r="F22176" s="7" t="n">
        <v>255</v>
      </c>
    </row>
    <row r="22177" spans="1:6">
      <c r="A22177" t="s">
        <v>4</v>
      </c>
      <c r="B22177" s="4" t="s">
        <v>5</v>
      </c>
      <c r="C22177" s="4" t="s">
        <v>13</v>
      </c>
      <c r="D22177" s="4" t="s">
        <v>10</v>
      </c>
      <c r="E22177" s="4" t="s">
        <v>10</v>
      </c>
      <c r="F22177" s="4" t="s">
        <v>13</v>
      </c>
    </row>
    <row r="22178" spans="1:6">
      <c r="A22178" t="n">
        <v>138385</v>
      </c>
      <c r="B22178" s="22" t="n">
        <v>102</v>
      </c>
      <c r="C22178" s="7" t="n">
        <v>0</v>
      </c>
      <c r="D22178" s="7" t="n">
        <v>11</v>
      </c>
      <c r="E22178" s="7" t="n">
        <v>565</v>
      </c>
      <c r="F22178" s="7" t="n">
        <v>255</v>
      </c>
    </row>
    <row r="22179" spans="1:6">
      <c r="A22179" t="s">
        <v>4</v>
      </c>
      <c r="B22179" s="4" t="s">
        <v>5</v>
      </c>
      <c r="C22179" s="4" t="s">
        <v>13</v>
      </c>
      <c r="D22179" s="4" t="s">
        <v>10</v>
      </c>
      <c r="E22179" s="4" t="s">
        <v>10</v>
      </c>
      <c r="F22179" s="4" t="s">
        <v>13</v>
      </c>
    </row>
    <row r="22180" spans="1:6">
      <c r="A22180" t="n">
        <v>138392</v>
      </c>
      <c r="B22180" s="22" t="n">
        <v>102</v>
      </c>
      <c r="C22180" s="7" t="n">
        <v>0</v>
      </c>
      <c r="D22180" s="7" t="n">
        <v>12</v>
      </c>
      <c r="E22180" s="7" t="n">
        <v>1814</v>
      </c>
      <c r="F22180" s="7" t="n">
        <v>255</v>
      </c>
    </row>
    <row r="22181" spans="1:6">
      <c r="A22181" t="s">
        <v>4</v>
      </c>
      <c r="B22181" s="4" t="s">
        <v>5</v>
      </c>
      <c r="C22181" s="4" t="s">
        <v>13</v>
      </c>
      <c r="D22181" s="4" t="s">
        <v>10</v>
      </c>
      <c r="E22181" s="4" t="s">
        <v>10</v>
      </c>
      <c r="F22181" s="4" t="s">
        <v>13</v>
      </c>
    </row>
    <row r="22182" spans="1:6">
      <c r="A22182" t="n">
        <v>138399</v>
      </c>
      <c r="B22182" s="22" t="n">
        <v>102</v>
      </c>
      <c r="C22182" s="7" t="n">
        <v>0</v>
      </c>
      <c r="D22182" s="7" t="n">
        <v>12</v>
      </c>
      <c r="E22182" s="7" t="n">
        <v>415</v>
      </c>
      <c r="F22182" s="7" t="n">
        <v>255</v>
      </c>
    </row>
    <row r="22183" spans="1:6">
      <c r="A22183" t="s">
        <v>4</v>
      </c>
      <c r="B22183" s="4" t="s">
        <v>5</v>
      </c>
      <c r="C22183" s="4" t="s">
        <v>13</v>
      </c>
      <c r="D22183" s="4" t="s">
        <v>10</v>
      </c>
      <c r="E22183" s="4" t="s">
        <v>10</v>
      </c>
      <c r="F22183" s="4" t="s">
        <v>13</v>
      </c>
    </row>
    <row r="22184" spans="1:6">
      <c r="A22184" t="n">
        <v>138406</v>
      </c>
      <c r="B22184" s="22" t="n">
        <v>102</v>
      </c>
      <c r="C22184" s="7" t="n">
        <v>0</v>
      </c>
      <c r="D22184" s="7" t="n">
        <v>12</v>
      </c>
      <c r="E22184" s="7" t="n">
        <v>565</v>
      </c>
      <c r="F22184" s="7" t="n">
        <v>255</v>
      </c>
    </row>
    <row r="22185" spans="1:6">
      <c r="A22185" t="s">
        <v>4</v>
      </c>
      <c r="B22185" s="4" t="s">
        <v>5</v>
      </c>
      <c r="C22185" s="4" t="s">
        <v>13</v>
      </c>
      <c r="D22185" s="4" t="s">
        <v>10</v>
      </c>
      <c r="E22185" s="4" t="s">
        <v>10</v>
      </c>
      <c r="F22185" s="4" t="s">
        <v>13</v>
      </c>
    </row>
    <row r="22186" spans="1:6">
      <c r="A22186" t="n">
        <v>138413</v>
      </c>
      <c r="B22186" s="22" t="n">
        <v>102</v>
      </c>
      <c r="C22186" s="7" t="n">
        <v>0</v>
      </c>
      <c r="D22186" s="7" t="n">
        <v>13</v>
      </c>
      <c r="E22186" s="7" t="n">
        <v>1864</v>
      </c>
      <c r="F22186" s="7" t="n">
        <v>255</v>
      </c>
    </row>
    <row r="22187" spans="1:6">
      <c r="A22187" t="s">
        <v>4</v>
      </c>
      <c r="B22187" s="4" t="s">
        <v>5</v>
      </c>
      <c r="C22187" s="4" t="s">
        <v>13</v>
      </c>
      <c r="D22187" s="4" t="s">
        <v>10</v>
      </c>
      <c r="E22187" s="4" t="s">
        <v>10</v>
      </c>
      <c r="F22187" s="4" t="s">
        <v>13</v>
      </c>
    </row>
    <row r="22188" spans="1:6">
      <c r="A22188" t="n">
        <v>138420</v>
      </c>
      <c r="B22188" s="22" t="n">
        <v>102</v>
      </c>
      <c r="C22188" s="7" t="n">
        <v>0</v>
      </c>
      <c r="D22188" s="7" t="n">
        <v>13</v>
      </c>
      <c r="E22188" s="7" t="n">
        <v>415</v>
      </c>
      <c r="F22188" s="7" t="n">
        <v>255</v>
      </c>
    </row>
    <row r="22189" spans="1:6">
      <c r="A22189" t="s">
        <v>4</v>
      </c>
      <c r="B22189" s="4" t="s">
        <v>5</v>
      </c>
      <c r="C22189" s="4" t="s">
        <v>13</v>
      </c>
      <c r="D22189" s="4" t="s">
        <v>10</v>
      </c>
      <c r="E22189" s="4" t="s">
        <v>10</v>
      </c>
      <c r="F22189" s="4" t="s">
        <v>13</v>
      </c>
    </row>
    <row r="22190" spans="1:6">
      <c r="A22190" t="n">
        <v>138427</v>
      </c>
      <c r="B22190" s="22" t="n">
        <v>102</v>
      </c>
      <c r="C22190" s="7" t="n">
        <v>0</v>
      </c>
      <c r="D22190" s="7" t="n">
        <v>13</v>
      </c>
      <c r="E22190" s="7" t="n">
        <v>565</v>
      </c>
      <c r="F22190" s="7" t="n">
        <v>255</v>
      </c>
    </row>
    <row r="22191" spans="1:6">
      <c r="A22191" t="s">
        <v>4</v>
      </c>
      <c r="B22191" s="4" t="s">
        <v>5</v>
      </c>
      <c r="C22191" s="4" t="s">
        <v>13</v>
      </c>
      <c r="D22191" s="4" t="s">
        <v>10</v>
      </c>
      <c r="E22191" s="4" t="s">
        <v>10</v>
      </c>
      <c r="F22191" s="4" t="s">
        <v>13</v>
      </c>
    </row>
    <row r="22192" spans="1:6">
      <c r="A22192" t="n">
        <v>138434</v>
      </c>
      <c r="B22192" s="22" t="n">
        <v>102</v>
      </c>
      <c r="C22192" s="7" t="n">
        <v>0</v>
      </c>
      <c r="D22192" s="7" t="n">
        <v>14</v>
      </c>
      <c r="E22192" s="7" t="n">
        <v>1914</v>
      </c>
      <c r="F22192" s="7" t="n">
        <v>255</v>
      </c>
    </row>
    <row r="22193" spans="1:6">
      <c r="A22193" t="s">
        <v>4</v>
      </c>
      <c r="B22193" s="4" t="s">
        <v>5</v>
      </c>
      <c r="C22193" s="4" t="s">
        <v>13</v>
      </c>
      <c r="D22193" s="4" t="s">
        <v>10</v>
      </c>
      <c r="E22193" s="4" t="s">
        <v>10</v>
      </c>
      <c r="F22193" s="4" t="s">
        <v>13</v>
      </c>
    </row>
    <row r="22194" spans="1:6">
      <c r="A22194" t="n">
        <v>138441</v>
      </c>
      <c r="B22194" s="22" t="n">
        <v>102</v>
      </c>
      <c r="C22194" s="7" t="n">
        <v>0</v>
      </c>
      <c r="D22194" s="7" t="n">
        <v>14</v>
      </c>
      <c r="E22194" s="7" t="n">
        <v>415</v>
      </c>
      <c r="F22194" s="7" t="n">
        <v>255</v>
      </c>
    </row>
    <row r="22195" spans="1:6">
      <c r="A22195" t="s">
        <v>4</v>
      </c>
      <c r="B22195" s="4" t="s">
        <v>5</v>
      </c>
      <c r="C22195" s="4" t="s">
        <v>13</v>
      </c>
      <c r="D22195" s="4" t="s">
        <v>10</v>
      </c>
      <c r="E22195" s="4" t="s">
        <v>10</v>
      </c>
      <c r="F22195" s="4" t="s">
        <v>13</v>
      </c>
    </row>
    <row r="22196" spans="1:6">
      <c r="A22196" t="n">
        <v>138448</v>
      </c>
      <c r="B22196" s="22" t="n">
        <v>102</v>
      </c>
      <c r="C22196" s="7" t="n">
        <v>0</v>
      </c>
      <c r="D22196" s="7" t="n">
        <v>14</v>
      </c>
      <c r="E22196" s="7" t="n">
        <v>565</v>
      </c>
      <c r="F22196" s="7" t="n">
        <v>255</v>
      </c>
    </row>
    <row r="22197" spans="1:6">
      <c r="A22197" t="s">
        <v>4</v>
      </c>
      <c r="B22197" s="4" t="s">
        <v>5</v>
      </c>
      <c r="C22197" s="4" t="s">
        <v>13</v>
      </c>
      <c r="D22197" s="4" t="s">
        <v>10</v>
      </c>
      <c r="E22197" s="4" t="s">
        <v>10</v>
      </c>
      <c r="F22197" s="4" t="s">
        <v>13</v>
      </c>
    </row>
    <row r="22198" spans="1:6">
      <c r="A22198" t="n">
        <v>138455</v>
      </c>
      <c r="B22198" s="22" t="n">
        <v>102</v>
      </c>
      <c r="C22198" s="7" t="n">
        <v>0</v>
      </c>
      <c r="D22198" s="7" t="n">
        <v>15</v>
      </c>
      <c r="E22198" s="7" t="n">
        <v>1964</v>
      </c>
      <c r="F22198" s="7" t="n">
        <v>255</v>
      </c>
    </row>
    <row r="22199" spans="1:6">
      <c r="A22199" t="s">
        <v>4</v>
      </c>
      <c r="B22199" s="4" t="s">
        <v>5</v>
      </c>
      <c r="C22199" s="4" t="s">
        <v>13</v>
      </c>
      <c r="D22199" s="4" t="s">
        <v>10</v>
      </c>
      <c r="E22199" s="4" t="s">
        <v>10</v>
      </c>
      <c r="F22199" s="4" t="s">
        <v>13</v>
      </c>
    </row>
    <row r="22200" spans="1:6">
      <c r="A22200" t="n">
        <v>138462</v>
      </c>
      <c r="B22200" s="22" t="n">
        <v>102</v>
      </c>
      <c r="C22200" s="7" t="n">
        <v>0</v>
      </c>
      <c r="D22200" s="7" t="n">
        <v>15</v>
      </c>
      <c r="E22200" s="7" t="n">
        <v>415</v>
      </c>
      <c r="F22200" s="7" t="n">
        <v>255</v>
      </c>
    </row>
    <row r="22201" spans="1:6">
      <c r="A22201" t="s">
        <v>4</v>
      </c>
      <c r="B22201" s="4" t="s">
        <v>5</v>
      </c>
      <c r="C22201" s="4" t="s">
        <v>13</v>
      </c>
      <c r="D22201" s="4" t="s">
        <v>10</v>
      </c>
      <c r="E22201" s="4" t="s">
        <v>10</v>
      </c>
      <c r="F22201" s="4" t="s">
        <v>13</v>
      </c>
    </row>
    <row r="22202" spans="1:6">
      <c r="A22202" t="n">
        <v>138469</v>
      </c>
      <c r="B22202" s="22" t="n">
        <v>102</v>
      </c>
      <c r="C22202" s="7" t="n">
        <v>0</v>
      </c>
      <c r="D22202" s="7" t="n">
        <v>15</v>
      </c>
      <c r="E22202" s="7" t="n">
        <v>565</v>
      </c>
      <c r="F22202" s="7" t="n">
        <v>255</v>
      </c>
    </row>
    <row r="22203" spans="1:6">
      <c r="A22203" t="s">
        <v>4</v>
      </c>
      <c r="B22203" s="4" t="s">
        <v>5</v>
      </c>
      <c r="C22203" s="4" t="s">
        <v>13</v>
      </c>
      <c r="D22203" s="4" t="s">
        <v>10</v>
      </c>
      <c r="E22203" s="4" t="s">
        <v>10</v>
      </c>
      <c r="F22203" s="4" t="s">
        <v>13</v>
      </c>
    </row>
    <row r="22204" spans="1:6">
      <c r="A22204" t="n">
        <v>138476</v>
      </c>
      <c r="B22204" s="22" t="n">
        <v>102</v>
      </c>
      <c r="C22204" s="7" t="n">
        <v>0</v>
      </c>
      <c r="D22204" s="7" t="n">
        <v>16</v>
      </c>
      <c r="E22204" s="7" t="n">
        <v>2014</v>
      </c>
      <c r="F22204" s="7" t="n">
        <v>255</v>
      </c>
    </row>
    <row r="22205" spans="1:6">
      <c r="A22205" t="s">
        <v>4</v>
      </c>
      <c r="B22205" s="4" t="s">
        <v>5</v>
      </c>
      <c r="C22205" s="4" t="s">
        <v>13</v>
      </c>
      <c r="D22205" s="4" t="s">
        <v>10</v>
      </c>
      <c r="E22205" s="4" t="s">
        <v>10</v>
      </c>
      <c r="F22205" s="4" t="s">
        <v>13</v>
      </c>
    </row>
    <row r="22206" spans="1:6">
      <c r="A22206" t="n">
        <v>138483</v>
      </c>
      <c r="B22206" s="22" t="n">
        <v>102</v>
      </c>
      <c r="C22206" s="7" t="n">
        <v>0</v>
      </c>
      <c r="D22206" s="7" t="n">
        <v>16</v>
      </c>
      <c r="E22206" s="7" t="n">
        <v>415</v>
      </c>
      <c r="F22206" s="7" t="n">
        <v>255</v>
      </c>
    </row>
    <row r="22207" spans="1:6">
      <c r="A22207" t="s">
        <v>4</v>
      </c>
      <c r="B22207" s="4" t="s">
        <v>5</v>
      </c>
      <c r="C22207" s="4" t="s">
        <v>13</v>
      </c>
      <c r="D22207" s="4" t="s">
        <v>10</v>
      </c>
      <c r="E22207" s="4" t="s">
        <v>10</v>
      </c>
      <c r="F22207" s="4" t="s">
        <v>13</v>
      </c>
    </row>
    <row r="22208" spans="1:6">
      <c r="A22208" t="n">
        <v>138490</v>
      </c>
      <c r="B22208" s="22" t="n">
        <v>102</v>
      </c>
      <c r="C22208" s="7" t="n">
        <v>0</v>
      </c>
      <c r="D22208" s="7" t="n">
        <v>16</v>
      </c>
      <c r="E22208" s="7" t="n">
        <v>565</v>
      </c>
      <c r="F22208" s="7" t="n">
        <v>255</v>
      </c>
    </row>
    <row r="22209" spans="1:6">
      <c r="A22209" t="s">
        <v>4</v>
      </c>
      <c r="B22209" s="4" t="s">
        <v>5</v>
      </c>
      <c r="C22209" s="4" t="s">
        <v>13</v>
      </c>
      <c r="D22209" s="4" t="s">
        <v>10</v>
      </c>
      <c r="E22209" s="4" t="s">
        <v>10</v>
      </c>
      <c r="F22209" s="4" t="s">
        <v>13</v>
      </c>
    </row>
    <row r="22210" spans="1:6">
      <c r="A22210" t="n">
        <v>138497</v>
      </c>
      <c r="B22210" s="22" t="n">
        <v>102</v>
      </c>
      <c r="C22210" s="7" t="n">
        <v>0</v>
      </c>
      <c r="D22210" s="7" t="n">
        <v>17</v>
      </c>
      <c r="E22210" s="7" t="n">
        <v>2064</v>
      </c>
      <c r="F22210" s="7" t="n">
        <v>255</v>
      </c>
    </row>
    <row r="22211" spans="1:6">
      <c r="A22211" t="s">
        <v>4</v>
      </c>
      <c r="B22211" s="4" t="s">
        <v>5</v>
      </c>
      <c r="C22211" s="4" t="s">
        <v>13</v>
      </c>
      <c r="D22211" s="4" t="s">
        <v>10</v>
      </c>
      <c r="E22211" s="4" t="s">
        <v>10</v>
      </c>
      <c r="F22211" s="4" t="s">
        <v>13</v>
      </c>
    </row>
    <row r="22212" spans="1:6">
      <c r="A22212" t="n">
        <v>138504</v>
      </c>
      <c r="B22212" s="22" t="n">
        <v>102</v>
      </c>
      <c r="C22212" s="7" t="n">
        <v>0</v>
      </c>
      <c r="D22212" s="7" t="n">
        <v>17</v>
      </c>
      <c r="E22212" s="7" t="n">
        <v>415</v>
      </c>
      <c r="F22212" s="7" t="n">
        <v>255</v>
      </c>
    </row>
    <row r="22213" spans="1:6">
      <c r="A22213" t="s">
        <v>4</v>
      </c>
      <c r="B22213" s="4" t="s">
        <v>5</v>
      </c>
      <c r="C22213" s="4" t="s">
        <v>13</v>
      </c>
      <c r="D22213" s="4" t="s">
        <v>10</v>
      </c>
      <c r="E22213" s="4" t="s">
        <v>10</v>
      </c>
      <c r="F22213" s="4" t="s">
        <v>13</v>
      </c>
    </row>
    <row r="22214" spans="1:6">
      <c r="A22214" t="n">
        <v>138511</v>
      </c>
      <c r="B22214" s="22" t="n">
        <v>102</v>
      </c>
      <c r="C22214" s="7" t="n">
        <v>0</v>
      </c>
      <c r="D22214" s="7" t="n">
        <v>17</v>
      </c>
      <c r="E22214" s="7" t="n">
        <v>565</v>
      </c>
      <c r="F22214" s="7" t="n">
        <v>255</v>
      </c>
    </row>
    <row r="22215" spans="1:6">
      <c r="A22215" t="s">
        <v>4</v>
      </c>
      <c r="B22215" s="4" t="s">
        <v>5</v>
      </c>
      <c r="C22215" s="4" t="s">
        <v>13</v>
      </c>
      <c r="D22215" s="4" t="s">
        <v>10</v>
      </c>
      <c r="E22215" s="4" t="s">
        <v>10</v>
      </c>
      <c r="F22215" s="4" t="s">
        <v>13</v>
      </c>
    </row>
    <row r="22216" spans="1:6">
      <c r="A22216" t="n">
        <v>138518</v>
      </c>
      <c r="B22216" s="22" t="n">
        <v>102</v>
      </c>
      <c r="C22216" s="7" t="n">
        <v>0</v>
      </c>
      <c r="D22216" s="7" t="n">
        <v>18</v>
      </c>
      <c r="E22216" s="7" t="n">
        <v>2114</v>
      </c>
      <c r="F22216" s="7" t="n">
        <v>255</v>
      </c>
    </row>
    <row r="22217" spans="1:6">
      <c r="A22217" t="s">
        <v>4</v>
      </c>
      <c r="B22217" s="4" t="s">
        <v>5</v>
      </c>
      <c r="C22217" s="4" t="s">
        <v>13</v>
      </c>
      <c r="D22217" s="4" t="s">
        <v>10</v>
      </c>
      <c r="E22217" s="4" t="s">
        <v>10</v>
      </c>
      <c r="F22217" s="4" t="s">
        <v>13</v>
      </c>
    </row>
    <row r="22218" spans="1:6">
      <c r="A22218" t="n">
        <v>138525</v>
      </c>
      <c r="B22218" s="22" t="n">
        <v>102</v>
      </c>
      <c r="C22218" s="7" t="n">
        <v>0</v>
      </c>
      <c r="D22218" s="7" t="n">
        <v>18</v>
      </c>
      <c r="E22218" s="7" t="n">
        <v>415</v>
      </c>
      <c r="F22218" s="7" t="n">
        <v>255</v>
      </c>
    </row>
    <row r="22219" spans="1:6">
      <c r="A22219" t="s">
        <v>4</v>
      </c>
      <c r="B22219" s="4" t="s">
        <v>5</v>
      </c>
      <c r="C22219" s="4" t="s">
        <v>13</v>
      </c>
      <c r="D22219" s="4" t="s">
        <v>10</v>
      </c>
      <c r="E22219" s="4" t="s">
        <v>10</v>
      </c>
      <c r="F22219" s="4" t="s">
        <v>13</v>
      </c>
    </row>
    <row r="22220" spans="1:6">
      <c r="A22220" t="n">
        <v>138532</v>
      </c>
      <c r="B22220" s="22" t="n">
        <v>102</v>
      </c>
      <c r="C22220" s="7" t="n">
        <v>0</v>
      </c>
      <c r="D22220" s="7" t="n">
        <v>18</v>
      </c>
      <c r="E22220" s="7" t="n">
        <v>565</v>
      </c>
      <c r="F22220" s="7" t="n">
        <v>255</v>
      </c>
    </row>
    <row r="22221" spans="1:6">
      <c r="A22221" t="s">
        <v>4</v>
      </c>
      <c r="B22221" s="4" t="s">
        <v>5</v>
      </c>
      <c r="C22221" s="4" t="s">
        <v>13</v>
      </c>
      <c r="D22221" s="4" t="s">
        <v>10</v>
      </c>
      <c r="E22221" s="4" t="s">
        <v>9</v>
      </c>
    </row>
    <row r="22222" spans="1:6">
      <c r="A22222" t="n">
        <v>138539</v>
      </c>
      <c r="B22222" s="21" t="n">
        <v>101</v>
      </c>
      <c r="C22222" s="7" t="n">
        <v>0</v>
      </c>
      <c r="D22222" s="7" t="n">
        <v>3200</v>
      </c>
      <c r="E22222" s="7" t="n">
        <v>1</v>
      </c>
    </row>
    <row r="22223" spans="1:6">
      <c r="A22223" t="s">
        <v>4</v>
      </c>
      <c r="B22223" s="4" t="s">
        <v>5</v>
      </c>
      <c r="C22223" s="4" t="s">
        <v>13</v>
      </c>
      <c r="D22223" s="4" t="s">
        <v>10</v>
      </c>
      <c r="E22223" s="4" t="s">
        <v>9</v>
      </c>
    </row>
    <row r="22224" spans="1:6">
      <c r="A22224" t="n">
        <v>138547</v>
      </c>
      <c r="B22224" s="21" t="n">
        <v>101</v>
      </c>
      <c r="C22224" s="7" t="n">
        <v>0</v>
      </c>
      <c r="D22224" s="7" t="n">
        <v>3201</v>
      </c>
      <c r="E22224" s="7" t="n">
        <v>1</v>
      </c>
    </row>
    <row r="22225" spans="1:6">
      <c r="A22225" t="s">
        <v>4</v>
      </c>
      <c r="B22225" s="4" t="s">
        <v>5</v>
      </c>
      <c r="C22225" s="4" t="s">
        <v>13</v>
      </c>
      <c r="D22225" s="4" t="s">
        <v>10</v>
      </c>
      <c r="E22225" s="4" t="s">
        <v>9</v>
      </c>
    </row>
    <row r="22226" spans="1:6">
      <c r="A22226" t="n">
        <v>138555</v>
      </c>
      <c r="B22226" s="21" t="n">
        <v>101</v>
      </c>
      <c r="C22226" s="7" t="n">
        <v>0</v>
      </c>
      <c r="D22226" s="7" t="n">
        <v>3202</v>
      </c>
      <c r="E22226" s="7" t="n">
        <v>1</v>
      </c>
    </row>
    <row r="22227" spans="1:6">
      <c r="A22227" t="s">
        <v>4</v>
      </c>
      <c r="B22227" s="4" t="s">
        <v>5</v>
      </c>
      <c r="C22227" s="4" t="s">
        <v>13</v>
      </c>
      <c r="D22227" s="4" t="s">
        <v>10</v>
      </c>
      <c r="E22227" s="4" t="s">
        <v>9</v>
      </c>
    </row>
    <row r="22228" spans="1:6">
      <c r="A22228" t="n">
        <v>138563</v>
      </c>
      <c r="B22228" s="21" t="n">
        <v>101</v>
      </c>
      <c r="C22228" s="7" t="n">
        <v>0</v>
      </c>
      <c r="D22228" s="7" t="n">
        <v>3203</v>
      </c>
      <c r="E22228" s="7" t="n">
        <v>1</v>
      </c>
    </row>
    <row r="22229" spans="1:6">
      <c r="A22229" t="s">
        <v>4</v>
      </c>
      <c r="B22229" s="4" t="s">
        <v>5</v>
      </c>
      <c r="C22229" s="4" t="s">
        <v>13</v>
      </c>
      <c r="D22229" s="4" t="s">
        <v>10</v>
      </c>
      <c r="E22229" s="4" t="s">
        <v>9</v>
      </c>
    </row>
    <row r="22230" spans="1:6">
      <c r="A22230" t="n">
        <v>138571</v>
      </c>
      <c r="B22230" s="21" t="n">
        <v>101</v>
      </c>
      <c r="C22230" s="7" t="n">
        <v>0</v>
      </c>
      <c r="D22230" s="7" t="n">
        <v>3204</v>
      </c>
      <c r="E22230" s="7" t="n">
        <v>1</v>
      </c>
    </row>
    <row r="22231" spans="1:6">
      <c r="A22231" t="s">
        <v>4</v>
      </c>
      <c r="B22231" s="4" t="s">
        <v>5</v>
      </c>
      <c r="C22231" s="4" t="s">
        <v>13</v>
      </c>
      <c r="D22231" s="4" t="s">
        <v>10</v>
      </c>
      <c r="E22231" s="4" t="s">
        <v>9</v>
      </c>
    </row>
    <row r="22232" spans="1:6">
      <c r="A22232" t="n">
        <v>138579</v>
      </c>
      <c r="B22232" s="21" t="n">
        <v>101</v>
      </c>
      <c r="C22232" s="7" t="n">
        <v>0</v>
      </c>
      <c r="D22232" s="7" t="n">
        <v>3205</v>
      </c>
      <c r="E22232" s="7" t="n">
        <v>1</v>
      </c>
    </row>
    <row r="22233" spans="1:6">
      <c r="A22233" t="s">
        <v>4</v>
      </c>
      <c r="B22233" s="4" t="s">
        <v>5</v>
      </c>
      <c r="C22233" s="4" t="s">
        <v>13</v>
      </c>
      <c r="D22233" s="4" t="s">
        <v>10</v>
      </c>
      <c r="E22233" s="4" t="s">
        <v>9</v>
      </c>
    </row>
    <row r="22234" spans="1:6">
      <c r="A22234" t="n">
        <v>138587</v>
      </c>
      <c r="B22234" s="21" t="n">
        <v>101</v>
      </c>
      <c r="C22234" s="7" t="n">
        <v>0</v>
      </c>
      <c r="D22234" s="7" t="n">
        <v>3206</v>
      </c>
      <c r="E22234" s="7" t="n">
        <v>1</v>
      </c>
    </row>
    <row r="22235" spans="1:6">
      <c r="A22235" t="s">
        <v>4</v>
      </c>
      <c r="B22235" s="4" t="s">
        <v>5</v>
      </c>
      <c r="C22235" s="4" t="s">
        <v>13</v>
      </c>
      <c r="D22235" s="4" t="s">
        <v>10</v>
      </c>
      <c r="E22235" s="4" t="s">
        <v>9</v>
      </c>
    </row>
    <row r="22236" spans="1:6">
      <c r="A22236" t="n">
        <v>138595</v>
      </c>
      <c r="B22236" s="21" t="n">
        <v>101</v>
      </c>
      <c r="C22236" s="7" t="n">
        <v>0</v>
      </c>
      <c r="D22236" s="7" t="n">
        <v>3207</v>
      </c>
      <c r="E22236" s="7" t="n">
        <v>1</v>
      </c>
    </row>
    <row r="22237" spans="1:6">
      <c r="A22237" t="s">
        <v>4</v>
      </c>
      <c r="B22237" s="4" t="s">
        <v>5</v>
      </c>
      <c r="C22237" s="4" t="s">
        <v>13</v>
      </c>
      <c r="D22237" s="4" t="s">
        <v>10</v>
      </c>
      <c r="E22237" s="4" t="s">
        <v>9</v>
      </c>
    </row>
    <row r="22238" spans="1:6">
      <c r="A22238" t="n">
        <v>138603</v>
      </c>
      <c r="B22238" s="21" t="n">
        <v>101</v>
      </c>
      <c r="C22238" s="7" t="n">
        <v>0</v>
      </c>
      <c r="D22238" s="7" t="n">
        <v>3208</v>
      </c>
      <c r="E22238" s="7" t="n">
        <v>1</v>
      </c>
    </row>
    <row r="22239" spans="1:6">
      <c r="A22239" t="s">
        <v>4</v>
      </c>
      <c r="B22239" s="4" t="s">
        <v>5</v>
      </c>
      <c r="C22239" s="4" t="s">
        <v>13</v>
      </c>
      <c r="D22239" s="4" t="s">
        <v>10</v>
      </c>
      <c r="E22239" s="4" t="s">
        <v>9</v>
      </c>
    </row>
    <row r="22240" spans="1:6">
      <c r="A22240" t="n">
        <v>138611</v>
      </c>
      <c r="B22240" s="21" t="n">
        <v>101</v>
      </c>
      <c r="C22240" s="7" t="n">
        <v>0</v>
      </c>
      <c r="D22240" s="7" t="n">
        <v>3209</v>
      </c>
      <c r="E22240" s="7" t="n">
        <v>1</v>
      </c>
    </row>
    <row r="22241" spans="1:5">
      <c r="A22241" t="s">
        <v>4</v>
      </c>
      <c r="B22241" s="4" t="s">
        <v>5</v>
      </c>
      <c r="C22241" s="4" t="s">
        <v>13</v>
      </c>
      <c r="D22241" s="4" t="s">
        <v>10</v>
      </c>
      <c r="E22241" s="4" t="s">
        <v>9</v>
      </c>
    </row>
    <row r="22242" spans="1:5">
      <c r="A22242" t="n">
        <v>138619</v>
      </c>
      <c r="B22242" s="21" t="n">
        <v>101</v>
      </c>
      <c r="C22242" s="7" t="n">
        <v>0</v>
      </c>
      <c r="D22242" s="7" t="n">
        <v>3210</v>
      </c>
      <c r="E22242" s="7" t="n">
        <v>1</v>
      </c>
    </row>
    <row r="22243" spans="1:5">
      <c r="A22243" t="s">
        <v>4</v>
      </c>
      <c r="B22243" s="4" t="s">
        <v>5</v>
      </c>
      <c r="C22243" s="4" t="s">
        <v>13</v>
      </c>
      <c r="D22243" s="4" t="s">
        <v>10</v>
      </c>
      <c r="E22243" s="4" t="s">
        <v>9</v>
      </c>
    </row>
    <row r="22244" spans="1:5">
      <c r="A22244" t="n">
        <v>138627</v>
      </c>
      <c r="B22244" s="21" t="n">
        <v>101</v>
      </c>
      <c r="C22244" s="7" t="n">
        <v>0</v>
      </c>
      <c r="D22244" s="7" t="n">
        <v>3211</v>
      </c>
      <c r="E22244" s="7" t="n">
        <v>1</v>
      </c>
    </row>
    <row r="22245" spans="1:5">
      <c r="A22245" t="s">
        <v>4</v>
      </c>
      <c r="B22245" s="4" t="s">
        <v>5</v>
      </c>
      <c r="C22245" s="4" t="s">
        <v>13</v>
      </c>
      <c r="D22245" s="4" t="s">
        <v>10</v>
      </c>
      <c r="E22245" s="4" t="s">
        <v>9</v>
      </c>
    </row>
    <row r="22246" spans="1:5">
      <c r="A22246" t="n">
        <v>138635</v>
      </c>
      <c r="B22246" s="21" t="n">
        <v>101</v>
      </c>
      <c r="C22246" s="7" t="n">
        <v>0</v>
      </c>
      <c r="D22246" s="7" t="n">
        <v>3212</v>
      </c>
      <c r="E22246" s="7" t="n">
        <v>1</v>
      </c>
    </row>
    <row r="22247" spans="1:5">
      <c r="A22247" t="s">
        <v>4</v>
      </c>
      <c r="B22247" s="4" t="s">
        <v>5</v>
      </c>
      <c r="C22247" s="4" t="s">
        <v>13</v>
      </c>
      <c r="D22247" s="4" t="s">
        <v>10</v>
      </c>
      <c r="E22247" s="4" t="s">
        <v>9</v>
      </c>
    </row>
    <row r="22248" spans="1:5">
      <c r="A22248" t="n">
        <v>138643</v>
      </c>
      <c r="B22248" s="21" t="n">
        <v>101</v>
      </c>
      <c r="C22248" s="7" t="n">
        <v>0</v>
      </c>
      <c r="D22248" s="7" t="n">
        <v>3213</v>
      </c>
      <c r="E22248" s="7" t="n">
        <v>1</v>
      </c>
    </row>
    <row r="22249" spans="1:5">
      <c r="A22249" t="s">
        <v>4</v>
      </c>
      <c r="B22249" s="4" t="s">
        <v>5</v>
      </c>
      <c r="C22249" s="4" t="s">
        <v>13</v>
      </c>
      <c r="D22249" s="4" t="s">
        <v>10</v>
      </c>
      <c r="E22249" s="4" t="s">
        <v>9</v>
      </c>
    </row>
    <row r="22250" spans="1:5">
      <c r="A22250" t="n">
        <v>138651</v>
      </c>
      <c r="B22250" s="21" t="n">
        <v>101</v>
      </c>
      <c r="C22250" s="7" t="n">
        <v>0</v>
      </c>
      <c r="D22250" s="7" t="n">
        <v>3214</v>
      </c>
      <c r="E22250" s="7" t="n">
        <v>1</v>
      </c>
    </row>
    <row r="22251" spans="1:5">
      <c r="A22251" t="s">
        <v>4</v>
      </c>
      <c r="B22251" s="4" t="s">
        <v>5</v>
      </c>
      <c r="C22251" s="4" t="s">
        <v>13</v>
      </c>
      <c r="D22251" s="4" t="s">
        <v>10</v>
      </c>
      <c r="E22251" s="4" t="s">
        <v>9</v>
      </c>
    </row>
    <row r="22252" spans="1:5">
      <c r="A22252" t="n">
        <v>138659</v>
      </c>
      <c r="B22252" s="21" t="n">
        <v>101</v>
      </c>
      <c r="C22252" s="7" t="n">
        <v>0</v>
      </c>
      <c r="D22252" s="7" t="n">
        <v>3215</v>
      </c>
      <c r="E22252" s="7" t="n">
        <v>1</v>
      </c>
    </row>
    <row r="22253" spans="1:5">
      <c r="A22253" t="s">
        <v>4</v>
      </c>
      <c r="B22253" s="4" t="s">
        <v>5</v>
      </c>
      <c r="C22253" s="4" t="s">
        <v>13</v>
      </c>
      <c r="D22253" s="4" t="s">
        <v>10</v>
      </c>
      <c r="E22253" s="4" t="s">
        <v>9</v>
      </c>
    </row>
    <row r="22254" spans="1:5">
      <c r="A22254" t="n">
        <v>138667</v>
      </c>
      <c r="B22254" s="21" t="n">
        <v>101</v>
      </c>
      <c r="C22254" s="7" t="n">
        <v>0</v>
      </c>
      <c r="D22254" s="7" t="n">
        <v>3216</v>
      </c>
      <c r="E22254" s="7" t="n">
        <v>1</v>
      </c>
    </row>
    <row r="22255" spans="1:5">
      <c r="A22255" t="s">
        <v>4</v>
      </c>
      <c r="B22255" s="4" t="s">
        <v>5</v>
      </c>
      <c r="C22255" s="4" t="s">
        <v>13</v>
      </c>
      <c r="D22255" s="4" t="s">
        <v>10</v>
      </c>
      <c r="E22255" s="4" t="s">
        <v>9</v>
      </c>
    </row>
    <row r="22256" spans="1:5">
      <c r="A22256" t="n">
        <v>138675</v>
      </c>
      <c r="B22256" s="21" t="n">
        <v>101</v>
      </c>
      <c r="C22256" s="7" t="n">
        <v>0</v>
      </c>
      <c r="D22256" s="7" t="n">
        <v>3217</v>
      </c>
      <c r="E22256" s="7" t="n">
        <v>1</v>
      </c>
    </row>
    <row r="22257" spans="1:5">
      <c r="A22257" t="s">
        <v>4</v>
      </c>
      <c r="B22257" s="4" t="s">
        <v>5</v>
      </c>
      <c r="C22257" s="4" t="s">
        <v>13</v>
      </c>
      <c r="D22257" s="4" t="s">
        <v>10</v>
      </c>
      <c r="E22257" s="4" t="s">
        <v>9</v>
      </c>
    </row>
    <row r="22258" spans="1:5">
      <c r="A22258" t="n">
        <v>138683</v>
      </c>
      <c r="B22258" s="21" t="n">
        <v>101</v>
      </c>
      <c r="C22258" s="7" t="n">
        <v>0</v>
      </c>
      <c r="D22258" s="7" t="n">
        <v>3218</v>
      </c>
      <c r="E22258" s="7" t="n">
        <v>1</v>
      </c>
    </row>
    <row r="22259" spans="1:5">
      <c r="A22259" t="s">
        <v>4</v>
      </c>
      <c r="B22259" s="4" t="s">
        <v>5</v>
      </c>
      <c r="C22259" s="4" t="s">
        <v>13</v>
      </c>
      <c r="D22259" s="4" t="s">
        <v>10</v>
      </c>
      <c r="E22259" s="4" t="s">
        <v>9</v>
      </c>
    </row>
    <row r="22260" spans="1:5">
      <c r="A22260" t="n">
        <v>138691</v>
      </c>
      <c r="B22260" s="21" t="n">
        <v>101</v>
      </c>
      <c r="C22260" s="7" t="n">
        <v>0</v>
      </c>
      <c r="D22260" s="7" t="n">
        <v>3219</v>
      </c>
      <c r="E22260" s="7" t="n">
        <v>1</v>
      </c>
    </row>
    <row r="22261" spans="1:5">
      <c r="A22261" t="s">
        <v>4</v>
      </c>
      <c r="B22261" s="4" t="s">
        <v>5</v>
      </c>
      <c r="C22261" s="4" t="s">
        <v>13</v>
      </c>
      <c r="D22261" s="4" t="s">
        <v>10</v>
      </c>
      <c r="E22261" s="4" t="s">
        <v>9</v>
      </c>
    </row>
    <row r="22262" spans="1:5">
      <c r="A22262" t="n">
        <v>138699</v>
      </c>
      <c r="B22262" s="21" t="n">
        <v>101</v>
      </c>
      <c r="C22262" s="7" t="n">
        <v>0</v>
      </c>
      <c r="D22262" s="7" t="n">
        <v>3220</v>
      </c>
      <c r="E22262" s="7" t="n">
        <v>1</v>
      </c>
    </row>
    <row r="22263" spans="1:5">
      <c r="A22263" t="s">
        <v>4</v>
      </c>
      <c r="B22263" s="4" t="s">
        <v>5</v>
      </c>
      <c r="C22263" s="4" t="s">
        <v>13</v>
      </c>
      <c r="D22263" s="4" t="s">
        <v>10</v>
      </c>
      <c r="E22263" s="4" t="s">
        <v>9</v>
      </c>
    </row>
    <row r="22264" spans="1:5">
      <c r="A22264" t="n">
        <v>138707</v>
      </c>
      <c r="B22264" s="21" t="n">
        <v>101</v>
      </c>
      <c r="C22264" s="7" t="n">
        <v>0</v>
      </c>
      <c r="D22264" s="7" t="n">
        <v>3221</v>
      </c>
      <c r="E22264" s="7" t="n">
        <v>1</v>
      </c>
    </row>
    <row r="22265" spans="1:5">
      <c r="A22265" t="s">
        <v>4</v>
      </c>
      <c r="B22265" s="4" t="s">
        <v>5</v>
      </c>
      <c r="C22265" s="4" t="s">
        <v>13</v>
      </c>
      <c r="D22265" s="4" t="s">
        <v>10</v>
      </c>
      <c r="E22265" s="4" t="s">
        <v>9</v>
      </c>
    </row>
    <row r="22266" spans="1:5">
      <c r="A22266" t="n">
        <v>138715</v>
      </c>
      <c r="B22266" s="21" t="n">
        <v>101</v>
      </c>
      <c r="C22266" s="7" t="n">
        <v>0</v>
      </c>
      <c r="D22266" s="7" t="n">
        <v>3222</v>
      </c>
      <c r="E22266" s="7" t="n">
        <v>1</v>
      </c>
    </row>
    <row r="22267" spans="1:5">
      <c r="A22267" t="s">
        <v>4</v>
      </c>
      <c r="B22267" s="4" t="s">
        <v>5</v>
      </c>
      <c r="C22267" s="4" t="s">
        <v>13</v>
      </c>
      <c r="D22267" s="4" t="s">
        <v>10</v>
      </c>
      <c r="E22267" s="4" t="s">
        <v>9</v>
      </c>
    </row>
    <row r="22268" spans="1:5">
      <c r="A22268" t="n">
        <v>138723</v>
      </c>
      <c r="B22268" s="21" t="n">
        <v>101</v>
      </c>
      <c r="C22268" s="7" t="n">
        <v>0</v>
      </c>
      <c r="D22268" s="7" t="n">
        <v>3223</v>
      </c>
      <c r="E22268" s="7" t="n">
        <v>1</v>
      </c>
    </row>
    <row r="22269" spans="1:5">
      <c r="A22269" t="s">
        <v>4</v>
      </c>
      <c r="B22269" s="4" t="s">
        <v>5</v>
      </c>
      <c r="C22269" s="4" t="s">
        <v>13</v>
      </c>
      <c r="D22269" s="4" t="s">
        <v>10</v>
      </c>
      <c r="E22269" s="4" t="s">
        <v>9</v>
      </c>
    </row>
    <row r="22270" spans="1:5">
      <c r="A22270" t="n">
        <v>138731</v>
      </c>
      <c r="B22270" s="21" t="n">
        <v>101</v>
      </c>
      <c r="C22270" s="7" t="n">
        <v>0</v>
      </c>
      <c r="D22270" s="7" t="n">
        <v>3224</v>
      </c>
      <c r="E22270" s="7" t="n">
        <v>1</v>
      </c>
    </row>
    <row r="22271" spans="1:5">
      <c r="A22271" t="s">
        <v>4</v>
      </c>
      <c r="B22271" s="4" t="s">
        <v>5</v>
      </c>
      <c r="C22271" s="4" t="s">
        <v>13</v>
      </c>
      <c r="D22271" s="4" t="s">
        <v>10</v>
      </c>
      <c r="E22271" s="4" t="s">
        <v>9</v>
      </c>
    </row>
    <row r="22272" spans="1:5">
      <c r="A22272" t="n">
        <v>138739</v>
      </c>
      <c r="B22272" s="21" t="n">
        <v>101</v>
      </c>
      <c r="C22272" s="7" t="n">
        <v>0</v>
      </c>
      <c r="D22272" s="7" t="n">
        <v>3225</v>
      </c>
      <c r="E22272" s="7" t="n">
        <v>1</v>
      </c>
    </row>
    <row r="22273" spans="1:5">
      <c r="A22273" t="s">
        <v>4</v>
      </c>
      <c r="B22273" s="4" t="s">
        <v>5</v>
      </c>
      <c r="C22273" s="4" t="s">
        <v>13</v>
      </c>
      <c r="D22273" s="4" t="s">
        <v>10</v>
      </c>
      <c r="E22273" s="4" t="s">
        <v>9</v>
      </c>
    </row>
    <row r="22274" spans="1:5">
      <c r="A22274" t="n">
        <v>138747</v>
      </c>
      <c r="B22274" s="21" t="n">
        <v>101</v>
      </c>
      <c r="C22274" s="7" t="n">
        <v>0</v>
      </c>
      <c r="D22274" s="7" t="n">
        <v>3226</v>
      </c>
      <c r="E22274" s="7" t="n">
        <v>1</v>
      </c>
    </row>
    <row r="22275" spans="1:5">
      <c r="A22275" t="s">
        <v>4</v>
      </c>
      <c r="B22275" s="4" t="s">
        <v>5</v>
      </c>
      <c r="C22275" s="4" t="s">
        <v>13</v>
      </c>
      <c r="D22275" s="4" t="s">
        <v>10</v>
      </c>
      <c r="E22275" s="4" t="s">
        <v>9</v>
      </c>
    </row>
    <row r="22276" spans="1:5">
      <c r="A22276" t="n">
        <v>138755</v>
      </c>
      <c r="B22276" s="21" t="n">
        <v>101</v>
      </c>
      <c r="C22276" s="7" t="n">
        <v>0</v>
      </c>
      <c r="D22276" s="7" t="n">
        <v>3227</v>
      </c>
      <c r="E22276" s="7" t="n">
        <v>1</v>
      </c>
    </row>
    <row r="22277" spans="1:5">
      <c r="A22277" t="s">
        <v>4</v>
      </c>
      <c r="B22277" s="4" t="s">
        <v>5</v>
      </c>
      <c r="C22277" s="4" t="s">
        <v>13</v>
      </c>
      <c r="D22277" s="4" t="s">
        <v>10</v>
      </c>
      <c r="E22277" s="4" t="s">
        <v>9</v>
      </c>
    </row>
    <row r="22278" spans="1:5">
      <c r="A22278" t="n">
        <v>138763</v>
      </c>
      <c r="B22278" s="21" t="n">
        <v>101</v>
      </c>
      <c r="C22278" s="7" t="n">
        <v>0</v>
      </c>
      <c r="D22278" s="7" t="n">
        <v>3228</v>
      </c>
      <c r="E22278" s="7" t="n">
        <v>1</v>
      </c>
    </row>
    <row r="22279" spans="1:5">
      <c r="A22279" t="s">
        <v>4</v>
      </c>
      <c r="B22279" s="4" t="s">
        <v>5</v>
      </c>
      <c r="C22279" s="4" t="s">
        <v>13</v>
      </c>
      <c r="D22279" s="4" t="s">
        <v>10</v>
      </c>
      <c r="E22279" s="4" t="s">
        <v>9</v>
      </c>
    </row>
    <row r="22280" spans="1:5">
      <c r="A22280" t="n">
        <v>138771</v>
      </c>
      <c r="B22280" s="21" t="n">
        <v>101</v>
      </c>
      <c r="C22280" s="7" t="n">
        <v>0</v>
      </c>
      <c r="D22280" s="7" t="n">
        <v>3229</v>
      </c>
      <c r="E22280" s="7" t="n">
        <v>1</v>
      </c>
    </row>
    <row r="22281" spans="1:5">
      <c r="A22281" t="s">
        <v>4</v>
      </c>
      <c r="B22281" s="4" t="s">
        <v>5</v>
      </c>
      <c r="C22281" s="4" t="s">
        <v>13</v>
      </c>
      <c r="D22281" s="4" t="s">
        <v>10</v>
      </c>
      <c r="E22281" s="4" t="s">
        <v>9</v>
      </c>
    </row>
    <row r="22282" spans="1:5">
      <c r="A22282" t="n">
        <v>138779</v>
      </c>
      <c r="B22282" s="21" t="n">
        <v>101</v>
      </c>
      <c r="C22282" s="7" t="n">
        <v>0</v>
      </c>
      <c r="D22282" s="7" t="n">
        <v>3230</v>
      </c>
      <c r="E22282" s="7" t="n">
        <v>1</v>
      </c>
    </row>
    <row r="22283" spans="1:5">
      <c r="A22283" t="s">
        <v>4</v>
      </c>
      <c r="B22283" s="4" t="s">
        <v>5</v>
      </c>
      <c r="C22283" s="4" t="s">
        <v>13</v>
      </c>
      <c r="D22283" s="4" t="s">
        <v>10</v>
      </c>
      <c r="E22283" s="4" t="s">
        <v>10</v>
      </c>
      <c r="F22283" s="4" t="s">
        <v>10</v>
      </c>
    </row>
    <row r="22284" spans="1:5">
      <c r="A22284" t="n">
        <v>138787</v>
      </c>
      <c r="B22284" s="22" t="n">
        <v>102</v>
      </c>
      <c r="C22284" s="7" t="n">
        <v>8</v>
      </c>
      <c r="D22284" s="7" t="n">
        <v>3200</v>
      </c>
      <c r="E22284" s="7" t="n">
        <v>5</v>
      </c>
      <c r="F22284" s="7" t="n">
        <v>0</v>
      </c>
    </row>
    <row r="22285" spans="1:5">
      <c r="A22285" t="s">
        <v>4</v>
      </c>
      <c r="B22285" s="4" t="s">
        <v>5</v>
      </c>
      <c r="C22285" s="4" t="s">
        <v>13</v>
      </c>
      <c r="D22285" s="4" t="s">
        <v>10</v>
      </c>
      <c r="E22285" s="4" t="s">
        <v>10</v>
      </c>
      <c r="F22285" s="4" t="s">
        <v>10</v>
      </c>
    </row>
    <row r="22286" spans="1:5">
      <c r="A22286" t="n">
        <v>138795</v>
      </c>
      <c r="B22286" s="22" t="n">
        <v>102</v>
      </c>
      <c r="C22286" s="7" t="n">
        <v>8</v>
      </c>
      <c r="D22286" s="7" t="n">
        <v>3201</v>
      </c>
      <c r="E22286" s="7" t="n">
        <v>5</v>
      </c>
      <c r="F22286" s="7" t="n">
        <v>0</v>
      </c>
    </row>
    <row r="22287" spans="1:5">
      <c r="A22287" t="s">
        <v>4</v>
      </c>
      <c r="B22287" s="4" t="s">
        <v>5</v>
      </c>
      <c r="C22287" s="4" t="s">
        <v>13</v>
      </c>
      <c r="D22287" s="4" t="s">
        <v>10</v>
      </c>
      <c r="E22287" s="4" t="s">
        <v>10</v>
      </c>
      <c r="F22287" s="4" t="s">
        <v>10</v>
      </c>
    </row>
    <row r="22288" spans="1:5">
      <c r="A22288" t="n">
        <v>138803</v>
      </c>
      <c r="B22288" s="22" t="n">
        <v>102</v>
      </c>
      <c r="C22288" s="7" t="n">
        <v>8</v>
      </c>
      <c r="D22288" s="7" t="n">
        <v>3202</v>
      </c>
      <c r="E22288" s="7" t="n">
        <v>5</v>
      </c>
      <c r="F22288" s="7" t="n">
        <v>0</v>
      </c>
    </row>
    <row r="22289" spans="1:6">
      <c r="A22289" t="s">
        <v>4</v>
      </c>
      <c r="B22289" s="4" t="s">
        <v>5</v>
      </c>
      <c r="C22289" s="4" t="s">
        <v>13</v>
      </c>
      <c r="D22289" s="4" t="s">
        <v>10</v>
      </c>
      <c r="E22289" s="4" t="s">
        <v>10</v>
      </c>
      <c r="F22289" s="4" t="s">
        <v>10</v>
      </c>
    </row>
    <row r="22290" spans="1:6">
      <c r="A22290" t="n">
        <v>138811</v>
      </c>
      <c r="B22290" s="22" t="n">
        <v>102</v>
      </c>
      <c r="C22290" s="7" t="n">
        <v>8</v>
      </c>
      <c r="D22290" s="7" t="n">
        <v>3203</v>
      </c>
      <c r="E22290" s="7" t="n">
        <v>5</v>
      </c>
      <c r="F22290" s="7" t="n">
        <v>0</v>
      </c>
    </row>
    <row r="22291" spans="1:6">
      <c r="A22291" t="s">
        <v>4</v>
      </c>
      <c r="B22291" s="4" t="s">
        <v>5</v>
      </c>
      <c r="C22291" s="4" t="s">
        <v>13</v>
      </c>
      <c r="D22291" s="4" t="s">
        <v>10</v>
      </c>
      <c r="E22291" s="4" t="s">
        <v>10</v>
      </c>
      <c r="F22291" s="4" t="s">
        <v>10</v>
      </c>
    </row>
    <row r="22292" spans="1:6">
      <c r="A22292" t="n">
        <v>138819</v>
      </c>
      <c r="B22292" s="22" t="n">
        <v>102</v>
      </c>
      <c r="C22292" s="7" t="n">
        <v>8</v>
      </c>
      <c r="D22292" s="7" t="n">
        <v>3204</v>
      </c>
      <c r="E22292" s="7" t="n">
        <v>5</v>
      </c>
      <c r="F22292" s="7" t="n">
        <v>0</v>
      </c>
    </row>
    <row r="22293" spans="1:6">
      <c r="A22293" t="s">
        <v>4</v>
      </c>
      <c r="B22293" s="4" t="s">
        <v>5</v>
      </c>
      <c r="C22293" s="4" t="s">
        <v>13</v>
      </c>
      <c r="D22293" s="4" t="s">
        <v>10</v>
      </c>
      <c r="E22293" s="4" t="s">
        <v>10</v>
      </c>
      <c r="F22293" s="4" t="s">
        <v>10</v>
      </c>
    </row>
    <row r="22294" spans="1:6">
      <c r="A22294" t="n">
        <v>138827</v>
      </c>
      <c r="B22294" s="22" t="n">
        <v>102</v>
      </c>
      <c r="C22294" s="7" t="n">
        <v>8</v>
      </c>
      <c r="D22294" s="7" t="n">
        <v>3205</v>
      </c>
      <c r="E22294" s="7" t="n">
        <v>5</v>
      </c>
      <c r="F22294" s="7" t="n">
        <v>0</v>
      </c>
    </row>
    <row r="22295" spans="1:6">
      <c r="A22295" t="s">
        <v>4</v>
      </c>
      <c r="B22295" s="4" t="s">
        <v>5</v>
      </c>
      <c r="C22295" s="4" t="s">
        <v>13</v>
      </c>
      <c r="D22295" s="4" t="s">
        <v>10</v>
      </c>
      <c r="E22295" s="4" t="s">
        <v>10</v>
      </c>
      <c r="F22295" s="4" t="s">
        <v>10</v>
      </c>
    </row>
    <row r="22296" spans="1:6">
      <c r="A22296" t="n">
        <v>138835</v>
      </c>
      <c r="B22296" s="22" t="n">
        <v>102</v>
      </c>
      <c r="C22296" s="7" t="n">
        <v>8</v>
      </c>
      <c r="D22296" s="7" t="n">
        <v>3206</v>
      </c>
      <c r="E22296" s="7" t="n">
        <v>5</v>
      </c>
      <c r="F22296" s="7" t="n">
        <v>0</v>
      </c>
    </row>
    <row r="22297" spans="1:6">
      <c r="A22297" t="s">
        <v>4</v>
      </c>
      <c r="B22297" s="4" t="s">
        <v>5</v>
      </c>
      <c r="C22297" s="4" t="s">
        <v>13</v>
      </c>
      <c r="D22297" s="4" t="s">
        <v>10</v>
      </c>
      <c r="E22297" s="4" t="s">
        <v>10</v>
      </c>
      <c r="F22297" s="4" t="s">
        <v>10</v>
      </c>
    </row>
    <row r="22298" spans="1:6">
      <c r="A22298" t="n">
        <v>138843</v>
      </c>
      <c r="B22298" s="22" t="n">
        <v>102</v>
      </c>
      <c r="C22298" s="7" t="n">
        <v>8</v>
      </c>
      <c r="D22298" s="7" t="n">
        <v>3207</v>
      </c>
      <c r="E22298" s="7" t="n">
        <v>5</v>
      </c>
      <c r="F22298" s="7" t="n">
        <v>0</v>
      </c>
    </row>
    <row r="22299" spans="1:6">
      <c r="A22299" t="s">
        <v>4</v>
      </c>
      <c r="B22299" s="4" t="s">
        <v>5</v>
      </c>
      <c r="C22299" s="4" t="s">
        <v>13</v>
      </c>
      <c r="D22299" s="4" t="s">
        <v>10</v>
      </c>
      <c r="E22299" s="4" t="s">
        <v>10</v>
      </c>
      <c r="F22299" s="4" t="s">
        <v>10</v>
      </c>
    </row>
    <row r="22300" spans="1:6">
      <c r="A22300" t="n">
        <v>138851</v>
      </c>
      <c r="B22300" s="22" t="n">
        <v>102</v>
      </c>
      <c r="C22300" s="7" t="n">
        <v>8</v>
      </c>
      <c r="D22300" s="7" t="n">
        <v>3208</v>
      </c>
      <c r="E22300" s="7" t="n">
        <v>5</v>
      </c>
      <c r="F22300" s="7" t="n">
        <v>0</v>
      </c>
    </row>
    <row r="22301" spans="1:6">
      <c r="A22301" t="s">
        <v>4</v>
      </c>
      <c r="B22301" s="4" t="s">
        <v>5</v>
      </c>
      <c r="C22301" s="4" t="s">
        <v>13</v>
      </c>
      <c r="D22301" s="4" t="s">
        <v>10</v>
      </c>
      <c r="E22301" s="4" t="s">
        <v>10</v>
      </c>
      <c r="F22301" s="4" t="s">
        <v>10</v>
      </c>
    </row>
    <row r="22302" spans="1:6">
      <c r="A22302" t="n">
        <v>138859</v>
      </c>
      <c r="B22302" s="22" t="n">
        <v>102</v>
      </c>
      <c r="C22302" s="7" t="n">
        <v>8</v>
      </c>
      <c r="D22302" s="7" t="n">
        <v>3209</v>
      </c>
      <c r="E22302" s="7" t="n">
        <v>5</v>
      </c>
      <c r="F22302" s="7" t="n">
        <v>0</v>
      </c>
    </row>
    <row r="22303" spans="1:6">
      <c r="A22303" t="s">
        <v>4</v>
      </c>
      <c r="B22303" s="4" t="s">
        <v>5</v>
      </c>
      <c r="C22303" s="4" t="s">
        <v>13</v>
      </c>
      <c r="D22303" s="4" t="s">
        <v>10</v>
      </c>
      <c r="E22303" s="4" t="s">
        <v>10</v>
      </c>
      <c r="F22303" s="4" t="s">
        <v>10</v>
      </c>
    </row>
    <row r="22304" spans="1:6">
      <c r="A22304" t="n">
        <v>138867</v>
      </c>
      <c r="B22304" s="22" t="n">
        <v>102</v>
      </c>
      <c r="C22304" s="7" t="n">
        <v>8</v>
      </c>
      <c r="D22304" s="7" t="n">
        <v>3210</v>
      </c>
      <c r="E22304" s="7" t="n">
        <v>5</v>
      </c>
      <c r="F22304" s="7" t="n">
        <v>0</v>
      </c>
    </row>
    <row r="22305" spans="1:6">
      <c r="A22305" t="s">
        <v>4</v>
      </c>
      <c r="B22305" s="4" t="s">
        <v>5</v>
      </c>
      <c r="C22305" s="4" t="s">
        <v>13</v>
      </c>
      <c r="D22305" s="4" t="s">
        <v>10</v>
      </c>
      <c r="E22305" s="4" t="s">
        <v>10</v>
      </c>
      <c r="F22305" s="4" t="s">
        <v>10</v>
      </c>
    </row>
    <row r="22306" spans="1:6">
      <c r="A22306" t="n">
        <v>138875</v>
      </c>
      <c r="B22306" s="22" t="n">
        <v>102</v>
      </c>
      <c r="C22306" s="7" t="n">
        <v>8</v>
      </c>
      <c r="D22306" s="7" t="n">
        <v>3211</v>
      </c>
      <c r="E22306" s="7" t="n">
        <v>5</v>
      </c>
      <c r="F22306" s="7" t="n">
        <v>0</v>
      </c>
    </row>
    <row r="22307" spans="1:6">
      <c r="A22307" t="s">
        <v>4</v>
      </c>
      <c r="B22307" s="4" t="s">
        <v>5</v>
      </c>
      <c r="C22307" s="4" t="s">
        <v>13</v>
      </c>
      <c r="D22307" s="4" t="s">
        <v>10</v>
      </c>
      <c r="E22307" s="4" t="s">
        <v>10</v>
      </c>
      <c r="F22307" s="4" t="s">
        <v>10</v>
      </c>
    </row>
    <row r="22308" spans="1:6">
      <c r="A22308" t="n">
        <v>138883</v>
      </c>
      <c r="B22308" s="22" t="n">
        <v>102</v>
      </c>
      <c r="C22308" s="7" t="n">
        <v>8</v>
      </c>
      <c r="D22308" s="7" t="n">
        <v>3212</v>
      </c>
      <c r="E22308" s="7" t="n">
        <v>5</v>
      </c>
      <c r="F22308" s="7" t="n">
        <v>0</v>
      </c>
    </row>
    <row r="22309" spans="1:6">
      <c r="A22309" t="s">
        <v>4</v>
      </c>
      <c r="B22309" s="4" t="s">
        <v>5</v>
      </c>
      <c r="C22309" s="4" t="s">
        <v>13</v>
      </c>
      <c r="D22309" s="4" t="s">
        <v>10</v>
      </c>
      <c r="E22309" s="4" t="s">
        <v>10</v>
      </c>
      <c r="F22309" s="4" t="s">
        <v>10</v>
      </c>
    </row>
    <row r="22310" spans="1:6">
      <c r="A22310" t="n">
        <v>138891</v>
      </c>
      <c r="B22310" s="22" t="n">
        <v>102</v>
      </c>
      <c r="C22310" s="7" t="n">
        <v>8</v>
      </c>
      <c r="D22310" s="7" t="n">
        <v>3213</v>
      </c>
      <c r="E22310" s="7" t="n">
        <v>5</v>
      </c>
      <c r="F22310" s="7" t="n">
        <v>0</v>
      </c>
    </row>
    <row r="22311" spans="1:6">
      <c r="A22311" t="s">
        <v>4</v>
      </c>
      <c r="B22311" s="4" t="s">
        <v>5</v>
      </c>
      <c r="C22311" s="4" t="s">
        <v>13</v>
      </c>
      <c r="D22311" s="4" t="s">
        <v>10</v>
      </c>
      <c r="E22311" s="4" t="s">
        <v>10</v>
      </c>
      <c r="F22311" s="4" t="s">
        <v>10</v>
      </c>
    </row>
    <row r="22312" spans="1:6">
      <c r="A22312" t="n">
        <v>138899</v>
      </c>
      <c r="B22312" s="22" t="n">
        <v>102</v>
      </c>
      <c r="C22312" s="7" t="n">
        <v>8</v>
      </c>
      <c r="D22312" s="7" t="n">
        <v>3214</v>
      </c>
      <c r="E22312" s="7" t="n">
        <v>5</v>
      </c>
      <c r="F22312" s="7" t="n">
        <v>0</v>
      </c>
    </row>
    <row r="22313" spans="1:6">
      <c r="A22313" t="s">
        <v>4</v>
      </c>
      <c r="B22313" s="4" t="s">
        <v>5</v>
      </c>
      <c r="C22313" s="4" t="s">
        <v>13</v>
      </c>
      <c r="D22313" s="4" t="s">
        <v>10</v>
      </c>
      <c r="E22313" s="4" t="s">
        <v>10</v>
      </c>
      <c r="F22313" s="4" t="s">
        <v>10</v>
      </c>
    </row>
    <row r="22314" spans="1:6">
      <c r="A22314" t="n">
        <v>138907</v>
      </c>
      <c r="B22314" s="22" t="n">
        <v>102</v>
      </c>
      <c r="C22314" s="7" t="n">
        <v>8</v>
      </c>
      <c r="D22314" s="7" t="n">
        <v>3215</v>
      </c>
      <c r="E22314" s="7" t="n">
        <v>5</v>
      </c>
      <c r="F22314" s="7" t="n">
        <v>0</v>
      </c>
    </row>
    <row r="22315" spans="1:6">
      <c r="A22315" t="s">
        <v>4</v>
      </c>
      <c r="B22315" s="4" t="s">
        <v>5</v>
      </c>
      <c r="C22315" s="4" t="s">
        <v>13</v>
      </c>
      <c r="D22315" s="4" t="s">
        <v>10</v>
      </c>
      <c r="E22315" s="4" t="s">
        <v>10</v>
      </c>
      <c r="F22315" s="4" t="s">
        <v>10</v>
      </c>
    </row>
    <row r="22316" spans="1:6">
      <c r="A22316" t="n">
        <v>138915</v>
      </c>
      <c r="B22316" s="22" t="n">
        <v>102</v>
      </c>
      <c r="C22316" s="7" t="n">
        <v>8</v>
      </c>
      <c r="D22316" s="7" t="n">
        <v>3216</v>
      </c>
      <c r="E22316" s="7" t="n">
        <v>5</v>
      </c>
      <c r="F22316" s="7" t="n">
        <v>0</v>
      </c>
    </row>
    <row r="22317" spans="1:6">
      <c r="A22317" t="s">
        <v>4</v>
      </c>
      <c r="B22317" s="4" t="s">
        <v>5</v>
      </c>
      <c r="C22317" s="4" t="s">
        <v>13</v>
      </c>
      <c r="D22317" s="4" t="s">
        <v>10</v>
      </c>
      <c r="E22317" s="4" t="s">
        <v>10</v>
      </c>
      <c r="F22317" s="4" t="s">
        <v>10</v>
      </c>
    </row>
    <row r="22318" spans="1:6">
      <c r="A22318" t="n">
        <v>138923</v>
      </c>
      <c r="B22318" s="22" t="n">
        <v>102</v>
      </c>
      <c r="C22318" s="7" t="n">
        <v>8</v>
      </c>
      <c r="D22318" s="7" t="n">
        <v>3217</v>
      </c>
      <c r="E22318" s="7" t="n">
        <v>5</v>
      </c>
      <c r="F22318" s="7" t="n">
        <v>0</v>
      </c>
    </row>
    <row r="22319" spans="1:6">
      <c r="A22319" t="s">
        <v>4</v>
      </c>
      <c r="B22319" s="4" t="s">
        <v>5</v>
      </c>
      <c r="C22319" s="4" t="s">
        <v>13</v>
      </c>
      <c r="D22319" s="4" t="s">
        <v>10</v>
      </c>
      <c r="E22319" s="4" t="s">
        <v>10</v>
      </c>
      <c r="F22319" s="4" t="s">
        <v>10</v>
      </c>
    </row>
    <row r="22320" spans="1:6">
      <c r="A22320" t="n">
        <v>138931</v>
      </c>
      <c r="B22320" s="22" t="n">
        <v>102</v>
      </c>
      <c r="C22320" s="7" t="n">
        <v>8</v>
      </c>
      <c r="D22320" s="7" t="n">
        <v>3218</v>
      </c>
      <c r="E22320" s="7" t="n">
        <v>5</v>
      </c>
      <c r="F22320" s="7" t="n">
        <v>0</v>
      </c>
    </row>
    <row r="22321" spans="1:6">
      <c r="A22321" t="s">
        <v>4</v>
      </c>
      <c r="B22321" s="4" t="s">
        <v>5</v>
      </c>
      <c r="C22321" s="4" t="s">
        <v>13</v>
      </c>
      <c r="D22321" s="4" t="s">
        <v>10</v>
      </c>
      <c r="E22321" s="4" t="s">
        <v>10</v>
      </c>
      <c r="F22321" s="4" t="s">
        <v>10</v>
      </c>
    </row>
    <row r="22322" spans="1:6">
      <c r="A22322" t="n">
        <v>138939</v>
      </c>
      <c r="B22322" s="22" t="n">
        <v>102</v>
      </c>
      <c r="C22322" s="7" t="n">
        <v>8</v>
      </c>
      <c r="D22322" s="7" t="n">
        <v>3219</v>
      </c>
      <c r="E22322" s="7" t="n">
        <v>5</v>
      </c>
      <c r="F22322" s="7" t="n">
        <v>0</v>
      </c>
    </row>
    <row r="22323" spans="1:6">
      <c r="A22323" t="s">
        <v>4</v>
      </c>
      <c r="B22323" s="4" t="s">
        <v>5</v>
      </c>
      <c r="C22323" s="4" t="s">
        <v>13</v>
      </c>
      <c r="D22323" s="4" t="s">
        <v>10</v>
      </c>
      <c r="E22323" s="4" t="s">
        <v>10</v>
      </c>
      <c r="F22323" s="4" t="s">
        <v>10</v>
      </c>
    </row>
    <row r="22324" spans="1:6">
      <c r="A22324" t="n">
        <v>138947</v>
      </c>
      <c r="B22324" s="22" t="n">
        <v>102</v>
      </c>
      <c r="C22324" s="7" t="n">
        <v>8</v>
      </c>
      <c r="D22324" s="7" t="n">
        <v>3220</v>
      </c>
      <c r="E22324" s="7" t="n">
        <v>5</v>
      </c>
      <c r="F22324" s="7" t="n">
        <v>0</v>
      </c>
    </row>
    <row r="22325" spans="1:6">
      <c r="A22325" t="s">
        <v>4</v>
      </c>
      <c r="B22325" s="4" t="s">
        <v>5</v>
      </c>
      <c r="C22325" s="4" t="s">
        <v>13</v>
      </c>
      <c r="D22325" s="4" t="s">
        <v>10</v>
      </c>
      <c r="E22325" s="4" t="s">
        <v>10</v>
      </c>
      <c r="F22325" s="4" t="s">
        <v>10</v>
      </c>
    </row>
    <row r="22326" spans="1:6">
      <c r="A22326" t="n">
        <v>138955</v>
      </c>
      <c r="B22326" s="22" t="n">
        <v>102</v>
      </c>
      <c r="C22326" s="7" t="n">
        <v>8</v>
      </c>
      <c r="D22326" s="7" t="n">
        <v>3221</v>
      </c>
      <c r="E22326" s="7" t="n">
        <v>5</v>
      </c>
      <c r="F22326" s="7" t="n">
        <v>0</v>
      </c>
    </row>
    <row r="22327" spans="1:6">
      <c r="A22327" t="s">
        <v>4</v>
      </c>
      <c r="B22327" s="4" t="s">
        <v>5</v>
      </c>
      <c r="C22327" s="4" t="s">
        <v>13</v>
      </c>
      <c r="D22327" s="4" t="s">
        <v>10</v>
      </c>
      <c r="E22327" s="4" t="s">
        <v>10</v>
      </c>
      <c r="F22327" s="4" t="s">
        <v>10</v>
      </c>
    </row>
    <row r="22328" spans="1:6">
      <c r="A22328" t="n">
        <v>138963</v>
      </c>
      <c r="B22328" s="22" t="n">
        <v>102</v>
      </c>
      <c r="C22328" s="7" t="n">
        <v>8</v>
      </c>
      <c r="D22328" s="7" t="n">
        <v>3222</v>
      </c>
      <c r="E22328" s="7" t="n">
        <v>5</v>
      </c>
      <c r="F22328" s="7" t="n">
        <v>0</v>
      </c>
    </row>
    <row r="22329" spans="1:6">
      <c r="A22329" t="s">
        <v>4</v>
      </c>
      <c r="B22329" s="4" t="s">
        <v>5</v>
      </c>
      <c r="C22329" s="4" t="s">
        <v>13</v>
      </c>
      <c r="D22329" s="4" t="s">
        <v>10</v>
      </c>
      <c r="E22329" s="4" t="s">
        <v>10</v>
      </c>
      <c r="F22329" s="4" t="s">
        <v>10</v>
      </c>
    </row>
    <row r="22330" spans="1:6">
      <c r="A22330" t="n">
        <v>138971</v>
      </c>
      <c r="B22330" s="22" t="n">
        <v>102</v>
      </c>
      <c r="C22330" s="7" t="n">
        <v>8</v>
      </c>
      <c r="D22330" s="7" t="n">
        <v>3223</v>
      </c>
      <c r="E22330" s="7" t="n">
        <v>5</v>
      </c>
      <c r="F22330" s="7" t="n">
        <v>0</v>
      </c>
    </row>
    <row r="22331" spans="1:6">
      <c r="A22331" t="s">
        <v>4</v>
      </c>
      <c r="B22331" s="4" t="s">
        <v>5</v>
      </c>
      <c r="C22331" s="4" t="s">
        <v>13</v>
      </c>
      <c r="D22331" s="4" t="s">
        <v>10</v>
      </c>
      <c r="E22331" s="4" t="s">
        <v>10</v>
      </c>
      <c r="F22331" s="4" t="s">
        <v>10</v>
      </c>
    </row>
    <row r="22332" spans="1:6">
      <c r="A22332" t="n">
        <v>138979</v>
      </c>
      <c r="B22332" s="22" t="n">
        <v>102</v>
      </c>
      <c r="C22332" s="7" t="n">
        <v>8</v>
      </c>
      <c r="D22332" s="7" t="n">
        <v>3224</v>
      </c>
      <c r="E22332" s="7" t="n">
        <v>5</v>
      </c>
      <c r="F22332" s="7" t="n">
        <v>0</v>
      </c>
    </row>
    <row r="22333" spans="1:6">
      <c r="A22333" t="s">
        <v>4</v>
      </c>
      <c r="B22333" s="4" t="s">
        <v>5</v>
      </c>
      <c r="C22333" s="4" t="s">
        <v>13</v>
      </c>
      <c r="D22333" s="4" t="s">
        <v>10</v>
      </c>
      <c r="E22333" s="4" t="s">
        <v>10</v>
      </c>
      <c r="F22333" s="4" t="s">
        <v>10</v>
      </c>
    </row>
    <row r="22334" spans="1:6">
      <c r="A22334" t="n">
        <v>138987</v>
      </c>
      <c r="B22334" s="22" t="n">
        <v>102</v>
      </c>
      <c r="C22334" s="7" t="n">
        <v>8</v>
      </c>
      <c r="D22334" s="7" t="n">
        <v>3225</v>
      </c>
      <c r="E22334" s="7" t="n">
        <v>5</v>
      </c>
      <c r="F22334" s="7" t="n">
        <v>0</v>
      </c>
    </row>
    <row r="22335" spans="1:6">
      <c r="A22335" t="s">
        <v>4</v>
      </c>
      <c r="B22335" s="4" t="s">
        <v>5</v>
      </c>
      <c r="C22335" s="4" t="s">
        <v>13</v>
      </c>
      <c r="D22335" s="4" t="s">
        <v>10</v>
      </c>
      <c r="E22335" s="4" t="s">
        <v>10</v>
      </c>
      <c r="F22335" s="4" t="s">
        <v>10</v>
      </c>
    </row>
    <row r="22336" spans="1:6">
      <c r="A22336" t="n">
        <v>138995</v>
      </c>
      <c r="B22336" s="22" t="n">
        <v>102</v>
      </c>
      <c r="C22336" s="7" t="n">
        <v>8</v>
      </c>
      <c r="D22336" s="7" t="n">
        <v>3226</v>
      </c>
      <c r="E22336" s="7" t="n">
        <v>5</v>
      </c>
      <c r="F22336" s="7" t="n">
        <v>0</v>
      </c>
    </row>
    <row r="22337" spans="1:6">
      <c r="A22337" t="s">
        <v>4</v>
      </c>
      <c r="B22337" s="4" t="s">
        <v>5</v>
      </c>
      <c r="C22337" s="4" t="s">
        <v>13</v>
      </c>
      <c r="D22337" s="4" t="s">
        <v>10</v>
      </c>
      <c r="E22337" s="4" t="s">
        <v>10</v>
      </c>
      <c r="F22337" s="4" t="s">
        <v>10</v>
      </c>
    </row>
    <row r="22338" spans="1:6">
      <c r="A22338" t="n">
        <v>139003</v>
      </c>
      <c r="B22338" s="22" t="n">
        <v>102</v>
      </c>
      <c r="C22338" s="7" t="n">
        <v>8</v>
      </c>
      <c r="D22338" s="7" t="n">
        <v>3227</v>
      </c>
      <c r="E22338" s="7" t="n">
        <v>5</v>
      </c>
      <c r="F22338" s="7" t="n">
        <v>0</v>
      </c>
    </row>
    <row r="22339" spans="1:6">
      <c r="A22339" t="s">
        <v>4</v>
      </c>
      <c r="B22339" s="4" t="s">
        <v>5</v>
      </c>
      <c r="C22339" s="4" t="s">
        <v>13</v>
      </c>
      <c r="D22339" s="4" t="s">
        <v>10</v>
      </c>
      <c r="E22339" s="4" t="s">
        <v>10</v>
      </c>
      <c r="F22339" s="4" t="s">
        <v>10</v>
      </c>
    </row>
    <row r="22340" spans="1:6">
      <c r="A22340" t="n">
        <v>139011</v>
      </c>
      <c r="B22340" s="22" t="n">
        <v>102</v>
      </c>
      <c r="C22340" s="7" t="n">
        <v>8</v>
      </c>
      <c r="D22340" s="7" t="n">
        <v>3228</v>
      </c>
      <c r="E22340" s="7" t="n">
        <v>5</v>
      </c>
      <c r="F22340" s="7" t="n">
        <v>0</v>
      </c>
    </row>
    <row r="22341" spans="1:6">
      <c r="A22341" t="s">
        <v>4</v>
      </c>
      <c r="B22341" s="4" t="s">
        <v>5</v>
      </c>
      <c r="C22341" s="4" t="s">
        <v>13</v>
      </c>
      <c r="D22341" s="4" t="s">
        <v>10</v>
      </c>
      <c r="E22341" s="4" t="s">
        <v>10</v>
      </c>
      <c r="F22341" s="4" t="s">
        <v>10</v>
      </c>
    </row>
    <row r="22342" spans="1:6">
      <c r="A22342" t="n">
        <v>139019</v>
      </c>
      <c r="B22342" s="22" t="n">
        <v>102</v>
      </c>
      <c r="C22342" s="7" t="n">
        <v>8</v>
      </c>
      <c r="D22342" s="7" t="n">
        <v>3229</v>
      </c>
      <c r="E22342" s="7" t="n">
        <v>5</v>
      </c>
      <c r="F22342" s="7" t="n">
        <v>0</v>
      </c>
    </row>
    <row r="22343" spans="1:6">
      <c r="A22343" t="s">
        <v>4</v>
      </c>
      <c r="B22343" s="4" t="s">
        <v>5</v>
      </c>
      <c r="C22343" s="4" t="s">
        <v>13</v>
      </c>
      <c r="D22343" s="4" t="s">
        <v>10</v>
      </c>
      <c r="E22343" s="4" t="s">
        <v>10</v>
      </c>
      <c r="F22343" s="4" t="s">
        <v>10</v>
      </c>
    </row>
    <row r="22344" spans="1:6">
      <c r="A22344" t="n">
        <v>139027</v>
      </c>
      <c r="B22344" s="22" t="n">
        <v>102</v>
      </c>
      <c r="C22344" s="7" t="n">
        <v>8</v>
      </c>
      <c r="D22344" s="7" t="n">
        <v>3230</v>
      </c>
      <c r="E22344" s="7" t="n">
        <v>5</v>
      </c>
      <c r="F22344" s="7" t="n">
        <v>0</v>
      </c>
    </row>
    <row r="22345" spans="1:6">
      <c r="A22345" t="s">
        <v>4</v>
      </c>
      <c r="B22345" s="4" t="s">
        <v>5</v>
      </c>
      <c r="C22345" s="4" t="s">
        <v>13</v>
      </c>
      <c r="D22345" s="4" t="s">
        <v>10</v>
      </c>
      <c r="E22345" s="4" t="s">
        <v>13</v>
      </c>
      <c r="F22345" s="4" t="s">
        <v>13</v>
      </c>
      <c r="G22345" s="4" t="s">
        <v>13</v>
      </c>
    </row>
    <row r="22346" spans="1:6">
      <c r="A22346" t="n">
        <v>139035</v>
      </c>
      <c r="B22346" s="22" t="n">
        <v>102</v>
      </c>
      <c r="C22346" s="7" t="n">
        <v>6</v>
      </c>
      <c r="D22346" s="7" t="n">
        <v>0</v>
      </c>
      <c r="E22346" s="7" t="n">
        <v>255</v>
      </c>
      <c r="F22346" s="7" t="n">
        <v>1</v>
      </c>
      <c r="G22346" s="7" t="n">
        <v>1</v>
      </c>
    </row>
    <row r="22347" spans="1:6">
      <c r="A22347" t="s">
        <v>4</v>
      </c>
      <c r="B22347" s="4" t="s">
        <v>5</v>
      </c>
      <c r="C22347" s="4" t="s">
        <v>13</v>
      </c>
      <c r="D22347" s="4" t="s">
        <v>10</v>
      </c>
      <c r="E22347" s="4" t="s">
        <v>13</v>
      </c>
      <c r="F22347" s="4" t="s">
        <v>13</v>
      </c>
      <c r="G22347" s="4" t="s">
        <v>13</v>
      </c>
    </row>
    <row r="22348" spans="1:6">
      <c r="A22348" t="n">
        <v>139042</v>
      </c>
      <c r="B22348" s="22" t="n">
        <v>102</v>
      </c>
      <c r="C22348" s="7" t="n">
        <v>6</v>
      </c>
      <c r="D22348" s="7" t="n">
        <v>1</v>
      </c>
      <c r="E22348" s="7" t="n">
        <v>255</v>
      </c>
      <c r="F22348" s="7" t="n">
        <v>1</v>
      </c>
      <c r="G22348" s="7" t="n">
        <v>1</v>
      </c>
    </row>
    <row r="22349" spans="1:6">
      <c r="A22349" t="s">
        <v>4</v>
      </c>
      <c r="B22349" s="4" t="s">
        <v>5</v>
      </c>
      <c r="C22349" s="4" t="s">
        <v>13</v>
      </c>
      <c r="D22349" s="4" t="s">
        <v>10</v>
      </c>
      <c r="E22349" s="4" t="s">
        <v>13</v>
      </c>
      <c r="F22349" s="4" t="s">
        <v>13</v>
      </c>
      <c r="G22349" s="4" t="s">
        <v>13</v>
      </c>
    </row>
    <row r="22350" spans="1:6">
      <c r="A22350" t="n">
        <v>139049</v>
      </c>
      <c r="B22350" s="22" t="n">
        <v>102</v>
      </c>
      <c r="C22350" s="7" t="n">
        <v>6</v>
      </c>
      <c r="D22350" s="7" t="n">
        <v>2</v>
      </c>
      <c r="E22350" s="7" t="n">
        <v>255</v>
      </c>
      <c r="F22350" s="7" t="n">
        <v>1</v>
      </c>
      <c r="G22350" s="7" t="n">
        <v>1</v>
      </c>
    </row>
    <row r="22351" spans="1:6">
      <c r="A22351" t="s">
        <v>4</v>
      </c>
      <c r="B22351" s="4" t="s">
        <v>5</v>
      </c>
      <c r="C22351" s="4" t="s">
        <v>13</v>
      </c>
      <c r="D22351" s="4" t="s">
        <v>10</v>
      </c>
      <c r="E22351" s="4" t="s">
        <v>13</v>
      </c>
      <c r="F22351" s="4" t="s">
        <v>13</v>
      </c>
      <c r="G22351" s="4" t="s">
        <v>13</v>
      </c>
    </row>
    <row r="22352" spans="1:6">
      <c r="A22352" t="n">
        <v>139056</v>
      </c>
      <c r="B22352" s="22" t="n">
        <v>102</v>
      </c>
      <c r="C22352" s="7" t="n">
        <v>6</v>
      </c>
      <c r="D22352" s="7" t="n">
        <v>3</v>
      </c>
      <c r="E22352" s="7" t="n">
        <v>255</v>
      </c>
      <c r="F22352" s="7" t="n">
        <v>1</v>
      </c>
      <c r="G22352" s="7" t="n">
        <v>1</v>
      </c>
    </row>
    <row r="22353" spans="1:7">
      <c r="A22353" t="s">
        <v>4</v>
      </c>
      <c r="B22353" s="4" t="s">
        <v>5</v>
      </c>
      <c r="C22353" s="4" t="s">
        <v>13</v>
      </c>
      <c r="D22353" s="4" t="s">
        <v>10</v>
      </c>
      <c r="E22353" s="4" t="s">
        <v>13</v>
      </c>
      <c r="F22353" s="4" t="s">
        <v>13</v>
      </c>
      <c r="G22353" s="4" t="s">
        <v>13</v>
      </c>
    </row>
    <row r="22354" spans="1:7">
      <c r="A22354" t="n">
        <v>139063</v>
      </c>
      <c r="B22354" s="22" t="n">
        <v>102</v>
      </c>
      <c r="C22354" s="7" t="n">
        <v>6</v>
      </c>
      <c r="D22354" s="7" t="n">
        <v>4</v>
      </c>
      <c r="E22354" s="7" t="n">
        <v>255</v>
      </c>
      <c r="F22354" s="7" t="n">
        <v>1</v>
      </c>
      <c r="G22354" s="7" t="n">
        <v>1</v>
      </c>
    </row>
    <row r="22355" spans="1:7">
      <c r="A22355" t="s">
        <v>4</v>
      </c>
      <c r="B22355" s="4" t="s">
        <v>5</v>
      </c>
      <c r="C22355" s="4" t="s">
        <v>13</v>
      </c>
      <c r="D22355" s="4" t="s">
        <v>10</v>
      </c>
      <c r="E22355" s="4" t="s">
        <v>13</v>
      </c>
      <c r="F22355" s="4" t="s">
        <v>13</v>
      </c>
      <c r="G22355" s="4" t="s">
        <v>13</v>
      </c>
    </row>
    <row r="22356" spans="1:7">
      <c r="A22356" t="n">
        <v>139070</v>
      </c>
      <c r="B22356" s="22" t="n">
        <v>102</v>
      </c>
      <c r="C22356" s="7" t="n">
        <v>6</v>
      </c>
      <c r="D22356" s="7" t="n">
        <v>5</v>
      </c>
      <c r="E22356" s="7" t="n">
        <v>255</v>
      </c>
      <c r="F22356" s="7" t="n">
        <v>1</v>
      </c>
      <c r="G22356" s="7" t="n">
        <v>1</v>
      </c>
    </row>
    <row r="22357" spans="1:7">
      <c r="A22357" t="s">
        <v>4</v>
      </c>
      <c r="B22357" s="4" t="s">
        <v>5</v>
      </c>
      <c r="C22357" s="4" t="s">
        <v>13</v>
      </c>
      <c r="D22357" s="4" t="s">
        <v>10</v>
      </c>
      <c r="E22357" s="4" t="s">
        <v>13</v>
      </c>
      <c r="F22357" s="4" t="s">
        <v>13</v>
      </c>
      <c r="G22357" s="4" t="s">
        <v>13</v>
      </c>
    </row>
    <row r="22358" spans="1:7">
      <c r="A22358" t="n">
        <v>139077</v>
      </c>
      <c r="B22358" s="22" t="n">
        <v>102</v>
      </c>
      <c r="C22358" s="7" t="n">
        <v>6</v>
      </c>
      <c r="D22358" s="7" t="n">
        <v>6</v>
      </c>
      <c r="E22358" s="7" t="n">
        <v>255</v>
      </c>
      <c r="F22358" s="7" t="n">
        <v>1</v>
      </c>
      <c r="G22358" s="7" t="n">
        <v>1</v>
      </c>
    </row>
    <row r="22359" spans="1:7">
      <c r="A22359" t="s">
        <v>4</v>
      </c>
      <c r="B22359" s="4" t="s">
        <v>5</v>
      </c>
      <c r="C22359" s="4" t="s">
        <v>13</v>
      </c>
      <c r="D22359" s="4" t="s">
        <v>10</v>
      </c>
      <c r="E22359" s="4" t="s">
        <v>13</v>
      </c>
      <c r="F22359" s="4" t="s">
        <v>13</v>
      </c>
      <c r="G22359" s="4" t="s">
        <v>13</v>
      </c>
    </row>
    <row r="22360" spans="1:7">
      <c r="A22360" t="n">
        <v>139084</v>
      </c>
      <c r="B22360" s="22" t="n">
        <v>102</v>
      </c>
      <c r="C22360" s="7" t="n">
        <v>6</v>
      </c>
      <c r="D22360" s="7" t="n">
        <v>7</v>
      </c>
      <c r="E22360" s="7" t="n">
        <v>255</v>
      </c>
      <c r="F22360" s="7" t="n">
        <v>1</v>
      </c>
      <c r="G22360" s="7" t="n">
        <v>1</v>
      </c>
    </row>
    <row r="22361" spans="1:7">
      <c r="A22361" t="s">
        <v>4</v>
      </c>
      <c r="B22361" s="4" t="s">
        <v>5</v>
      </c>
      <c r="C22361" s="4" t="s">
        <v>13</v>
      </c>
      <c r="D22361" s="4" t="s">
        <v>10</v>
      </c>
      <c r="E22361" s="4" t="s">
        <v>13</v>
      </c>
      <c r="F22361" s="4" t="s">
        <v>13</v>
      </c>
      <c r="G22361" s="4" t="s">
        <v>13</v>
      </c>
    </row>
    <row r="22362" spans="1:7">
      <c r="A22362" t="n">
        <v>139091</v>
      </c>
      <c r="B22362" s="22" t="n">
        <v>102</v>
      </c>
      <c r="C22362" s="7" t="n">
        <v>6</v>
      </c>
      <c r="D22362" s="7" t="n">
        <v>8</v>
      </c>
      <c r="E22362" s="7" t="n">
        <v>255</v>
      </c>
      <c r="F22362" s="7" t="n">
        <v>1</v>
      </c>
      <c r="G22362" s="7" t="n">
        <v>1</v>
      </c>
    </row>
    <row r="22363" spans="1:7">
      <c r="A22363" t="s">
        <v>4</v>
      </c>
      <c r="B22363" s="4" t="s">
        <v>5</v>
      </c>
      <c r="C22363" s="4" t="s">
        <v>13</v>
      </c>
      <c r="D22363" s="4" t="s">
        <v>10</v>
      </c>
      <c r="E22363" s="4" t="s">
        <v>13</v>
      </c>
      <c r="F22363" s="4" t="s">
        <v>13</v>
      </c>
      <c r="G22363" s="4" t="s">
        <v>13</v>
      </c>
    </row>
    <row r="22364" spans="1:7">
      <c r="A22364" t="n">
        <v>139098</v>
      </c>
      <c r="B22364" s="22" t="n">
        <v>102</v>
      </c>
      <c r="C22364" s="7" t="n">
        <v>6</v>
      </c>
      <c r="D22364" s="7" t="n">
        <v>9</v>
      </c>
      <c r="E22364" s="7" t="n">
        <v>255</v>
      </c>
      <c r="F22364" s="7" t="n">
        <v>1</v>
      </c>
      <c r="G22364" s="7" t="n">
        <v>1</v>
      </c>
    </row>
    <row r="22365" spans="1:7">
      <c r="A22365" t="s">
        <v>4</v>
      </c>
      <c r="B22365" s="4" t="s">
        <v>5</v>
      </c>
      <c r="C22365" s="4" t="s">
        <v>13</v>
      </c>
      <c r="D22365" s="4" t="s">
        <v>10</v>
      </c>
      <c r="E22365" s="4" t="s">
        <v>13</v>
      </c>
      <c r="F22365" s="4" t="s">
        <v>13</v>
      </c>
      <c r="G22365" s="4" t="s">
        <v>13</v>
      </c>
    </row>
    <row r="22366" spans="1:7">
      <c r="A22366" t="n">
        <v>139105</v>
      </c>
      <c r="B22366" s="22" t="n">
        <v>102</v>
      </c>
      <c r="C22366" s="7" t="n">
        <v>6</v>
      </c>
      <c r="D22366" s="7" t="n">
        <v>23</v>
      </c>
      <c r="E22366" s="7" t="n">
        <v>255</v>
      </c>
      <c r="F22366" s="7" t="n">
        <v>1</v>
      </c>
      <c r="G22366" s="7" t="n">
        <v>1</v>
      </c>
    </row>
    <row r="22367" spans="1:7">
      <c r="A22367" t="s">
        <v>4</v>
      </c>
      <c r="B22367" s="4" t="s">
        <v>5</v>
      </c>
      <c r="C22367" s="4" t="s">
        <v>13</v>
      </c>
      <c r="D22367" s="4" t="s">
        <v>10</v>
      </c>
      <c r="E22367" s="4" t="s">
        <v>13</v>
      </c>
      <c r="F22367" s="4" t="s">
        <v>13</v>
      </c>
      <c r="G22367" s="4" t="s">
        <v>13</v>
      </c>
    </row>
    <row r="22368" spans="1:7">
      <c r="A22368" t="n">
        <v>139112</v>
      </c>
      <c r="B22368" s="22" t="n">
        <v>102</v>
      </c>
      <c r="C22368" s="7" t="n">
        <v>6</v>
      </c>
      <c r="D22368" s="7" t="n">
        <v>11</v>
      </c>
      <c r="E22368" s="7" t="n">
        <v>255</v>
      </c>
      <c r="F22368" s="7" t="n">
        <v>1</v>
      </c>
      <c r="G22368" s="7" t="n">
        <v>1</v>
      </c>
    </row>
    <row r="22369" spans="1:7">
      <c r="A22369" t="s">
        <v>4</v>
      </c>
      <c r="B22369" s="4" t="s">
        <v>5</v>
      </c>
      <c r="C22369" s="4" t="s">
        <v>13</v>
      </c>
      <c r="D22369" s="4" t="s">
        <v>10</v>
      </c>
      <c r="E22369" s="4" t="s">
        <v>13</v>
      </c>
      <c r="F22369" s="4" t="s">
        <v>13</v>
      </c>
      <c r="G22369" s="4" t="s">
        <v>13</v>
      </c>
    </row>
    <row r="22370" spans="1:7">
      <c r="A22370" t="n">
        <v>139119</v>
      </c>
      <c r="B22370" s="22" t="n">
        <v>102</v>
      </c>
      <c r="C22370" s="7" t="n">
        <v>6</v>
      </c>
      <c r="D22370" s="7" t="n">
        <v>12</v>
      </c>
      <c r="E22370" s="7" t="n">
        <v>255</v>
      </c>
      <c r="F22370" s="7" t="n">
        <v>1</v>
      </c>
      <c r="G22370" s="7" t="n">
        <v>1</v>
      </c>
    </row>
    <row r="22371" spans="1:7">
      <c r="A22371" t="s">
        <v>4</v>
      </c>
      <c r="B22371" s="4" t="s">
        <v>5</v>
      </c>
      <c r="C22371" s="4" t="s">
        <v>13</v>
      </c>
      <c r="D22371" s="4" t="s">
        <v>10</v>
      </c>
      <c r="E22371" s="4" t="s">
        <v>13</v>
      </c>
      <c r="F22371" s="4" t="s">
        <v>13</v>
      </c>
      <c r="G22371" s="4" t="s">
        <v>13</v>
      </c>
    </row>
    <row r="22372" spans="1:7">
      <c r="A22372" t="n">
        <v>139126</v>
      </c>
      <c r="B22372" s="22" t="n">
        <v>102</v>
      </c>
      <c r="C22372" s="7" t="n">
        <v>6</v>
      </c>
      <c r="D22372" s="7" t="n">
        <v>0</v>
      </c>
      <c r="E22372" s="7" t="n">
        <v>1</v>
      </c>
      <c r="F22372" s="7" t="n">
        <v>3</v>
      </c>
      <c r="G22372" s="7" t="n">
        <v>1</v>
      </c>
    </row>
    <row r="22373" spans="1:7">
      <c r="A22373" t="s">
        <v>4</v>
      </c>
      <c r="B22373" s="4" t="s">
        <v>5</v>
      </c>
      <c r="C22373" s="4" t="s">
        <v>13</v>
      </c>
      <c r="D22373" s="4" t="s">
        <v>10</v>
      </c>
      <c r="E22373" s="4" t="s">
        <v>13</v>
      </c>
      <c r="F22373" s="4" t="s">
        <v>13</v>
      </c>
      <c r="G22373" s="4" t="s">
        <v>13</v>
      </c>
    </row>
    <row r="22374" spans="1:7">
      <c r="A22374" t="n">
        <v>139133</v>
      </c>
      <c r="B22374" s="22" t="n">
        <v>102</v>
      </c>
      <c r="C22374" s="7" t="n">
        <v>6</v>
      </c>
      <c r="D22374" s="7" t="n">
        <v>1</v>
      </c>
      <c r="E22374" s="7" t="n">
        <v>1</v>
      </c>
      <c r="F22374" s="7" t="n">
        <v>3</v>
      </c>
      <c r="G22374" s="7" t="n">
        <v>1</v>
      </c>
    </row>
    <row r="22375" spans="1:7">
      <c r="A22375" t="s">
        <v>4</v>
      </c>
      <c r="B22375" s="4" t="s">
        <v>5</v>
      </c>
      <c r="C22375" s="4" t="s">
        <v>13</v>
      </c>
      <c r="D22375" s="4" t="s">
        <v>10</v>
      </c>
      <c r="E22375" s="4" t="s">
        <v>13</v>
      </c>
      <c r="F22375" s="4" t="s">
        <v>13</v>
      </c>
      <c r="G22375" s="4" t="s">
        <v>13</v>
      </c>
    </row>
    <row r="22376" spans="1:7">
      <c r="A22376" t="n">
        <v>139140</v>
      </c>
      <c r="B22376" s="22" t="n">
        <v>102</v>
      </c>
      <c r="C22376" s="7" t="n">
        <v>6</v>
      </c>
      <c r="D22376" s="7" t="n">
        <v>2</v>
      </c>
      <c r="E22376" s="7" t="n">
        <v>1</v>
      </c>
      <c r="F22376" s="7" t="n">
        <v>3</v>
      </c>
      <c r="G22376" s="7" t="n">
        <v>1</v>
      </c>
    </row>
    <row r="22377" spans="1:7">
      <c r="A22377" t="s">
        <v>4</v>
      </c>
      <c r="B22377" s="4" t="s">
        <v>5</v>
      </c>
      <c r="C22377" s="4" t="s">
        <v>13</v>
      </c>
      <c r="D22377" s="4" t="s">
        <v>10</v>
      </c>
      <c r="E22377" s="4" t="s">
        <v>13</v>
      </c>
      <c r="F22377" s="4" t="s">
        <v>13</v>
      </c>
      <c r="G22377" s="4" t="s">
        <v>13</v>
      </c>
    </row>
    <row r="22378" spans="1:7">
      <c r="A22378" t="n">
        <v>139147</v>
      </c>
      <c r="B22378" s="22" t="n">
        <v>102</v>
      </c>
      <c r="C22378" s="7" t="n">
        <v>6</v>
      </c>
      <c r="D22378" s="7" t="n">
        <v>3</v>
      </c>
      <c r="E22378" s="7" t="n">
        <v>1</v>
      </c>
      <c r="F22378" s="7" t="n">
        <v>3</v>
      </c>
      <c r="G22378" s="7" t="n">
        <v>1</v>
      </c>
    </row>
    <row r="22379" spans="1:7">
      <c r="A22379" t="s">
        <v>4</v>
      </c>
      <c r="B22379" s="4" t="s">
        <v>5</v>
      </c>
      <c r="C22379" s="4" t="s">
        <v>13</v>
      </c>
      <c r="D22379" s="4" t="s">
        <v>10</v>
      </c>
      <c r="E22379" s="4" t="s">
        <v>13</v>
      </c>
      <c r="F22379" s="4" t="s">
        <v>13</v>
      </c>
      <c r="G22379" s="4" t="s">
        <v>13</v>
      </c>
    </row>
    <row r="22380" spans="1:7">
      <c r="A22380" t="n">
        <v>139154</v>
      </c>
      <c r="B22380" s="22" t="n">
        <v>102</v>
      </c>
      <c r="C22380" s="7" t="n">
        <v>6</v>
      </c>
      <c r="D22380" s="7" t="n">
        <v>4</v>
      </c>
      <c r="E22380" s="7" t="n">
        <v>1</v>
      </c>
      <c r="F22380" s="7" t="n">
        <v>3</v>
      </c>
      <c r="G22380" s="7" t="n">
        <v>1</v>
      </c>
    </row>
    <row r="22381" spans="1:7">
      <c r="A22381" t="s">
        <v>4</v>
      </c>
      <c r="B22381" s="4" t="s">
        <v>5</v>
      </c>
      <c r="C22381" s="4" t="s">
        <v>13</v>
      </c>
      <c r="D22381" s="4" t="s">
        <v>10</v>
      </c>
      <c r="E22381" s="4" t="s">
        <v>13</v>
      </c>
      <c r="F22381" s="4" t="s">
        <v>13</v>
      </c>
      <c r="G22381" s="4" t="s">
        <v>13</v>
      </c>
    </row>
    <row r="22382" spans="1:7">
      <c r="A22382" t="n">
        <v>139161</v>
      </c>
      <c r="B22382" s="22" t="n">
        <v>102</v>
      </c>
      <c r="C22382" s="7" t="n">
        <v>6</v>
      </c>
      <c r="D22382" s="7" t="n">
        <v>5</v>
      </c>
      <c r="E22382" s="7" t="n">
        <v>1</v>
      </c>
      <c r="F22382" s="7" t="n">
        <v>3</v>
      </c>
      <c r="G22382" s="7" t="n">
        <v>1</v>
      </c>
    </row>
    <row r="22383" spans="1:7">
      <c r="A22383" t="s">
        <v>4</v>
      </c>
      <c r="B22383" s="4" t="s">
        <v>5</v>
      </c>
      <c r="C22383" s="4" t="s">
        <v>13</v>
      </c>
      <c r="D22383" s="4" t="s">
        <v>10</v>
      </c>
      <c r="E22383" s="4" t="s">
        <v>13</v>
      </c>
      <c r="F22383" s="4" t="s">
        <v>13</v>
      </c>
      <c r="G22383" s="4" t="s">
        <v>13</v>
      </c>
    </row>
    <row r="22384" spans="1:7">
      <c r="A22384" t="n">
        <v>139168</v>
      </c>
      <c r="B22384" s="22" t="n">
        <v>102</v>
      </c>
      <c r="C22384" s="7" t="n">
        <v>6</v>
      </c>
      <c r="D22384" s="7" t="n">
        <v>6</v>
      </c>
      <c r="E22384" s="7" t="n">
        <v>1</v>
      </c>
      <c r="F22384" s="7" t="n">
        <v>3</v>
      </c>
      <c r="G22384" s="7" t="n">
        <v>1</v>
      </c>
    </row>
    <row r="22385" spans="1:7">
      <c r="A22385" t="s">
        <v>4</v>
      </c>
      <c r="B22385" s="4" t="s">
        <v>5</v>
      </c>
      <c r="C22385" s="4" t="s">
        <v>13</v>
      </c>
      <c r="D22385" s="4" t="s">
        <v>10</v>
      </c>
      <c r="E22385" s="4" t="s">
        <v>13</v>
      </c>
      <c r="F22385" s="4" t="s">
        <v>13</v>
      </c>
      <c r="G22385" s="4" t="s">
        <v>13</v>
      </c>
    </row>
    <row r="22386" spans="1:7">
      <c r="A22386" t="n">
        <v>139175</v>
      </c>
      <c r="B22386" s="22" t="n">
        <v>102</v>
      </c>
      <c r="C22386" s="7" t="n">
        <v>6</v>
      </c>
      <c r="D22386" s="7" t="n">
        <v>7</v>
      </c>
      <c r="E22386" s="7" t="n">
        <v>1</v>
      </c>
      <c r="F22386" s="7" t="n">
        <v>3</v>
      </c>
      <c r="G22386" s="7" t="n">
        <v>1</v>
      </c>
    </row>
    <row r="22387" spans="1:7">
      <c r="A22387" t="s">
        <v>4</v>
      </c>
      <c r="B22387" s="4" t="s">
        <v>5</v>
      </c>
      <c r="C22387" s="4" t="s">
        <v>13</v>
      </c>
      <c r="D22387" s="4" t="s">
        <v>10</v>
      </c>
      <c r="E22387" s="4" t="s">
        <v>13</v>
      </c>
      <c r="F22387" s="4" t="s">
        <v>13</v>
      </c>
      <c r="G22387" s="4" t="s">
        <v>13</v>
      </c>
    </row>
    <row r="22388" spans="1:7">
      <c r="A22388" t="n">
        <v>139182</v>
      </c>
      <c r="B22388" s="22" t="n">
        <v>102</v>
      </c>
      <c r="C22388" s="7" t="n">
        <v>6</v>
      </c>
      <c r="D22388" s="7" t="n">
        <v>8</v>
      </c>
      <c r="E22388" s="7" t="n">
        <v>1</v>
      </c>
      <c r="F22388" s="7" t="n">
        <v>3</v>
      </c>
      <c r="G22388" s="7" t="n">
        <v>1</v>
      </c>
    </row>
    <row r="22389" spans="1:7">
      <c r="A22389" t="s">
        <v>4</v>
      </c>
      <c r="B22389" s="4" t="s">
        <v>5</v>
      </c>
      <c r="C22389" s="4" t="s">
        <v>13</v>
      </c>
      <c r="D22389" s="4" t="s">
        <v>10</v>
      </c>
      <c r="E22389" s="4" t="s">
        <v>13</v>
      </c>
      <c r="F22389" s="4" t="s">
        <v>13</v>
      </c>
      <c r="G22389" s="4" t="s">
        <v>13</v>
      </c>
    </row>
    <row r="22390" spans="1:7">
      <c r="A22390" t="n">
        <v>139189</v>
      </c>
      <c r="B22390" s="22" t="n">
        <v>102</v>
      </c>
      <c r="C22390" s="7" t="n">
        <v>6</v>
      </c>
      <c r="D22390" s="7" t="n">
        <v>9</v>
      </c>
      <c r="E22390" s="7" t="n">
        <v>1</v>
      </c>
      <c r="F22390" s="7" t="n">
        <v>3</v>
      </c>
      <c r="G22390" s="7" t="n">
        <v>1</v>
      </c>
    </row>
    <row r="22391" spans="1:7">
      <c r="A22391" t="s">
        <v>4</v>
      </c>
      <c r="B22391" s="4" t="s">
        <v>5</v>
      </c>
      <c r="C22391" s="4" t="s">
        <v>13</v>
      </c>
      <c r="D22391" s="4" t="s">
        <v>10</v>
      </c>
      <c r="E22391" s="4" t="s">
        <v>13</v>
      </c>
      <c r="F22391" s="4" t="s">
        <v>13</v>
      </c>
      <c r="G22391" s="4" t="s">
        <v>13</v>
      </c>
    </row>
    <row r="22392" spans="1:7">
      <c r="A22392" t="n">
        <v>139196</v>
      </c>
      <c r="B22392" s="22" t="n">
        <v>102</v>
      </c>
      <c r="C22392" s="7" t="n">
        <v>6</v>
      </c>
      <c r="D22392" s="7" t="n">
        <v>11</v>
      </c>
      <c r="E22392" s="7" t="n">
        <v>1</v>
      </c>
      <c r="F22392" s="7" t="n">
        <v>3</v>
      </c>
      <c r="G22392" s="7" t="n">
        <v>1</v>
      </c>
    </row>
    <row r="22393" spans="1:7">
      <c r="A22393" t="s">
        <v>4</v>
      </c>
      <c r="B22393" s="4" t="s">
        <v>5</v>
      </c>
      <c r="C22393" s="4" t="s">
        <v>13</v>
      </c>
      <c r="D22393" s="4" t="s">
        <v>10</v>
      </c>
      <c r="E22393" s="4" t="s">
        <v>13</v>
      </c>
      <c r="F22393" s="4" t="s">
        <v>13</v>
      </c>
      <c r="G22393" s="4" t="s">
        <v>13</v>
      </c>
    </row>
    <row r="22394" spans="1:7">
      <c r="A22394" t="n">
        <v>139203</v>
      </c>
      <c r="B22394" s="22" t="n">
        <v>102</v>
      </c>
      <c r="C22394" s="7" t="n">
        <v>6</v>
      </c>
      <c r="D22394" s="7" t="n">
        <v>12</v>
      </c>
      <c r="E22394" s="7" t="n">
        <v>1</v>
      </c>
      <c r="F22394" s="7" t="n">
        <v>3</v>
      </c>
      <c r="G22394" s="7" t="n">
        <v>1</v>
      </c>
    </row>
    <row r="22395" spans="1:7">
      <c r="A22395" t="s">
        <v>4</v>
      </c>
      <c r="B22395" s="4" t="s">
        <v>5</v>
      </c>
      <c r="C22395" s="4" t="s">
        <v>13</v>
      </c>
      <c r="D22395" s="4" t="s">
        <v>10</v>
      </c>
      <c r="E22395" s="4" t="s">
        <v>13</v>
      </c>
      <c r="F22395" s="4" t="s">
        <v>13</v>
      </c>
      <c r="G22395" s="4" t="s">
        <v>13</v>
      </c>
    </row>
    <row r="22396" spans="1:7">
      <c r="A22396" t="n">
        <v>139210</v>
      </c>
      <c r="B22396" s="22" t="n">
        <v>102</v>
      </c>
      <c r="C22396" s="7" t="n">
        <v>6</v>
      </c>
      <c r="D22396" s="7" t="n">
        <v>13</v>
      </c>
      <c r="E22396" s="7" t="n">
        <v>1</v>
      </c>
      <c r="F22396" s="7" t="n">
        <v>3</v>
      </c>
      <c r="G22396" s="7" t="n">
        <v>1</v>
      </c>
    </row>
    <row r="22397" spans="1:7">
      <c r="A22397" t="s">
        <v>4</v>
      </c>
      <c r="B22397" s="4" t="s">
        <v>5</v>
      </c>
      <c r="C22397" s="4" t="s">
        <v>13</v>
      </c>
      <c r="D22397" s="4" t="s">
        <v>10</v>
      </c>
      <c r="E22397" s="4" t="s">
        <v>13</v>
      </c>
      <c r="F22397" s="4" t="s">
        <v>13</v>
      </c>
      <c r="G22397" s="4" t="s">
        <v>13</v>
      </c>
    </row>
    <row r="22398" spans="1:7">
      <c r="A22398" t="n">
        <v>139217</v>
      </c>
      <c r="B22398" s="22" t="n">
        <v>102</v>
      </c>
      <c r="C22398" s="7" t="n">
        <v>6</v>
      </c>
      <c r="D22398" s="7" t="n">
        <v>14</v>
      </c>
      <c r="E22398" s="7" t="n">
        <v>1</v>
      </c>
      <c r="F22398" s="7" t="n">
        <v>3</v>
      </c>
      <c r="G22398" s="7" t="n">
        <v>1</v>
      </c>
    </row>
    <row r="22399" spans="1:7">
      <c r="A22399" t="s">
        <v>4</v>
      </c>
      <c r="B22399" s="4" t="s">
        <v>5</v>
      </c>
      <c r="C22399" s="4" t="s">
        <v>13</v>
      </c>
      <c r="D22399" s="4" t="s">
        <v>10</v>
      </c>
      <c r="E22399" s="4" t="s">
        <v>13</v>
      </c>
      <c r="F22399" s="4" t="s">
        <v>13</v>
      </c>
      <c r="G22399" s="4" t="s">
        <v>13</v>
      </c>
    </row>
    <row r="22400" spans="1:7">
      <c r="A22400" t="n">
        <v>139224</v>
      </c>
      <c r="B22400" s="22" t="n">
        <v>102</v>
      </c>
      <c r="C22400" s="7" t="n">
        <v>6</v>
      </c>
      <c r="D22400" s="7" t="n">
        <v>15</v>
      </c>
      <c r="E22400" s="7" t="n">
        <v>1</v>
      </c>
      <c r="F22400" s="7" t="n">
        <v>3</v>
      </c>
      <c r="G22400" s="7" t="n">
        <v>1</v>
      </c>
    </row>
    <row r="22401" spans="1:7">
      <c r="A22401" t="s">
        <v>4</v>
      </c>
      <c r="B22401" s="4" t="s">
        <v>5</v>
      </c>
      <c r="C22401" s="4" t="s">
        <v>13</v>
      </c>
      <c r="D22401" s="4" t="s">
        <v>10</v>
      </c>
      <c r="E22401" s="4" t="s">
        <v>13</v>
      </c>
      <c r="F22401" s="4" t="s">
        <v>13</v>
      </c>
      <c r="G22401" s="4" t="s">
        <v>13</v>
      </c>
    </row>
    <row r="22402" spans="1:7">
      <c r="A22402" t="n">
        <v>139231</v>
      </c>
      <c r="B22402" s="22" t="n">
        <v>102</v>
      </c>
      <c r="C22402" s="7" t="n">
        <v>6</v>
      </c>
      <c r="D22402" s="7" t="n">
        <v>16</v>
      </c>
      <c r="E22402" s="7" t="n">
        <v>1</v>
      </c>
      <c r="F22402" s="7" t="n">
        <v>3</v>
      </c>
      <c r="G22402" s="7" t="n">
        <v>1</v>
      </c>
    </row>
    <row r="22403" spans="1:7">
      <c r="A22403" t="s">
        <v>4</v>
      </c>
      <c r="B22403" s="4" t="s">
        <v>5</v>
      </c>
      <c r="C22403" s="4" t="s">
        <v>13</v>
      </c>
      <c r="D22403" s="4" t="s">
        <v>10</v>
      </c>
      <c r="E22403" s="4" t="s">
        <v>13</v>
      </c>
      <c r="F22403" s="4" t="s">
        <v>13</v>
      </c>
      <c r="G22403" s="4" t="s">
        <v>13</v>
      </c>
    </row>
    <row r="22404" spans="1:7">
      <c r="A22404" t="n">
        <v>139238</v>
      </c>
      <c r="B22404" s="22" t="n">
        <v>102</v>
      </c>
      <c r="C22404" s="7" t="n">
        <v>6</v>
      </c>
      <c r="D22404" s="7" t="n">
        <v>17</v>
      </c>
      <c r="E22404" s="7" t="n">
        <v>1</v>
      </c>
      <c r="F22404" s="7" t="n">
        <v>3</v>
      </c>
      <c r="G22404" s="7" t="n">
        <v>1</v>
      </c>
    </row>
    <row r="22405" spans="1:7">
      <c r="A22405" t="s">
        <v>4</v>
      </c>
      <c r="B22405" s="4" t="s">
        <v>5</v>
      </c>
      <c r="C22405" s="4" t="s">
        <v>13</v>
      </c>
      <c r="D22405" s="4" t="s">
        <v>10</v>
      </c>
      <c r="E22405" s="4" t="s">
        <v>13</v>
      </c>
      <c r="F22405" s="4" t="s">
        <v>13</v>
      </c>
      <c r="G22405" s="4" t="s">
        <v>13</v>
      </c>
    </row>
    <row r="22406" spans="1:7">
      <c r="A22406" t="n">
        <v>139245</v>
      </c>
      <c r="B22406" s="22" t="n">
        <v>102</v>
      </c>
      <c r="C22406" s="7" t="n">
        <v>6</v>
      </c>
      <c r="D22406" s="7" t="n">
        <v>18</v>
      </c>
      <c r="E22406" s="7" t="n">
        <v>1</v>
      </c>
      <c r="F22406" s="7" t="n">
        <v>3</v>
      </c>
      <c r="G22406" s="7" t="n">
        <v>1</v>
      </c>
    </row>
    <row r="22407" spans="1:7">
      <c r="A22407" t="s">
        <v>4</v>
      </c>
      <c r="B22407" s="4" t="s">
        <v>5</v>
      </c>
      <c r="C22407" s="4" t="s">
        <v>13</v>
      </c>
      <c r="D22407" s="4" t="s">
        <v>10</v>
      </c>
      <c r="E22407" s="4" t="s">
        <v>13</v>
      </c>
      <c r="F22407" s="4" t="s">
        <v>13</v>
      </c>
      <c r="G22407" s="4" t="s">
        <v>13</v>
      </c>
    </row>
    <row r="22408" spans="1:7">
      <c r="A22408" t="n">
        <v>139252</v>
      </c>
      <c r="B22408" s="22" t="n">
        <v>102</v>
      </c>
      <c r="C22408" s="7" t="n">
        <v>6</v>
      </c>
      <c r="D22408" s="7" t="n">
        <v>0</v>
      </c>
      <c r="E22408" s="7" t="n">
        <v>2</v>
      </c>
      <c r="F22408" s="7" t="n">
        <v>3</v>
      </c>
      <c r="G22408" s="7" t="n">
        <v>1</v>
      </c>
    </row>
    <row r="22409" spans="1:7">
      <c r="A22409" t="s">
        <v>4</v>
      </c>
      <c r="B22409" s="4" t="s">
        <v>5</v>
      </c>
      <c r="C22409" s="4" t="s">
        <v>13</v>
      </c>
      <c r="D22409" s="4" t="s">
        <v>10</v>
      </c>
      <c r="E22409" s="4" t="s">
        <v>13</v>
      </c>
      <c r="F22409" s="4" t="s">
        <v>13</v>
      </c>
      <c r="G22409" s="4" t="s">
        <v>13</v>
      </c>
    </row>
    <row r="22410" spans="1:7">
      <c r="A22410" t="n">
        <v>139259</v>
      </c>
      <c r="B22410" s="22" t="n">
        <v>102</v>
      </c>
      <c r="C22410" s="7" t="n">
        <v>6</v>
      </c>
      <c r="D22410" s="7" t="n">
        <v>1</v>
      </c>
      <c r="E22410" s="7" t="n">
        <v>2</v>
      </c>
      <c r="F22410" s="7" t="n">
        <v>3</v>
      </c>
      <c r="G22410" s="7" t="n">
        <v>1</v>
      </c>
    </row>
    <row r="22411" spans="1:7">
      <c r="A22411" t="s">
        <v>4</v>
      </c>
      <c r="B22411" s="4" t="s">
        <v>5</v>
      </c>
      <c r="C22411" s="4" t="s">
        <v>13</v>
      </c>
      <c r="D22411" s="4" t="s">
        <v>10</v>
      </c>
      <c r="E22411" s="4" t="s">
        <v>13</v>
      </c>
      <c r="F22411" s="4" t="s">
        <v>13</v>
      </c>
      <c r="G22411" s="4" t="s">
        <v>13</v>
      </c>
    </row>
    <row r="22412" spans="1:7">
      <c r="A22412" t="n">
        <v>139266</v>
      </c>
      <c r="B22412" s="22" t="n">
        <v>102</v>
      </c>
      <c r="C22412" s="7" t="n">
        <v>6</v>
      </c>
      <c r="D22412" s="7" t="n">
        <v>2</v>
      </c>
      <c r="E22412" s="7" t="n">
        <v>2</v>
      </c>
      <c r="F22412" s="7" t="n">
        <v>3</v>
      </c>
      <c r="G22412" s="7" t="n">
        <v>1</v>
      </c>
    </row>
    <row r="22413" spans="1:7">
      <c r="A22413" t="s">
        <v>4</v>
      </c>
      <c r="B22413" s="4" t="s">
        <v>5</v>
      </c>
      <c r="C22413" s="4" t="s">
        <v>13</v>
      </c>
      <c r="D22413" s="4" t="s">
        <v>10</v>
      </c>
      <c r="E22413" s="4" t="s">
        <v>13</v>
      </c>
      <c r="F22413" s="4" t="s">
        <v>13</v>
      </c>
      <c r="G22413" s="4" t="s">
        <v>13</v>
      </c>
    </row>
    <row r="22414" spans="1:7">
      <c r="A22414" t="n">
        <v>139273</v>
      </c>
      <c r="B22414" s="22" t="n">
        <v>102</v>
      </c>
      <c r="C22414" s="7" t="n">
        <v>6</v>
      </c>
      <c r="D22414" s="7" t="n">
        <v>3</v>
      </c>
      <c r="E22414" s="7" t="n">
        <v>2</v>
      </c>
      <c r="F22414" s="7" t="n">
        <v>3</v>
      </c>
      <c r="G22414" s="7" t="n">
        <v>1</v>
      </c>
    </row>
    <row r="22415" spans="1:7">
      <c r="A22415" t="s">
        <v>4</v>
      </c>
      <c r="B22415" s="4" t="s">
        <v>5</v>
      </c>
      <c r="C22415" s="4" t="s">
        <v>13</v>
      </c>
      <c r="D22415" s="4" t="s">
        <v>10</v>
      </c>
      <c r="E22415" s="4" t="s">
        <v>13</v>
      </c>
      <c r="F22415" s="4" t="s">
        <v>13</v>
      </c>
      <c r="G22415" s="4" t="s">
        <v>13</v>
      </c>
    </row>
    <row r="22416" spans="1:7">
      <c r="A22416" t="n">
        <v>139280</v>
      </c>
      <c r="B22416" s="22" t="n">
        <v>102</v>
      </c>
      <c r="C22416" s="7" t="n">
        <v>6</v>
      </c>
      <c r="D22416" s="7" t="n">
        <v>4</v>
      </c>
      <c r="E22416" s="7" t="n">
        <v>2</v>
      </c>
      <c r="F22416" s="7" t="n">
        <v>3</v>
      </c>
      <c r="G22416" s="7" t="n">
        <v>1</v>
      </c>
    </row>
    <row r="22417" spans="1:7">
      <c r="A22417" t="s">
        <v>4</v>
      </c>
      <c r="B22417" s="4" t="s">
        <v>5</v>
      </c>
      <c r="C22417" s="4" t="s">
        <v>13</v>
      </c>
      <c r="D22417" s="4" t="s">
        <v>10</v>
      </c>
      <c r="E22417" s="4" t="s">
        <v>13</v>
      </c>
      <c r="F22417" s="4" t="s">
        <v>13</v>
      </c>
      <c r="G22417" s="4" t="s">
        <v>13</v>
      </c>
    </row>
    <row r="22418" spans="1:7">
      <c r="A22418" t="n">
        <v>139287</v>
      </c>
      <c r="B22418" s="22" t="n">
        <v>102</v>
      </c>
      <c r="C22418" s="7" t="n">
        <v>6</v>
      </c>
      <c r="D22418" s="7" t="n">
        <v>5</v>
      </c>
      <c r="E22418" s="7" t="n">
        <v>2</v>
      </c>
      <c r="F22418" s="7" t="n">
        <v>3</v>
      </c>
      <c r="G22418" s="7" t="n">
        <v>1</v>
      </c>
    </row>
    <row r="22419" spans="1:7">
      <c r="A22419" t="s">
        <v>4</v>
      </c>
      <c r="B22419" s="4" t="s">
        <v>5</v>
      </c>
      <c r="C22419" s="4" t="s">
        <v>13</v>
      </c>
      <c r="D22419" s="4" t="s">
        <v>10</v>
      </c>
      <c r="E22419" s="4" t="s">
        <v>13</v>
      </c>
      <c r="F22419" s="4" t="s">
        <v>13</v>
      </c>
      <c r="G22419" s="4" t="s">
        <v>13</v>
      </c>
    </row>
    <row r="22420" spans="1:7">
      <c r="A22420" t="n">
        <v>139294</v>
      </c>
      <c r="B22420" s="22" t="n">
        <v>102</v>
      </c>
      <c r="C22420" s="7" t="n">
        <v>6</v>
      </c>
      <c r="D22420" s="7" t="n">
        <v>6</v>
      </c>
      <c r="E22420" s="7" t="n">
        <v>2</v>
      </c>
      <c r="F22420" s="7" t="n">
        <v>3</v>
      </c>
      <c r="G22420" s="7" t="n">
        <v>1</v>
      </c>
    </row>
    <row r="22421" spans="1:7">
      <c r="A22421" t="s">
        <v>4</v>
      </c>
      <c r="B22421" s="4" t="s">
        <v>5</v>
      </c>
      <c r="C22421" s="4" t="s">
        <v>13</v>
      </c>
      <c r="D22421" s="4" t="s">
        <v>10</v>
      </c>
      <c r="E22421" s="4" t="s">
        <v>13</v>
      </c>
      <c r="F22421" s="4" t="s">
        <v>13</v>
      </c>
      <c r="G22421" s="4" t="s">
        <v>13</v>
      </c>
    </row>
    <row r="22422" spans="1:7">
      <c r="A22422" t="n">
        <v>139301</v>
      </c>
      <c r="B22422" s="22" t="n">
        <v>102</v>
      </c>
      <c r="C22422" s="7" t="n">
        <v>6</v>
      </c>
      <c r="D22422" s="7" t="n">
        <v>7</v>
      </c>
      <c r="E22422" s="7" t="n">
        <v>2</v>
      </c>
      <c r="F22422" s="7" t="n">
        <v>3</v>
      </c>
      <c r="G22422" s="7" t="n">
        <v>1</v>
      </c>
    </row>
    <row r="22423" spans="1:7">
      <c r="A22423" t="s">
        <v>4</v>
      </c>
      <c r="B22423" s="4" t="s">
        <v>5</v>
      </c>
      <c r="C22423" s="4" t="s">
        <v>13</v>
      </c>
      <c r="D22423" s="4" t="s">
        <v>10</v>
      </c>
      <c r="E22423" s="4" t="s">
        <v>13</v>
      </c>
      <c r="F22423" s="4" t="s">
        <v>13</v>
      </c>
      <c r="G22423" s="4" t="s">
        <v>13</v>
      </c>
    </row>
    <row r="22424" spans="1:7">
      <c r="A22424" t="n">
        <v>139308</v>
      </c>
      <c r="B22424" s="22" t="n">
        <v>102</v>
      </c>
      <c r="C22424" s="7" t="n">
        <v>6</v>
      </c>
      <c r="D22424" s="7" t="n">
        <v>8</v>
      </c>
      <c r="E22424" s="7" t="n">
        <v>2</v>
      </c>
      <c r="F22424" s="7" t="n">
        <v>3</v>
      </c>
      <c r="G22424" s="7" t="n">
        <v>1</v>
      </c>
    </row>
    <row r="22425" spans="1:7">
      <c r="A22425" t="s">
        <v>4</v>
      </c>
      <c r="B22425" s="4" t="s">
        <v>5</v>
      </c>
      <c r="C22425" s="4" t="s">
        <v>13</v>
      </c>
      <c r="D22425" s="4" t="s">
        <v>10</v>
      </c>
      <c r="E22425" s="4" t="s">
        <v>13</v>
      </c>
      <c r="F22425" s="4" t="s">
        <v>13</v>
      </c>
      <c r="G22425" s="4" t="s">
        <v>13</v>
      </c>
    </row>
    <row r="22426" spans="1:7">
      <c r="A22426" t="n">
        <v>139315</v>
      </c>
      <c r="B22426" s="22" t="n">
        <v>102</v>
      </c>
      <c r="C22426" s="7" t="n">
        <v>6</v>
      </c>
      <c r="D22426" s="7" t="n">
        <v>9</v>
      </c>
      <c r="E22426" s="7" t="n">
        <v>2</v>
      </c>
      <c r="F22426" s="7" t="n">
        <v>3</v>
      </c>
      <c r="G22426" s="7" t="n">
        <v>1</v>
      </c>
    </row>
    <row r="22427" spans="1:7">
      <c r="A22427" t="s">
        <v>4</v>
      </c>
      <c r="B22427" s="4" t="s">
        <v>5</v>
      </c>
      <c r="C22427" s="4" t="s">
        <v>13</v>
      </c>
      <c r="D22427" s="4" t="s">
        <v>10</v>
      </c>
      <c r="E22427" s="4" t="s">
        <v>13</v>
      </c>
      <c r="F22427" s="4" t="s">
        <v>13</v>
      </c>
      <c r="G22427" s="4" t="s">
        <v>13</v>
      </c>
    </row>
    <row r="22428" spans="1:7">
      <c r="A22428" t="n">
        <v>139322</v>
      </c>
      <c r="B22428" s="22" t="n">
        <v>102</v>
      </c>
      <c r="C22428" s="7" t="n">
        <v>6</v>
      </c>
      <c r="D22428" s="7" t="n">
        <v>11</v>
      </c>
      <c r="E22428" s="7" t="n">
        <v>2</v>
      </c>
      <c r="F22428" s="7" t="n">
        <v>3</v>
      </c>
      <c r="G22428" s="7" t="n">
        <v>1</v>
      </c>
    </row>
    <row r="22429" spans="1:7">
      <c r="A22429" t="s">
        <v>4</v>
      </c>
      <c r="B22429" s="4" t="s">
        <v>5</v>
      </c>
      <c r="C22429" s="4" t="s">
        <v>13</v>
      </c>
      <c r="D22429" s="4" t="s">
        <v>10</v>
      </c>
      <c r="E22429" s="4" t="s">
        <v>13</v>
      </c>
      <c r="F22429" s="4" t="s">
        <v>13</v>
      </c>
      <c r="G22429" s="4" t="s">
        <v>13</v>
      </c>
    </row>
    <row r="22430" spans="1:7">
      <c r="A22430" t="n">
        <v>139329</v>
      </c>
      <c r="B22430" s="22" t="n">
        <v>102</v>
      </c>
      <c r="C22430" s="7" t="n">
        <v>6</v>
      </c>
      <c r="D22430" s="7" t="n">
        <v>12</v>
      </c>
      <c r="E22430" s="7" t="n">
        <v>2</v>
      </c>
      <c r="F22430" s="7" t="n">
        <v>3</v>
      </c>
      <c r="G22430" s="7" t="n">
        <v>1</v>
      </c>
    </row>
    <row r="22431" spans="1:7">
      <c r="A22431" t="s">
        <v>4</v>
      </c>
      <c r="B22431" s="4" t="s">
        <v>5</v>
      </c>
      <c r="C22431" s="4" t="s">
        <v>13</v>
      </c>
      <c r="D22431" s="4" t="s">
        <v>10</v>
      </c>
      <c r="E22431" s="4" t="s">
        <v>13</v>
      </c>
      <c r="F22431" s="4" t="s">
        <v>13</v>
      </c>
      <c r="G22431" s="4" t="s">
        <v>13</v>
      </c>
    </row>
    <row r="22432" spans="1:7">
      <c r="A22432" t="n">
        <v>139336</v>
      </c>
      <c r="B22432" s="22" t="n">
        <v>102</v>
      </c>
      <c r="C22432" s="7" t="n">
        <v>6</v>
      </c>
      <c r="D22432" s="7" t="n">
        <v>13</v>
      </c>
      <c r="E22432" s="7" t="n">
        <v>2</v>
      </c>
      <c r="F22432" s="7" t="n">
        <v>3</v>
      </c>
      <c r="G22432" s="7" t="n">
        <v>1</v>
      </c>
    </row>
    <row r="22433" spans="1:7">
      <c r="A22433" t="s">
        <v>4</v>
      </c>
      <c r="B22433" s="4" t="s">
        <v>5</v>
      </c>
      <c r="C22433" s="4" t="s">
        <v>13</v>
      </c>
      <c r="D22433" s="4" t="s">
        <v>10</v>
      </c>
      <c r="E22433" s="4" t="s">
        <v>13</v>
      </c>
      <c r="F22433" s="4" t="s">
        <v>13</v>
      </c>
      <c r="G22433" s="4" t="s">
        <v>13</v>
      </c>
    </row>
    <row r="22434" spans="1:7">
      <c r="A22434" t="n">
        <v>139343</v>
      </c>
      <c r="B22434" s="22" t="n">
        <v>102</v>
      </c>
      <c r="C22434" s="7" t="n">
        <v>6</v>
      </c>
      <c r="D22434" s="7" t="n">
        <v>14</v>
      </c>
      <c r="E22434" s="7" t="n">
        <v>2</v>
      </c>
      <c r="F22434" s="7" t="n">
        <v>3</v>
      </c>
      <c r="G22434" s="7" t="n">
        <v>1</v>
      </c>
    </row>
    <row r="22435" spans="1:7">
      <c r="A22435" t="s">
        <v>4</v>
      </c>
      <c r="B22435" s="4" t="s">
        <v>5</v>
      </c>
      <c r="C22435" s="4" t="s">
        <v>13</v>
      </c>
      <c r="D22435" s="4" t="s">
        <v>10</v>
      </c>
      <c r="E22435" s="4" t="s">
        <v>13</v>
      </c>
      <c r="F22435" s="4" t="s">
        <v>13</v>
      </c>
      <c r="G22435" s="4" t="s">
        <v>13</v>
      </c>
    </row>
    <row r="22436" spans="1:7">
      <c r="A22436" t="n">
        <v>139350</v>
      </c>
      <c r="B22436" s="22" t="n">
        <v>102</v>
      </c>
      <c r="C22436" s="7" t="n">
        <v>6</v>
      </c>
      <c r="D22436" s="7" t="n">
        <v>15</v>
      </c>
      <c r="E22436" s="7" t="n">
        <v>2</v>
      </c>
      <c r="F22436" s="7" t="n">
        <v>3</v>
      </c>
      <c r="G22436" s="7" t="n">
        <v>1</v>
      </c>
    </row>
    <row r="22437" spans="1:7">
      <c r="A22437" t="s">
        <v>4</v>
      </c>
      <c r="B22437" s="4" t="s">
        <v>5</v>
      </c>
      <c r="C22437" s="4" t="s">
        <v>13</v>
      </c>
      <c r="D22437" s="4" t="s">
        <v>10</v>
      </c>
      <c r="E22437" s="4" t="s">
        <v>13</v>
      </c>
      <c r="F22437" s="4" t="s">
        <v>13</v>
      </c>
      <c r="G22437" s="4" t="s">
        <v>13</v>
      </c>
    </row>
    <row r="22438" spans="1:7">
      <c r="A22438" t="n">
        <v>139357</v>
      </c>
      <c r="B22438" s="22" t="n">
        <v>102</v>
      </c>
      <c r="C22438" s="7" t="n">
        <v>6</v>
      </c>
      <c r="D22438" s="7" t="n">
        <v>16</v>
      </c>
      <c r="E22438" s="7" t="n">
        <v>2</v>
      </c>
      <c r="F22438" s="7" t="n">
        <v>3</v>
      </c>
      <c r="G22438" s="7" t="n">
        <v>1</v>
      </c>
    </row>
    <row r="22439" spans="1:7">
      <c r="A22439" t="s">
        <v>4</v>
      </c>
      <c r="B22439" s="4" t="s">
        <v>5</v>
      </c>
      <c r="C22439" s="4" t="s">
        <v>13</v>
      </c>
      <c r="D22439" s="4" t="s">
        <v>10</v>
      </c>
      <c r="E22439" s="4" t="s">
        <v>13</v>
      </c>
      <c r="F22439" s="4" t="s">
        <v>13</v>
      </c>
      <c r="G22439" s="4" t="s">
        <v>13</v>
      </c>
    </row>
    <row r="22440" spans="1:7">
      <c r="A22440" t="n">
        <v>139364</v>
      </c>
      <c r="B22440" s="22" t="n">
        <v>102</v>
      </c>
      <c r="C22440" s="7" t="n">
        <v>6</v>
      </c>
      <c r="D22440" s="7" t="n">
        <v>17</v>
      </c>
      <c r="E22440" s="7" t="n">
        <v>2</v>
      </c>
      <c r="F22440" s="7" t="n">
        <v>3</v>
      </c>
      <c r="G22440" s="7" t="n">
        <v>1</v>
      </c>
    </row>
    <row r="22441" spans="1:7">
      <c r="A22441" t="s">
        <v>4</v>
      </c>
      <c r="B22441" s="4" t="s">
        <v>5</v>
      </c>
      <c r="C22441" s="4" t="s">
        <v>13</v>
      </c>
      <c r="D22441" s="4" t="s">
        <v>10</v>
      </c>
      <c r="E22441" s="4" t="s">
        <v>13</v>
      </c>
      <c r="F22441" s="4" t="s">
        <v>13</v>
      </c>
      <c r="G22441" s="4" t="s">
        <v>13</v>
      </c>
    </row>
    <row r="22442" spans="1:7">
      <c r="A22442" t="n">
        <v>139371</v>
      </c>
      <c r="B22442" s="22" t="n">
        <v>102</v>
      </c>
      <c r="C22442" s="7" t="n">
        <v>6</v>
      </c>
      <c r="D22442" s="7" t="n">
        <v>18</v>
      </c>
      <c r="E22442" s="7" t="n">
        <v>2</v>
      </c>
      <c r="F22442" s="7" t="n">
        <v>3</v>
      </c>
      <c r="G22442" s="7" t="n">
        <v>1</v>
      </c>
    </row>
    <row r="22443" spans="1:7">
      <c r="A22443" t="s">
        <v>4</v>
      </c>
      <c r="B22443" s="4" t="s">
        <v>5</v>
      </c>
      <c r="C22443" s="4" t="s">
        <v>13</v>
      </c>
      <c r="D22443" s="4" t="s">
        <v>10</v>
      </c>
      <c r="E22443" s="4" t="s">
        <v>13</v>
      </c>
      <c r="F22443" s="4" t="s">
        <v>13</v>
      </c>
      <c r="G22443" s="4" t="s">
        <v>13</v>
      </c>
    </row>
    <row r="22444" spans="1:7">
      <c r="A22444" t="n">
        <v>139378</v>
      </c>
      <c r="B22444" s="22" t="n">
        <v>102</v>
      </c>
      <c r="C22444" s="7" t="n">
        <v>6</v>
      </c>
      <c r="D22444" s="7" t="n">
        <v>0</v>
      </c>
      <c r="E22444" s="7" t="n">
        <v>3</v>
      </c>
      <c r="F22444" s="7" t="n">
        <v>3</v>
      </c>
      <c r="G22444" s="7" t="n">
        <v>1</v>
      </c>
    </row>
    <row r="22445" spans="1:7">
      <c r="A22445" t="s">
        <v>4</v>
      </c>
      <c r="B22445" s="4" t="s">
        <v>5</v>
      </c>
      <c r="C22445" s="4" t="s">
        <v>13</v>
      </c>
      <c r="D22445" s="4" t="s">
        <v>10</v>
      </c>
      <c r="E22445" s="4" t="s">
        <v>13</v>
      </c>
      <c r="F22445" s="4" t="s">
        <v>13</v>
      </c>
      <c r="G22445" s="4" t="s">
        <v>13</v>
      </c>
    </row>
    <row r="22446" spans="1:7">
      <c r="A22446" t="n">
        <v>139385</v>
      </c>
      <c r="B22446" s="22" t="n">
        <v>102</v>
      </c>
      <c r="C22446" s="7" t="n">
        <v>6</v>
      </c>
      <c r="D22446" s="7" t="n">
        <v>1</v>
      </c>
      <c r="E22446" s="7" t="n">
        <v>3</v>
      </c>
      <c r="F22446" s="7" t="n">
        <v>3</v>
      </c>
      <c r="G22446" s="7" t="n">
        <v>1</v>
      </c>
    </row>
    <row r="22447" spans="1:7">
      <c r="A22447" t="s">
        <v>4</v>
      </c>
      <c r="B22447" s="4" t="s">
        <v>5</v>
      </c>
      <c r="C22447" s="4" t="s">
        <v>13</v>
      </c>
      <c r="D22447" s="4" t="s">
        <v>10</v>
      </c>
      <c r="E22447" s="4" t="s">
        <v>13</v>
      </c>
      <c r="F22447" s="4" t="s">
        <v>13</v>
      </c>
      <c r="G22447" s="4" t="s">
        <v>13</v>
      </c>
    </row>
    <row r="22448" spans="1:7">
      <c r="A22448" t="n">
        <v>139392</v>
      </c>
      <c r="B22448" s="22" t="n">
        <v>102</v>
      </c>
      <c r="C22448" s="7" t="n">
        <v>6</v>
      </c>
      <c r="D22448" s="7" t="n">
        <v>2</v>
      </c>
      <c r="E22448" s="7" t="n">
        <v>3</v>
      </c>
      <c r="F22448" s="7" t="n">
        <v>3</v>
      </c>
      <c r="G22448" s="7" t="n">
        <v>1</v>
      </c>
    </row>
    <row r="22449" spans="1:7">
      <c r="A22449" t="s">
        <v>4</v>
      </c>
      <c r="B22449" s="4" t="s">
        <v>5</v>
      </c>
      <c r="C22449" s="4" t="s">
        <v>13</v>
      </c>
      <c r="D22449" s="4" t="s">
        <v>10</v>
      </c>
      <c r="E22449" s="4" t="s">
        <v>13</v>
      </c>
      <c r="F22449" s="4" t="s">
        <v>13</v>
      </c>
      <c r="G22449" s="4" t="s">
        <v>13</v>
      </c>
    </row>
    <row r="22450" spans="1:7">
      <c r="A22450" t="n">
        <v>139399</v>
      </c>
      <c r="B22450" s="22" t="n">
        <v>102</v>
      </c>
      <c r="C22450" s="7" t="n">
        <v>6</v>
      </c>
      <c r="D22450" s="7" t="n">
        <v>3</v>
      </c>
      <c r="E22450" s="7" t="n">
        <v>3</v>
      </c>
      <c r="F22450" s="7" t="n">
        <v>3</v>
      </c>
      <c r="G22450" s="7" t="n">
        <v>1</v>
      </c>
    </row>
    <row r="22451" spans="1:7">
      <c r="A22451" t="s">
        <v>4</v>
      </c>
      <c r="B22451" s="4" t="s">
        <v>5</v>
      </c>
      <c r="C22451" s="4" t="s">
        <v>13</v>
      </c>
      <c r="D22451" s="4" t="s">
        <v>10</v>
      </c>
      <c r="E22451" s="4" t="s">
        <v>13</v>
      </c>
      <c r="F22451" s="4" t="s">
        <v>13</v>
      </c>
      <c r="G22451" s="4" t="s">
        <v>13</v>
      </c>
    </row>
    <row r="22452" spans="1:7">
      <c r="A22452" t="n">
        <v>139406</v>
      </c>
      <c r="B22452" s="22" t="n">
        <v>102</v>
      </c>
      <c r="C22452" s="7" t="n">
        <v>6</v>
      </c>
      <c r="D22452" s="7" t="n">
        <v>4</v>
      </c>
      <c r="E22452" s="7" t="n">
        <v>3</v>
      </c>
      <c r="F22452" s="7" t="n">
        <v>3</v>
      </c>
      <c r="G22452" s="7" t="n">
        <v>1</v>
      </c>
    </row>
    <row r="22453" spans="1:7">
      <c r="A22453" t="s">
        <v>4</v>
      </c>
      <c r="B22453" s="4" t="s">
        <v>5</v>
      </c>
      <c r="C22453" s="4" t="s">
        <v>13</v>
      </c>
      <c r="D22453" s="4" t="s">
        <v>10</v>
      </c>
      <c r="E22453" s="4" t="s">
        <v>13</v>
      </c>
      <c r="F22453" s="4" t="s">
        <v>13</v>
      </c>
      <c r="G22453" s="4" t="s">
        <v>13</v>
      </c>
    </row>
    <row r="22454" spans="1:7">
      <c r="A22454" t="n">
        <v>139413</v>
      </c>
      <c r="B22454" s="22" t="n">
        <v>102</v>
      </c>
      <c r="C22454" s="7" t="n">
        <v>6</v>
      </c>
      <c r="D22454" s="7" t="n">
        <v>5</v>
      </c>
      <c r="E22454" s="7" t="n">
        <v>3</v>
      </c>
      <c r="F22454" s="7" t="n">
        <v>3</v>
      </c>
      <c r="G22454" s="7" t="n">
        <v>1</v>
      </c>
    </row>
    <row r="22455" spans="1:7">
      <c r="A22455" t="s">
        <v>4</v>
      </c>
      <c r="B22455" s="4" t="s">
        <v>5</v>
      </c>
      <c r="C22455" s="4" t="s">
        <v>13</v>
      </c>
      <c r="D22455" s="4" t="s">
        <v>10</v>
      </c>
      <c r="E22455" s="4" t="s">
        <v>13</v>
      </c>
      <c r="F22455" s="4" t="s">
        <v>13</v>
      </c>
      <c r="G22455" s="4" t="s">
        <v>13</v>
      </c>
    </row>
    <row r="22456" spans="1:7">
      <c r="A22456" t="n">
        <v>139420</v>
      </c>
      <c r="B22456" s="22" t="n">
        <v>102</v>
      </c>
      <c r="C22456" s="7" t="n">
        <v>6</v>
      </c>
      <c r="D22456" s="7" t="n">
        <v>6</v>
      </c>
      <c r="E22456" s="7" t="n">
        <v>3</v>
      </c>
      <c r="F22456" s="7" t="n">
        <v>3</v>
      </c>
      <c r="G22456" s="7" t="n">
        <v>1</v>
      </c>
    </row>
    <row r="22457" spans="1:7">
      <c r="A22457" t="s">
        <v>4</v>
      </c>
      <c r="B22457" s="4" t="s">
        <v>5</v>
      </c>
      <c r="C22457" s="4" t="s">
        <v>13</v>
      </c>
      <c r="D22457" s="4" t="s">
        <v>10</v>
      </c>
      <c r="E22457" s="4" t="s">
        <v>13</v>
      </c>
      <c r="F22457" s="4" t="s">
        <v>13</v>
      </c>
      <c r="G22457" s="4" t="s">
        <v>13</v>
      </c>
    </row>
    <row r="22458" spans="1:7">
      <c r="A22458" t="n">
        <v>139427</v>
      </c>
      <c r="B22458" s="22" t="n">
        <v>102</v>
      </c>
      <c r="C22458" s="7" t="n">
        <v>6</v>
      </c>
      <c r="D22458" s="7" t="n">
        <v>7</v>
      </c>
      <c r="E22458" s="7" t="n">
        <v>3</v>
      </c>
      <c r="F22458" s="7" t="n">
        <v>3</v>
      </c>
      <c r="G22458" s="7" t="n">
        <v>1</v>
      </c>
    </row>
    <row r="22459" spans="1:7">
      <c r="A22459" t="s">
        <v>4</v>
      </c>
      <c r="B22459" s="4" t="s">
        <v>5</v>
      </c>
      <c r="C22459" s="4" t="s">
        <v>13</v>
      </c>
      <c r="D22459" s="4" t="s">
        <v>10</v>
      </c>
      <c r="E22459" s="4" t="s">
        <v>13</v>
      </c>
      <c r="F22459" s="4" t="s">
        <v>13</v>
      </c>
      <c r="G22459" s="4" t="s">
        <v>13</v>
      </c>
    </row>
    <row r="22460" spans="1:7">
      <c r="A22460" t="n">
        <v>139434</v>
      </c>
      <c r="B22460" s="22" t="n">
        <v>102</v>
      </c>
      <c r="C22460" s="7" t="n">
        <v>6</v>
      </c>
      <c r="D22460" s="7" t="n">
        <v>8</v>
      </c>
      <c r="E22460" s="7" t="n">
        <v>3</v>
      </c>
      <c r="F22460" s="7" t="n">
        <v>3</v>
      </c>
      <c r="G22460" s="7" t="n">
        <v>1</v>
      </c>
    </row>
    <row r="22461" spans="1:7">
      <c r="A22461" t="s">
        <v>4</v>
      </c>
      <c r="B22461" s="4" t="s">
        <v>5</v>
      </c>
      <c r="C22461" s="4" t="s">
        <v>13</v>
      </c>
      <c r="D22461" s="4" t="s">
        <v>10</v>
      </c>
      <c r="E22461" s="4" t="s">
        <v>13</v>
      </c>
      <c r="F22461" s="4" t="s">
        <v>13</v>
      </c>
      <c r="G22461" s="4" t="s">
        <v>13</v>
      </c>
    </row>
    <row r="22462" spans="1:7">
      <c r="A22462" t="n">
        <v>139441</v>
      </c>
      <c r="B22462" s="22" t="n">
        <v>102</v>
      </c>
      <c r="C22462" s="7" t="n">
        <v>6</v>
      </c>
      <c r="D22462" s="7" t="n">
        <v>9</v>
      </c>
      <c r="E22462" s="7" t="n">
        <v>3</v>
      </c>
      <c r="F22462" s="7" t="n">
        <v>3</v>
      </c>
      <c r="G22462" s="7" t="n">
        <v>1</v>
      </c>
    </row>
    <row r="22463" spans="1:7">
      <c r="A22463" t="s">
        <v>4</v>
      </c>
      <c r="B22463" s="4" t="s">
        <v>5</v>
      </c>
      <c r="C22463" s="4" t="s">
        <v>13</v>
      </c>
      <c r="D22463" s="4" t="s">
        <v>10</v>
      </c>
      <c r="E22463" s="4" t="s">
        <v>13</v>
      </c>
      <c r="F22463" s="4" t="s">
        <v>13</v>
      </c>
      <c r="G22463" s="4" t="s">
        <v>13</v>
      </c>
    </row>
    <row r="22464" spans="1:7">
      <c r="A22464" t="n">
        <v>139448</v>
      </c>
      <c r="B22464" s="22" t="n">
        <v>102</v>
      </c>
      <c r="C22464" s="7" t="n">
        <v>6</v>
      </c>
      <c r="D22464" s="7" t="n">
        <v>11</v>
      </c>
      <c r="E22464" s="7" t="n">
        <v>3</v>
      </c>
      <c r="F22464" s="7" t="n">
        <v>3</v>
      </c>
      <c r="G22464" s="7" t="n">
        <v>1</v>
      </c>
    </row>
    <row r="22465" spans="1:7">
      <c r="A22465" t="s">
        <v>4</v>
      </c>
      <c r="B22465" s="4" t="s">
        <v>5</v>
      </c>
      <c r="C22465" s="4" t="s">
        <v>13</v>
      </c>
      <c r="D22465" s="4" t="s">
        <v>10</v>
      </c>
      <c r="E22465" s="4" t="s">
        <v>13</v>
      </c>
      <c r="F22465" s="4" t="s">
        <v>13</v>
      </c>
      <c r="G22465" s="4" t="s">
        <v>13</v>
      </c>
    </row>
    <row r="22466" spans="1:7">
      <c r="A22466" t="n">
        <v>139455</v>
      </c>
      <c r="B22466" s="22" t="n">
        <v>102</v>
      </c>
      <c r="C22466" s="7" t="n">
        <v>6</v>
      </c>
      <c r="D22466" s="7" t="n">
        <v>12</v>
      </c>
      <c r="E22466" s="7" t="n">
        <v>3</v>
      </c>
      <c r="F22466" s="7" t="n">
        <v>3</v>
      </c>
      <c r="G22466" s="7" t="n">
        <v>1</v>
      </c>
    </row>
    <row r="22467" spans="1:7">
      <c r="A22467" t="s">
        <v>4</v>
      </c>
      <c r="B22467" s="4" t="s">
        <v>5</v>
      </c>
      <c r="C22467" s="4" t="s">
        <v>13</v>
      </c>
      <c r="D22467" s="4" t="s">
        <v>10</v>
      </c>
      <c r="E22467" s="4" t="s">
        <v>13</v>
      </c>
      <c r="F22467" s="4" t="s">
        <v>13</v>
      </c>
      <c r="G22467" s="4" t="s">
        <v>13</v>
      </c>
    </row>
    <row r="22468" spans="1:7">
      <c r="A22468" t="n">
        <v>139462</v>
      </c>
      <c r="B22468" s="22" t="n">
        <v>102</v>
      </c>
      <c r="C22468" s="7" t="n">
        <v>6</v>
      </c>
      <c r="D22468" s="7" t="n">
        <v>13</v>
      </c>
      <c r="E22468" s="7" t="n">
        <v>3</v>
      </c>
      <c r="F22468" s="7" t="n">
        <v>3</v>
      </c>
      <c r="G22468" s="7" t="n">
        <v>1</v>
      </c>
    </row>
    <row r="22469" spans="1:7">
      <c r="A22469" t="s">
        <v>4</v>
      </c>
      <c r="B22469" s="4" t="s">
        <v>5</v>
      </c>
      <c r="C22469" s="4" t="s">
        <v>13</v>
      </c>
      <c r="D22469" s="4" t="s">
        <v>10</v>
      </c>
      <c r="E22469" s="4" t="s">
        <v>13</v>
      </c>
      <c r="F22469" s="4" t="s">
        <v>13</v>
      </c>
      <c r="G22469" s="4" t="s">
        <v>13</v>
      </c>
    </row>
    <row r="22470" spans="1:7">
      <c r="A22470" t="n">
        <v>139469</v>
      </c>
      <c r="B22470" s="22" t="n">
        <v>102</v>
      </c>
      <c r="C22470" s="7" t="n">
        <v>6</v>
      </c>
      <c r="D22470" s="7" t="n">
        <v>14</v>
      </c>
      <c r="E22470" s="7" t="n">
        <v>3</v>
      </c>
      <c r="F22470" s="7" t="n">
        <v>3</v>
      </c>
      <c r="G22470" s="7" t="n">
        <v>1</v>
      </c>
    </row>
    <row r="22471" spans="1:7">
      <c r="A22471" t="s">
        <v>4</v>
      </c>
      <c r="B22471" s="4" t="s">
        <v>5</v>
      </c>
      <c r="C22471" s="4" t="s">
        <v>13</v>
      </c>
      <c r="D22471" s="4" t="s">
        <v>10</v>
      </c>
      <c r="E22471" s="4" t="s">
        <v>13</v>
      </c>
      <c r="F22471" s="4" t="s">
        <v>13</v>
      </c>
      <c r="G22471" s="4" t="s">
        <v>13</v>
      </c>
    </row>
    <row r="22472" spans="1:7">
      <c r="A22472" t="n">
        <v>139476</v>
      </c>
      <c r="B22472" s="22" t="n">
        <v>102</v>
      </c>
      <c r="C22472" s="7" t="n">
        <v>6</v>
      </c>
      <c r="D22472" s="7" t="n">
        <v>15</v>
      </c>
      <c r="E22472" s="7" t="n">
        <v>3</v>
      </c>
      <c r="F22472" s="7" t="n">
        <v>3</v>
      </c>
      <c r="G22472" s="7" t="n">
        <v>1</v>
      </c>
    </row>
    <row r="22473" spans="1:7">
      <c r="A22473" t="s">
        <v>4</v>
      </c>
      <c r="B22473" s="4" t="s">
        <v>5</v>
      </c>
      <c r="C22473" s="4" t="s">
        <v>13</v>
      </c>
      <c r="D22473" s="4" t="s">
        <v>10</v>
      </c>
      <c r="E22473" s="4" t="s">
        <v>13</v>
      </c>
      <c r="F22473" s="4" t="s">
        <v>13</v>
      </c>
      <c r="G22473" s="4" t="s">
        <v>13</v>
      </c>
    </row>
    <row r="22474" spans="1:7">
      <c r="A22474" t="n">
        <v>139483</v>
      </c>
      <c r="B22474" s="22" t="n">
        <v>102</v>
      </c>
      <c r="C22474" s="7" t="n">
        <v>6</v>
      </c>
      <c r="D22474" s="7" t="n">
        <v>16</v>
      </c>
      <c r="E22474" s="7" t="n">
        <v>3</v>
      </c>
      <c r="F22474" s="7" t="n">
        <v>3</v>
      </c>
      <c r="G22474" s="7" t="n">
        <v>1</v>
      </c>
    </row>
    <row r="22475" spans="1:7">
      <c r="A22475" t="s">
        <v>4</v>
      </c>
      <c r="B22475" s="4" t="s">
        <v>5</v>
      </c>
      <c r="C22475" s="4" t="s">
        <v>13</v>
      </c>
      <c r="D22475" s="4" t="s">
        <v>10</v>
      </c>
      <c r="E22475" s="4" t="s">
        <v>13</v>
      </c>
      <c r="F22475" s="4" t="s">
        <v>13</v>
      </c>
      <c r="G22475" s="4" t="s">
        <v>13</v>
      </c>
    </row>
    <row r="22476" spans="1:7">
      <c r="A22476" t="n">
        <v>139490</v>
      </c>
      <c r="B22476" s="22" t="n">
        <v>102</v>
      </c>
      <c r="C22476" s="7" t="n">
        <v>6</v>
      </c>
      <c r="D22476" s="7" t="n">
        <v>17</v>
      </c>
      <c r="E22476" s="7" t="n">
        <v>3</v>
      </c>
      <c r="F22476" s="7" t="n">
        <v>3</v>
      </c>
      <c r="G22476" s="7" t="n">
        <v>1</v>
      </c>
    </row>
    <row r="22477" spans="1:7">
      <c r="A22477" t="s">
        <v>4</v>
      </c>
      <c r="B22477" s="4" t="s">
        <v>5</v>
      </c>
      <c r="C22477" s="4" t="s">
        <v>13</v>
      </c>
      <c r="D22477" s="4" t="s">
        <v>10</v>
      </c>
      <c r="E22477" s="4" t="s">
        <v>13</v>
      </c>
      <c r="F22477" s="4" t="s">
        <v>13</v>
      </c>
      <c r="G22477" s="4" t="s">
        <v>13</v>
      </c>
    </row>
    <row r="22478" spans="1:7">
      <c r="A22478" t="n">
        <v>139497</v>
      </c>
      <c r="B22478" s="22" t="n">
        <v>102</v>
      </c>
      <c r="C22478" s="7" t="n">
        <v>6</v>
      </c>
      <c r="D22478" s="7" t="n">
        <v>18</v>
      </c>
      <c r="E22478" s="7" t="n">
        <v>3</v>
      </c>
      <c r="F22478" s="7" t="n">
        <v>3</v>
      </c>
      <c r="G22478" s="7" t="n">
        <v>1</v>
      </c>
    </row>
    <row r="22479" spans="1:7">
      <c r="A22479" t="s">
        <v>4</v>
      </c>
      <c r="B22479" s="4" t="s">
        <v>5</v>
      </c>
      <c r="C22479" s="4" t="s">
        <v>13</v>
      </c>
      <c r="D22479" s="4" t="s">
        <v>10</v>
      </c>
      <c r="E22479" s="4" t="s">
        <v>13</v>
      </c>
      <c r="F22479" s="4" t="s">
        <v>13</v>
      </c>
      <c r="G22479" s="4" t="s">
        <v>13</v>
      </c>
    </row>
    <row r="22480" spans="1:7">
      <c r="A22480" t="n">
        <v>139504</v>
      </c>
      <c r="B22480" s="22" t="n">
        <v>102</v>
      </c>
      <c r="C22480" s="7" t="n">
        <v>6</v>
      </c>
      <c r="D22480" s="7" t="n">
        <v>0</v>
      </c>
      <c r="E22480" s="7" t="n">
        <v>4</v>
      </c>
      <c r="F22480" s="7" t="n">
        <v>3</v>
      </c>
      <c r="G22480" s="7" t="n">
        <v>1</v>
      </c>
    </row>
    <row r="22481" spans="1:7">
      <c r="A22481" t="s">
        <v>4</v>
      </c>
      <c r="B22481" s="4" t="s">
        <v>5</v>
      </c>
      <c r="C22481" s="4" t="s">
        <v>13</v>
      </c>
      <c r="D22481" s="4" t="s">
        <v>10</v>
      </c>
      <c r="E22481" s="4" t="s">
        <v>13</v>
      </c>
      <c r="F22481" s="4" t="s">
        <v>13</v>
      </c>
      <c r="G22481" s="4" t="s">
        <v>13</v>
      </c>
    </row>
    <row r="22482" spans="1:7">
      <c r="A22482" t="n">
        <v>139511</v>
      </c>
      <c r="B22482" s="22" t="n">
        <v>102</v>
      </c>
      <c r="C22482" s="7" t="n">
        <v>6</v>
      </c>
      <c r="D22482" s="7" t="n">
        <v>1</v>
      </c>
      <c r="E22482" s="7" t="n">
        <v>4</v>
      </c>
      <c r="F22482" s="7" t="n">
        <v>3</v>
      </c>
      <c r="G22482" s="7" t="n">
        <v>1</v>
      </c>
    </row>
    <row r="22483" spans="1:7">
      <c r="A22483" t="s">
        <v>4</v>
      </c>
      <c r="B22483" s="4" t="s">
        <v>5</v>
      </c>
      <c r="C22483" s="4" t="s">
        <v>13</v>
      </c>
      <c r="D22483" s="4" t="s">
        <v>10</v>
      </c>
      <c r="E22483" s="4" t="s">
        <v>13</v>
      </c>
      <c r="F22483" s="4" t="s">
        <v>13</v>
      </c>
      <c r="G22483" s="4" t="s">
        <v>13</v>
      </c>
    </row>
    <row r="22484" spans="1:7">
      <c r="A22484" t="n">
        <v>139518</v>
      </c>
      <c r="B22484" s="22" t="n">
        <v>102</v>
      </c>
      <c r="C22484" s="7" t="n">
        <v>6</v>
      </c>
      <c r="D22484" s="7" t="n">
        <v>2</v>
      </c>
      <c r="E22484" s="7" t="n">
        <v>4</v>
      </c>
      <c r="F22484" s="7" t="n">
        <v>3</v>
      </c>
      <c r="G22484" s="7" t="n">
        <v>1</v>
      </c>
    </row>
    <row r="22485" spans="1:7">
      <c r="A22485" t="s">
        <v>4</v>
      </c>
      <c r="B22485" s="4" t="s">
        <v>5</v>
      </c>
      <c r="C22485" s="4" t="s">
        <v>13</v>
      </c>
      <c r="D22485" s="4" t="s">
        <v>10</v>
      </c>
      <c r="E22485" s="4" t="s">
        <v>13</v>
      </c>
      <c r="F22485" s="4" t="s">
        <v>13</v>
      </c>
      <c r="G22485" s="4" t="s">
        <v>13</v>
      </c>
    </row>
    <row r="22486" spans="1:7">
      <c r="A22486" t="n">
        <v>139525</v>
      </c>
      <c r="B22486" s="22" t="n">
        <v>102</v>
      </c>
      <c r="C22486" s="7" t="n">
        <v>6</v>
      </c>
      <c r="D22486" s="7" t="n">
        <v>3</v>
      </c>
      <c r="E22486" s="7" t="n">
        <v>4</v>
      </c>
      <c r="F22486" s="7" t="n">
        <v>3</v>
      </c>
      <c r="G22486" s="7" t="n">
        <v>1</v>
      </c>
    </row>
    <row r="22487" spans="1:7">
      <c r="A22487" t="s">
        <v>4</v>
      </c>
      <c r="B22487" s="4" t="s">
        <v>5</v>
      </c>
      <c r="C22487" s="4" t="s">
        <v>13</v>
      </c>
      <c r="D22487" s="4" t="s">
        <v>10</v>
      </c>
      <c r="E22487" s="4" t="s">
        <v>13</v>
      </c>
      <c r="F22487" s="4" t="s">
        <v>13</v>
      </c>
      <c r="G22487" s="4" t="s">
        <v>13</v>
      </c>
    </row>
    <row r="22488" spans="1:7">
      <c r="A22488" t="n">
        <v>139532</v>
      </c>
      <c r="B22488" s="22" t="n">
        <v>102</v>
      </c>
      <c r="C22488" s="7" t="n">
        <v>6</v>
      </c>
      <c r="D22488" s="7" t="n">
        <v>4</v>
      </c>
      <c r="E22488" s="7" t="n">
        <v>4</v>
      </c>
      <c r="F22488" s="7" t="n">
        <v>3</v>
      </c>
      <c r="G22488" s="7" t="n">
        <v>1</v>
      </c>
    </row>
    <row r="22489" spans="1:7">
      <c r="A22489" t="s">
        <v>4</v>
      </c>
      <c r="B22489" s="4" t="s">
        <v>5</v>
      </c>
      <c r="C22489" s="4" t="s">
        <v>13</v>
      </c>
      <c r="D22489" s="4" t="s">
        <v>10</v>
      </c>
      <c r="E22489" s="4" t="s">
        <v>13</v>
      </c>
      <c r="F22489" s="4" t="s">
        <v>13</v>
      </c>
      <c r="G22489" s="4" t="s">
        <v>13</v>
      </c>
    </row>
    <row r="22490" spans="1:7">
      <c r="A22490" t="n">
        <v>139539</v>
      </c>
      <c r="B22490" s="22" t="n">
        <v>102</v>
      </c>
      <c r="C22490" s="7" t="n">
        <v>6</v>
      </c>
      <c r="D22490" s="7" t="n">
        <v>5</v>
      </c>
      <c r="E22490" s="7" t="n">
        <v>4</v>
      </c>
      <c r="F22490" s="7" t="n">
        <v>3</v>
      </c>
      <c r="G22490" s="7" t="n">
        <v>1</v>
      </c>
    </row>
    <row r="22491" spans="1:7">
      <c r="A22491" t="s">
        <v>4</v>
      </c>
      <c r="B22491" s="4" t="s">
        <v>5</v>
      </c>
      <c r="C22491" s="4" t="s">
        <v>13</v>
      </c>
      <c r="D22491" s="4" t="s">
        <v>10</v>
      </c>
      <c r="E22491" s="4" t="s">
        <v>13</v>
      </c>
      <c r="F22491" s="4" t="s">
        <v>13</v>
      </c>
      <c r="G22491" s="4" t="s">
        <v>13</v>
      </c>
    </row>
    <row r="22492" spans="1:7">
      <c r="A22492" t="n">
        <v>139546</v>
      </c>
      <c r="B22492" s="22" t="n">
        <v>102</v>
      </c>
      <c r="C22492" s="7" t="n">
        <v>6</v>
      </c>
      <c r="D22492" s="7" t="n">
        <v>6</v>
      </c>
      <c r="E22492" s="7" t="n">
        <v>4</v>
      </c>
      <c r="F22492" s="7" t="n">
        <v>3</v>
      </c>
      <c r="G22492" s="7" t="n">
        <v>1</v>
      </c>
    </row>
    <row r="22493" spans="1:7">
      <c r="A22493" t="s">
        <v>4</v>
      </c>
      <c r="B22493" s="4" t="s">
        <v>5</v>
      </c>
      <c r="C22493" s="4" t="s">
        <v>13</v>
      </c>
      <c r="D22493" s="4" t="s">
        <v>10</v>
      </c>
      <c r="E22493" s="4" t="s">
        <v>13</v>
      </c>
      <c r="F22493" s="4" t="s">
        <v>13</v>
      </c>
      <c r="G22493" s="4" t="s">
        <v>13</v>
      </c>
    </row>
    <row r="22494" spans="1:7">
      <c r="A22494" t="n">
        <v>139553</v>
      </c>
      <c r="B22494" s="22" t="n">
        <v>102</v>
      </c>
      <c r="C22494" s="7" t="n">
        <v>6</v>
      </c>
      <c r="D22494" s="7" t="n">
        <v>7</v>
      </c>
      <c r="E22494" s="7" t="n">
        <v>4</v>
      </c>
      <c r="F22494" s="7" t="n">
        <v>3</v>
      </c>
      <c r="G22494" s="7" t="n">
        <v>1</v>
      </c>
    </row>
    <row r="22495" spans="1:7">
      <c r="A22495" t="s">
        <v>4</v>
      </c>
      <c r="B22495" s="4" t="s">
        <v>5</v>
      </c>
      <c r="C22495" s="4" t="s">
        <v>13</v>
      </c>
      <c r="D22495" s="4" t="s">
        <v>10</v>
      </c>
      <c r="E22495" s="4" t="s">
        <v>13</v>
      </c>
      <c r="F22495" s="4" t="s">
        <v>13</v>
      </c>
      <c r="G22495" s="4" t="s">
        <v>13</v>
      </c>
    </row>
    <row r="22496" spans="1:7">
      <c r="A22496" t="n">
        <v>139560</v>
      </c>
      <c r="B22496" s="22" t="n">
        <v>102</v>
      </c>
      <c r="C22496" s="7" t="n">
        <v>6</v>
      </c>
      <c r="D22496" s="7" t="n">
        <v>8</v>
      </c>
      <c r="E22496" s="7" t="n">
        <v>4</v>
      </c>
      <c r="F22496" s="7" t="n">
        <v>3</v>
      </c>
      <c r="G22496" s="7" t="n">
        <v>1</v>
      </c>
    </row>
    <row r="22497" spans="1:7">
      <c r="A22497" t="s">
        <v>4</v>
      </c>
      <c r="B22497" s="4" t="s">
        <v>5</v>
      </c>
      <c r="C22497" s="4" t="s">
        <v>13</v>
      </c>
      <c r="D22497" s="4" t="s">
        <v>10</v>
      </c>
      <c r="E22497" s="4" t="s">
        <v>13</v>
      </c>
      <c r="F22497" s="4" t="s">
        <v>13</v>
      </c>
      <c r="G22497" s="4" t="s">
        <v>13</v>
      </c>
    </row>
    <row r="22498" spans="1:7">
      <c r="A22498" t="n">
        <v>139567</v>
      </c>
      <c r="B22498" s="22" t="n">
        <v>102</v>
      </c>
      <c r="C22498" s="7" t="n">
        <v>6</v>
      </c>
      <c r="D22498" s="7" t="n">
        <v>9</v>
      </c>
      <c r="E22498" s="7" t="n">
        <v>4</v>
      </c>
      <c r="F22498" s="7" t="n">
        <v>3</v>
      </c>
      <c r="G22498" s="7" t="n">
        <v>1</v>
      </c>
    </row>
    <row r="22499" spans="1:7">
      <c r="A22499" t="s">
        <v>4</v>
      </c>
      <c r="B22499" s="4" t="s">
        <v>5</v>
      </c>
      <c r="C22499" s="4" t="s">
        <v>13</v>
      </c>
      <c r="D22499" s="4" t="s">
        <v>10</v>
      </c>
      <c r="E22499" s="4" t="s">
        <v>13</v>
      </c>
      <c r="F22499" s="4" t="s">
        <v>13</v>
      </c>
      <c r="G22499" s="4" t="s">
        <v>13</v>
      </c>
    </row>
    <row r="22500" spans="1:7">
      <c r="A22500" t="n">
        <v>139574</v>
      </c>
      <c r="B22500" s="22" t="n">
        <v>102</v>
      </c>
      <c r="C22500" s="7" t="n">
        <v>6</v>
      </c>
      <c r="D22500" s="7" t="n">
        <v>11</v>
      </c>
      <c r="E22500" s="7" t="n">
        <v>4</v>
      </c>
      <c r="F22500" s="7" t="n">
        <v>3</v>
      </c>
      <c r="G22500" s="7" t="n">
        <v>1</v>
      </c>
    </row>
    <row r="22501" spans="1:7">
      <c r="A22501" t="s">
        <v>4</v>
      </c>
      <c r="B22501" s="4" t="s">
        <v>5</v>
      </c>
      <c r="C22501" s="4" t="s">
        <v>13</v>
      </c>
      <c r="D22501" s="4" t="s">
        <v>10</v>
      </c>
      <c r="E22501" s="4" t="s">
        <v>13</v>
      </c>
      <c r="F22501" s="4" t="s">
        <v>13</v>
      </c>
      <c r="G22501" s="4" t="s">
        <v>13</v>
      </c>
    </row>
    <row r="22502" spans="1:7">
      <c r="A22502" t="n">
        <v>139581</v>
      </c>
      <c r="B22502" s="22" t="n">
        <v>102</v>
      </c>
      <c r="C22502" s="7" t="n">
        <v>6</v>
      </c>
      <c r="D22502" s="7" t="n">
        <v>12</v>
      </c>
      <c r="E22502" s="7" t="n">
        <v>4</v>
      </c>
      <c r="F22502" s="7" t="n">
        <v>3</v>
      </c>
      <c r="G22502" s="7" t="n">
        <v>1</v>
      </c>
    </row>
    <row r="22503" spans="1:7">
      <c r="A22503" t="s">
        <v>4</v>
      </c>
      <c r="B22503" s="4" t="s">
        <v>5</v>
      </c>
      <c r="C22503" s="4" t="s">
        <v>13</v>
      </c>
      <c r="D22503" s="4" t="s">
        <v>10</v>
      </c>
      <c r="E22503" s="4" t="s">
        <v>13</v>
      </c>
      <c r="F22503" s="4" t="s">
        <v>13</v>
      </c>
      <c r="G22503" s="4" t="s">
        <v>13</v>
      </c>
    </row>
    <row r="22504" spans="1:7">
      <c r="A22504" t="n">
        <v>139588</v>
      </c>
      <c r="B22504" s="22" t="n">
        <v>102</v>
      </c>
      <c r="C22504" s="7" t="n">
        <v>6</v>
      </c>
      <c r="D22504" s="7" t="n">
        <v>13</v>
      </c>
      <c r="E22504" s="7" t="n">
        <v>4</v>
      </c>
      <c r="F22504" s="7" t="n">
        <v>3</v>
      </c>
      <c r="G22504" s="7" t="n">
        <v>1</v>
      </c>
    </row>
    <row r="22505" spans="1:7">
      <c r="A22505" t="s">
        <v>4</v>
      </c>
      <c r="B22505" s="4" t="s">
        <v>5</v>
      </c>
      <c r="C22505" s="4" t="s">
        <v>13</v>
      </c>
      <c r="D22505" s="4" t="s">
        <v>10</v>
      </c>
      <c r="E22505" s="4" t="s">
        <v>13</v>
      </c>
      <c r="F22505" s="4" t="s">
        <v>13</v>
      </c>
      <c r="G22505" s="4" t="s">
        <v>13</v>
      </c>
    </row>
    <row r="22506" spans="1:7">
      <c r="A22506" t="n">
        <v>139595</v>
      </c>
      <c r="B22506" s="22" t="n">
        <v>102</v>
      </c>
      <c r="C22506" s="7" t="n">
        <v>6</v>
      </c>
      <c r="D22506" s="7" t="n">
        <v>14</v>
      </c>
      <c r="E22506" s="7" t="n">
        <v>4</v>
      </c>
      <c r="F22506" s="7" t="n">
        <v>3</v>
      </c>
      <c r="G22506" s="7" t="n">
        <v>1</v>
      </c>
    </row>
    <row r="22507" spans="1:7">
      <c r="A22507" t="s">
        <v>4</v>
      </c>
      <c r="B22507" s="4" t="s">
        <v>5</v>
      </c>
      <c r="C22507" s="4" t="s">
        <v>13</v>
      </c>
      <c r="D22507" s="4" t="s">
        <v>10</v>
      </c>
      <c r="E22507" s="4" t="s">
        <v>13</v>
      </c>
      <c r="F22507" s="4" t="s">
        <v>13</v>
      </c>
      <c r="G22507" s="4" t="s">
        <v>13</v>
      </c>
    </row>
    <row r="22508" spans="1:7">
      <c r="A22508" t="n">
        <v>139602</v>
      </c>
      <c r="B22508" s="22" t="n">
        <v>102</v>
      </c>
      <c r="C22508" s="7" t="n">
        <v>6</v>
      </c>
      <c r="D22508" s="7" t="n">
        <v>15</v>
      </c>
      <c r="E22508" s="7" t="n">
        <v>4</v>
      </c>
      <c r="F22508" s="7" t="n">
        <v>3</v>
      </c>
      <c r="G22508" s="7" t="n">
        <v>1</v>
      </c>
    </row>
    <row r="22509" spans="1:7">
      <c r="A22509" t="s">
        <v>4</v>
      </c>
      <c r="B22509" s="4" t="s">
        <v>5</v>
      </c>
      <c r="C22509" s="4" t="s">
        <v>13</v>
      </c>
      <c r="D22509" s="4" t="s">
        <v>10</v>
      </c>
      <c r="E22509" s="4" t="s">
        <v>13</v>
      </c>
      <c r="F22509" s="4" t="s">
        <v>13</v>
      </c>
      <c r="G22509" s="4" t="s">
        <v>13</v>
      </c>
    </row>
    <row r="22510" spans="1:7">
      <c r="A22510" t="n">
        <v>139609</v>
      </c>
      <c r="B22510" s="22" t="n">
        <v>102</v>
      </c>
      <c r="C22510" s="7" t="n">
        <v>6</v>
      </c>
      <c r="D22510" s="7" t="n">
        <v>16</v>
      </c>
      <c r="E22510" s="7" t="n">
        <v>4</v>
      </c>
      <c r="F22510" s="7" t="n">
        <v>3</v>
      </c>
      <c r="G22510" s="7" t="n">
        <v>1</v>
      </c>
    </row>
    <row r="22511" spans="1:7">
      <c r="A22511" t="s">
        <v>4</v>
      </c>
      <c r="B22511" s="4" t="s">
        <v>5</v>
      </c>
      <c r="C22511" s="4" t="s">
        <v>13</v>
      </c>
      <c r="D22511" s="4" t="s">
        <v>10</v>
      </c>
      <c r="E22511" s="4" t="s">
        <v>13</v>
      </c>
      <c r="F22511" s="4" t="s">
        <v>13</v>
      </c>
      <c r="G22511" s="4" t="s">
        <v>13</v>
      </c>
    </row>
    <row r="22512" spans="1:7">
      <c r="A22512" t="n">
        <v>139616</v>
      </c>
      <c r="B22512" s="22" t="n">
        <v>102</v>
      </c>
      <c r="C22512" s="7" t="n">
        <v>6</v>
      </c>
      <c r="D22512" s="7" t="n">
        <v>17</v>
      </c>
      <c r="E22512" s="7" t="n">
        <v>4</v>
      </c>
      <c r="F22512" s="7" t="n">
        <v>3</v>
      </c>
      <c r="G22512" s="7" t="n">
        <v>1</v>
      </c>
    </row>
    <row r="22513" spans="1:7">
      <c r="A22513" t="s">
        <v>4</v>
      </c>
      <c r="B22513" s="4" t="s">
        <v>5</v>
      </c>
      <c r="C22513" s="4" t="s">
        <v>13</v>
      </c>
      <c r="D22513" s="4" t="s">
        <v>10</v>
      </c>
      <c r="E22513" s="4" t="s">
        <v>13</v>
      </c>
      <c r="F22513" s="4" t="s">
        <v>13</v>
      </c>
      <c r="G22513" s="4" t="s">
        <v>13</v>
      </c>
    </row>
    <row r="22514" spans="1:7">
      <c r="A22514" t="n">
        <v>139623</v>
      </c>
      <c r="B22514" s="22" t="n">
        <v>102</v>
      </c>
      <c r="C22514" s="7" t="n">
        <v>6</v>
      </c>
      <c r="D22514" s="7" t="n">
        <v>18</v>
      </c>
      <c r="E22514" s="7" t="n">
        <v>4</v>
      </c>
      <c r="F22514" s="7" t="n">
        <v>3</v>
      </c>
      <c r="G22514" s="7" t="n">
        <v>1</v>
      </c>
    </row>
    <row r="22515" spans="1:7">
      <c r="A22515" t="s">
        <v>4</v>
      </c>
      <c r="B22515" s="4" t="s">
        <v>5</v>
      </c>
      <c r="C22515" s="4" t="s">
        <v>13</v>
      </c>
      <c r="D22515" s="4" t="s">
        <v>10</v>
      </c>
      <c r="E22515" s="4" t="s">
        <v>13</v>
      </c>
      <c r="F22515" s="4" t="s">
        <v>13</v>
      </c>
      <c r="G22515" s="4" t="s">
        <v>13</v>
      </c>
    </row>
    <row r="22516" spans="1:7">
      <c r="A22516" t="n">
        <v>139630</v>
      </c>
      <c r="B22516" s="22" t="n">
        <v>102</v>
      </c>
      <c r="C22516" s="7" t="n">
        <v>6</v>
      </c>
      <c r="D22516" s="7" t="n">
        <v>0</v>
      </c>
      <c r="E22516" s="7" t="n">
        <v>5</v>
      </c>
      <c r="F22516" s="7" t="n">
        <v>3</v>
      </c>
      <c r="G22516" s="7" t="n">
        <v>1</v>
      </c>
    </row>
    <row r="22517" spans="1:7">
      <c r="A22517" t="s">
        <v>4</v>
      </c>
      <c r="B22517" s="4" t="s">
        <v>5</v>
      </c>
      <c r="C22517" s="4" t="s">
        <v>13</v>
      </c>
      <c r="D22517" s="4" t="s">
        <v>10</v>
      </c>
      <c r="E22517" s="4" t="s">
        <v>13</v>
      </c>
      <c r="F22517" s="4" t="s">
        <v>13</v>
      </c>
      <c r="G22517" s="4" t="s">
        <v>13</v>
      </c>
    </row>
    <row r="22518" spans="1:7">
      <c r="A22518" t="n">
        <v>139637</v>
      </c>
      <c r="B22518" s="22" t="n">
        <v>102</v>
      </c>
      <c r="C22518" s="7" t="n">
        <v>6</v>
      </c>
      <c r="D22518" s="7" t="n">
        <v>1</v>
      </c>
      <c r="E22518" s="7" t="n">
        <v>5</v>
      </c>
      <c r="F22518" s="7" t="n">
        <v>3</v>
      </c>
      <c r="G22518" s="7" t="n">
        <v>1</v>
      </c>
    </row>
    <row r="22519" spans="1:7">
      <c r="A22519" t="s">
        <v>4</v>
      </c>
      <c r="B22519" s="4" t="s">
        <v>5</v>
      </c>
      <c r="C22519" s="4" t="s">
        <v>13</v>
      </c>
      <c r="D22519" s="4" t="s">
        <v>10</v>
      </c>
      <c r="E22519" s="4" t="s">
        <v>13</v>
      </c>
      <c r="F22519" s="4" t="s">
        <v>13</v>
      </c>
      <c r="G22519" s="4" t="s">
        <v>13</v>
      </c>
    </row>
    <row r="22520" spans="1:7">
      <c r="A22520" t="n">
        <v>139644</v>
      </c>
      <c r="B22520" s="22" t="n">
        <v>102</v>
      </c>
      <c r="C22520" s="7" t="n">
        <v>6</v>
      </c>
      <c r="D22520" s="7" t="n">
        <v>2</v>
      </c>
      <c r="E22520" s="7" t="n">
        <v>5</v>
      </c>
      <c r="F22520" s="7" t="n">
        <v>3</v>
      </c>
      <c r="G22520" s="7" t="n">
        <v>1</v>
      </c>
    </row>
    <row r="22521" spans="1:7">
      <c r="A22521" t="s">
        <v>4</v>
      </c>
      <c r="B22521" s="4" t="s">
        <v>5</v>
      </c>
      <c r="C22521" s="4" t="s">
        <v>13</v>
      </c>
      <c r="D22521" s="4" t="s">
        <v>10</v>
      </c>
      <c r="E22521" s="4" t="s">
        <v>13</v>
      </c>
      <c r="F22521" s="4" t="s">
        <v>13</v>
      </c>
      <c r="G22521" s="4" t="s">
        <v>13</v>
      </c>
    </row>
    <row r="22522" spans="1:7">
      <c r="A22522" t="n">
        <v>139651</v>
      </c>
      <c r="B22522" s="22" t="n">
        <v>102</v>
      </c>
      <c r="C22522" s="7" t="n">
        <v>6</v>
      </c>
      <c r="D22522" s="7" t="n">
        <v>3</v>
      </c>
      <c r="E22522" s="7" t="n">
        <v>5</v>
      </c>
      <c r="F22522" s="7" t="n">
        <v>3</v>
      </c>
      <c r="G22522" s="7" t="n">
        <v>1</v>
      </c>
    </row>
    <row r="22523" spans="1:7">
      <c r="A22523" t="s">
        <v>4</v>
      </c>
      <c r="B22523" s="4" t="s">
        <v>5</v>
      </c>
      <c r="C22523" s="4" t="s">
        <v>13</v>
      </c>
      <c r="D22523" s="4" t="s">
        <v>10</v>
      </c>
      <c r="E22523" s="4" t="s">
        <v>13</v>
      </c>
      <c r="F22523" s="4" t="s">
        <v>13</v>
      </c>
      <c r="G22523" s="4" t="s">
        <v>13</v>
      </c>
    </row>
    <row r="22524" spans="1:7">
      <c r="A22524" t="n">
        <v>139658</v>
      </c>
      <c r="B22524" s="22" t="n">
        <v>102</v>
      </c>
      <c r="C22524" s="7" t="n">
        <v>6</v>
      </c>
      <c r="D22524" s="7" t="n">
        <v>4</v>
      </c>
      <c r="E22524" s="7" t="n">
        <v>5</v>
      </c>
      <c r="F22524" s="7" t="n">
        <v>3</v>
      </c>
      <c r="G22524" s="7" t="n">
        <v>1</v>
      </c>
    </row>
    <row r="22525" spans="1:7">
      <c r="A22525" t="s">
        <v>4</v>
      </c>
      <c r="B22525" s="4" t="s">
        <v>5</v>
      </c>
      <c r="C22525" s="4" t="s">
        <v>13</v>
      </c>
      <c r="D22525" s="4" t="s">
        <v>10</v>
      </c>
      <c r="E22525" s="4" t="s">
        <v>13</v>
      </c>
      <c r="F22525" s="4" t="s">
        <v>13</v>
      </c>
      <c r="G22525" s="4" t="s">
        <v>13</v>
      </c>
    </row>
    <row r="22526" spans="1:7">
      <c r="A22526" t="n">
        <v>139665</v>
      </c>
      <c r="B22526" s="22" t="n">
        <v>102</v>
      </c>
      <c r="C22526" s="7" t="n">
        <v>6</v>
      </c>
      <c r="D22526" s="7" t="n">
        <v>5</v>
      </c>
      <c r="E22526" s="7" t="n">
        <v>5</v>
      </c>
      <c r="F22526" s="7" t="n">
        <v>3</v>
      </c>
      <c r="G22526" s="7" t="n">
        <v>1</v>
      </c>
    </row>
    <row r="22527" spans="1:7">
      <c r="A22527" t="s">
        <v>4</v>
      </c>
      <c r="B22527" s="4" t="s">
        <v>5</v>
      </c>
      <c r="C22527" s="4" t="s">
        <v>13</v>
      </c>
      <c r="D22527" s="4" t="s">
        <v>10</v>
      </c>
      <c r="E22527" s="4" t="s">
        <v>13</v>
      </c>
      <c r="F22527" s="4" t="s">
        <v>13</v>
      </c>
      <c r="G22527" s="4" t="s">
        <v>13</v>
      </c>
    </row>
    <row r="22528" spans="1:7">
      <c r="A22528" t="n">
        <v>139672</v>
      </c>
      <c r="B22528" s="22" t="n">
        <v>102</v>
      </c>
      <c r="C22528" s="7" t="n">
        <v>6</v>
      </c>
      <c r="D22528" s="7" t="n">
        <v>6</v>
      </c>
      <c r="E22528" s="7" t="n">
        <v>5</v>
      </c>
      <c r="F22528" s="7" t="n">
        <v>3</v>
      </c>
      <c r="G22528" s="7" t="n">
        <v>1</v>
      </c>
    </row>
    <row r="22529" spans="1:7">
      <c r="A22529" t="s">
        <v>4</v>
      </c>
      <c r="B22529" s="4" t="s">
        <v>5</v>
      </c>
      <c r="C22529" s="4" t="s">
        <v>13</v>
      </c>
      <c r="D22529" s="4" t="s">
        <v>10</v>
      </c>
      <c r="E22529" s="4" t="s">
        <v>13</v>
      </c>
      <c r="F22529" s="4" t="s">
        <v>13</v>
      </c>
      <c r="G22529" s="4" t="s">
        <v>13</v>
      </c>
    </row>
    <row r="22530" spans="1:7">
      <c r="A22530" t="n">
        <v>139679</v>
      </c>
      <c r="B22530" s="22" t="n">
        <v>102</v>
      </c>
      <c r="C22530" s="7" t="n">
        <v>6</v>
      </c>
      <c r="D22530" s="7" t="n">
        <v>7</v>
      </c>
      <c r="E22530" s="7" t="n">
        <v>5</v>
      </c>
      <c r="F22530" s="7" t="n">
        <v>3</v>
      </c>
      <c r="G22530" s="7" t="n">
        <v>1</v>
      </c>
    </row>
    <row r="22531" spans="1:7">
      <c r="A22531" t="s">
        <v>4</v>
      </c>
      <c r="B22531" s="4" t="s">
        <v>5</v>
      </c>
      <c r="C22531" s="4" t="s">
        <v>13</v>
      </c>
      <c r="D22531" s="4" t="s">
        <v>10</v>
      </c>
      <c r="E22531" s="4" t="s">
        <v>13</v>
      </c>
      <c r="F22531" s="4" t="s">
        <v>13</v>
      </c>
      <c r="G22531" s="4" t="s">
        <v>13</v>
      </c>
    </row>
    <row r="22532" spans="1:7">
      <c r="A22532" t="n">
        <v>139686</v>
      </c>
      <c r="B22532" s="22" t="n">
        <v>102</v>
      </c>
      <c r="C22532" s="7" t="n">
        <v>6</v>
      </c>
      <c r="D22532" s="7" t="n">
        <v>8</v>
      </c>
      <c r="E22532" s="7" t="n">
        <v>5</v>
      </c>
      <c r="F22532" s="7" t="n">
        <v>3</v>
      </c>
      <c r="G22532" s="7" t="n">
        <v>1</v>
      </c>
    </row>
    <row r="22533" spans="1:7">
      <c r="A22533" t="s">
        <v>4</v>
      </c>
      <c r="B22533" s="4" t="s">
        <v>5</v>
      </c>
      <c r="C22533" s="4" t="s">
        <v>13</v>
      </c>
      <c r="D22533" s="4" t="s">
        <v>10</v>
      </c>
      <c r="E22533" s="4" t="s">
        <v>13</v>
      </c>
      <c r="F22533" s="4" t="s">
        <v>13</v>
      </c>
      <c r="G22533" s="4" t="s">
        <v>13</v>
      </c>
    </row>
    <row r="22534" spans="1:7">
      <c r="A22534" t="n">
        <v>139693</v>
      </c>
      <c r="B22534" s="22" t="n">
        <v>102</v>
      </c>
      <c r="C22534" s="7" t="n">
        <v>6</v>
      </c>
      <c r="D22534" s="7" t="n">
        <v>9</v>
      </c>
      <c r="E22534" s="7" t="n">
        <v>5</v>
      </c>
      <c r="F22534" s="7" t="n">
        <v>3</v>
      </c>
      <c r="G22534" s="7" t="n">
        <v>1</v>
      </c>
    </row>
    <row r="22535" spans="1:7">
      <c r="A22535" t="s">
        <v>4</v>
      </c>
      <c r="B22535" s="4" t="s">
        <v>5</v>
      </c>
      <c r="C22535" s="4" t="s">
        <v>13</v>
      </c>
      <c r="D22535" s="4" t="s">
        <v>10</v>
      </c>
      <c r="E22535" s="4" t="s">
        <v>13</v>
      </c>
      <c r="F22535" s="4" t="s">
        <v>13</v>
      </c>
      <c r="G22535" s="4" t="s">
        <v>13</v>
      </c>
    </row>
    <row r="22536" spans="1:7">
      <c r="A22536" t="n">
        <v>139700</v>
      </c>
      <c r="B22536" s="22" t="n">
        <v>102</v>
      </c>
      <c r="C22536" s="7" t="n">
        <v>6</v>
      </c>
      <c r="D22536" s="7" t="n">
        <v>11</v>
      </c>
      <c r="E22536" s="7" t="n">
        <v>5</v>
      </c>
      <c r="F22536" s="7" t="n">
        <v>3</v>
      </c>
      <c r="G22536" s="7" t="n">
        <v>1</v>
      </c>
    </row>
    <row r="22537" spans="1:7">
      <c r="A22537" t="s">
        <v>4</v>
      </c>
      <c r="B22537" s="4" t="s">
        <v>5</v>
      </c>
      <c r="C22537" s="4" t="s">
        <v>13</v>
      </c>
      <c r="D22537" s="4" t="s">
        <v>10</v>
      </c>
      <c r="E22537" s="4" t="s">
        <v>13</v>
      </c>
      <c r="F22537" s="4" t="s">
        <v>13</v>
      </c>
      <c r="G22537" s="4" t="s">
        <v>13</v>
      </c>
    </row>
    <row r="22538" spans="1:7">
      <c r="A22538" t="n">
        <v>139707</v>
      </c>
      <c r="B22538" s="22" t="n">
        <v>102</v>
      </c>
      <c r="C22538" s="7" t="n">
        <v>6</v>
      </c>
      <c r="D22538" s="7" t="n">
        <v>12</v>
      </c>
      <c r="E22538" s="7" t="n">
        <v>5</v>
      </c>
      <c r="F22538" s="7" t="n">
        <v>3</v>
      </c>
      <c r="G22538" s="7" t="n">
        <v>1</v>
      </c>
    </row>
    <row r="22539" spans="1:7">
      <c r="A22539" t="s">
        <v>4</v>
      </c>
      <c r="B22539" s="4" t="s">
        <v>5</v>
      </c>
      <c r="C22539" s="4" t="s">
        <v>13</v>
      </c>
      <c r="D22539" s="4" t="s">
        <v>10</v>
      </c>
      <c r="E22539" s="4" t="s">
        <v>13</v>
      </c>
      <c r="F22539" s="4" t="s">
        <v>13</v>
      </c>
      <c r="G22539" s="4" t="s">
        <v>13</v>
      </c>
    </row>
    <row r="22540" spans="1:7">
      <c r="A22540" t="n">
        <v>139714</v>
      </c>
      <c r="B22540" s="22" t="n">
        <v>102</v>
      </c>
      <c r="C22540" s="7" t="n">
        <v>6</v>
      </c>
      <c r="D22540" s="7" t="n">
        <v>13</v>
      </c>
      <c r="E22540" s="7" t="n">
        <v>5</v>
      </c>
      <c r="F22540" s="7" t="n">
        <v>3</v>
      </c>
      <c r="G22540" s="7" t="n">
        <v>1</v>
      </c>
    </row>
    <row r="22541" spans="1:7">
      <c r="A22541" t="s">
        <v>4</v>
      </c>
      <c r="B22541" s="4" t="s">
        <v>5</v>
      </c>
      <c r="C22541" s="4" t="s">
        <v>13</v>
      </c>
      <c r="D22541" s="4" t="s">
        <v>10</v>
      </c>
      <c r="E22541" s="4" t="s">
        <v>13</v>
      </c>
      <c r="F22541" s="4" t="s">
        <v>13</v>
      </c>
      <c r="G22541" s="4" t="s">
        <v>13</v>
      </c>
    </row>
    <row r="22542" spans="1:7">
      <c r="A22542" t="n">
        <v>139721</v>
      </c>
      <c r="B22542" s="22" t="n">
        <v>102</v>
      </c>
      <c r="C22542" s="7" t="n">
        <v>6</v>
      </c>
      <c r="D22542" s="7" t="n">
        <v>14</v>
      </c>
      <c r="E22542" s="7" t="n">
        <v>5</v>
      </c>
      <c r="F22542" s="7" t="n">
        <v>3</v>
      </c>
      <c r="G22542" s="7" t="n">
        <v>1</v>
      </c>
    </row>
    <row r="22543" spans="1:7">
      <c r="A22543" t="s">
        <v>4</v>
      </c>
      <c r="B22543" s="4" t="s">
        <v>5</v>
      </c>
      <c r="C22543" s="4" t="s">
        <v>13</v>
      </c>
      <c r="D22543" s="4" t="s">
        <v>10</v>
      </c>
      <c r="E22543" s="4" t="s">
        <v>13</v>
      </c>
      <c r="F22543" s="4" t="s">
        <v>13</v>
      </c>
      <c r="G22543" s="4" t="s">
        <v>13</v>
      </c>
    </row>
    <row r="22544" spans="1:7">
      <c r="A22544" t="n">
        <v>139728</v>
      </c>
      <c r="B22544" s="22" t="n">
        <v>102</v>
      </c>
      <c r="C22544" s="7" t="n">
        <v>6</v>
      </c>
      <c r="D22544" s="7" t="n">
        <v>15</v>
      </c>
      <c r="E22544" s="7" t="n">
        <v>5</v>
      </c>
      <c r="F22544" s="7" t="n">
        <v>3</v>
      </c>
      <c r="G22544" s="7" t="n">
        <v>1</v>
      </c>
    </row>
    <row r="22545" spans="1:7">
      <c r="A22545" t="s">
        <v>4</v>
      </c>
      <c r="B22545" s="4" t="s">
        <v>5</v>
      </c>
      <c r="C22545" s="4" t="s">
        <v>13</v>
      </c>
      <c r="D22545" s="4" t="s">
        <v>10</v>
      </c>
      <c r="E22545" s="4" t="s">
        <v>13</v>
      </c>
      <c r="F22545" s="4" t="s">
        <v>13</v>
      </c>
      <c r="G22545" s="4" t="s">
        <v>13</v>
      </c>
    </row>
    <row r="22546" spans="1:7">
      <c r="A22546" t="n">
        <v>139735</v>
      </c>
      <c r="B22546" s="22" t="n">
        <v>102</v>
      </c>
      <c r="C22546" s="7" t="n">
        <v>6</v>
      </c>
      <c r="D22546" s="7" t="n">
        <v>16</v>
      </c>
      <c r="E22546" s="7" t="n">
        <v>5</v>
      </c>
      <c r="F22546" s="7" t="n">
        <v>3</v>
      </c>
      <c r="G22546" s="7" t="n">
        <v>1</v>
      </c>
    </row>
    <row r="22547" spans="1:7">
      <c r="A22547" t="s">
        <v>4</v>
      </c>
      <c r="B22547" s="4" t="s">
        <v>5</v>
      </c>
      <c r="C22547" s="4" t="s">
        <v>13</v>
      </c>
      <c r="D22547" s="4" t="s">
        <v>10</v>
      </c>
      <c r="E22547" s="4" t="s">
        <v>13</v>
      </c>
      <c r="F22547" s="4" t="s">
        <v>13</v>
      </c>
      <c r="G22547" s="4" t="s">
        <v>13</v>
      </c>
    </row>
    <row r="22548" spans="1:7">
      <c r="A22548" t="n">
        <v>139742</v>
      </c>
      <c r="B22548" s="22" t="n">
        <v>102</v>
      </c>
      <c r="C22548" s="7" t="n">
        <v>6</v>
      </c>
      <c r="D22548" s="7" t="n">
        <v>17</v>
      </c>
      <c r="E22548" s="7" t="n">
        <v>5</v>
      </c>
      <c r="F22548" s="7" t="n">
        <v>3</v>
      </c>
      <c r="G22548" s="7" t="n">
        <v>1</v>
      </c>
    </row>
    <row r="22549" spans="1:7">
      <c r="A22549" t="s">
        <v>4</v>
      </c>
      <c r="B22549" s="4" t="s">
        <v>5</v>
      </c>
      <c r="C22549" s="4" t="s">
        <v>13</v>
      </c>
      <c r="D22549" s="4" t="s">
        <v>10</v>
      </c>
      <c r="E22549" s="4" t="s">
        <v>13</v>
      </c>
      <c r="F22549" s="4" t="s">
        <v>13</v>
      </c>
      <c r="G22549" s="4" t="s">
        <v>13</v>
      </c>
    </row>
    <row r="22550" spans="1:7">
      <c r="A22550" t="n">
        <v>139749</v>
      </c>
      <c r="B22550" s="22" t="n">
        <v>102</v>
      </c>
      <c r="C22550" s="7" t="n">
        <v>6</v>
      </c>
      <c r="D22550" s="7" t="n">
        <v>18</v>
      </c>
      <c r="E22550" s="7" t="n">
        <v>5</v>
      </c>
      <c r="F22550" s="7" t="n">
        <v>3</v>
      </c>
      <c r="G22550" s="7" t="n">
        <v>1</v>
      </c>
    </row>
    <row r="22551" spans="1:7">
      <c r="A22551" t="s">
        <v>4</v>
      </c>
      <c r="B22551" s="4" t="s">
        <v>5</v>
      </c>
      <c r="C22551" s="4" t="s">
        <v>13</v>
      </c>
      <c r="D22551" s="4" t="s">
        <v>10</v>
      </c>
      <c r="E22551" s="4" t="s">
        <v>13</v>
      </c>
      <c r="F22551" s="4" t="s">
        <v>13</v>
      </c>
      <c r="G22551" s="4" t="s">
        <v>13</v>
      </c>
    </row>
    <row r="22552" spans="1:7">
      <c r="A22552" t="n">
        <v>139756</v>
      </c>
      <c r="B22552" s="22" t="n">
        <v>102</v>
      </c>
      <c r="C22552" s="7" t="n">
        <v>6</v>
      </c>
      <c r="D22552" s="7" t="n">
        <v>0</v>
      </c>
      <c r="E22552" s="7" t="n">
        <v>6</v>
      </c>
      <c r="F22552" s="7" t="n">
        <v>3</v>
      </c>
      <c r="G22552" s="7" t="n">
        <v>1</v>
      </c>
    </row>
    <row r="22553" spans="1:7">
      <c r="A22553" t="s">
        <v>4</v>
      </c>
      <c r="B22553" s="4" t="s">
        <v>5</v>
      </c>
      <c r="C22553" s="4" t="s">
        <v>13</v>
      </c>
      <c r="D22553" s="4" t="s">
        <v>10</v>
      </c>
      <c r="E22553" s="4" t="s">
        <v>13</v>
      </c>
      <c r="F22553" s="4" t="s">
        <v>13</v>
      </c>
      <c r="G22553" s="4" t="s">
        <v>13</v>
      </c>
    </row>
    <row r="22554" spans="1:7">
      <c r="A22554" t="n">
        <v>139763</v>
      </c>
      <c r="B22554" s="22" t="n">
        <v>102</v>
      </c>
      <c r="C22554" s="7" t="n">
        <v>6</v>
      </c>
      <c r="D22554" s="7" t="n">
        <v>1</v>
      </c>
      <c r="E22554" s="7" t="n">
        <v>6</v>
      </c>
      <c r="F22554" s="7" t="n">
        <v>3</v>
      </c>
      <c r="G22554" s="7" t="n">
        <v>1</v>
      </c>
    </row>
    <row r="22555" spans="1:7">
      <c r="A22555" t="s">
        <v>4</v>
      </c>
      <c r="B22555" s="4" t="s">
        <v>5</v>
      </c>
      <c r="C22555" s="4" t="s">
        <v>13</v>
      </c>
      <c r="D22555" s="4" t="s">
        <v>10</v>
      </c>
      <c r="E22555" s="4" t="s">
        <v>13</v>
      </c>
      <c r="F22555" s="4" t="s">
        <v>13</v>
      </c>
      <c r="G22555" s="4" t="s">
        <v>13</v>
      </c>
    </row>
    <row r="22556" spans="1:7">
      <c r="A22556" t="n">
        <v>139770</v>
      </c>
      <c r="B22556" s="22" t="n">
        <v>102</v>
      </c>
      <c r="C22556" s="7" t="n">
        <v>6</v>
      </c>
      <c r="D22556" s="7" t="n">
        <v>2</v>
      </c>
      <c r="E22556" s="7" t="n">
        <v>6</v>
      </c>
      <c r="F22556" s="7" t="n">
        <v>3</v>
      </c>
      <c r="G22556" s="7" t="n">
        <v>1</v>
      </c>
    </row>
    <row r="22557" spans="1:7">
      <c r="A22557" t="s">
        <v>4</v>
      </c>
      <c r="B22557" s="4" t="s">
        <v>5</v>
      </c>
      <c r="C22557" s="4" t="s">
        <v>13</v>
      </c>
      <c r="D22557" s="4" t="s">
        <v>10</v>
      </c>
      <c r="E22557" s="4" t="s">
        <v>13</v>
      </c>
      <c r="F22557" s="4" t="s">
        <v>13</v>
      </c>
      <c r="G22557" s="4" t="s">
        <v>13</v>
      </c>
    </row>
    <row r="22558" spans="1:7">
      <c r="A22558" t="n">
        <v>139777</v>
      </c>
      <c r="B22558" s="22" t="n">
        <v>102</v>
      </c>
      <c r="C22558" s="7" t="n">
        <v>6</v>
      </c>
      <c r="D22558" s="7" t="n">
        <v>3</v>
      </c>
      <c r="E22558" s="7" t="n">
        <v>6</v>
      </c>
      <c r="F22558" s="7" t="n">
        <v>3</v>
      </c>
      <c r="G22558" s="7" t="n">
        <v>1</v>
      </c>
    </row>
    <row r="22559" spans="1:7">
      <c r="A22559" t="s">
        <v>4</v>
      </c>
      <c r="B22559" s="4" t="s">
        <v>5</v>
      </c>
      <c r="C22559" s="4" t="s">
        <v>13</v>
      </c>
      <c r="D22559" s="4" t="s">
        <v>10</v>
      </c>
      <c r="E22559" s="4" t="s">
        <v>13</v>
      </c>
      <c r="F22559" s="4" t="s">
        <v>13</v>
      </c>
      <c r="G22559" s="4" t="s">
        <v>13</v>
      </c>
    </row>
    <row r="22560" spans="1:7">
      <c r="A22560" t="n">
        <v>139784</v>
      </c>
      <c r="B22560" s="22" t="n">
        <v>102</v>
      </c>
      <c r="C22560" s="7" t="n">
        <v>6</v>
      </c>
      <c r="D22560" s="7" t="n">
        <v>4</v>
      </c>
      <c r="E22560" s="7" t="n">
        <v>6</v>
      </c>
      <c r="F22560" s="7" t="n">
        <v>3</v>
      </c>
      <c r="G22560" s="7" t="n">
        <v>1</v>
      </c>
    </row>
    <row r="22561" spans="1:7">
      <c r="A22561" t="s">
        <v>4</v>
      </c>
      <c r="B22561" s="4" t="s">
        <v>5</v>
      </c>
      <c r="C22561" s="4" t="s">
        <v>13</v>
      </c>
      <c r="D22561" s="4" t="s">
        <v>10</v>
      </c>
      <c r="E22561" s="4" t="s">
        <v>13</v>
      </c>
      <c r="F22561" s="4" t="s">
        <v>13</v>
      </c>
      <c r="G22561" s="4" t="s">
        <v>13</v>
      </c>
    </row>
    <row r="22562" spans="1:7">
      <c r="A22562" t="n">
        <v>139791</v>
      </c>
      <c r="B22562" s="22" t="n">
        <v>102</v>
      </c>
      <c r="C22562" s="7" t="n">
        <v>6</v>
      </c>
      <c r="D22562" s="7" t="n">
        <v>5</v>
      </c>
      <c r="E22562" s="7" t="n">
        <v>6</v>
      </c>
      <c r="F22562" s="7" t="n">
        <v>3</v>
      </c>
      <c r="G22562" s="7" t="n">
        <v>1</v>
      </c>
    </row>
    <row r="22563" spans="1:7">
      <c r="A22563" t="s">
        <v>4</v>
      </c>
      <c r="B22563" s="4" t="s">
        <v>5</v>
      </c>
      <c r="C22563" s="4" t="s">
        <v>13</v>
      </c>
      <c r="D22563" s="4" t="s">
        <v>10</v>
      </c>
      <c r="E22563" s="4" t="s">
        <v>13</v>
      </c>
      <c r="F22563" s="4" t="s">
        <v>13</v>
      </c>
      <c r="G22563" s="4" t="s">
        <v>13</v>
      </c>
    </row>
    <row r="22564" spans="1:7">
      <c r="A22564" t="n">
        <v>139798</v>
      </c>
      <c r="B22564" s="22" t="n">
        <v>102</v>
      </c>
      <c r="C22564" s="7" t="n">
        <v>6</v>
      </c>
      <c r="D22564" s="7" t="n">
        <v>6</v>
      </c>
      <c r="E22564" s="7" t="n">
        <v>6</v>
      </c>
      <c r="F22564" s="7" t="n">
        <v>3</v>
      </c>
      <c r="G22564" s="7" t="n">
        <v>1</v>
      </c>
    </row>
    <row r="22565" spans="1:7">
      <c r="A22565" t="s">
        <v>4</v>
      </c>
      <c r="B22565" s="4" t="s">
        <v>5</v>
      </c>
      <c r="C22565" s="4" t="s">
        <v>13</v>
      </c>
      <c r="D22565" s="4" t="s">
        <v>10</v>
      </c>
      <c r="E22565" s="4" t="s">
        <v>13</v>
      </c>
      <c r="F22565" s="4" t="s">
        <v>13</v>
      </c>
      <c r="G22565" s="4" t="s">
        <v>13</v>
      </c>
    </row>
    <row r="22566" spans="1:7">
      <c r="A22566" t="n">
        <v>139805</v>
      </c>
      <c r="B22566" s="22" t="n">
        <v>102</v>
      </c>
      <c r="C22566" s="7" t="n">
        <v>6</v>
      </c>
      <c r="D22566" s="7" t="n">
        <v>7</v>
      </c>
      <c r="E22566" s="7" t="n">
        <v>6</v>
      </c>
      <c r="F22566" s="7" t="n">
        <v>3</v>
      </c>
      <c r="G22566" s="7" t="n">
        <v>1</v>
      </c>
    </row>
    <row r="22567" spans="1:7">
      <c r="A22567" t="s">
        <v>4</v>
      </c>
      <c r="B22567" s="4" t="s">
        <v>5</v>
      </c>
      <c r="C22567" s="4" t="s">
        <v>13</v>
      </c>
      <c r="D22567" s="4" t="s">
        <v>10</v>
      </c>
      <c r="E22567" s="4" t="s">
        <v>13</v>
      </c>
      <c r="F22567" s="4" t="s">
        <v>13</v>
      </c>
      <c r="G22567" s="4" t="s">
        <v>13</v>
      </c>
    </row>
    <row r="22568" spans="1:7">
      <c r="A22568" t="n">
        <v>139812</v>
      </c>
      <c r="B22568" s="22" t="n">
        <v>102</v>
      </c>
      <c r="C22568" s="7" t="n">
        <v>6</v>
      </c>
      <c r="D22568" s="7" t="n">
        <v>8</v>
      </c>
      <c r="E22568" s="7" t="n">
        <v>6</v>
      </c>
      <c r="F22568" s="7" t="n">
        <v>3</v>
      </c>
      <c r="G22568" s="7" t="n">
        <v>1</v>
      </c>
    </row>
    <row r="22569" spans="1:7">
      <c r="A22569" t="s">
        <v>4</v>
      </c>
      <c r="B22569" s="4" t="s">
        <v>5</v>
      </c>
      <c r="C22569" s="4" t="s">
        <v>13</v>
      </c>
      <c r="D22569" s="4" t="s">
        <v>10</v>
      </c>
      <c r="E22569" s="4" t="s">
        <v>13</v>
      </c>
      <c r="F22569" s="4" t="s">
        <v>13</v>
      </c>
      <c r="G22569" s="4" t="s">
        <v>13</v>
      </c>
    </row>
    <row r="22570" spans="1:7">
      <c r="A22570" t="n">
        <v>139819</v>
      </c>
      <c r="B22570" s="22" t="n">
        <v>102</v>
      </c>
      <c r="C22570" s="7" t="n">
        <v>6</v>
      </c>
      <c r="D22570" s="7" t="n">
        <v>9</v>
      </c>
      <c r="E22570" s="7" t="n">
        <v>6</v>
      </c>
      <c r="F22570" s="7" t="n">
        <v>3</v>
      </c>
      <c r="G22570" s="7" t="n">
        <v>1</v>
      </c>
    </row>
    <row r="22571" spans="1:7">
      <c r="A22571" t="s">
        <v>4</v>
      </c>
      <c r="B22571" s="4" t="s">
        <v>5</v>
      </c>
      <c r="C22571" s="4" t="s">
        <v>13</v>
      </c>
      <c r="D22571" s="4" t="s">
        <v>10</v>
      </c>
      <c r="E22571" s="4" t="s">
        <v>13</v>
      </c>
      <c r="F22571" s="4" t="s">
        <v>13</v>
      </c>
      <c r="G22571" s="4" t="s">
        <v>13</v>
      </c>
    </row>
    <row r="22572" spans="1:7">
      <c r="A22572" t="n">
        <v>139826</v>
      </c>
      <c r="B22572" s="22" t="n">
        <v>102</v>
      </c>
      <c r="C22572" s="7" t="n">
        <v>6</v>
      </c>
      <c r="D22572" s="7" t="n">
        <v>11</v>
      </c>
      <c r="E22572" s="7" t="n">
        <v>6</v>
      </c>
      <c r="F22572" s="7" t="n">
        <v>3</v>
      </c>
      <c r="G22572" s="7" t="n">
        <v>1</v>
      </c>
    </row>
    <row r="22573" spans="1:7">
      <c r="A22573" t="s">
        <v>4</v>
      </c>
      <c r="B22573" s="4" t="s">
        <v>5</v>
      </c>
      <c r="C22573" s="4" t="s">
        <v>13</v>
      </c>
      <c r="D22573" s="4" t="s">
        <v>10</v>
      </c>
      <c r="E22573" s="4" t="s">
        <v>13</v>
      </c>
      <c r="F22573" s="4" t="s">
        <v>13</v>
      </c>
      <c r="G22573" s="4" t="s">
        <v>13</v>
      </c>
    </row>
    <row r="22574" spans="1:7">
      <c r="A22574" t="n">
        <v>139833</v>
      </c>
      <c r="B22574" s="22" t="n">
        <v>102</v>
      </c>
      <c r="C22574" s="7" t="n">
        <v>6</v>
      </c>
      <c r="D22574" s="7" t="n">
        <v>12</v>
      </c>
      <c r="E22574" s="7" t="n">
        <v>6</v>
      </c>
      <c r="F22574" s="7" t="n">
        <v>3</v>
      </c>
      <c r="G22574" s="7" t="n">
        <v>1</v>
      </c>
    </row>
    <row r="22575" spans="1:7">
      <c r="A22575" t="s">
        <v>4</v>
      </c>
      <c r="B22575" s="4" t="s">
        <v>5</v>
      </c>
      <c r="C22575" s="4" t="s">
        <v>13</v>
      </c>
      <c r="D22575" s="4" t="s">
        <v>10</v>
      </c>
      <c r="E22575" s="4" t="s">
        <v>13</v>
      </c>
      <c r="F22575" s="4" t="s">
        <v>13</v>
      </c>
      <c r="G22575" s="4" t="s">
        <v>13</v>
      </c>
    </row>
    <row r="22576" spans="1:7">
      <c r="A22576" t="n">
        <v>139840</v>
      </c>
      <c r="B22576" s="22" t="n">
        <v>102</v>
      </c>
      <c r="C22576" s="7" t="n">
        <v>6</v>
      </c>
      <c r="D22576" s="7" t="n">
        <v>13</v>
      </c>
      <c r="E22576" s="7" t="n">
        <v>6</v>
      </c>
      <c r="F22576" s="7" t="n">
        <v>3</v>
      </c>
      <c r="G22576" s="7" t="n">
        <v>1</v>
      </c>
    </row>
    <row r="22577" spans="1:7">
      <c r="A22577" t="s">
        <v>4</v>
      </c>
      <c r="B22577" s="4" t="s">
        <v>5</v>
      </c>
      <c r="C22577" s="4" t="s">
        <v>13</v>
      </c>
      <c r="D22577" s="4" t="s">
        <v>10</v>
      </c>
      <c r="E22577" s="4" t="s">
        <v>13</v>
      </c>
      <c r="F22577" s="4" t="s">
        <v>13</v>
      </c>
      <c r="G22577" s="4" t="s">
        <v>13</v>
      </c>
    </row>
    <row r="22578" spans="1:7">
      <c r="A22578" t="n">
        <v>139847</v>
      </c>
      <c r="B22578" s="22" t="n">
        <v>102</v>
      </c>
      <c r="C22578" s="7" t="n">
        <v>6</v>
      </c>
      <c r="D22578" s="7" t="n">
        <v>14</v>
      </c>
      <c r="E22578" s="7" t="n">
        <v>6</v>
      </c>
      <c r="F22578" s="7" t="n">
        <v>3</v>
      </c>
      <c r="G22578" s="7" t="n">
        <v>1</v>
      </c>
    </row>
    <row r="22579" spans="1:7">
      <c r="A22579" t="s">
        <v>4</v>
      </c>
      <c r="B22579" s="4" t="s">
        <v>5</v>
      </c>
      <c r="C22579" s="4" t="s">
        <v>13</v>
      </c>
      <c r="D22579" s="4" t="s">
        <v>10</v>
      </c>
      <c r="E22579" s="4" t="s">
        <v>13</v>
      </c>
      <c r="F22579" s="4" t="s">
        <v>13</v>
      </c>
      <c r="G22579" s="4" t="s">
        <v>13</v>
      </c>
    </row>
    <row r="22580" spans="1:7">
      <c r="A22580" t="n">
        <v>139854</v>
      </c>
      <c r="B22580" s="22" t="n">
        <v>102</v>
      </c>
      <c r="C22580" s="7" t="n">
        <v>6</v>
      </c>
      <c r="D22580" s="7" t="n">
        <v>15</v>
      </c>
      <c r="E22580" s="7" t="n">
        <v>6</v>
      </c>
      <c r="F22580" s="7" t="n">
        <v>3</v>
      </c>
      <c r="G22580" s="7" t="n">
        <v>1</v>
      </c>
    </row>
    <row r="22581" spans="1:7">
      <c r="A22581" t="s">
        <v>4</v>
      </c>
      <c r="B22581" s="4" t="s">
        <v>5</v>
      </c>
      <c r="C22581" s="4" t="s">
        <v>13</v>
      </c>
      <c r="D22581" s="4" t="s">
        <v>10</v>
      </c>
      <c r="E22581" s="4" t="s">
        <v>13</v>
      </c>
      <c r="F22581" s="4" t="s">
        <v>13</v>
      </c>
      <c r="G22581" s="4" t="s">
        <v>13</v>
      </c>
    </row>
    <row r="22582" spans="1:7">
      <c r="A22582" t="n">
        <v>139861</v>
      </c>
      <c r="B22582" s="22" t="n">
        <v>102</v>
      </c>
      <c r="C22582" s="7" t="n">
        <v>6</v>
      </c>
      <c r="D22582" s="7" t="n">
        <v>16</v>
      </c>
      <c r="E22582" s="7" t="n">
        <v>6</v>
      </c>
      <c r="F22582" s="7" t="n">
        <v>3</v>
      </c>
      <c r="G22582" s="7" t="n">
        <v>1</v>
      </c>
    </row>
    <row r="22583" spans="1:7">
      <c r="A22583" t="s">
        <v>4</v>
      </c>
      <c r="B22583" s="4" t="s">
        <v>5</v>
      </c>
      <c r="C22583" s="4" t="s">
        <v>13</v>
      </c>
      <c r="D22583" s="4" t="s">
        <v>10</v>
      </c>
      <c r="E22583" s="4" t="s">
        <v>13</v>
      </c>
      <c r="F22583" s="4" t="s">
        <v>13</v>
      </c>
      <c r="G22583" s="4" t="s">
        <v>13</v>
      </c>
    </row>
    <row r="22584" spans="1:7">
      <c r="A22584" t="n">
        <v>139868</v>
      </c>
      <c r="B22584" s="22" t="n">
        <v>102</v>
      </c>
      <c r="C22584" s="7" t="n">
        <v>6</v>
      </c>
      <c r="D22584" s="7" t="n">
        <v>17</v>
      </c>
      <c r="E22584" s="7" t="n">
        <v>6</v>
      </c>
      <c r="F22584" s="7" t="n">
        <v>3</v>
      </c>
      <c r="G22584" s="7" t="n">
        <v>1</v>
      </c>
    </row>
    <row r="22585" spans="1:7">
      <c r="A22585" t="s">
        <v>4</v>
      </c>
      <c r="B22585" s="4" t="s">
        <v>5</v>
      </c>
      <c r="C22585" s="4" t="s">
        <v>13</v>
      </c>
      <c r="D22585" s="4" t="s">
        <v>10</v>
      </c>
      <c r="E22585" s="4" t="s">
        <v>13</v>
      </c>
      <c r="F22585" s="4" t="s">
        <v>13</v>
      </c>
      <c r="G22585" s="4" t="s">
        <v>13</v>
      </c>
    </row>
    <row r="22586" spans="1:7">
      <c r="A22586" t="n">
        <v>139875</v>
      </c>
      <c r="B22586" s="22" t="n">
        <v>102</v>
      </c>
      <c r="C22586" s="7" t="n">
        <v>6</v>
      </c>
      <c r="D22586" s="7" t="n">
        <v>18</v>
      </c>
      <c r="E22586" s="7" t="n">
        <v>6</v>
      </c>
      <c r="F22586" s="7" t="n">
        <v>3</v>
      </c>
      <c r="G22586" s="7" t="n">
        <v>1</v>
      </c>
    </row>
    <row r="22587" spans="1:7">
      <c r="A22587" t="s">
        <v>4</v>
      </c>
      <c r="B22587" s="4" t="s">
        <v>5</v>
      </c>
      <c r="C22587" s="4" t="s">
        <v>13</v>
      </c>
      <c r="D22587" s="4" t="s">
        <v>10</v>
      </c>
      <c r="E22587" s="4" t="s">
        <v>13</v>
      </c>
      <c r="F22587" s="4" t="s">
        <v>13</v>
      </c>
      <c r="G22587" s="4" t="s">
        <v>13</v>
      </c>
    </row>
    <row r="22588" spans="1:7">
      <c r="A22588" t="n">
        <v>139882</v>
      </c>
      <c r="B22588" s="22" t="n">
        <v>102</v>
      </c>
      <c r="C22588" s="7" t="n">
        <v>6</v>
      </c>
      <c r="D22588" s="7" t="n">
        <v>0</v>
      </c>
      <c r="E22588" s="7" t="n">
        <v>7</v>
      </c>
      <c r="F22588" s="7" t="n">
        <v>3</v>
      </c>
      <c r="G22588" s="7" t="n">
        <v>1</v>
      </c>
    </row>
    <row r="22589" spans="1:7">
      <c r="A22589" t="s">
        <v>4</v>
      </c>
      <c r="B22589" s="4" t="s">
        <v>5</v>
      </c>
      <c r="C22589" s="4" t="s">
        <v>13</v>
      </c>
      <c r="D22589" s="4" t="s">
        <v>10</v>
      </c>
      <c r="E22589" s="4" t="s">
        <v>13</v>
      </c>
      <c r="F22589" s="4" t="s">
        <v>13</v>
      </c>
      <c r="G22589" s="4" t="s">
        <v>13</v>
      </c>
    </row>
    <row r="22590" spans="1:7">
      <c r="A22590" t="n">
        <v>139889</v>
      </c>
      <c r="B22590" s="22" t="n">
        <v>102</v>
      </c>
      <c r="C22590" s="7" t="n">
        <v>6</v>
      </c>
      <c r="D22590" s="7" t="n">
        <v>1</v>
      </c>
      <c r="E22590" s="7" t="n">
        <v>7</v>
      </c>
      <c r="F22590" s="7" t="n">
        <v>3</v>
      </c>
      <c r="G22590" s="7" t="n">
        <v>1</v>
      </c>
    </row>
    <row r="22591" spans="1:7">
      <c r="A22591" t="s">
        <v>4</v>
      </c>
      <c r="B22591" s="4" t="s">
        <v>5</v>
      </c>
      <c r="C22591" s="4" t="s">
        <v>13</v>
      </c>
      <c r="D22591" s="4" t="s">
        <v>10</v>
      </c>
      <c r="E22591" s="4" t="s">
        <v>13</v>
      </c>
      <c r="F22591" s="4" t="s">
        <v>13</v>
      </c>
      <c r="G22591" s="4" t="s">
        <v>13</v>
      </c>
    </row>
    <row r="22592" spans="1:7">
      <c r="A22592" t="n">
        <v>139896</v>
      </c>
      <c r="B22592" s="22" t="n">
        <v>102</v>
      </c>
      <c r="C22592" s="7" t="n">
        <v>6</v>
      </c>
      <c r="D22592" s="7" t="n">
        <v>2</v>
      </c>
      <c r="E22592" s="7" t="n">
        <v>7</v>
      </c>
      <c r="F22592" s="7" t="n">
        <v>3</v>
      </c>
      <c r="G22592" s="7" t="n">
        <v>1</v>
      </c>
    </row>
    <row r="22593" spans="1:7">
      <c r="A22593" t="s">
        <v>4</v>
      </c>
      <c r="B22593" s="4" t="s">
        <v>5</v>
      </c>
      <c r="C22593" s="4" t="s">
        <v>13</v>
      </c>
      <c r="D22593" s="4" t="s">
        <v>10</v>
      </c>
      <c r="E22593" s="4" t="s">
        <v>13</v>
      </c>
      <c r="F22593" s="4" t="s">
        <v>13</v>
      </c>
      <c r="G22593" s="4" t="s">
        <v>13</v>
      </c>
    </row>
    <row r="22594" spans="1:7">
      <c r="A22594" t="n">
        <v>139903</v>
      </c>
      <c r="B22594" s="22" t="n">
        <v>102</v>
      </c>
      <c r="C22594" s="7" t="n">
        <v>6</v>
      </c>
      <c r="D22594" s="7" t="n">
        <v>3</v>
      </c>
      <c r="E22594" s="7" t="n">
        <v>7</v>
      </c>
      <c r="F22594" s="7" t="n">
        <v>3</v>
      </c>
      <c r="G22594" s="7" t="n">
        <v>1</v>
      </c>
    </row>
    <row r="22595" spans="1:7">
      <c r="A22595" t="s">
        <v>4</v>
      </c>
      <c r="B22595" s="4" t="s">
        <v>5</v>
      </c>
      <c r="C22595" s="4" t="s">
        <v>13</v>
      </c>
      <c r="D22595" s="4" t="s">
        <v>10</v>
      </c>
      <c r="E22595" s="4" t="s">
        <v>13</v>
      </c>
      <c r="F22595" s="4" t="s">
        <v>13</v>
      </c>
      <c r="G22595" s="4" t="s">
        <v>13</v>
      </c>
    </row>
    <row r="22596" spans="1:7">
      <c r="A22596" t="n">
        <v>139910</v>
      </c>
      <c r="B22596" s="22" t="n">
        <v>102</v>
      </c>
      <c r="C22596" s="7" t="n">
        <v>6</v>
      </c>
      <c r="D22596" s="7" t="n">
        <v>4</v>
      </c>
      <c r="E22596" s="7" t="n">
        <v>7</v>
      </c>
      <c r="F22596" s="7" t="n">
        <v>3</v>
      </c>
      <c r="G22596" s="7" t="n">
        <v>1</v>
      </c>
    </row>
    <row r="22597" spans="1:7">
      <c r="A22597" t="s">
        <v>4</v>
      </c>
      <c r="B22597" s="4" t="s">
        <v>5</v>
      </c>
      <c r="C22597" s="4" t="s">
        <v>13</v>
      </c>
      <c r="D22597" s="4" t="s">
        <v>10</v>
      </c>
      <c r="E22597" s="4" t="s">
        <v>13</v>
      </c>
      <c r="F22597" s="4" t="s">
        <v>13</v>
      </c>
      <c r="G22597" s="4" t="s">
        <v>13</v>
      </c>
    </row>
    <row r="22598" spans="1:7">
      <c r="A22598" t="n">
        <v>139917</v>
      </c>
      <c r="B22598" s="22" t="n">
        <v>102</v>
      </c>
      <c r="C22598" s="7" t="n">
        <v>6</v>
      </c>
      <c r="D22598" s="7" t="n">
        <v>5</v>
      </c>
      <c r="E22598" s="7" t="n">
        <v>7</v>
      </c>
      <c r="F22598" s="7" t="n">
        <v>3</v>
      </c>
      <c r="G22598" s="7" t="n">
        <v>1</v>
      </c>
    </row>
    <row r="22599" spans="1:7">
      <c r="A22599" t="s">
        <v>4</v>
      </c>
      <c r="B22599" s="4" t="s">
        <v>5</v>
      </c>
      <c r="C22599" s="4" t="s">
        <v>13</v>
      </c>
      <c r="D22599" s="4" t="s">
        <v>10</v>
      </c>
      <c r="E22599" s="4" t="s">
        <v>13</v>
      </c>
      <c r="F22599" s="4" t="s">
        <v>13</v>
      </c>
      <c r="G22599" s="4" t="s">
        <v>13</v>
      </c>
    </row>
    <row r="22600" spans="1:7">
      <c r="A22600" t="n">
        <v>139924</v>
      </c>
      <c r="B22600" s="22" t="n">
        <v>102</v>
      </c>
      <c r="C22600" s="7" t="n">
        <v>6</v>
      </c>
      <c r="D22600" s="7" t="n">
        <v>6</v>
      </c>
      <c r="E22600" s="7" t="n">
        <v>7</v>
      </c>
      <c r="F22600" s="7" t="n">
        <v>3</v>
      </c>
      <c r="G22600" s="7" t="n">
        <v>1</v>
      </c>
    </row>
    <row r="22601" spans="1:7">
      <c r="A22601" t="s">
        <v>4</v>
      </c>
      <c r="B22601" s="4" t="s">
        <v>5</v>
      </c>
      <c r="C22601" s="4" t="s">
        <v>13</v>
      </c>
      <c r="D22601" s="4" t="s">
        <v>10</v>
      </c>
      <c r="E22601" s="4" t="s">
        <v>13</v>
      </c>
      <c r="F22601" s="4" t="s">
        <v>13</v>
      </c>
      <c r="G22601" s="4" t="s">
        <v>13</v>
      </c>
    </row>
    <row r="22602" spans="1:7">
      <c r="A22602" t="n">
        <v>139931</v>
      </c>
      <c r="B22602" s="22" t="n">
        <v>102</v>
      </c>
      <c r="C22602" s="7" t="n">
        <v>6</v>
      </c>
      <c r="D22602" s="7" t="n">
        <v>7</v>
      </c>
      <c r="E22602" s="7" t="n">
        <v>7</v>
      </c>
      <c r="F22602" s="7" t="n">
        <v>3</v>
      </c>
      <c r="G22602" s="7" t="n">
        <v>1</v>
      </c>
    </row>
    <row r="22603" spans="1:7">
      <c r="A22603" t="s">
        <v>4</v>
      </c>
      <c r="B22603" s="4" t="s">
        <v>5</v>
      </c>
      <c r="C22603" s="4" t="s">
        <v>13</v>
      </c>
      <c r="D22603" s="4" t="s">
        <v>10</v>
      </c>
      <c r="E22603" s="4" t="s">
        <v>13</v>
      </c>
      <c r="F22603" s="4" t="s">
        <v>13</v>
      </c>
      <c r="G22603" s="4" t="s">
        <v>13</v>
      </c>
    </row>
    <row r="22604" spans="1:7">
      <c r="A22604" t="n">
        <v>139938</v>
      </c>
      <c r="B22604" s="22" t="n">
        <v>102</v>
      </c>
      <c r="C22604" s="7" t="n">
        <v>6</v>
      </c>
      <c r="D22604" s="7" t="n">
        <v>8</v>
      </c>
      <c r="E22604" s="7" t="n">
        <v>7</v>
      </c>
      <c r="F22604" s="7" t="n">
        <v>3</v>
      </c>
      <c r="G22604" s="7" t="n">
        <v>1</v>
      </c>
    </row>
    <row r="22605" spans="1:7">
      <c r="A22605" t="s">
        <v>4</v>
      </c>
      <c r="B22605" s="4" t="s">
        <v>5</v>
      </c>
      <c r="C22605" s="4" t="s">
        <v>13</v>
      </c>
      <c r="D22605" s="4" t="s">
        <v>10</v>
      </c>
      <c r="E22605" s="4" t="s">
        <v>13</v>
      </c>
      <c r="F22605" s="4" t="s">
        <v>13</v>
      </c>
      <c r="G22605" s="4" t="s">
        <v>13</v>
      </c>
    </row>
    <row r="22606" spans="1:7">
      <c r="A22606" t="n">
        <v>139945</v>
      </c>
      <c r="B22606" s="22" t="n">
        <v>102</v>
      </c>
      <c r="C22606" s="7" t="n">
        <v>6</v>
      </c>
      <c r="D22606" s="7" t="n">
        <v>9</v>
      </c>
      <c r="E22606" s="7" t="n">
        <v>7</v>
      </c>
      <c r="F22606" s="7" t="n">
        <v>3</v>
      </c>
      <c r="G22606" s="7" t="n">
        <v>1</v>
      </c>
    </row>
    <row r="22607" spans="1:7">
      <c r="A22607" t="s">
        <v>4</v>
      </c>
      <c r="B22607" s="4" t="s">
        <v>5</v>
      </c>
      <c r="C22607" s="4" t="s">
        <v>13</v>
      </c>
      <c r="D22607" s="4" t="s">
        <v>10</v>
      </c>
      <c r="E22607" s="4" t="s">
        <v>13</v>
      </c>
      <c r="F22607" s="4" t="s">
        <v>13</v>
      </c>
      <c r="G22607" s="4" t="s">
        <v>13</v>
      </c>
    </row>
    <row r="22608" spans="1:7">
      <c r="A22608" t="n">
        <v>139952</v>
      </c>
      <c r="B22608" s="22" t="n">
        <v>102</v>
      </c>
      <c r="C22608" s="7" t="n">
        <v>6</v>
      </c>
      <c r="D22608" s="7" t="n">
        <v>11</v>
      </c>
      <c r="E22608" s="7" t="n">
        <v>7</v>
      </c>
      <c r="F22608" s="7" t="n">
        <v>3</v>
      </c>
      <c r="G22608" s="7" t="n">
        <v>1</v>
      </c>
    </row>
    <row r="22609" spans="1:7">
      <c r="A22609" t="s">
        <v>4</v>
      </c>
      <c r="B22609" s="4" t="s">
        <v>5</v>
      </c>
      <c r="C22609" s="4" t="s">
        <v>13</v>
      </c>
      <c r="D22609" s="4" t="s">
        <v>10</v>
      </c>
      <c r="E22609" s="4" t="s">
        <v>13</v>
      </c>
      <c r="F22609" s="4" t="s">
        <v>13</v>
      </c>
      <c r="G22609" s="4" t="s">
        <v>13</v>
      </c>
    </row>
    <row r="22610" spans="1:7">
      <c r="A22610" t="n">
        <v>139959</v>
      </c>
      <c r="B22610" s="22" t="n">
        <v>102</v>
      </c>
      <c r="C22610" s="7" t="n">
        <v>6</v>
      </c>
      <c r="D22610" s="7" t="n">
        <v>12</v>
      </c>
      <c r="E22610" s="7" t="n">
        <v>7</v>
      </c>
      <c r="F22610" s="7" t="n">
        <v>3</v>
      </c>
      <c r="G22610" s="7" t="n">
        <v>1</v>
      </c>
    </row>
    <row r="22611" spans="1:7">
      <c r="A22611" t="s">
        <v>4</v>
      </c>
      <c r="B22611" s="4" t="s">
        <v>5</v>
      </c>
      <c r="C22611" s="4" t="s">
        <v>13</v>
      </c>
      <c r="D22611" s="4" t="s">
        <v>10</v>
      </c>
      <c r="E22611" s="4" t="s">
        <v>13</v>
      </c>
      <c r="F22611" s="4" t="s">
        <v>13</v>
      </c>
      <c r="G22611" s="4" t="s">
        <v>13</v>
      </c>
    </row>
    <row r="22612" spans="1:7">
      <c r="A22612" t="n">
        <v>139966</v>
      </c>
      <c r="B22612" s="22" t="n">
        <v>102</v>
      </c>
      <c r="C22612" s="7" t="n">
        <v>6</v>
      </c>
      <c r="D22612" s="7" t="n">
        <v>13</v>
      </c>
      <c r="E22612" s="7" t="n">
        <v>7</v>
      </c>
      <c r="F22612" s="7" t="n">
        <v>3</v>
      </c>
      <c r="G22612" s="7" t="n">
        <v>1</v>
      </c>
    </row>
    <row r="22613" spans="1:7">
      <c r="A22613" t="s">
        <v>4</v>
      </c>
      <c r="B22613" s="4" t="s">
        <v>5</v>
      </c>
      <c r="C22613" s="4" t="s">
        <v>13</v>
      </c>
      <c r="D22613" s="4" t="s">
        <v>10</v>
      </c>
      <c r="E22613" s="4" t="s">
        <v>13</v>
      </c>
      <c r="F22613" s="4" t="s">
        <v>13</v>
      </c>
      <c r="G22613" s="4" t="s">
        <v>13</v>
      </c>
    </row>
    <row r="22614" spans="1:7">
      <c r="A22614" t="n">
        <v>139973</v>
      </c>
      <c r="B22614" s="22" t="n">
        <v>102</v>
      </c>
      <c r="C22614" s="7" t="n">
        <v>6</v>
      </c>
      <c r="D22614" s="7" t="n">
        <v>14</v>
      </c>
      <c r="E22614" s="7" t="n">
        <v>7</v>
      </c>
      <c r="F22614" s="7" t="n">
        <v>3</v>
      </c>
      <c r="G22614" s="7" t="n">
        <v>1</v>
      </c>
    </row>
    <row r="22615" spans="1:7">
      <c r="A22615" t="s">
        <v>4</v>
      </c>
      <c r="B22615" s="4" t="s">
        <v>5</v>
      </c>
      <c r="C22615" s="4" t="s">
        <v>13</v>
      </c>
      <c r="D22615" s="4" t="s">
        <v>10</v>
      </c>
      <c r="E22615" s="4" t="s">
        <v>13</v>
      </c>
      <c r="F22615" s="4" t="s">
        <v>13</v>
      </c>
      <c r="G22615" s="4" t="s">
        <v>13</v>
      </c>
    </row>
    <row r="22616" spans="1:7">
      <c r="A22616" t="n">
        <v>139980</v>
      </c>
      <c r="B22616" s="22" t="n">
        <v>102</v>
      </c>
      <c r="C22616" s="7" t="n">
        <v>6</v>
      </c>
      <c r="D22616" s="7" t="n">
        <v>15</v>
      </c>
      <c r="E22616" s="7" t="n">
        <v>7</v>
      </c>
      <c r="F22616" s="7" t="n">
        <v>3</v>
      </c>
      <c r="G22616" s="7" t="n">
        <v>1</v>
      </c>
    </row>
    <row r="22617" spans="1:7">
      <c r="A22617" t="s">
        <v>4</v>
      </c>
      <c r="B22617" s="4" t="s">
        <v>5</v>
      </c>
      <c r="C22617" s="4" t="s">
        <v>13</v>
      </c>
      <c r="D22617" s="4" t="s">
        <v>10</v>
      </c>
      <c r="E22617" s="4" t="s">
        <v>13</v>
      </c>
      <c r="F22617" s="4" t="s">
        <v>13</v>
      </c>
      <c r="G22617" s="4" t="s">
        <v>13</v>
      </c>
    </row>
    <row r="22618" spans="1:7">
      <c r="A22618" t="n">
        <v>139987</v>
      </c>
      <c r="B22618" s="22" t="n">
        <v>102</v>
      </c>
      <c r="C22618" s="7" t="n">
        <v>6</v>
      </c>
      <c r="D22618" s="7" t="n">
        <v>16</v>
      </c>
      <c r="E22618" s="7" t="n">
        <v>7</v>
      </c>
      <c r="F22618" s="7" t="n">
        <v>3</v>
      </c>
      <c r="G22618" s="7" t="n">
        <v>1</v>
      </c>
    </row>
    <row r="22619" spans="1:7">
      <c r="A22619" t="s">
        <v>4</v>
      </c>
      <c r="B22619" s="4" t="s">
        <v>5</v>
      </c>
      <c r="C22619" s="4" t="s">
        <v>13</v>
      </c>
      <c r="D22619" s="4" t="s">
        <v>10</v>
      </c>
      <c r="E22619" s="4" t="s">
        <v>13</v>
      </c>
      <c r="F22619" s="4" t="s">
        <v>13</v>
      </c>
      <c r="G22619" s="4" t="s">
        <v>13</v>
      </c>
    </row>
    <row r="22620" spans="1:7">
      <c r="A22620" t="n">
        <v>139994</v>
      </c>
      <c r="B22620" s="22" t="n">
        <v>102</v>
      </c>
      <c r="C22620" s="7" t="n">
        <v>6</v>
      </c>
      <c r="D22620" s="7" t="n">
        <v>17</v>
      </c>
      <c r="E22620" s="7" t="n">
        <v>7</v>
      </c>
      <c r="F22620" s="7" t="n">
        <v>3</v>
      </c>
      <c r="G22620" s="7" t="n">
        <v>1</v>
      </c>
    </row>
    <row r="22621" spans="1:7">
      <c r="A22621" t="s">
        <v>4</v>
      </c>
      <c r="B22621" s="4" t="s">
        <v>5</v>
      </c>
      <c r="C22621" s="4" t="s">
        <v>13</v>
      </c>
      <c r="D22621" s="4" t="s">
        <v>10</v>
      </c>
      <c r="E22621" s="4" t="s">
        <v>13</v>
      </c>
      <c r="F22621" s="4" t="s">
        <v>13</v>
      </c>
      <c r="G22621" s="4" t="s">
        <v>13</v>
      </c>
    </row>
    <row r="22622" spans="1:7">
      <c r="A22622" t="n">
        <v>140001</v>
      </c>
      <c r="B22622" s="22" t="n">
        <v>102</v>
      </c>
      <c r="C22622" s="7" t="n">
        <v>6</v>
      </c>
      <c r="D22622" s="7" t="n">
        <v>18</v>
      </c>
      <c r="E22622" s="7" t="n">
        <v>7</v>
      </c>
      <c r="F22622" s="7" t="n">
        <v>3</v>
      </c>
      <c r="G22622" s="7" t="n">
        <v>1</v>
      </c>
    </row>
    <row r="22623" spans="1:7">
      <c r="A22623" t="s">
        <v>4</v>
      </c>
      <c r="B22623" s="4" t="s">
        <v>5</v>
      </c>
      <c r="C22623" s="4" t="s">
        <v>13</v>
      </c>
      <c r="D22623" s="4" t="s">
        <v>10</v>
      </c>
      <c r="E22623" s="4" t="s">
        <v>13</v>
      </c>
      <c r="F22623" s="4" t="s">
        <v>13</v>
      </c>
      <c r="G22623" s="4" t="s">
        <v>13</v>
      </c>
    </row>
    <row r="22624" spans="1:7">
      <c r="A22624" t="n">
        <v>140008</v>
      </c>
      <c r="B22624" s="22" t="n">
        <v>102</v>
      </c>
      <c r="C22624" s="7" t="n">
        <v>6</v>
      </c>
      <c r="D22624" s="7" t="n">
        <v>0</v>
      </c>
      <c r="E22624" s="7" t="n">
        <v>8</v>
      </c>
      <c r="F22624" s="7" t="n">
        <v>3</v>
      </c>
      <c r="G22624" s="7" t="n">
        <v>1</v>
      </c>
    </row>
    <row r="22625" spans="1:7">
      <c r="A22625" t="s">
        <v>4</v>
      </c>
      <c r="B22625" s="4" t="s">
        <v>5</v>
      </c>
      <c r="C22625" s="4" t="s">
        <v>13</v>
      </c>
      <c r="D22625" s="4" t="s">
        <v>10</v>
      </c>
      <c r="E22625" s="4" t="s">
        <v>13</v>
      </c>
      <c r="F22625" s="4" t="s">
        <v>13</v>
      </c>
      <c r="G22625" s="4" t="s">
        <v>13</v>
      </c>
    </row>
    <row r="22626" spans="1:7">
      <c r="A22626" t="n">
        <v>140015</v>
      </c>
      <c r="B22626" s="22" t="n">
        <v>102</v>
      </c>
      <c r="C22626" s="7" t="n">
        <v>6</v>
      </c>
      <c r="D22626" s="7" t="n">
        <v>1</v>
      </c>
      <c r="E22626" s="7" t="n">
        <v>8</v>
      </c>
      <c r="F22626" s="7" t="n">
        <v>3</v>
      </c>
      <c r="G22626" s="7" t="n">
        <v>1</v>
      </c>
    </row>
    <row r="22627" spans="1:7">
      <c r="A22627" t="s">
        <v>4</v>
      </c>
      <c r="B22627" s="4" t="s">
        <v>5</v>
      </c>
      <c r="C22627" s="4" t="s">
        <v>13</v>
      </c>
      <c r="D22627" s="4" t="s">
        <v>10</v>
      </c>
      <c r="E22627" s="4" t="s">
        <v>13</v>
      </c>
      <c r="F22627" s="4" t="s">
        <v>13</v>
      </c>
      <c r="G22627" s="4" t="s">
        <v>13</v>
      </c>
    </row>
    <row r="22628" spans="1:7">
      <c r="A22628" t="n">
        <v>140022</v>
      </c>
      <c r="B22628" s="22" t="n">
        <v>102</v>
      </c>
      <c r="C22628" s="7" t="n">
        <v>6</v>
      </c>
      <c r="D22628" s="7" t="n">
        <v>2</v>
      </c>
      <c r="E22628" s="7" t="n">
        <v>8</v>
      </c>
      <c r="F22628" s="7" t="n">
        <v>3</v>
      </c>
      <c r="G22628" s="7" t="n">
        <v>1</v>
      </c>
    </row>
    <row r="22629" spans="1:7">
      <c r="A22629" t="s">
        <v>4</v>
      </c>
      <c r="B22629" s="4" t="s">
        <v>5</v>
      </c>
      <c r="C22629" s="4" t="s">
        <v>13</v>
      </c>
      <c r="D22629" s="4" t="s">
        <v>10</v>
      </c>
      <c r="E22629" s="4" t="s">
        <v>13</v>
      </c>
      <c r="F22629" s="4" t="s">
        <v>13</v>
      </c>
      <c r="G22629" s="4" t="s">
        <v>13</v>
      </c>
    </row>
    <row r="22630" spans="1:7">
      <c r="A22630" t="n">
        <v>140029</v>
      </c>
      <c r="B22630" s="22" t="n">
        <v>102</v>
      </c>
      <c r="C22630" s="7" t="n">
        <v>6</v>
      </c>
      <c r="D22630" s="7" t="n">
        <v>3</v>
      </c>
      <c r="E22630" s="7" t="n">
        <v>8</v>
      </c>
      <c r="F22630" s="7" t="n">
        <v>3</v>
      </c>
      <c r="G22630" s="7" t="n">
        <v>1</v>
      </c>
    </row>
    <row r="22631" spans="1:7">
      <c r="A22631" t="s">
        <v>4</v>
      </c>
      <c r="B22631" s="4" t="s">
        <v>5</v>
      </c>
      <c r="C22631" s="4" t="s">
        <v>13</v>
      </c>
      <c r="D22631" s="4" t="s">
        <v>10</v>
      </c>
      <c r="E22631" s="4" t="s">
        <v>13</v>
      </c>
      <c r="F22631" s="4" t="s">
        <v>13</v>
      </c>
      <c r="G22631" s="4" t="s">
        <v>13</v>
      </c>
    </row>
    <row r="22632" spans="1:7">
      <c r="A22632" t="n">
        <v>140036</v>
      </c>
      <c r="B22632" s="22" t="n">
        <v>102</v>
      </c>
      <c r="C22632" s="7" t="n">
        <v>6</v>
      </c>
      <c r="D22632" s="7" t="n">
        <v>4</v>
      </c>
      <c r="E22632" s="7" t="n">
        <v>8</v>
      </c>
      <c r="F22632" s="7" t="n">
        <v>3</v>
      </c>
      <c r="G22632" s="7" t="n">
        <v>1</v>
      </c>
    </row>
    <row r="22633" spans="1:7">
      <c r="A22633" t="s">
        <v>4</v>
      </c>
      <c r="B22633" s="4" t="s">
        <v>5</v>
      </c>
      <c r="C22633" s="4" t="s">
        <v>13</v>
      </c>
      <c r="D22633" s="4" t="s">
        <v>10</v>
      </c>
      <c r="E22633" s="4" t="s">
        <v>13</v>
      </c>
      <c r="F22633" s="4" t="s">
        <v>13</v>
      </c>
      <c r="G22633" s="4" t="s">
        <v>13</v>
      </c>
    </row>
    <row r="22634" spans="1:7">
      <c r="A22634" t="n">
        <v>140043</v>
      </c>
      <c r="B22634" s="22" t="n">
        <v>102</v>
      </c>
      <c r="C22634" s="7" t="n">
        <v>6</v>
      </c>
      <c r="D22634" s="7" t="n">
        <v>5</v>
      </c>
      <c r="E22634" s="7" t="n">
        <v>8</v>
      </c>
      <c r="F22634" s="7" t="n">
        <v>3</v>
      </c>
      <c r="G22634" s="7" t="n">
        <v>1</v>
      </c>
    </row>
    <row r="22635" spans="1:7">
      <c r="A22635" t="s">
        <v>4</v>
      </c>
      <c r="B22635" s="4" t="s">
        <v>5</v>
      </c>
      <c r="C22635" s="4" t="s">
        <v>13</v>
      </c>
      <c r="D22635" s="4" t="s">
        <v>10</v>
      </c>
      <c r="E22635" s="4" t="s">
        <v>13</v>
      </c>
      <c r="F22635" s="4" t="s">
        <v>13</v>
      </c>
      <c r="G22635" s="4" t="s">
        <v>13</v>
      </c>
    </row>
    <row r="22636" spans="1:7">
      <c r="A22636" t="n">
        <v>140050</v>
      </c>
      <c r="B22636" s="22" t="n">
        <v>102</v>
      </c>
      <c r="C22636" s="7" t="n">
        <v>6</v>
      </c>
      <c r="D22636" s="7" t="n">
        <v>6</v>
      </c>
      <c r="E22636" s="7" t="n">
        <v>8</v>
      </c>
      <c r="F22636" s="7" t="n">
        <v>3</v>
      </c>
      <c r="G22636" s="7" t="n">
        <v>1</v>
      </c>
    </row>
    <row r="22637" spans="1:7">
      <c r="A22637" t="s">
        <v>4</v>
      </c>
      <c r="B22637" s="4" t="s">
        <v>5</v>
      </c>
      <c r="C22637" s="4" t="s">
        <v>13</v>
      </c>
      <c r="D22637" s="4" t="s">
        <v>10</v>
      </c>
      <c r="E22637" s="4" t="s">
        <v>13</v>
      </c>
      <c r="F22637" s="4" t="s">
        <v>13</v>
      </c>
      <c r="G22637" s="4" t="s">
        <v>13</v>
      </c>
    </row>
    <row r="22638" spans="1:7">
      <c r="A22638" t="n">
        <v>140057</v>
      </c>
      <c r="B22638" s="22" t="n">
        <v>102</v>
      </c>
      <c r="C22638" s="7" t="n">
        <v>6</v>
      </c>
      <c r="D22638" s="7" t="n">
        <v>7</v>
      </c>
      <c r="E22638" s="7" t="n">
        <v>8</v>
      </c>
      <c r="F22638" s="7" t="n">
        <v>3</v>
      </c>
      <c r="G22638" s="7" t="n">
        <v>1</v>
      </c>
    </row>
    <row r="22639" spans="1:7">
      <c r="A22639" t="s">
        <v>4</v>
      </c>
      <c r="B22639" s="4" t="s">
        <v>5</v>
      </c>
      <c r="C22639" s="4" t="s">
        <v>13</v>
      </c>
      <c r="D22639" s="4" t="s">
        <v>10</v>
      </c>
      <c r="E22639" s="4" t="s">
        <v>13</v>
      </c>
      <c r="F22639" s="4" t="s">
        <v>13</v>
      </c>
      <c r="G22639" s="4" t="s">
        <v>13</v>
      </c>
    </row>
    <row r="22640" spans="1:7">
      <c r="A22640" t="n">
        <v>140064</v>
      </c>
      <c r="B22640" s="22" t="n">
        <v>102</v>
      </c>
      <c r="C22640" s="7" t="n">
        <v>6</v>
      </c>
      <c r="D22640" s="7" t="n">
        <v>8</v>
      </c>
      <c r="E22640" s="7" t="n">
        <v>8</v>
      </c>
      <c r="F22640" s="7" t="n">
        <v>3</v>
      </c>
      <c r="G22640" s="7" t="n">
        <v>1</v>
      </c>
    </row>
    <row r="22641" spans="1:7">
      <c r="A22641" t="s">
        <v>4</v>
      </c>
      <c r="B22641" s="4" t="s">
        <v>5</v>
      </c>
      <c r="C22641" s="4" t="s">
        <v>13</v>
      </c>
      <c r="D22641" s="4" t="s">
        <v>10</v>
      </c>
      <c r="E22641" s="4" t="s">
        <v>13</v>
      </c>
      <c r="F22641" s="4" t="s">
        <v>13</v>
      </c>
      <c r="G22641" s="4" t="s">
        <v>13</v>
      </c>
    </row>
    <row r="22642" spans="1:7">
      <c r="A22642" t="n">
        <v>140071</v>
      </c>
      <c r="B22642" s="22" t="n">
        <v>102</v>
      </c>
      <c r="C22642" s="7" t="n">
        <v>6</v>
      </c>
      <c r="D22642" s="7" t="n">
        <v>9</v>
      </c>
      <c r="E22642" s="7" t="n">
        <v>8</v>
      </c>
      <c r="F22642" s="7" t="n">
        <v>3</v>
      </c>
      <c r="G22642" s="7" t="n">
        <v>1</v>
      </c>
    </row>
    <row r="22643" spans="1:7">
      <c r="A22643" t="s">
        <v>4</v>
      </c>
      <c r="B22643" s="4" t="s">
        <v>5</v>
      </c>
      <c r="C22643" s="4" t="s">
        <v>13</v>
      </c>
      <c r="D22643" s="4" t="s">
        <v>10</v>
      </c>
      <c r="E22643" s="4" t="s">
        <v>13</v>
      </c>
      <c r="F22643" s="4" t="s">
        <v>13</v>
      </c>
      <c r="G22643" s="4" t="s">
        <v>13</v>
      </c>
    </row>
    <row r="22644" spans="1:7">
      <c r="A22644" t="n">
        <v>140078</v>
      </c>
      <c r="B22644" s="22" t="n">
        <v>102</v>
      </c>
      <c r="C22644" s="7" t="n">
        <v>6</v>
      </c>
      <c r="D22644" s="7" t="n">
        <v>11</v>
      </c>
      <c r="E22644" s="7" t="n">
        <v>8</v>
      </c>
      <c r="F22644" s="7" t="n">
        <v>3</v>
      </c>
      <c r="G22644" s="7" t="n">
        <v>1</v>
      </c>
    </row>
    <row r="22645" spans="1:7">
      <c r="A22645" t="s">
        <v>4</v>
      </c>
      <c r="B22645" s="4" t="s">
        <v>5</v>
      </c>
      <c r="C22645" s="4" t="s">
        <v>13</v>
      </c>
      <c r="D22645" s="4" t="s">
        <v>10</v>
      </c>
      <c r="E22645" s="4" t="s">
        <v>13</v>
      </c>
      <c r="F22645" s="4" t="s">
        <v>13</v>
      </c>
      <c r="G22645" s="4" t="s">
        <v>13</v>
      </c>
    </row>
    <row r="22646" spans="1:7">
      <c r="A22646" t="n">
        <v>140085</v>
      </c>
      <c r="B22646" s="22" t="n">
        <v>102</v>
      </c>
      <c r="C22646" s="7" t="n">
        <v>6</v>
      </c>
      <c r="D22646" s="7" t="n">
        <v>12</v>
      </c>
      <c r="E22646" s="7" t="n">
        <v>8</v>
      </c>
      <c r="F22646" s="7" t="n">
        <v>3</v>
      </c>
      <c r="G22646" s="7" t="n">
        <v>1</v>
      </c>
    </row>
    <row r="22647" spans="1:7">
      <c r="A22647" t="s">
        <v>4</v>
      </c>
      <c r="B22647" s="4" t="s">
        <v>5</v>
      </c>
      <c r="C22647" s="4" t="s">
        <v>13</v>
      </c>
      <c r="D22647" s="4" t="s">
        <v>10</v>
      </c>
      <c r="E22647" s="4" t="s">
        <v>13</v>
      </c>
      <c r="F22647" s="4" t="s">
        <v>13</v>
      </c>
      <c r="G22647" s="4" t="s">
        <v>13</v>
      </c>
    </row>
    <row r="22648" spans="1:7">
      <c r="A22648" t="n">
        <v>140092</v>
      </c>
      <c r="B22648" s="22" t="n">
        <v>102</v>
      </c>
      <c r="C22648" s="7" t="n">
        <v>6</v>
      </c>
      <c r="D22648" s="7" t="n">
        <v>13</v>
      </c>
      <c r="E22648" s="7" t="n">
        <v>8</v>
      </c>
      <c r="F22648" s="7" t="n">
        <v>3</v>
      </c>
      <c r="G22648" s="7" t="n">
        <v>1</v>
      </c>
    </row>
    <row r="22649" spans="1:7">
      <c r="A22649" t="s">
        <v>4</v>
      </c>
      <c r="B22649" s="4" t="s">
        <v>5</v>
      </c>
      <c r="C22649" s="4" t="s">
        <v>13</v>
      </c>
      <c r="D22649" s="4" t="s">
        <v>10</v>
      </c>
      <c r="E22649" s="4" t="s">
        <v>13</v>
      </c>
      <c r="F22649" s="4" t="s">
        <v>13</v>
      </c>
      <c r="G22649" s="4" t="s">
        <v>13</v>
      </c>
    </row>
    <row r="22650" spans="1:7">
      <c r="A22650" t="n">
        <v>140099</v>
      </c>
      <c r="B22650" s="22" t="n">
        <v>102</v>
      </c>
      <c r="C22650" s="7" t="n">
        <v>6</v>
      </c>
      <c r="D22650" s="7" t="n">
        <v>14</v>
      </c>
      <c r="E22650" s="7" t="n">
        <v>8</v>
      </c>
      <c r="F22650" s="7" t="n">
        <v>3</v>
      </c>
      <c r="G22650" s="7" t="n">
        <v>1</v>
      </c>
    </row>
    <row r="22651" spans="1:7">
      <c r="A22651" t="s">
        <v>4</v>
      </c>
      <c r="B22651" s="4" t="s">
        <v>5</v>
      </c>
      <c r="C22651" s="4" t="s">
        <v>13</v>
      </c>
      <c r="D22651" s="4" t="s">
        <v>10</v>
      </c>
      <c r="E22651" s="4" t="s">
        <v>13</v>
      </c>
      <c r="F22651" s="4" t="s">
        <v>13</v>
      </c>
      <c r="G22651" s="4" t="s">
        <v>13</v>
      </c>
    </row>
    <row r="22652" spans="1:7">
      <c r="A22652" t="n">
        <v>140106</v>
      </c>
      <c r="B22652" s="22" t="n">
        <v>102</v>
      </c>
      <c r="C22652" s="7" t="n">
        <v>6</v>
      </c>
      <c r="D22652" s="7" t="n">
        <v>15</v>
      </c>
      <c r="E22652" s="7" t="n">
        <v>8</v>
      </c>
      <c r="F22652" s="7" t="n">
        <v>3</v>
      </c>
      <c r="G22652" s="7" t="n">
        <v>1</v>
      </c>
    </row>
    <row r="22653" spans="1:7">
      <c r="A22653" t="s">
        <v>4</v>
      </c>
      <c r="B22653" s="4" t="s">
        <v>5</v>
      </c>
      <c r="C22653" s="4" t="s">
        <v>13</v>
      </c>
      <c r="D22653" s="4" t="s">
        <v>10</v>
      </c>
      <c r="E22653" s="4" t="s">
        <v>13</v>
      </c>
      <c r="F22653" s="4" t="s">
        <v>13</v>
      </c>
      <c r="G22653" s="4" t="s">
        <v>13</v>
      </c>
    </row>
    <row r="22654" spans="1:7">
      <c r="A22654" t="n">
        <v>140113</v>
      </c>
      <c r="B22654" s="22" t="n">
        <v>102</v>
      </c>
      <c r="C22654" s="7" t="n">
        <v>6</v>
      </c>
      <c r="D22654" s="7" t="n">
        <v>16</v>
      </c>
      <c r="E22654" s="7" t="n">
        <v>8</v>
      </c>
      <c r="F22654" s="7" t="n">
        <v>3</v>
      </c>
      <c r="G22654" s="7" t="n">
        <v>1</v>
      </c>
    </row>
    <row r="22655" spans="1:7">
      <c r="A22655" t="s">
        <v>4</v>
      </c>
      <c r="B22655" s="4" t="s">
        <v>5</v>
      </c>
      <c r="C22655" s="4" t="s">
        <v>13</v>
      </c>
      <c r="D22655" s="4" t="s">
        <v>10</v>
      </c>
      <c r="E22655" s="4" t="s">
        <v>13</v>
      </c>
      <c r="F22655" s="4" t="s">
        <v>13</v>
      </c>
      <c r="G22655" s="4" t="s">
        <v>13</v>
      </c>
    </row>
    <row r="22656" spans="1:7">
      <c r="A22656" t="n">
        <v>140120</v>
      </c>
      <c r="B22656" s="22" t="n">
        <v>102</v>
      </c>
      <c r="C22656" s="7" t="n">
        <v>6</v>
      </c>
      <c r="D22656" s="7" t="n">
        <v>17</v>
      </c>
      <c r="E22656" s="7" t="n">
        <v>8</v>
      </c>
      <c r="F22656" s="7" t="n">
        <v>3</v>
      </c>
      <c r="G22656" s="7" t="n">
        <v>1</v>
      </c>
    </row>
    <row r="22657" spans="1:7">
      <c r="A22657" t="s">
        <v>4</v>
      </c>
      <c r="B22657" s="4" t="s">
        <v>5</v>
      </c>
      <c r="C22657" s="4" t="s">
        <v>13</v>
      </c>
      <c r="D22657" s="4" t="s">
        <v>10</v>
      </c>
      <c r="E22657" s="4" t="s">
        <v>13</v>
      </c>
      <c r="F22657" s="4" t="s">
        <v>13</v>
      </c>
      <c r="G22657" s="4" t="s">
        <v>13</v>
      </c>
    </row>
    <row r="22658" spans="1:7">
      <c r="A22658" t="n">
        <v>140127</v>
      </c>
      <c r="B22658" s="22" t="n">
        <v>102</v>
      </c>
      <c r="C22658" s="7" t="n">
        <v>6</v>
      </c>
      <c r="D22658" s="7" t="n">
        <v>18</v>
      </c>
      <c r="E22658" s="7" t="n">
        <v>8</v>
      </c>
      <c r="F22658" s="7" t="n">
        <v>3</v>
      </c>
      <c r="G22658" s="7" t="n">
        <v>1</v>
      </c>
    </row>
    <row r="22659" spans="1:7">
      <c r="A22659" t="s">
        <v>4</v>
      </c>
      <c r="B22659" s="4" t="s">
        <v>5</v>
      </c>
      <c r="C22659" s="4" t="s">
        <v>13</v>
      </c>
      <c r="D22659" s="4" t="s">
        <v>10</v>
      </c>
      <c r="E22659" s="4" t="s">
        <v>10</v>
      </c>
      <c r="F22659" s="4" t="s">
        <v>13</v>
      </c>
      <c r="G22659" s="4" t="s">
        <v>13</v>
      </c>
    </row>
    <row r="22660" spans="1:7">
      <c r="A22660" t="n">
        <v>140134</v>
      </c>
      <c r="B22660" s="22" t="n">
        <v>102</v>
      </c>
      <c r="C22660" s="7" t="n">
        <v>3</v>
      </c>
      <c r="D22660" s="7" t="n">
        <v>0</v>
      </c>
      <c r="E22660" s="7" t="n">
        <v>3200</v>
      </c>
      <c r="F22660" s="7" t="n">
        <v>0</v>
      </c>
      <c r="G22660" s="7" t="n">
        <v>1</v>
      </c>
    </row>
    <row r="22661" spans="1:7">
      <c r="A22661" t="s">
        <v>4</v>
      </c>
      <c r="B22661" s="4" t="s">
        <v>5</v>
      </c>
      <c r="C22661" s="4" t="s">
        <v>13</v>
      </c>
      <c r="D22661" s="4" t="s">
        <v>10</v>
      </c>
      <c r="E22661" s="4" t="s">
        <v>10</v>
      </c>
      <c r="F22661" s="4" t="s">
        <v>13</v>
      </c>
      <c r="G22661" s="4" t="s">
        <v>13</v>
      </c>
    </row>
    <row r="22662" spans="1:7">
      <c r="A22662" t="n">
        <v>140142</v>
      </c>
      <c r="B22662" s="22" t="n">
        <v>102</v>
      </c>
      <c r="C22662" s="7" t="n">
        <v>3</v>
      </c>
      <c r="D22662" s="7" t="n">
        <v>1</v>
      </c>
      <c r="E22662" s="7" t="n">
        <v>3203</v>
      </c>
      <c r="F22662" s="7" t="n">
        <v>0</v>
      </c>
      <c r="G22662" s="7" t="n">
        <v>1</v>
      </c>
    </row>
    <row r="22663" spans="1:7">
      <c r="A22663" t="s">
        <v>4</v>
      </c>
      <c r="B22663" s="4" t="s">
        <v>5</v>
      </c>
      <c r="C22663" s="4" t="s">
        <v>13</v>
      </c>
      <c r="D22663" s="4" t="s">
        <v>10</v>
      </c>
      <c r="E22663" s="4" t="s">
        <v>10</v>
      </c>
      <c r="F22663" s="4" t="s">
        <v>13</v>
      </c>
      <c r="G22663" s="4" t="s">
        <v>13</v>
      </c>
    </row>
    <row r="22664" spans="1:7">
      <c r="A22664" t="n">
        <v>140150</v>
      </c>
      <c r="B22664" s="22" t="n">
        <v>102</v>
      </c>
      <c r="C22664" s="7" t="n">
        <v>3</v>
      </c>
      <c r="D22664" s="7" t="n">
        <v>2</v>
      </c>
      <c r="E22664" s="7" t="n">
        <v>3201</v>
      </c>
      <c r="F22664" s="7" t="n">
        <v>0</v>
      </c>
      <c r="G22664" s="7" t="n">
        <v>1</v>
      </c>
    </row>
    <row r="22665" spans="1:7">
      <c r="A22665" t="s">
        <v>4</v>
      </c>
      <c r="B22665" s="4" t="s">
        <v>5</v>
      </c>
      <c r="C22665" s="4" t="s">
        <v>13</v>
      </c>
      <c r="D22665" s="4" t="s">
        <v>10</v>
      </c>
      <c r="E22665" s="4" t="s">
        <v>10</v>
      </c>
      <c r="F22665" s="4" t="s">
        <v>13</v>
      </c>
      <c r="G22665" s="4" t="s">
        <v>13</v>
      </c>
    </row>
    <row r="22666" spans="1:7">
      <c r="A22666" t="n">
        <v>140158</v>
      </c>
      <c r="B22666" s="22" t="n">
        <v>102</v>
      </c>
      <c r="C22666" s="7" t="n">
        <v>3</v>
      </c>
      <c r="D22666" s="7" t="n">
        <v>3</v>
      </c>
      <c r="E22666" s="7" t="n">
        <v>3204</v>
      </c>
      <c r="F22666" s="7" t="n">
        <v>0</v>
      </c>
      <c r="G22666" s="7" t="n">
        <v>1</v>
      </c>
    </row>
    <row r="22667" spans="1:7">
      <c r="A22667" t="s">
        <v>4</v>
      </c>
      <c r="B22667" s="4" t="s">
        <v>5</v>
      </c>
      <c r="C22667" s="4" t="s">
        <v>13</v>
      </c>
      <c r="D22667" s="4" t="s">
        <v>10</v>
      </c>
      <c r="E22667" s="4" t="s">
        <v>10</v>
      </c>
      <c r="F22667" s="4" t="s">
        <v>13</v>
      </c>
      <c r="G22667" s="4" t="s">
        <v>13</v>
      </c>
    </row>
    <row r="22668" spans="1:7">
      <c r="A22668" t="n">
        <v>140166</v>
      </c>
      <c r="B22668" s="22" t="n">
        <v>102</v>
      </c>
      <c r="C22668" s="7" t="n">
        <v>3</v>
      </c>
      <c r="D22668" s="7" t="n">
        <v>4</v>
      </c>
      <c r="E22668" s="7" t="n">
        <v>3206</v>
      </c>
      <c r="F22668" s="7" t="n">
        <v>0</v>
      </c>
      <c r="G22668" s="7" t="n">
        <v>1</v>
      </c>
    </row>
    <row r="22669" spans="1:7">
      <c r="A22669" t="s">
        <v>4</v>
      </c>
      <c r="B22669" s="4" t="s">
        <v>5</v>
      </c>
      <c r="C22669" s="4" t="s">
        <v>13</v>
      </c>
      <c r="D22669" s="4" t="s">
        <v>10</v>
      </c>
      <c r="E22669" s="4" t="s">
        <v>10</v>
      </c>
      <c r="F22669" s="4" t="s">
        <v>13</v>
      </c>
      <c r="G22669" s="4" t="s">
        <v>13</v>
      </c>
    </row>
    <row r="22670" spans="1:7">
      <c r="A22670" t="n">
        <v>140174</v>
      </c>
      <c r="B22670" s="22" t="n">
        <v>102</v>
      </c>
      <c r="C22670" s="7" t="n">
        <v>3</v>
      </c>
      <c r="D22670" s="7" t="n">
        <v>5</v>
      </c>
      <c r="E22670" s="7" t="n">
        <v>3209</v>
      </c>
      <c r="F22670" s="7" t="n">
        <v>0</v>
      </c>
      <c r="G22670" s="7" t="n">
        <v>1</v>
      </c>
    </row>
    <row r="22671" spans="1:7">
      <c r="A22671" t="s">
        <v>4</v>
      </c>
      <c r="B22671" s="4" t="s">
        <v>5</v>
      </c>
      <c r="C22671" s="4" t="s">
        <v>13</v>
      </c>
      <c r="D22671" s="4" t="s">
        <v>10</v>
      </c>
      <c r="E22671" s="4" t="s">
        <v>10</v>
      </c>
      <c r="F22671" s="4" t="s">
        <v>13</v>
      </c>
      <c r="G22671" s="4" t="s">
        <v>13</v>
      </c>
    </row>
    <row r="22672" spans="1:7">
      <c r="A22672" t="n">
        <v>140182</v>
      </c>
      <c r="B22672" s="22" t="n">
        <v>102</v>
      </c>
      <c r="C22672" s="7" t="n">
        <v>3</v>
      </c>
      <c r="D22672" s="7" t="n">
        <v>6</v>
      </c>
      <c r="E22672" s="7" t="n">
        <v>3207</v>
      </c>
      <c r="F22672" s="7" t="n">
        <v>0</v>
      </c>
      <c r="G22672" s="7" t="n">
        <v>1</v>
      </c>
    </row>
    <row r="22673" spans="1:7">
      <c r="A22673" t="s">
        <v>4</v>
      </c>
      <c r="B22673" s="4" t="s">
        <v>5</v>
      </c>
      <c r="C22673" s="4" t="s">
        <v>13</v>
      </c>
      <c r="D22673" s="4" t="s">
        <v>10</v>
      </c>
      <c r="E22673" s="4" t="s">
        <v>10</v>
      </c>
      <c r="F22673" s="4" t="s">
        <v>13</v>
      </c>
      <c r="G22673" s="4" t="s">
        <v>13</v>
      </c>
    </row>
    <row r="22674" spans="1:7">
      <c r="A22674" t="n">
        <v>140190</v>
      </c>
      <c r="B22674" s="22" t="n">
        <v>102</v>
      </c>
      <c r="C22674" s="7" t="n">
        <v>3</v>
      </c>
      <c r="D22674" s="7" t="n">
        <v>7</v>
      </c>
      <c r="E22674" s="7" t="n">
        <v>3208</v>
      </c>
      <c r="F22674" s="7" t="n">
        <v>0</v>
      </c>
      <c r="G22674" s="7" t="n">
        <v>1</v>
      </c>
    </row>
    <row r="22675" spans="1:7">
      <c r="A22675" t="s">
        <v>4</v>
      </c>
      <c r="B22675" s="4" t="s">
        <v>5</v>
      </c>
      <c r="C22675" s="4" t="s">
        <v>13</v>
      </c>
      <c r="D22675" s="4" t="s">
        <v>10</v>
      </c>
      <c r="E22675" s="4" t="s">
        <v>10</v>
      </c>
      <c r="F22675" s="4" t="s">
        <v>13</v>
      </c>
      <c r="G22675" s="4" t="s">
        <v>13</v>
      </c>
    </row>
    <row r="22676" spans="1:7">
      <c r="A22676" t="n">
        <v>140198</v>
      </c>
      <c r="B22676" s="22" t="n">
        <v>102</v>
      </c>
      <c r="C22676" s="7" t="n">
        <v>3</v>
      </c>
      <c r="D22676" s="7" t="n">
        <v>8</v>
      </c>
      <c r="E22676" s="7" t="n">
        <v>3202</v>
      </c>
      <c r="F22676" s="7" t="n">
        <v>0</v>
      </c>
      <c r="G22676" s="7" t="n">
        <v>1</v>
      </c>
    </row>
    <row r="22677" spans="1:7">
      <c r="A22677" t="s">
        <v>4</v>
      </c>
      <c r="B22677" s="4" t="s">
        <v>5</v>
      </c>
      <c r="C22677" s="4" t="s">
        <v>13</v>
      </c>
      <c r="D22677" s="4" t="s">
        <v>10</v>
      </c>
      <c r="E22677" s="4" t="s">
        <v>10</v>
      </c>
      <c r="F22677" s="4" t="s">
        <v>13</v>
      </c>
      <c r="G22677" s="4" t="s">
        <v>13</v>
      </c>
    </row>
    <row r="22678" spans="1:7">
      <c r="A22678" t="n">
        <v>140206</v>
      </c>
      <c r="B22678" s="22" t="n">
        <v>102</v>
      </c>
      <c r="C22678" s="7" t="n">
        <v>3</v>
      </c>
      <c r="D22678" s="7" t="n">
        <v>9</v>
      </c>
      <c r="E22678" s="7" t="n">
        <v>3211</v>
      </c>
      <c r="F22678" s="7" t="n">
        <v>0</v>
      </c>
      <c r="G22678" s="7" t="n">
        <v>1</v>
      </c>
    </row>
    <row r="22679" spans="1:7">
      <c r="A22679" t="s">
        <v>4</v>
      </c>
      <c r="B22679" s="4" t="s">
        <v>5</v>
      </c>
      <c r="C22679" s="4" t="s">
        <v>13</v>
      </c>
      <c r="D22679" s="4" t="s">
        <v>10</v>
      </c>
      <c r="E22679" s="4" t="s">
        <v>10</v>
      </c>
      <c r="F22679" s="4" t="s">
        <v>13</v>
      </c>
      <c r="G22679" s="4" t="s">
        <v>13</v>
      </c>
    </row>
    <row r="22680" spans="1:7">
      <c r="A22680" t="n">
        <v>140214</v>
      </c>
      <c r="B22680" s="22" t="n">
        <v>102</v>
      </c>
      <c r="C22680" s="7" t="n">
        <v>3</v>
      </c>
      <c r="D22680" s="7" t="n">
        <v>11</v>
      </c>
      <c r="E22680" s="7" t="n">
        <v>3227</v>
      </c>
      <c r="F22680" s="7" t="n">
        <v>0</v>
      </c>
      <c r="G22680" s="7" t="n">
        <v>1</v>
      </c>
    </row>
    <row r="22681" spans="1:7">
      <c r="A22681" t="s">
        <v>4</v>
      </c>
      <c r="B22681" s="4" t="s">
        <v>5</v>
      </c>
      <c r="C22681" s="4" t="s">
        <v>13</v>
      </c>
      <c r="D22681" s="4" t="s">
        <v>10</v>
      </c>
      <c r="E22681" s="4" t="s">
        <v>10</v>
      </c>
      <c r="F22681" s="4" t="s">
        <v>13</v>
      </c>
      <c r="G22681" s="4" t="s">
        <v>13</v>
      </c>
    </row>
    <row r="22682" spans="1:7">
      <c r="A22682" t="n">
        <v>140222</v>
      </c>
      <c r="B22682" s="22" t="n">
        <v>102</v>
      </c>
      <c r="C22682" s="7" t="n">
        <v>3</v>
      </c>
      <c r="D22682" s="7" t="n">
        <v>12</v>
      </c>
      <c r="E22682" s="7" t="n">
        <v>3226</v>
      </c>
      <c r="F22682" s="7" t="n">
        <v>0</v>
      </c>
      <c r="G22682" s="7" t="n">
        <v>1</v>
      </c>
    </row>
    <row r="22683" spans="1:7">
      <c r="A22683" t="s">
        <v>4</v>
      </c>
      <c r="B22683" s="4" t="s">
        <v>5</v>
      </c>
      <c r="C22683" s="4" t="s">
        <v>13</v>
      </c>
      <c r="D22683" s="4" t="s">
        <v>10</v>
      </c>
      <c r="E22683" s="4" t="s">
        <v>10</v>
      </c>
      <c r="F22683" s="4" t="s">
        <v>13</v>
      </c>
      <c r="G22683" s="4" t="s">
        <v>13</v>
      </c>
    </row>
    <row r="22684" spans="1:7">
      <c r="A22684" t="n">
        <v>140230</v>
      </c>
      <c r="B22684" s="22" t="n">
        <v>102</v>
      </c>
      <c r="C22684" s="7" t="n">
        <v>3</v>
      </c>
      <c r="D22684" s="7" t="n">
        <v>13</v>
      </c>
      <c r="E22684" s="7" t="n">
        <v>3205</v>
      </c>
      <c r="F22684" s="7" t="n">
        <v>0</v>
      </c>
      <c r="G22684" s="7" t="n">
        <v>1</v>
      </c>
    </row>
    <row r="22685" spans="1:7">
      <c r="A22685" t="s">
        <v>4</v>
      </c>
      <c r="B22685" s="4" t="s">
        <v>5</v>
      </c>
      <c r="C22685" s="4" t="s">
        <v>13</v>
      </c>
      <c r="D22685" s="4" t="s">
        <v>10</v>
      </c>
      <c r="E22685" s="4" t="s">
        <v>10</v>
      </c>
      <c r="F22685" s="4" t="s">
        <v>13</v>
      </c>
      <c r="G22685" s="4" t="s">
        <v>13</v>
      </c>
    </row>
    <row r="22686" spans="1:7">
      <c r="A22686" t="n">
        <v>140238</v>
      </c>
      <c r="B22686" s="22" t="n">
        <v>102</v>
      </c>
      <c r="C22686" s="7" t="n">
        <v>3</v>
      </c>
      <c r="D22686" s="7" t="n">
        <v>14</v>
      </c>
      <c r="E22686" s="7" t="n">
        <v>3216</v>
      </c>
      <c r="F22686" s="7" t="n">
        <v>0</v>
      </c>
      <c r="G22686" s="7" t="n">
        <v>1</v>
      </c>
    </row>
    <row r="22687" spans="1:7">
      <c r="A22687" t="s">
        <v>4</v>
      </c>
      <c r="B22687" s="4" t="s">
        <v>5</v>
      </c>
      <c r="C22687" s="4" t="s">
        <v>13</v>
      </c>
      <c r="D22687" s="4" t="s">
        <v>10</v>
      </c>
      <c r="E22687" s="4" t="s">
        <v>10</v>
      </c>
      <c r="F22687" s="4" t="s">
        <v>13</v>
      </c>
      <c r="G22687" s="4" t="s">
        <v>13</v>
      </c>
    </row>
    <row r="22688" spans="1:7">
      <c r="A22688" t="n">
        <v>140246</v>
      </c>
      <c r="B22688" s="22" t="n">
        <v>102</v>
      </c>
      <c r="C22688" s="7" t="n">
        <v>3</v>
      </c>
      <c r="D22688" s="7" t="n">
        <v>15</v>
      </c>
      <c r="E22688" s="7" t="n">
        <v>3213</v>
      </c>
      <c r="F22688" s="7" t="n">
        <v>0</v>
      </c>
      <c r="G22688" s="7" t="n">
        <v>1</v>
      </c>
    </row>
    <row r="22689" spans="1:7">
      <c r="A22689" t="s">
        <v>4</v>
      </c>
      <c r="B22689" s="4" t="s">
        <v>5</v>
      </c>
      <c r="C22689" s="4" t="s">
        <v>13</v>
      </c>
      <c r="D22689" s="4" t="s">
        <v>10</v>
      </c>
      <c r="E22689" s="4" t="s">
        <v>10</v>
      </c>
      <c r="F22689" s="4" t="s">
        <v>13</v>
      </c>
      <c r="G22689" s="4" t="s">
        <v>13</v>
      </c>
    </row>
    <row r="22690" spans="1:7">
      <c r="A22690" t="n">
        <v>140254</v>
      </c>
      <c r="B22690" s="22" t="n">
        <v>102</v>
      </c>
      <c r="C22690" s="7" t="n">
        <v>3</v>
      </c>
      <c r="D22690" s="7" t="n">
        <v>16</v>
      </c>
      <c r="E22690" s="7" t="n">
        <v>3210</v>
      </c>
      <c r="F22690" s="7" t="n">
        <v>0</v>
      </c>
      <c r="G22690" s="7" t="n">
        <v>1</v>
      </c>
    </row>
    <row r="22691" spans="1:7">
      <c r="A22691" t="s">
        <v>4</v>
      </c>
      <c r="B22691" s="4" t="s">
        <v>5</v>
      </c>
      <c r="C22691" s="4" t="s">
        <v>13</v>
      </c>
      <c r="D22691" s="4" t="s">
        <v>10</v>
      </c>
      <c r="E22691" s="4" t="s">
        <v>10</v>
      </c>
      <c r="F22691" s="4" t="s">
        <v>13</v>
      </c>
      <c r="G22691" s="4" t="s">
        <v>13</v>
      </c>
    </row>
    <row r="22692" spans="1:7">
      <c r="A22692" t="n">
        <v>140262</v>
      </c>
      <c r="B22692" s="22" t="n">
        <v>102</v>
      </c>
      <c r="C22692" s="7" t="n">
        <v>3</v>
      </c>
      <c r="D22692" s="7" t="n">
        <v>17</v>
      </c>
      <c r="E22692" s="7" t="n">
        <v>3212</v>
      </c>
      <c r="F22692" s="7" t="n">
        <v>0</v>
      </c>
      <c r="G22692" s="7" t="n">
        <v>1</v>
      </c>
    </row>
    <row r="22693" spans="1:7">
      <c r="A22693" t="s">
        <v>4</v>
      </c>
      <c r="B22693" s="4" t="s">
        <v>5</v>
      </c>
      <c r="C22693" s="4" t="s">
        <v>13</v>
      </c>
      <c r="D22693" s="4" t="s">
        <v>10</v>
      </c>
      <c r="E22693" s="4" t="s">
        <v>10</v>
      </c>
      <c r="F22693" s="4" t="s">
        <v>13</v>
      </c>
      <c r="G22693" s="4" t="s">
        <v>13</v>
      </c>
    </row>
    <row r="22694" spans="1:7">
      <c r="A22694" t="n">
        <v>140270</v>
      </c>
      <c r="B22694" s="22" t="n">
        <v>102</v>
      </c>
      <c r="C22694" s="7" t="n">
        <v>3</v>
      </c>
      <c r="D22694" s="7" t="n">
        <v>18</v>
      </c>
      <c r="E22694" s="7" t="n">
        <v>3218</v>
      </c>
      <c r="F22694" s="7" t="n">
        <v>0</v>
      </c>
      <c r="G22694" s="7" t="n">
        <v>1</v>
      </c>
    </row>
    <row r="22695" spans="1:7">
      <c r="A22695" t="s">
        <v>4</v>
      </c>
      <c r="B22695" s="4" t="s">
        <v>5</v>
      </c>
      <c r="C22695" s="4" t="s">
        <v>13</v>
      </c>
      <c r="D22695" s="4" t="s">
        <v>10</v>
      </c>
      <c r="E22695" s="4" t="s">
        <v>9</v>
      </c>
    </row>
    <row r="22696" spans="1:7">
      <c r="A22696" t="n">
        <v>140278</v>
      </c>
      <c r="B22696" s="23" t="n">
        <v>92</v>
      </c>
      <c r="C22696" s="7" t="n">
        <v>2</v>
      </c>
      <c r="D22696" s="7" t="n">
        <v>0</v>
      </c>
      <c r="E22696" s="7" t="n">
        <v>0</v>
      </c>
    </row>
    <row r="22697" spans="1:7">
      <c r="A22697" t="s">
        <v>4</v>
      </c>
      <c r="B22697" s="4" t="s">
        <v>5</v>
      </c>
      <c r="C22697" s="4" t="s">
        <v>13</v>
      </c>
      <c r="D22697" s="4" t="s">
        <v>10</v>
      </c>
      <c r="E22697" s="4" t="s">
        <v>9</v>
      </c>
    </row>
    <row r="22698" spans="1:7">
      <c r="A22698" t="n">
        <v>140286</v>
      </c>
      <c r="B22698" s="23" t="n">
        <v>92</v>
      </c>
      <c r="C22698" s="7" t="n">
        <v>2</v>
      </c>
      <c r="D22698" s="7" t="n">
        <v>1</v>
      </c>
      <c r="E22698" s="7" t="n">
        <v>0</v>
      </c>
    </row>
    <row r="22699" spans="1:7">
      <c r="A22699" t="s">
        <v>4</v>
      </c>
      <c r="B22699" s="4" t="s">
        <v>5</v>
      </c>
      <c r="C22699" s="4" t="s">
        <v>13</v>
      </c>
      <c r="D22699" s="4" t="s">
        <v>10</v>
      </c>
      <c r="E22699" s="4" t="s">
        <v>9</v>
      </c>
    </row>
    <row r="22700" spans="1:7">
      <c r="A22700" t="n">
        <v>140294</v>
      </c>
      <c r="B22700" s="23" t="n">
        <v>92</v>
      </c>
      <c r="C22700" s="7" t="n">
        <v>2</v>
      </c>
      <c r="D22700" s="7" t="n">
        <v>2</v>
      </c>
      <c r="E22700" s="7" t="n">
        <v>0</v>
      </c>
    </row>
    <row r="22701" spans="1:7">
      <c r="A22701" t="s">
        <v>4</v>
      </c>
      <c r="B22701" s="4" t="s">
        <v>5</v>
      </c>
      <c r="C22701" s="4" t="s">
        <v>13</v>
      </c>
      <c r="D22701" s="4" t="s">
        <v>10</v>
      </c>
      <c r="E22701" s="4" t="s">
        <v>9</v>
      </c>
    </row>
    <row r="22702" spans="1:7">
      <c r="A22702" t="n">
        <v>140302</v>
      </c>
      <c r="B22702" s="23" t="n">
        <v>92</v>
      </c>
      <c r="C22702" s="7" t="n">
        <v>2</v>
      </c>
      <c r="D22702" s="7" t="n">
        <v>3</v>
      </c>
      <c r="E22702" s="7" t="n">
        <v>0</v>
      </c>
    </row>
    <row r="22703" spans="1:7">
      <c r="A22703" t="s">
        <v>4</v>
      </c>
      <c r="B22703" s="4" t="s">
        <v>5</v>
      </c>
      <c r="C22703" s="4" t="s">
        <v>13</v>
      </c>
      <c r="D22703" s="4" t="s">
        <v>10</v>
      </c>
      <c r="E22703" s="4" t="s">
        <v>9</v>
      </c>
    </row>
    <row r="22704" spans="1:7">
      <c r="A22704" t="n">
        <v>140310</v>
      </c>
      <c r="B22704" s="23" t="n">
        <v>92</v>
      </c>
      <c r="C22704" s="7" t="n">
        <v>2</v>
      </c>
      <c r="D22704" s="7" t="n">
        <v>4</v>
      </c>
      <c r="E22704" s="7" t="n">
        <v>0</v>
      </c>
    </row>
    <row r="22705" spans="1:7">
      <c r="A22705" t="s">
        <v>4</v>
      </c>
      <c r="B22705" s="4" t="s">
        <v>5</v>
      </c>
      <c r="C22705" s="4" t="s">
        <v>13</v>
      </c>
      <c r="D22705" s="4" t="s">
        <v>10</v>
      </c>
      <c r="E22705" s="4" t="s">
        <v>9</v>
      </c>
    </row>
    <row r="22706" spans="1:7">
      <c r="A22706" t="n">
        <v>140318</v>
      </c>
      <c r="B22706" s="23" t="n">
        <v>92</v>
      </c>
      <c r="C22706" s="7" t="n">
        <v>2</v>
      </c>
      <c r="D22706" s="7" t="n">
        <v>5</v>
      </c>
      <c r="E22706" s="7" t="n">
        <v>0</v>
      </c>
    </row>
    <row r="22707" spans="1:7">
      <c r="A22707" t="s">
        <v>4</v>
      </c>
      <c r="B22707" s="4" t="s">
        <v>5</v>
      </c>
      <c r="C22707" s="4" t="s">
        <v>13</v>
      </c>
      <c r="D22707" s="4" t="s">
        <v>10</v>
      </c>
      <c r="E22707" s="4" t="s">
        <v>9</v>
      </c>
    </row>
    <row r="22708" spans="1:7">
      <c r="A22708" t="n">
        <v>140326</v>
      </c>
      <c r="B22708" s="23" t="n">
        <v>92</v>
      </c>
      <c r="C22708" s="7" t="n">
        <v>2</v>
      </c>
      <c r="D22708" s="7" t="n">
        <v>6</v>
      </c>
      <c r="E22708" s="7" t="n">
        <v>0</v>
      </c>
    </row>
    <row r="22709" spans="1:7">
      <c r="A22709" t="s">
        <v>4</v>
      </c>
      <c r="B22709" s="4" t="s">
        <v>5</v>
      </c>
      <c r="C22709" s="4" t="s">
        <v>13</v>
      </c>
      <c r="D22709" s="4" t="s">
        <v>10</v>
      </c>
      <c r="E22709" s="4" t="s">
        <v>9</v>
      </c>
    </row>
    <row r="22710" spans="1:7">
      <c r="A22710" t="n">
        <v>140334</v>
      </c>
      <c r="B22710" s="23" t="n">
        <v>92</v>
      </c>
      <c r="C22710" s="7" t="n">
        <v>2</v>
      </c>
      <c r="D22710" s="7" t="n">
        <v>7</v>
      </c>
      <c r="E22710" s="7" t="n">
        <v>0</v>
      </c>
    </row>
    <row r="22711" spans="1:7">
      <c r="A22711" t="s">
        <v>4</v>
      </c>
      <c r="B22711" s="4" t="s">
        <v>5</v>
      </c>
      <c r="C22711" s="4" t="s">
        <v>13</v>
      </c>
      <c r="D22711" s="4" t="s">
        <v>10</v>
      </c>
      <c r="E22711" s="4" t="s">
        <v>9</v>
      </c>
    </row>
    <row r="22712" spans="1:7">
      <c r="A22712" t="n">
        <v>140342</v>
      </c>
      <c r="B22712" s="23" t="n">
        <v>92</v>
      </c>
      <c r="C22712" s="7" t="n">
        <v>2</v>
      </c>
      <c r="D22712" s="7" t="n">
        <v>8</v>
      </c>
      <c r="E22712" s="7" t="n">
        <v>0</v>
      </c>
    </row>
    <row r="22713" spans="1:7">
      <c r="A22713" t="s">
        <v>4</v>
      </c>
      <c r="B22713" s="4" t="s">
        <v>5</v>
      </c>
      <c r="C22713" s="4" t="s">
        <v>13</v>
      </c>
      <c r="D22713" s="4" t="s">
        <v>10</v>
      </c>
      <c r="E22713" s="4" t="s">
        <v>9</v>
      </c>
    </row>
    <row r="22714" spans="1:7">
      <c r="A22714" t="n">
        <v>140350</v>
      </c>
      <c r="B22714" s="23" t="n">
        <v>92</v>
      </c>
      <c r="C22714" s="7" t="n">
        <v>2</v>
      </c>
      <c r="D22714" s="7" t="n">
        <v>9</v>
      </c>
      <c r="E22714" s="7" t="n">
        <v>0</v>
      </c>
    </row>
    <row r="22715" spans="1:7">
      <c r="A22715" t="s">
        <v>4</v>
      </c>
      <c r="B22715" s="4" t="s">
        <v>5</v>
      </c>
      <c r="C22715" s="4" t="s">
        <v>13</v>
      </c>
      <c r="D22715" s="4" t="s">
        <v>10</v>
      </c>
      <c r="E22715" s="4" t="s">
        <v>9</v>
      </c>
    </row>
    <row r="22716" spans="1:7">
      <c r="A22716" t="n">
        <v>140358</v>
      </c>
      <c r="B22716" s="23" t="n">
        <v>92</v>
      </c>
      <c r="C22716" s="7" t="n">
        <v>2</v>
      </c>
      <c r="D22716" s="7" t="n">
        <v>23</v>
      </c>
      <c r="E22716" s="7" t="n">
        <v>0</v>
      </c>
    </row>
    <row r="22717" spans="1:7">
      <c r="A22717" t="s">
        <v>4</v>
      </c>
      <c r="B22717" s="4" t="s">
        <v>5</v>
      </c>
      <c r="C22717" s="4" t="s">
        <v>13</v>
      </c>
      <c r="D22717" s="4" t="s">
        <v>10</v>
      </c>
      <c r="E22717" s="4" t="s">
        <v>9</v>
      </c>
    </row>
    <row r="22718" spans="1:7">
      <c r="A22718" t="n">
        <v>140366</v>
      </c>
      <c r="B22718" s="23" t="n">
        <v>92</v>
      </c>
      <c r="C22718" s="7" t="n">
        <v>2</v>
      </c>
      <c r="D22718" s="7" t="n">
        <v>11</v>
      </c>
      <c r="E22718" s="7" t="n">
        <v>0</v>
      </c>
    </row>
    <row r="22719" spans="1:7">
      <c r="A22719" t="s">
        <v>4</v>
      </c>
      <c r="B22719" s="4" t="s">
        <v>5</v>
      </c>
      <c r="C22719" s="4" t="s">
        <v>13</v>
      </c>
      <c r="D22719" s="4" t="s">
        <v>10</v>
      </c>
      <c r="E22719" s="4" t="s">
        <v>9</v>
      </c>
    </row>
    <row r="22720" spans="1:7">
      <c r="A22720" t="n">
        <v>140374</v>
      </c>
      <c r="B22720" s="23" t="n">
        <v>92</v>
      </c>
      <c r="C22720" s="7" t="n">
        <v>2</v>
      </c>
      <c r="D22720" s="7" t="n">
        <v>12</v>
      </c>
      <c r="E22720" s="7" t="n">
        <v>0</v>
      </c>
    </row>
    <row r="22721" spans="1:5">
      <c r="A22721" t="s">
        <v>4</v>
      </c>
      <c r="B22721" s="4" t="s">
        <v>5</v>
      </c>
      <c r="C22721" s="4" t="s">
        <v>13</v>
      </c>
      <c r="D22721" s="4" t="s">
        <v>10</v>
      </c>
      <c r="E22721" s="4" t="s">
        <v>9</v>
      </c>
    </row>
    <row r="22722" spans="1:5">
      <c r="A22722" t="n">
        <v>140382</v>
      </c>
      <c r="B22722" s="23" t="n">
        <v>92</v>
      </c>
      <c r="C22722" s="7" t="n">
        <v>2</v>
      </c>
      <c r="D22722" s="7" t="n">
        <v>13</v>
      </c>
      <c r="E22722" s="7" t="n">
        <v>0</v>
      </c>
    </row>
    <row r="22723" spans="1:5">
      <c r="A22723" t="s">
        <v>4</v>
      </c>
      <c r="B22723" s="4" t="s">
        <v>5</v>
      </c>
      <c r="C22723" s="4" t="s">
        <v>13</v>
      </c>
      <c r="D22723" s="4" t="s">
        <v>10</v>
      </c>
      <c r="E22723" s="4" t="s">
        <v>9</v>
      </c>
    </row>
    <row r="22724" spans="1:5">
      <c r="A22724" t="n">
        <v>140390</v>
      </c>
      <c r="B22724" s="23" t="n">
        <v>92</v>
      </c>
      <c r="C22724" s="7" t="n">
        <v>2</v>
      </c>
      <c r="D22724" s="7" t="n">
        <v>14</v>
      </c>
      <c r="E22724" s="7" t="n">
        <v>0</v>
      </c>
    </row>
    <row r="22725" spans="1:5">
      <c r="A22725" t="s">
        <v>4</v>
      </c>
      <c r="B22725" s="4" t="s">
        <v>5</v>
      </c>
      <c r="C22725" s="4" t="s">
        <v>13</v>
      </c>
      <c r="D22725" s="4" t="s">
        <v>10</v>
      </c>
      <c r="E22725" s="4" t="s">
        <v>9</v>
      </c>
    </row>
    <row r="22726" spans="1:5">
      <c r="A22726" t="n">
        <v>140398</v>
      </c>
      <c r="B22726" s="23" t="n">
        <v>92</v>
      </c>
      <c r="C22726" s="7" t="n">
        <v>2</v>
      </c>
      <c r="D22726" s="7" t="n">
        <v>15</v>
      </c>
      <c r="E22726" s="7" t="n">
        <v>0</v>
      </c>
    </row>
    <row r="22727" spans="1:5">
      <c r="A22727" t="s">
        <v>4</v>
      </c>
      <c r="B22727" s="4" t="s">
        <v>5</v>
      </c>
      <c r="C22727" s="4" t="s">
        <v>13</v>
      </c>
      <c r="D22727" s="4" t="s">
        <v>10</v>
      </c>
      <c r="E22727" s="4" t="s">
        <v>9</v>
      </c>
    </row>
    <row r="22728" spans="1:5">
      <c r="A22728" t="n">
        <v>140406</v>
      </c>
      <c r="B22728" s="23" t="n">
        <v>92</v>
      </c>
      <c r="C22728" s="7" t="n">
        <v>2</v>
      </c>
      <c r="D22728" s="7" t="n">
        <v>16</v>
      </c>
      <c r="E22728" s="7" t="n">
        <v>0</v>
      </c>
    </row>
    <row r="22729" spans="1:5">
      <c r="A22729" t="s">
        <v>4</v>
      </c>
      <c r="B22729" s="4" t="s">
        <v>5</v>
      </c>
      <c r="C22729" s="4" t="s">
        <v>13</v>
      </c>
      <c r="D22729" s="4" t="s">
        <v>10</v>
      </c>
      <c r="E22729" s="4" t="s">
        <v>9</v>
      </c>
    </row>
    <row r="22730" spans="1:5">
      <c r="A22730" t="n">
        <v>140414</v>
      </c>
      <c r="B22730" s="23" t="n">
        <v>92</v>
      </c>
      <c r="C22730" s="7" t="n">
        <v>2</v>
      </c>
      <c r="D22730" s="7" t="n">
        <v>17</v>
      </c>
      <c r="E22730" s="7" t="n">
        <v>0</v>
      </c>
    </row>
    <row r="22731" spans="1:5">
      <c r="A22731" t="s">
        <v>4</v>
      </c>
      <c r="B22731" s="4" t="s">
        <v>5</v>
      </c>
      <c r="C22731" s="4" t="s">
        <v>13</v>
      </c>
      <c r="D22731" s="4" t="s">
        <v>10</v>
      </c>
      <c r="E22731" s="4" t="s">
        <v>9</v>
      </c>
    </row>
    <row r="22732" spans="1:5">
      <c r="A22732" t="n">
        <v>140422</v>
      </c>
      <c r="B22732" s="23" t="n">
        <v>92</v>
      </c>
      <c r="C22732" s="7" t="n">
        <v>2</v>
      </c>
      <c r="D22732" s="7" t="n">
        <v>18</v>
      </c>
      <c r="E22732" s="7" t="n">
        <v>0</v>
      </c>
    </row>
    <row r="22733" spans="1:5">
      <c r="A22733" t="s">
        <v>4</v>
      </c>
      <c r="B22733" s="4" t="s">
        <v>5</v>
      </c>
      <c r="C22733" s="4" t="s">
        <v>13</v>
      </c>
      <c r="D22733" s="4" t="s">
        <v>10</v>
      </c>
      <c r="E22733" s="4" t="s">
        <v>9</v>
      </c>
    </row>
    <row r="22734" spans="1:5">
      <c r="A22734" t="n">
        <v>140430</v>
      </c>
      <c r="B22734" s="23" t="n">
        <v>92</v>
      </c>
      <c r="C22734" s="7" t="n">
        <v>2</v>
      </c>
      <c r="D22734" s="7" t="n">
        <v>19</v>
      </c>
      <c r="E22734" s="7" t="n">
        <v>0</v>
      </c>
    </row>
    <row r="22735" spans="1:5">
      <c r="A22735" t="s">
        <v>4</v>
      </c>
      <c r="B22735" s="4" t="s">
        <v>5</v>
      </c>
      <c r="C22735" s="4" t="s">
        <v>13</v>
      </c>
      <c r="D22735" s="4" t="s">
        <v>10</v>
      </c>
      <c r="E22735" s="4" t="s">
        <v>9</v>
      </c>
    </row>
    <row r="22736" spans="1:5">
      <c r="A22736" t="n">
        <v>140438</v>
      </c>
      <c r="B22736" s="23" t="n">
        <v>92</v>
      </c>
      <c r="C22736" s="7" t="n">
        <v>2</v>
      </c>
      <c r="D22736" s="7" t="n">
        <v>20</v>
      </c>
      <c r="E22736" s="7" t="n">
        <v>0</v>
      </c>
    </row>
    <row r="22737" spans="1:5">
      <c r="A22737" t="s">
        <v>4</v>
      </c>
      <c r="B22737" s="4" t="s">
        <v>5</v>
      </c>
      <c r="C22737" s="4" t="s">
        <v>13</v>
      </c>
      <c r="D22737" s="4" t="s">
        <v>10</v>
      </c>
      <c r="E22737" s="4" t="s">
        <v>9</v>
      </c>
    </row>
    <row r="22738" spans="1:5">
      <c r="A22738" t="n">
        <v>140446</v>
      </c>
      <c r="B22738" s="23" t="n">
        <v>92</v>
      </c>
      <c r="C22738" s="7" t="n">
        <v>2</v>
      </c>
      <c r="D22738" s="7" t="n">
        <v>21</v>
      </c>
      <c r="E22738" s="7" t="n">
        <v>0</v>
      </c>
    </row>
    <row r="22739" spans="1:5">
      <c r="A22739" t="s">
        <v>4</v>
      </c>
      <c r="B22739" s="4" t="s">
        <v>5</v>
      </c>
      <c r="C22739" s="4" t="s">
        <v>13</v>
      </c>
      <c r="D22739" s="4" t="s">
        <v>10</v>
      </c>
      <c r="E22739" s="4" t="s">
        <v>10</v>
      </c>
    </row>
    <row r="22740" spans="1:5">
      <c r="A22740" t="n">
        <v>140454</v>
      </c>
      <c r="B22740" s="23" t="n">
        <v>92</v>
      </c>
      <c r="C22740" s="7" t="n">
        <v>4</v>
      </c>
      <c r="D22740" s="7" t="n">
        <v>0</v>
      </c>
      <c r="E22740" s="7" t="n">
        <v>217</v>
      </c>
    </row>
    <row r="22741" spans="1:5">
      <c r="A22741" t="s">
        <v>4</v>
      </c>
      <c r="B22741" s="4" t="s">
        <v>5</v>
      </c>
      <c r="C22741" s="4" t="s">
        <v>13</v>
      </c>
      <c r="D22741" s="4" t="s">
        <v>10</v>
      </c>
      <c r="E22741" s="4" t="s">
        <v>10</v>
      </c>
    </row>
    <row r="22742" spans="1:5">
      <c r="A22742" t="n">
        <v>140460</v>
      </c>
      <c r="B22742" s="23" t="n">
        <v>92</v>
      </c>
      <c r="C22742" s="7" t="n">
        <v>4</v>
      </c>
      <c r="D22742" s="7" t="n">
        <v>1</v>
      </c>
      <c r="E22742" s="7" t="n">
        <v>237</v>
      </c>
    </row>
    <row r="22743" spans="1:5">
      <c r="A22743" t="s">
        <v>4</v>
      </c>
      <c r="B22743" s="4" t="s">
        <v>5</v>
      </c>
      <c r="C22743" s="4" t="s">
        <v>13</v>
      </c>
      <c r="D22743" s="4" t="s">
        <v>10</v>
      </c>
      <c r="E22743" s="4" t="s">
        <v>10</v>
      </c>
    </row>
    <row r="22744" spans="1:5">
      <c r="A22744" t="n">
        <v>140466</v>
      </c>
      <c r="B22744" s="23" t="n">
        <v>92</v>
      </c>
      <c r="C22744" s="7" t="n">
        <v>4</v>
      </c>
      <c r="D22744" s="7" t="n">
        <v>2</v>
      </c>
      <c r="E22744" s="7" t="n">
        <v>257</v>
      </c>
    </row>
    <row r="22745" spans="1:5">
      <c r="A22745" t="s">
        <v>4</v>
      </c>
      <c r="B22745" s="4" t="s">
        <v>5</v>
      </c>
      <c r="C22745" s="4" t="s">
        <v>13</v>
      </c>
      <c r="D22745" s="4" t="s">
        <v>10</v>
      </c>
      <c r="E22745" s="4" t="s">
        <v>10</v>
      </c>
    </row>
    <row r="22746" spans="1:5">
      <c r="A22746" t="n">
        <v>140472</v>
      </c>
      <c r="B22746" s="23" t="n">
        <v>92</v>
      </c>
      <c r="C22746" s="7" t="n">
        <v>4</v>
      </c>
      <c r="D22746" s="7" t="n">
        <v>3</v>
      </c>
      <c r="E22746" s="7" t="n">
        <v>277</v>
      </c>
    </row>
    <row r="22747" spans="1:5">
      <c r="A22747" t="s">
        <v>4</v>
      </c>
      <c r="B22747" s="4" t="s">
        <v>5</v>
      </c>
      <c r="C22747" s="4" t="s">
        <v>13</v>
      </c>
      <c r="D22747" s="4" t="s">
        <v>10</v>
      </c>
      <c r="E22747" s="4" t="s">
        <v>10</v>
      </c>
    </row>
    <row r="22748" spans="1:5">
      <c r="A22748" t="n">
        <v>140478</v>
      </c>
      <c r="B22748" s="23" t="n">
        <v>92</v>
      </c>
      <c r="C22748" s="7" t="n">
        <v>4</v>
      </c>
      <c r="D22748" s="7" t="n">
        <v>4</v>
      </c>
      <c r="E22748" s="7" t="n">
        <v>297</v>
      </c>
    </row>
    <row r="22749" spans="1:5">
      <c r="A22749" t="s">
        <v>4</v>
      </c>
      <c r="B22749" s="4" t="s">
        <v>5</v>
      </c>
      <c r="C22749" s="4" t="s">
        <v>13</v>
      </c>
      <c r="D22749" s="4" t="s">
        <v>10</v>
      </c>
      <c r="E22749" s="4" t="s">
        <v>10</v>
      </c>
    </row>
    <row r="22750" spans="1:5">
      <c r="A22750" t="n">
        <v>140484</v>
      </c>
      <c r="B22750" s="23" t="n">
        <v>92</v>
      </c>
      <c r="C22750" s="7" t="n">
        <v>4</v>
      </c>
      <c r="D22750" s="7" t="n">
        <v>5</v>
      </c>
      <c r="E22750" s="7" t="n">
        <v>317</v>
      </c>
    </row>
    <row r="22751" spans="1:5">
      <c r="A22751" t="s">
        <v>4</v>
      </c>
      <c r="B22751" s="4" t="s">
        <v>5</v>
      </c>
      <c r="C22751" s="4" t="s">
        <v>13</v>
      </c>
      <c r="D22751" s="4" t="s">
        <v>10</v>
      </c>
      <c r="E22751" s="4" t="s">
        <v>10</v>
      </c>
    </row>
    <row r="22752" spans="1:5">
      <c r="A22752" t="n">
        <v>140490</v>
      </c>
      <c r="B22752" s="23" t="n">
        <v>92</v>
      </c>
      <c r="C22752" s="7" t="n">
        <v>4</v>
      </c>
      <c r="D22752" s="7" t="n">
        <v>6</v>
      </c>
      <c r="E22752" s="7" t="n">
        <v>337</v>
      </c>
    </row>
    <row r="22753" spans="1:5">
      <c r="A22753" t="s">
        <v>4</v>
      </c>
      <c r="B22753" s="4" t="s">
        <v>5</v>
      </c>
      <c r="C22753" s="4" t="s">
        <v>13</v>
      </c>
      <c r="D22753" s="4" t="s">
        <v>10</v>
      </c>
      <c r="E22753" s="4" t="s">
        <v>10</v>
      </c>
    </row>
    <row r="22754" spans="1:5">
      <c r="A22754" t="n">
        <v>140496</v>
      </c>
      <c r="B22754" s="23" t="n">
        <v>92</v>
      </c>
      <c r="C22754" s="7" t="n">
        <v>4</v>
      </c>
      <c r="D22754" s="7" t="n">
        <v>7</v>
      </c>
      <c r="E22754" s="7" t="n">
        <v>357</v>
      </c>
    </row>
    <row r="22755" spans="1:5">
      <c r="A22755" t="s">
        <v>4</v>
      </c>
      <c r="B22755" s="4" t="s">
        <v>5</v>
      </c>
      <c r="C22755" s="4" t="s">
        <v>13</v>
      </c>
      <c r="D22755" s="4" t="s">
        <v>10</v>
      </c>
      <c r="E22755" s="4" t="s">
        <v>10</v>
      </c>
    </row>
    <row r="22756" spans="1:5">
      <c r="A22756" t="n">
        <v>140502</v>
      </c>
      <c r="B22756" s="23" t="n">
        <v>92</v>
      </c>
      <c r="C22756" s="7" t="n">
        <v>4</v>
      </c>
      <c r="D22756" s="7" t="n">
        <v>8</v>
      </c>
      <c r="E22756" s="7" t="n">
        <v>377</v>
      </c>
    </row>
    <row r="22757" spans="1:5">
      <c r="A22757" t="s">
        <v>4</v>
      </c>
      <c r="B22757" s="4" t="s">
        <v>5</v>
      </c>
      <c r="C22757" s="4" t="s">
        <v>13</v>
      </c>
      <c r="D22757" s="4" t="s">
        <v>10</v>
      </c>
      <c r="E22757" s="4" t="s">
        <v>10</v>
      </c>
    </row>
    <row r="22758" spans="1:5">
      <c r="A22758" t="n">
        <v>140508</v>
      </c>
      <c r="B22758" s="23" t="n">
        <v>92</v>
      </c>
      <c r="C22758" s="7" t="n">
        <v>4</v>
      </c>
      <c r="D22758" s="7" t="n">
        <v>9</v>
      </c>
      <c r="E22758" s="7" t="n">
        <v>397</v>
      </c>
    </row>
    <row r="22759" spans="1:5">
      <c r="A22759" t="s">
        <v>4</v>
      </c>
      <c r="B22759" s="4" t="s">
        <v>5</v>
      </c>
      <c r="C22759" s="4" t="s">
        <v>13</v>
      </c>
      <c r="D22759" s="4" t="s">
        <v>10</v>
      </c>
      <c r="E22759" s="4" t="s">
        <v>10</v>
      </c>
    </row>
    <row r="22760" spans="1:5">
      <c r="A22760" t="n">
        <v>140514</v>
      </c>
      <c r="B22760" s="23" t="n">
        <v>92</v>
      </c>
      <c r="C22760" s="7" t="n">
        <v>4</v>
      </c>
      <c r="D22760" s="7" t="n">
        <v>11</v>
      </c>
      <c r="E22760" s="7" t="n">
        <v>417</v>
      </c>
    </row>
    <row r="22761" spans="1:5">
      <c r="A22761" t="s">
        <v>4</v>
      </c>
      <c r="B22761" s="4" t="s">
        <v>5</v>
      </c>
      <c r="C22761" s="4" t="s">
        <v>13</v>
      </c>
      <c r="D22761" s="4" t="s">
        <v>10</v>
      </c>
      <c r="E22761" s="4" t="s">
        <v>10</v>
      </c>
    </row>
    <row r="22762" spans="1:5">
      <c r="A22762" t="n">
        <v>140520</v>
      </c>
      <c r="B22762" s="23" t="n">
        <v>92</v>
      </c>
      <c r="C22762" s="7" t="n">
        <v>4</v>
      </c>
      <c r="D22762" s="7" t="n">
        <v>12</v>
      </c>
      <c r="E22762" s="7" t="n">
        <v>438</v>
      </c>
    </row>
    <row r="22763" spans="1:5">
      <c r="A22763" t="s">
        <v>4</v>
      </c>
      <c r="B22763" s="4" t="s">
        <v>5</v>
      </c>
      <c r="C22763" s="4" t="s">
        <v>13</v>
      </c>
      <c r="D22763" s="4" t="s">
        <v>10</v>
      </c>
      <c r="E22763" s="4" t="s">
        <v>10</v>
      </c>
    </row>
    <row r="22764" spans="1:5">
      <c r="A22764" t="n">
        <v>140526</v>
      </c>
      <c r="B22764" s="23" t="n">
        <v>92</v>
      </c>
      <c r="C22764" s="7" t="n">
        <v>4</v>
      </c>
      <c r="D22764" s="7" t="n">
        <v>13</v>
      </c>
      <c r="E22764" s="7" t="n">
        <v>556</v>
      </c>
    </row>
    <row r="22765" spans="1:5">
      <c r="A22765" t="s">
        <v>4</v>
      </c>
      <c r="B22765" s="4" t="s">
        <v>5</v>
      </c>
      <c r="C22765" s="4" t="s">
        <v>13</v>
      </c>
      <c r="D22765" s="4" t="s">
        <v>10</v>
      </c>
      <c r="E22765" s="4" t="s">
        <v>10</v>
      </c>
    </row>
    <row r="22766" spans="1:5">
      <c r="A22766" t="n">
        <v>140532</v>
      </c>
      <c r="B22766" s="23" t="n">
        <v>92</v>
      </c>
      <c r="C22766" s="7" t="n">
        <v>4</v>
      </c>
      <c r="D22766" s="7" t="n">
        <v>14</v>
      </c>
      <c r="E22766" s="7" t="n">
        <v>498</v>
      </c>
    </row>
    <row r="22767" spans="1:5">
      <c r="A22767" t="s">
        <v>4</v>
      </c>
      <c r="B22767" s="4" t="s">
        <v>5</v>
      </c>
      <c r="C22767" s="4" t="s">
        <v>13</v>
      </c>
      <c r="D22767" s="4" t="s">
        <v>10</v>
      </c>
      <c r="E22767" s="4" t="s">
        <v>10</v>
      </c>
    </row>
    <row r="22768" spans="1:5">
      <c r="A22768" t="n">
        <v>140538</v>
      </c>
      <c r="B22768" s="23" t="n">
        <v>92</v>
      </c>
      <c r="C22768" s="7" t="n">
        <v>4</v>
      </c>
      <c r="D22768" s="7" t="n">
        <v>15</v>
      </c>
      <c r="E22768" s="7" t="n">
        <v>478</v>
      </c>
    </row>
    <row r="22769" spans="1:5">
      <c r="A22769" t="s">
        <v>4</v>
      </c>
      <c r="B22769" s="4" t="s">
        <v>5</v>
      </c>
      <c r="C22769" s="4" t="s">
        <v>13</v>
      </c>
      <c r="D22769" s="4" t="s">
        <v>10</v>
      </c>
      <c r="E22769" s="4" t="s">
        <v>10</v>
      </c>
    </row>
    <row r="22770" spans="1:5">
      <c r="A22770" t="n">
        <v>140544</v>
      </c>
      <c r="B22770" s="23" t="n">
        <v>92</v>
      </c>
      <c r="C22770" s="7" t="n">
        <v>4</v>
      </c>
      <c r="D22770" s="7" t="n">
        <v>16</v>
      </c>
      <c r="E22770" s="7" t="n">
        <v>458</v>
      </c>
    </row>
    <row r="22771" spans="1:5">
      <c r="A22771" t="s">
        <v>4</v>
      </c>
      <c r="B22771" s="4" t="s">
        <v>5</v>
      </c>
      <c r="C22771" s="4" t="s">
        <v>13</v>
      </c>
      <c r="D22771" s="4" t="s">
        <v>10</v>
      </c>
      <c r="E22771" s="4" t="s">
        <v>10</v>
      </c>
    </row>
    <row r="22772" spans="1:5">
      <c r="A22772" t="n">
        <v>140550</v>
      </c>
      <c r="B22772" s="23" t="n">
        <v>92</v>
      </c>
      <c r="C22772" s="7" t="n">
        <v>4</v>
      </c>
      <c r="D22772" s="7" t="n">
        <v>17</v>
      </c>
      <c r="E22772" s="7" t="n">
        <v>518</v>
      </c>
    </row>
    <row r="22773" spans="1:5">
      <c r="A22773" t="s">
        <v>4</v>
      </c>
      <c r="B22773" s="4" t="s">
        <v>5</v>
      </c>
      <c r="C22773" s="4" t="s">
        <v>13</v>
      </c>
      <c r="D22773" s="4" t="s">
        <v>10</v>
      </c>
      <c r="E22773" s="4" t="s">
        <v>10</v>
      </c>
    </row>
    <row r="22774" spans="1:5">
      <c r="A22774" t="n">
        <v>140556</v>
      </c>
      <c r="B22774" s="23" t="n">
        <v>92</v>
      </c>
      <c r="C22774" s="7" t="n">
        <v>4</v>
      </c>
      <c r="D22774" s="7" t="n">
        <v>18</v>
      </c>
      <c r="E22774" s="7" t="n">
        <v>536</v>
      </c>
    </row>
    <row r="22775" spans="1:5">
      <c r="A22775" t="s">
        <v>4</v>
      </c>
      <c r="B22775" s="4" t="s">
        <v>5</v>
      </c>
      <c r="C22775" s="4" t="s">
        <v>13</v>
      </c>
      <c r="D22775" s="4" t="s">
        <v>10</v>
      </c>
      <c r="E22775" s="4" t="s">
        <v>9</v>
      </c>
    </row>
    <row r="22776" spans="1:5">
      <c r="A22776" t="n">
        <v>140562</v>
      </c>
      <c r="B22776" s="41" t="n">
        <v>167</v>
      </c>
      <c r="C22776" s="7" t="n">
        <v>1</v>
      </c>
      <c r="D22776" s="7" t="n">
        <v>1</v>
      </c>
      <c r="E22776" s="7" t="n">
        <v>48</v>
      </c>
    </row>
    <row r="22777" spans="1:5">
      <c r="A22777" t="s">
        <v>4</v>
      </c>
      <c r="B22777" s="4" t="s">
        <v>5</v>
      </c>
      <c r="C22777" s="4" t="s">
        <v>13</v>
      </c>
      <c r="D22777" s="4" t="s">
        <v>10</v>
      </c>
      <c r="E22777" s="4" t="s">
        <v>9</v>
      </c>
    </row>
    <row r="22778" spans="1:5">
      <c r="A22778" t="n">
        <v>140570</v>
      </c>
      <c r="B22778" s="41" t="n">
        <v>167</v>
      </c>
      <c r="C22778" s="7" t="n">
        <v>1</v>
      </c>
      <c r="D22778" s="7" t="n">
        <v>2</v>
      </c>
      <c r="E22778" s="7" t="n">
        <v>48</v>
      </c>
    </row>
    <row r="22779" spans="1:5">
      <c r="A22779" t="s">
        <v>4</v>
      </c>
      <c r="B22779" s="4" t="s">
        <v>5</v>
      </c>
      <c r="C22779" s="4" t="s">
        <v>13</v>
      </c>
      <c r="D22779" s="4" t="s">
        <v>10</v>
      </c>
      <c r="E22779" s="4" t="s">
        <v>9</v>
      </c>
    </row>
    <row r="22780" spans="1:5">
      <c r="A22780" t="n">
        <v>140578</v>
      </c>
      <c r="B22780" s="41" t="n">
        <v>167</v>
      </c>
      <c r="C22780" s="7" t="n">
        <v>1</v>
      </c>
      <c r="D22780" s="7" t="n">
        <v>3</v>
      </c>
      <c r="E22780" s="7" t="n">
        <v>48</v>
      </c>
    </row>
    <row r="22781" spans="1:5">
      <c r="A22781" t="s">
        <v>4</v>
      </c>
      <c r="B22781" s="4" t="s">
        <v>5</v>
      </c>
      <c r="C22781" s="4" t="s">
        <v>13</v>
      </c>
      <c r="D22781" s="4" t="s">
        <v>10</v>
      </c>
      <c r="E22781" s="4" t="s">
        <v>9</v>
      </c>
    </row>
    <row r="22782" spans="1:5">
      <c r="A22782" t="n">
        <v>140586</v>
      </c>
      <c r="B22782" s="41" t="n">
        <v>167</v>
      </c>
      <c r="C22782" s="7" t="n">
        <v>1</v>
      </c>
      <c r="D22782" s="7" t="n">
        <v>4</v>
      </c>
      <c r="E22782" s="7" t="n">
        <v>48</v>
      </c>
    </row>
    <row r="22783" spans="1:5">
      <c r="A22783" t="s">
        <v>4</v>
      </c>
      <c r="B22783" s="4" t="s">
        <v>5</v>
      </c>
      <c r="C22783" s="4" t="s">
        <v>13</v>
      </c>
      <c r="D22783" s="4" t="s">
        <v>10</v>
      </c>
      <c r="E22783" s="4" t="s">
        <v>9</v>
      </c>
    </row>
    <row r="22784" spans="1:5">
      <c r="A22784" t="n">
        <v>140594</v>
      </c>
      <c r="B22784" s="41" t="n">
        <v>167</v>
      </c>
      <c r="C22784" s="7" t="n">
        <v>1</v>
      </c>
      <c r="D22784" s="7" t="n">
        <v>5</v>
      </c>
      <c r="E22784" s="7" t="n">
        <v>48</v>
      </c>
    </row>
    <row r="22785" spans="1:5">
      <c r="A22785" t="s">
        <v>4</v>
      </c>
      <c r="B22785" s="4" t="s">
        <v>5</v>
      </c>
      <c r="C22785" s="4" t="s">
        <v>13</v>
      </c>
      <c r="D22785" s="4" t="s">
        <v>10</v>
      </c>
      <c r="E22785" s="4" t="s">
        <v>9</v>
      </c>
    </row>
    <row r="22786" spans="1:5">
      <c r="A22786" t="n">
        <v>140602</v>
      </c>
      <c r="B22786" s="41" t="n">
        <v>167</v>
      </c>
      <c r="C22786" s="7" t="n">
        <v>1</v>
      </c>
      <c r="D22786" s="7" t="n">
        <v>6</v>
      </c>
      <c r="E22786" s="7" t="n">
        <v>48</v>
      </c>
    </row>
    <row r="22787" spans="1:5">
      <c r="A22787" t="s">
        <v>4</v>
      </c>
      <c r="B22787" s="4" t="s">
        <v>5</v>
      </c>
      <c r="C22787" s="4" t="s">
        <v>13</v>
      </c>
      <c r="D22787" s="4" t="s">
        <v>10</v>
      </c>
      <c r="E22787" s="4" t="s">
        <v>9</v>
      </c>
    </row>
    <row r="22788" spans="1:5">
      <c r="A22788" t="n">
        <v>140610</v>
      </c>
      <c r="B22788" s="41" t="n">
        <v>167</v>
      </c>
      <c r="C22788" s="7" t="n">
        <v>1</v>
      </c>
      <c r="D22788" s="7" t="n">
        <v>7</v>
      </c>
      <c r="E22788" s="7" t="n">
        <v>48</v>
      </c>
    </row>
    <row r="22789" spans="1:5">
      <c r="A22789" t="s">
        <v>4</v>
      </c>
      <c r="B22789" s="4" t="s">
        <v>5</v>
      </c>
      <c r="C22789" s="4" t="s">
        <v>13</v>
      </c>
      <c r="D22789" s="4" t="s">
        <v>10</v>
      </c>
      <c r="E22789" s="4" t="s">
        <v>9</v>
      </c>
    </row>
    <row r="22790" spans="1:5">
      <c r="A22790" t="n">
        <v>140618</v>
      </c>
      <c r="B22790" s="41" t="n">
        <v>167</v>
      </c>
      <c r="C22790" s="7" t="n">
        <v>1</v>
      </c>
      <c r="D22790" s="7" t="n">
        <v>8</v>
      </c>
      <c r="E22790" s="7" t="n">
        <v>48</v>
      </c>
    </row>
    <row r="22791" spans="1:5">
      <c r="A22791" t="s">
        <v>4</v>
      </c>
      <c r="B22791" s="4" t="s">
        <v>5</v>
      </c>
      <c r="C22791" s="4" t="s">
        <v>13</v>
      </c>
      <c r="D22791" s="4" t="s">
        <v>10</v>
      </c>
      <c r="E22791" s="4" t="s">
        <v>9</v>
      </c>
    </row>
    <row r="22792" spans="1:5">
      <c r="A22792" t="n">
        <v>140626</v>
      </c>
      <c r="B22792" s="41" t="n">
        <v>167</v>
      </c>
      <c r="C22792" s="7" t="n">
        <v>1</v>
      </c>
      <c r="D22792" s="7" t="n">
        <v>9</v>
      </c>
      <c r="E22792" s="7" t="n">
        <v>48</v>
      </c>
    </row>
    <row r="22793" spans="1:5">
      <c r="A22793" t="s">
        <v>4</v>
      </c>
      <c r="B22793" s="4" t="s">
        <v>5</v>
      </c>
      <c r="C22793" s="4" t="s">
        <v>13</v>
      </c>
      <c r="D22793" s="4" t="s">
        <v>10</v>
      </c>
      <c r="E22793" s="4" t="s">
        <v>9</v>
      </c>
    </row>
    <row r="22794" spans="1:5">
      <c r="A22794" t="n">
        <v>140634</v>
      </c>
      <c r="B22794" s="41" t="n">
        <v>167</v>
      </c>
      <c r="C22794" s="7" t="n">
        <v>1</v>
      </c>
      <c r="D22794" s="7" t="n">
        <v>11</v>
      </c>
      <c r="E22794" s="7" t="n">
        <v>48</v>
      </c>
    </row>
    <row r="22795" spans="1:5">
      <c r="A22795" t="s">
        <v>4</v>
      </c>
      <c r="B22795" s="4" t="s">
        <v>5</v>
      </c>
      <c r="C22795" s="4" t="s">
        <v>13</v>
      </c>
      <c r="D22795" s="4" t="s">
        <v>10</v>
      </c>
      <c r="E22795" s="4" t="s">
        <v>9</v>
      </c>
    </row>
    <row r="22796" spans="1:5">
      <c r="A22796" t="n">
        <v>140642</v>
      </c>
      <c r="B22796" s="41" t="n">
        <v>167</v>
      </c>
      <c r="C22796" s="7" t="n">
        <v>1</v>
      </c>
      <c r="D22796" s="7" t="n">
        <v>12</v>
      </c>
      <c r="E22796" s="7" t="n">
        <v>48</v>
      </c>
    </row>
    <row r="22797" spans="1:5">
      <c r="A22797" t="s">
        <v>4</v>
      </c>
      <c r="B22797" s="4" t="s">
        <v>5</v>
      </c>
      <c r="C22797" s="4" t="s">
        <v>13</v>
      </c>
      <c r="D22797" s="4" t="s">
        <v>10</v>
      </c>
      <c r="E22797" s="4" t="s">
        <v>9</v>
      </c>
    </row>
    <row r="22798" spans="1:5">
      <c r="A22798" t="n">
        <v>140650</v>
      </c>
      <c r="B22798" s="41" t="n">
        <v>167</v>
      </c>
      <c r="C22798" s="7" t="n">
        <v>1</v>
      </c>
      <c r="D22798" s="7" t="n">
        <v>13</v>
      </c>
      <c r="E22798" s="7" t="n">
        <v>48</v>
      </c>
    </row>
    <row r="22799" spans="1:5">
      <c r="A22799" t="s">
        <v>4</v>
      </c>
      <c r="B22799" s="4" t="s">
        <v>5</v>
      </c>
      <c r="C22799" s="4" t="s">
        <v>13</v>
      </c>
      <c r="D22799" s="4" t="s">
        <v>10</v>
      </c>
      <c r="E22799" s="4" t="s">
        <v>9</v>
      </c>
    </row>
    <row r="22800" spans="1:5">
      <c r="A22800" t="n">
        <v>140658</v>
      </c>
      <c r="B22800" s="41" t="n">
        <v>167</v>
      </c>
      <c r="C22800" s="7" t="n">
        <v>1</v>
      </c>
      <c r="D22800" s="7" t="n">
        <v>14</v>
      </c>
      <c r="E22800" s="7" t="n">
        <v>48</v>
      </c>
    </row>
    <row r="22801" spans="1:5">
      <c r="A22801" t="s">
        <v>4</v>
      </c>
      <c r="B22801" s="4" t="s">
        <v>5</v>
      </c>
      <c r="C22801" s="4" t="s">
        <v>13</v>
      </c>
      <c r="D22801" s="4" t="s">
        <v>10</v>
      </c>
      <c r="E22801" s="4" t="s">
        <v>9</v>
      </c>
    </row>
    <row r="22802" spans="1:5">
      <c r="A22802" t="n">
        <v>140666</v>
      </c>
      <c r="B22802" s="41" t="n">
        <v>167</v>
      </c>
      <c r="C22802" s="7" t="n">
        <v>1</v>
      </c>
      <c r="D22802" s="7" t="n">
        <v>15</v>
      </c>
      <c r="E22802" s="7" t="n">
        <v>48</v>
      </c>
    </row>
    <row r="22803" spans="1:5">
      <c r="A22803" t="s">
        <v>4</v>
      </c>
      <c r="B22803" s="4" t="s">
        <v>5</v>
      </c>
      <c r="C22803" s="4" t="s">
        <v>13</v>
      </c>
      <c r="D22803" s="4" t="s">
        <v>10</v>
      </c>
      <c r="E22803" s="4" t="s">
        <v>9</v>
      </c>
    </row>
    <row r="22804" spans="1:5">
      <c r="A22804" t="n">
        <v>140674</v>
      </c>
      <c r="B22804" s="41" t="n">
        <v>167</v>
      </c>
      <c r="C22804" s="7" t="n">
        <v>1</v>
      </c>
      <c r="D22804" s="7" t="n">
        <v>16</v>
      </c>
      <c r="E22804" s="7" t="n">
        <v>48</v>
      </c>
    </row>
    <row r="22805" spans="1:5">
      <c r="A22805" t="s">
        <v>4</v>
      </c>
      <c r="B22805" s="4" t="s">
        <v>5</v>
      </c>
      <c r="C22805" s="4" t="s">
        <v>13</v>
      </c>
      <c r="D22805" s="4" t="s">
        <v>10</v>
      </c>
      <c r="E22805" s="4" t="s">
        <v>9</v>
      </c>
    </row>
    <row r="22806" spans="1:5">
      <c r="A22806" t="n">
        <v>140682</v>
      </c>
      <c r="B22806" s="41" t="n">
        <v>167</v>
      </c>
      <c r="C22806" s="7" t="n">
        <v>1</v>
      </c>
      <c r="D22806" s="7" t="n">
        <v>17</v>
      </c>
      <c r="E22806" s="7" t="n">
        <v>48</v>
      </c>
    </row>
    <row r="22807" spans="1:5">
      <c r="A22807" t="s">
        <v>4</v>
      </c>
      <c r="B22807" s="4" t="s">
        <v>5</v>
      </c>
      <c r="C22807" s="4" t="s">
        <v>13</v>
      </c>
      <c r="D22807" s="4" t="s">
        <v>10</v>
      </c>
      <c r="E22807" s="4" t="s">
        <v>9</v>
      </c>
    </row>
    <row r="22808" spans="1:5">
      <c r="A22808" t="n">
        <v>140690</v>
      </c>
      <c r="B22808" s="41" t="n">
        <v>167</v>
      </c>
      <c r="C22808" s="7" t="n">
        <v>1</v>
      </c>
      <c r="D22808" s="7" t="n">
        <v>18</v>
      </c>
      <c r="E22808" s="7" t="n">
        <v>48</v>
      </c>
    </row>
    <row r="22809" spans="1:5">
      <c r="A22809" t="s">
        <v>4</v>
      </c>
      <c r="B22809" s="4" t="s">
        <v>5</v>
      </c>
      <c r="C22809" s="4" t="s">
        <v>13</v>
      </c>
      <c r="D22809" s="4" t="s">
        <v>10</v>
      </c>
      <c r="E22809" s="4" t="s">
        <v>9</v>
      </c>
    </row>
    <row r="22810" spans="1:5">
      <c r="A22810" t="n">
        <v>140698</v>
      </c>
      <c r="B22810" s="41" t="n">
        <v>167</v>
      </c>
      <c r="C22810" s="7" t="n">
        <v>1</v>
      </c>
      <c r="D22810" s="7" t="n">
        <v>19</v>
      </c>
      <c r="E22810" s="7" t="n">
        <v>48</v>
      </c>
    </row>
    <row r="22811" spans="1:5">
      <c r="A22811" t="s">
        <v>4</v>
      </c>
      <c r="B22811" s="4" t="s">
        <v>5</v>
      </c>
      <c r="C22811" s="4" t="s">
        <v>13</v>
      </c>
      <c r="D22811" s="4" t="s">
        <v>10</v>
      </c>
      <c r="E22811" s="4" t="s">
        <v>9</v>
      </c>
    </row>
    <row r="22812" spans="1:5">
      <c r="A22812" t="n">
        <v>140706</v>
      </c>
      <c r="B22812" s="41" t="n">
        <v>167</v>
      </c>
      <c r="C22812" s="7" t="n">
        <v>1</v>
      </c>
      <c r="D22812" s="7" t="n">
        <v>20</v>
      </c>
      <c r="E22812" s="7" t="n">
        <v>48</v>
      </c>
    </row>
    <row r="22813" spans="1:5">
      <c r="A22813" t="s">
        <v>4</v>
      </c>
      <c r="B22813" s="4" t="s">
        <v>5</v>
      </c>
      <c r="C22813" s="4" t="s">
        <v>13</v>
      </c>
      <c r="D22813" s="4" t="s">
        <v>10</v>
      </c>
      <c r="E22813" s="4" t="s">
        <v>9</v>
      </c>
    </row>
    <row r="22814" spans="1:5">
      <c r="A22814" t="n">
        <v>140714</v>
      </c>
      <c r="B22814" s="41" t="n">
        <v>167</v>
      </c>
      <c r="C22814" s="7" t="n">
        <v>1</v>
      </c>
      <c r="D22814" s="7" t="n">
        <v>21</v>
      </c>
      <c r="E22814" s="7" t="n">
        <v>48</v>
      </c>
    </row>
    <row r="22815" spans="1:5">
      <c r="A22815" t="s">
        <v>4</v>
      </c>
      <c r="B22815" s="4" t="s">
        <v>5</v>
      </c>
      <c r="C22815" s="4" t="s">
        <v>13</v>
      </c>
      <c r="D22815" s="4" t="s">
        <v>10</v>
      </c>
      <c r="E22815" s="4" t="s">
        <v>9</v>
      </c>
    </row>
    <row r="22816" spans="1:5">
      <c r="A22816" t="n">
        <v>140722</v>
      </c>
      <c r="B22816" s="41" t="n">
        <v>167</v>
      </c>
      <c r="C22816" s="7" t="n">
        <v>1</v>
      </c>
      <c r="D22816" s="7" t="n">
        <v>22</v>
      </c>
      <c r="E22816" s="7" t="n">
        <v>48</v>
      </c>
    </row>
    <row r="22817" spans="1:5">
      <c r="A22817" t="s">
        <v>4</v>
      </c>
      <c r="B22817" s="4" t="s">
        <v>5</v>
      </c>
      <c r="C22817" s="4" t="s">
        <v>13</v>
      </c>
    </row>
    <row r="22818" spans="1:5">
      <c r="A22818" t="n">
        <v>140730</v>
      </c>
      <c r="B22818" s="31" t="n">
        <v>64</v>
      </c>
      <c r="C22818" s="7" t="n">
        <v>7</v>
      </c>
    </row>
    <row r="22819" spans="1:5">
      <c r="A22819" t="s">
        <v>4</v>
      </c>
      <c r="B22819" s="4" t="s">
        <v>5</v>
      </c>
      <c r="C22819" s="4" t="s">
        <v>13</v>
      </c>
      <c r="D22819" s="4" t="s">
        <v>10</v>
      </c>
      <c r="E22819" s="4" t="s">
        <v>10</v>
      </c>
      <c r="F22819" s="4" t="s">
        <v>10</v>
      </c>
    </row>
    <row r="22820" spans="1:5">
      <c r="A22820" t="n">
        <v>140732</v>
      </c>
      <c r="B22820" s="19" t="n">
        <v>63</v>
      </c>
      <c r="C22820" s="7" t="n">
        <v>0</v>
      </c>
      <c r="D22820" s="7" t="n">
        <v>65535</v>
      </c>
      <c r="E22820" s="7" t="n">
        <v>45</v>
      </c>
      <c r="F22820" s="7" t="n">
        <v>0</v>
      </c>
    </row>
    <row r="22821" spans="1:5">
      <c r="A22821" t="s">
        <v>4</v>
      </c>
      <c r="B22821" s="4" t="s">
        <v>5</v>
      </c>
    </row>
    <row r="22822" spans="1:5">
      <c r="A22822" t="n">
        <v>140740</v>
      </c>
      <c r="B22822" s="5" t="n">
        <v>1</v>
      </c>
    </row>
    <row r="22823" spans="1:5" s="3" customFormat="1" customHeight="0">
      <c r="A22823" s="3" t="s">
        <v>2</v>
      </c>
      <c r="B22823" s="3" t="s">
        <v>1859</v>
      </c>
    </row>
    <row r="22824" spans="1:5">
      <c r="A22824" t="s">
        <v>4</v>
      </c>
      <c r="B22824" s="4" t="s">
        <v>5</v>
      </c>
      <c r="C22824" s="4" t="s">
        <v>10</v>
      </c>
      <c r="D22824" s="4" t="s">
        <v>10</v>
      </c>
      <c r="E22824" s="4" t="s">
        <v>9</v>
      </c>
      <c r="F22824" s="4" t="s">
        <v>6</v>
      </c>
      <c r="G22824" s="4" t="s">
        <v>8</v>
      </c>
      <c r="H22824" s="4" t="s">
        <v>10</v>
      </c>
      <c r="I22824" s="4" t="s">
        <v>10</v>
      </c>
      <c r="J22824" s="4" t="s">
        <v>9</v>
      </c>
      <c r="K22824" s="4" t="s">
        <v>6</v>
      </c>
      <c r="L22824" s="4" t="s">
        <v>8</v>
      </c>
      <c r="M22824" s="4" t="s">
        <v>10</v>
      </c>
      <c r="N22824" s="4" t="s">
        <v>10</v>
      </c>
      <c r="O22824" s="4" t="s">
        <v>9</v>
      </c>
      <c r="P22824" s="4" t="s">
        <v>6</v>
      </c>
      <c r="Q22824" s="4" t="s">
        <v>8</v>
      </c>
      <c r="R22824" s="4" t="s">
        <v>10</v>
      </c>
      <c r="S22824" s="4" t="s">
        <v>10</v>
      </c>
      <c r="T22824" s="4" t="s">
        <v>9</v>
      </c>
      <c r="U22824" s="4" t="s">
        <v>6</v>
      </c>
      <c r="V22824" s="4" t="s">
        <v>8</v>
      </c>
      <c r="W22824" s="4" t="s">
        <v>10</v>
      </c>
      <c r="X22824" s="4" t="s">
        <v>10</v>
      </c>
      <c r="Y22824" s="4" t="s">
        <v>9</v>
      </c>
      <c r="Z22824" s="4" t="s">
        <v>6</v>
      </c>
      <c r="AA22824" s="4" t="s">
        <v>8</v>
      </c>
      <c r="AB22824" s="4" t="s">
        <v>10</v>
      </c>
      <c r="AC22824" s="4" t="s">
        <v>10</v>
      </c>
      <c r="AD22824" s="4" t="s">
        <v>9</v>
      </c>
      <c r="AE22824" s="4" t="s">
        <v>6</v>
      </c>
      <c r="AF22824" s="4" t="s">
        <v>8</v>
      </c>
      <c r="AG22824" s="4" t="s">
        <v>10</v>
      </c>
      <c r="AH22824" s="4" t="s">
        <v>10</v>
      </c>
      <c r="AI22824" s="4" t="s">
        <v>9</v>
      </c>
      <c r="AJ22824" s="4" t="s">
        <v>6</v>
      </c>
      <c r="AK22824" s="4" t="s">
        <v>8</v>
      </c>
      <c r="AL22824" s="4" t="s">
        <v>10</v>
      </c>
      <c r="AM22824" s="4" t="s">
        <v>10</v>
      </c>
      <c r="AN22824" s="4" t="s">
        <v>9</v>
      </c>
      <c r="AO22824" s="4" t="s">
        <v>6</v>
      </c>
      <c r="AP22824" s="4" t="s">
        <v>8</v>
      </c>
      <c r="AQ22824" s="4" t="s">
        <v>10</v>
      </c>
      <c r="AR22824" s="4" t="s">
        <v>10</v>
      </c>
      <c r="AS22824" s="4" t="s">
        <v>9</v>
      </c>
      <c r="AT22824" s="4" t="s">
        <v>6</v>
      </c>
      <c r="AU22824" s="4" t="s">
        <v>8</v>
      </c>
      <c r="AV22824" s="4" t="s">
        <v>10</v>
      </c>
      <c r="AW22824" s="4" t="s">
        <v>10</v>
      </c>
      <c r="AX22824" s="4" t="s">
        <v>9</v>
      </c>
      <c r="AY22824" s="4" t="s">
        <v>6</v>
      </c>
      <c r="AZ22824" s="4" t="s">
        <v>8</v>
      </c>
      <c r="BA22824" s="4" t="s">
        <v>10</v>
      </c>
      <c r="BB22824" s="4" t="s">
        <v>10</v>
      </c>
      <c r="BC22824" s="4" t="s">
        <v>9</v>
      </c>
      <c r="BD22824" s="4" t="s">
        <v>6</v>
      </c>
      <c r="BE22824" s="4" t="s">
        <v>8</v>
      </c>
      <c r="BF22824" s="4" t="s">
        <v>10</v>
      </c>
      <c r="BG22824" s="4" t="s">
        <v>10</v>
      </c>
      <c r="BH22824" s="4" t="s">
        <v>9</v>
      </c>
      <c r="BI22824" s="4" t="s">
        <v>6</v>
      </c>
      <c r="BJ22824" s="4" t="s">
        <v>8</v>
      </c>
      <c r="BK22824" s="4" t="s">
        <v>10</v>
      </c>
      <c r="BL22824" s="4" t="s">
        <v>10</v>
      </c>
      <c r="BM22824" s="4" t="s">
        <v>9</v>
      </c>
      <c r="BN22824" s="4" t="s">
        <v>6</v>
      </c>
      <c r="BO22824" s="4" t="s">
        <v>8</v>
      </c>
      <c r="BP22824" s="4" t="s">
        <v>10</v>
      </c>
      <c r="BQ22824" s="4" t="s">
        <v>10</v>
      </c>
      <c r="BR22824" s="4" t="s">
        <v>9</v>
      </c>
      <c r="BS22824" s="4" t="s">
        <v>6</v>
      </c>
      <c r="BT22824" s="4" t="s">
        <v>8</v>
      </c>
      <c r="BU22824" s="4" t="s">
        <v>10</v>
      </c>
      <c r="BV22824" s="4" t="s">
        <v>10</v>
      </c>
      <c r="BW22824" s="4" t="s">
        <v>9</v>
      </c>
      <c r="BX22824" s="4" t="s">
        <v>6</v>
      </c>
      <c r="BY22824" s="4" t="s">
        <v>8</v>
      </c>
      <c r="BZ22824" s="4" t="s">
        <v>10</v>
      </c>
      <c r="CA22824" s="4" t="s">
        <v>10</v>
      </c>
      <c r="CB22824" s="4" t="s">
        <v>9</v>
      </c>
      <c r="CC22824" s="4" t="s">
        <v>6</v>
      </c>
      <c r="CD22824" s="4" t="s">
        <v>8</v>
      </c>
      <c r="CE22824" s="4" t="s">
        <v>10</v>
      </c>
      <c r="CF22824" s="4" t="s">
        <v>10</v>
      </c>
      <c r="CG22824" s="4" t="s">
        <v>9</v>
      </c>
      <c r="CH22824" s="4" t="s">
        <v>6</v>
      </c>
      <c r="CI22824" s="4" t="s">
        <v>8</v>
      </c>
      <c r="CJ22824" s="4" t="s">
        <v>10</v>
      </c>
      <c r="CK22824" s="4" t="s">
        <v>10</v>
      </c>
      <c r="CL22824" s="4" t="s">
        <v>9</v>
      </c>
      <c r="CM22824" s="4" t="s">
        <v>6</v>
      </c>
      <c r="CN22824" s="4" t="s">
        <v>8</v>
      </c>
      <c r="CO22824" s="4" t="s">
        <v>10</v>
      </c>
      <c r="CP22824" s="4" t="s">
        <v>10</v>
      </c>
      <c r="CQ22824" s="4" t="s">
        <v>9</v>
      </c>
      <c r="CR22824" s="4" t="s">
        <v>6</v>
      </c>
      <c r="CS22824" s="4" t="s">
        <v>8</v>
      </c>
      <c r="CT22824" s="4" t="s">
        <v>10</v>
      </c>
      <c r="CU22824" s="4" t="s">
        <v>10</v>
      </c>
      <c r="CV22824" s="4" t="s">
        <v>9</v>
      </c>
      <c r="CW22824" s="4" t="s">
        <v>6</v>
      </c>
      <c r="CX22824" s="4" t="s">
        <v>8</v>
      </c>
      <c r="CY22824" s="4" t="s">
        <v>10</v>
      </c>
      <c r="CZ22824" s="4" t="s">
        <v>10</v>
      </c>
      <c r="DA22824" s="4" t="s">
        <v>9</v>
      </c>
      <c r="DB22824" s="4" t="s">
        <v>6</v>
      </c>
      <c r="DC22824" s="4" t="s">
        <v>8</v>
      </c>
      <c r="DD22824" s="4" t="s">
        <v>10</v>
      </c>
      <c r="DE22824" s="4" t="s">
        <v>10</v>
      </c>
      <c r="DF22824" s="4" t="s">
        <v>9</v>
      </c>
      <c r="DG22824" s="4" t="s">
        <v>6</v>
      </c>
      <c r="DH22824" s="4" t="s">
        <v>8</v>
      </c>
      <c r="DI22824" s="4" t="s">
        <v>10</v>
      </c>
      <c r="DJ22824" s="4" t="s">
        <v>10</v>
      </c>
      <c r="DK22824" s="4" t="s">
        <v>9</v>
      </c>
      <c r="DL22824" s="4" t="s">
        <v>6</v>
      </c>
      <c r="DM22824" s="4" t="s">
        <v>8</v>
      </c>
      <c r="DN22824" s="4" t="s">
        <v>10</v>
      </c>
      <c r="DO22824" s="4" t="s">
        <v>10</v>
      </c>
      <c r="DP22824" s="4" t="s">
        <v>9</v>
      </c>
      <c r="DQ22824" s="4" t="s">
        <v>6</v>
      </c>
      <c r="DR22824" s="4" t="s">
        <v>8</v>
      </c>
      <c r="DS22824" s="4" t="s">
        <v>10</v>
      </c>
      <c r="DT22824" s="4" t="s">
        <v>10</v>
      </c>
      <c r="DU22824" s="4" t="s">
        <v>9</v>
      </c>
      <c r="DV22824" s="4" t="s">
        <v>6</v>
      </c>
      <c r="DW22824" s="4" t="s">
        <v>8</v>
      </c>
      <c r="DX22824" s="4" t="s">
        <v>10</v>
      </c>
      <c r="DY22824" s="4" t="s">
        <v>10</v>
      </c>
      <c r="DZ22824" s="4" t="s">
        <v>9</v>
      </c>
      <c r="EA22824" s="4" t="s">
        <v>6</v>
      </c>
      <c r="EB22824" s="4" t="s">
        <v>8</v>
      </c>
      <c r="EC22824" s="4" t="s">
        <v>10</v>
      </c>
      <c r="ED22824" s="4" t="s">
        <v>10</v>
      </c>
      <c r="EE22824" s="4" t="s">
        <v>9</v>
      </c>
      <c r="EF22824" s="4" t="s">
        <v>6</v>
      </c>
      <c r="EG22824" s="4" t="s">
        <v>8</v>
      </c>
      <c r="EH22824" s="4" t="s">
        <v>10</v>
      </c>
      <c r="EI22824" s="4" t="s">
        <v>10</v>
      </c>
      <c r="EJ22824" s="4" t="s">
        <v>9</v>
      </c>
      <c r="EK22824" s="4" t="s">
        <v>6</v>
      </c>
      <c r="EL22824" s="4" t="s">
        <v>8</v>
      </c>
      <c r="EM22824" s="4" t="s">
        <v>10</v>
      </c>
      <c r="EN22824" s="4" t="s">
        <v>10</v>
      </c>
      <c r="EO22824" s="4" t="s">
        <v>9</v>
      </c>
      <c r="EP22824" s="4" t="s">
        <v>6</v>
      </c>
      <c r="EQ22824" s="4" t="s">
        <v>8</v>
      </c>
      <c r="ER22824" s="4" t="s">
        <v>10</v>
      </c>
      <c r="ES22824" s="4" t="s">
        <v>10</v>
      </c>
      <c r="ET22824" s="4" t="s">
        <v>9</v>
      </c>
      <c r="EU22824" s="4" t="s">
        <v>6</v>
      </c>
      <c r="EV22824" s="4" t="s">
        <v>8</v>
      </c>
      <c r="EW22824" s="4" t="s">
        <v>10</v>
      </c>
      <c r="EX22824" s="4" t="s">
        <v>10</v>
      </c>
      <c r="EY22824" s="4" t="s">
        <v>9</v>
      </c>
      <c r="EZ22824" s="4" t="s">
        <v>6</v>
      </c>
      <c r="FA22824" s="4" t="s">
        <v>8</v>
      </c>
      <c r="FB22824" s="4" t="s">
        <v>10</v>
      </c>
      <c r="FC22824" s="4" t="s">
        <v>10</v>
      </c>
      <c r="FD22824" s="4" t="s">
        <v>9</v>
      </c>
      <c r="FE22824" s="4" t="s">
        <v>6</v>
      </c>
      <c r="FF22824" s="4" t="s">
        <v>8</v>
      </c>
      <c r="FG22824" s="4" t="s">
        <v>10</v>
      </c>
      <c r="FH22824" s="4" t="s">
        <v>10</v>
      </c>
      <c r="FI22824" s="4" t="s">
        <v>9</v>
      </c>
      <c r="FJ22824" s="4" t="s">
        <v>6</v>
      </c>
      <c r="FK22824" s="4" t="s">
        <v>8</v>
      </c>
      <c r="FL22824" s="4" t="s">
        <v>10</v>
      </c>
      <c r="FM22824" s="4" t="s">
        <v>10</v>
      </c>
      <c r="FN22824" s="4" t="s">
        <v>9</v>
      </c>
      <c r="FO22824" s="4" t="s">
        <v>6</v>
      </c>
      <c r="FP22824" s="4" t="s">
        <v>8</v>
      </c>
      <c r="FQ22824" s="4" t="s">
        <v>10</v>
      </c>
      <c r="FR22824" s="4" t="s">
        <v>10</v>
      </c>
      <c r="FS22824" s="4" t="s">
        <v>9</v>
      </c>
      <c r="FT22824" s="4" t="s">
        <v>6</v>
      </c>
      <c r="FU22824" s="4" t="s">
        <v>8</v>
      </c>
    </row>
    <row r="22825" spans="1:5">
      <c r="A22825" t="n">
        <v>140752</v>
      </c>
      <c r="B22825" s="79" t="n">
        <v>257</v>
      </c>
      <c r="C22825" s="7" t="n">
        <v>1</v>
      </c>
      <c r="D22825" s="7" t="n">
        <v>65533</v>
      </c>
      <c r="E22825" s="7" t="n">
        <v>0</v>
      </c>
      <c r="F22825" s="7" t="s">
        <v>386</v>
      </c>
      <c r="G22825" s="7" t="n">
        <f t="normal" ca="1">32-LENB(INDIRECT(ADDRESS(22825,6)))</f>
        <v>0</v>
      </c>
      <c r="H22825" s="7" t="n">
        <v>1</v>
      </c>
      <c r="I22825" s="7" t="n">
        <v>65533</v>
      </c>
      <c r="J22825" s="7" t="n">
        <v>0</v>
      </c>
      <c r="K22825" s="7" t="s">
        <v>387</v>
      </c>
      <c r="L22825" s="7" t="n">
        <f t="normal" ca="1">32-LENB(INDIRECT(ADDRESS(22825,11)))</f>
        <v>0</v>
      </c>
      <c r="M22825" s="7" t="n">
        <v>1</v>
      </c>
      <c r="N22825" s="7" t="n">
        <v>65533</v>
      </c>
      <c r="O22825" s="7" t="n">
        <v>0</v>
      </c>
      <c r="P22825" s="7" t="s">
        <v>388</v>
      </c>
      <c r="Q22825" s="7" t="n">
        <f t="normal" ca="1">32-LENB(INDIRECT(ADDRESS(22825,16)))</f>
        <v>0</v>
      </c>
      <c r="R22825" s="7" t="n">
        <v>1</v>
      </c>
      <c r="S22825" s="7" t="n">
        <v>65533</v>
      </c>
      <c r="T22825" s="7" t="n">
        <v>0</v>
      </c>
      <c r="U22825" s="7" t="s">
        <v>389</v>
      </c>
      <c r="V22825" s="7" t="n">
        <f t="normal" ca="1">32-LENB(INDIRECT(ADDRESS(22825,21)))</f>
        <v>0</v>
      </c>
      <c r="W22825" s="7" t="n">
        <v>1</v>
      </c>
      <c r="X22825" s="7" t="n">
        <v>65533</v>
      </c>
      <c r="Y22825" s="7" t="n">
        <v>0</v>
      </c>
      <c r="Z22825" s="7" t="s">
        <v>390</v>
      </c>
      <c r="AA22825" s="7" t="n">
        <f t="normal" ca="1">32-LENB(INDIRECT(ADDRESS(22825,26)))</f>
        <v>0</v>
      </c>
      <c r="AB22825" s="7" t="n">
        <v>1</v>
      </c>
      <c r="AC22825" s="7" t="n">
        <v>65533</v>
      </c>
      <c r="AD22825" s="7" t="n">
        <v>0</v>
      </c>
      <c r="AE22825" s="7" t="s">
        <v>391</v>
      </c>
      <c r="AF22825" s="7" t="n">
        <f t="normal" ca="1">32-LENB(INDIRECT(ADDRESS(22825,31)))</f>
        <v>0</v>
      </c>
      <c r="AG22825" s="7" t="n">
        <v>1</v>
      </c>
      <c r="AH22825" s="7" t="n">
        <v>65533</v>
      </c>
      <c r="AI22825" s="7" t="n">
        <v>0</v>
      </c>
      <c r="AJ22825" s="7" t="s">
        <v>392</v>
      </c>
      <c r="AK22825" s="7" t="n">
        <f t="normal" ca="1">32-LENB(INDIRECT(ADDRESS(22825,36)))</f>
        <v>0</v>
      </c>
      <c r="AL22825" s="7" t="n">
        <v>1</v>
      </c>
      <c r="AM22825" s="7" t="n">
        <v>65533</v>
      </c>
      <c r="AN22825" s="7" t="n">
        <v>0</v>
      </c>
      <c r="AO22825" s="7" t="s">
        <v>393</v>
      </c>
      <c r="AP22825" s="7" t="n">
        <f t="normal" ca="1">32-LENB(INDIRECT(ADDRESS(22825,41)))</f>
        <v>0</v>
      </c>
      <c r="AQ22825" s="7" t="n">
        <v>1</v>
      </c>
      <c r="AR22825" s="7" t="n">
        <v>65533</v>
      </c>
      <c r="AS22825" s="7" t="n">
        <v>0</v>
      </c>
      <c r="AT22825" s="7" t="s">
        <v>394</v>
      </c>
      <c r="AU22825" s="7" t="n">
        <f t="normal" ca="1">32-LENB(INDIRECT(ADDRESS(22825,46)))</f>
        <v>0</v>
      </c>
      <c r="AV22825" s="7" t="n">
        <v>1</v>
      </c>
      <c r="AW22825" s="7" t="n">
        <v>65533</v>
      </c>
      <c r="AX22825" s="7" t="n">
        <v>0</v>
      </c>
      <c r="AY22825" s="7" t="s">
        <v>395</v>
      </c>
      <c r="AZ22825" s="7" t="n">
        <f t="normal" ca="1">32-LENB(INDIRECT(ADDRESS(22825,51)))</f>
        <v>0</v>
      </c>
      <c r="BA22825" s="7" t="n">
        <v>1</v>
      </c>
      <c r="BB22825" s="7" t="n">
        <v>65533</v>
      </c>
      <c r="BC22825" s="7" t="n">
        <v>0</v>
      </c>
      <c r="BD22825" s="7" t="s">
        <v>396</v>
      </c>
      <c r="BE22825" s="7" t="n">
        <f t="normal" ca="1">32-LENB(INDIRECT(ADDRESS(22825,56)))</f>
        <v>0</v>
      </c>
      <c r="BF22825" s="7" t="n">
        <v>1</v>
      </c>
      <c r="BG22825" s="7" t="n">
        <v>65533</v>
      </c>
      <c r="BH22825" s="7" t="n">
        <v>0</v>
      </c>
      <c r="BI22825" s="7" t="s">
        <v>397</v>
      </c>
      <c r="BJ22825" s="7" t="n">
        <f t="normal" ca="1">32-LENB(INDIRECT(ADDRESS(22825,61)))</f>
        <v>0</v>
      </c>
      <c r="BK22825" s="7" t="n">
        <v>1</v>
      </c>
      <c r="BL22825" s="7" t="n">
        <v>65533</v>
      </c>
      <c r="BM22825" s="7" t="n">
        <v>0</v>
      </c>
      <c r="BN22825" s="7" t="s">
        <v>398</v>
      </c>
      <c r="BO22825" s="7" t="n">
        <f t="normal" ca="1">32-LENB(INDIRECT(ADDRESS(22825,66)))</f>
        <v>0</v>
      </c>
      <c r="BP22825" s="7" t="n">
        <v>1</v>
      </c>
      <c r="BQ22825" s="7" t="n">
        <v>65533</v>
      </c>
      <c r="BR22825" s="7" t="n">
        <v>0</v>
      </c>
      <c r="BS22825" s="7" t="s">
        <v>399</v>
      </c>
      <c r="BT22825" s="7" t="n">
        <f t="normal" ca="1">32-LENB(INDIRECT(ADDRESS(22825,71)))</f>
        <v>0</v>
      </c>
      <c r="BU22825" s="7" t="n">
        <v>1</v>
      </c>
      <c r="BV22825" s="7" t="n">
        <v>65533</v>
      </c>
      <c r="BW22825" s="7" t="n">
        <v>0</v>
      </c>
      <c r="BX22825" s="7" t="s">
        <v>400</v>
      </c>
      <c r="BY22825" s="7" t="n">
        <f t="normal" ca="1">32-LENB(INDIRECT(ADDRESS(22825,76)))</f>
        <v>0</v>
      </c>
      <c r="BZ22825" s="7" t="n">
        <v>1</v>
      </c>
      <c r="CA22825" s="7" t="n">
        <v>65533</v>
      </c>
      <c r="CB22825" s="7" t="n">
        <v>0</v>
      </c>
      <c r="CC22825" s="7" t="s">
        <v>401</v>
      </c>
      <c r="CD22825" s="7" t="n">
        <f t="normal" ca="1">32-LENB(INDIRECT(ADDRESS(22825,81)))</f>
        <v>0</v>
      </c>
      <c r="CE22825" s="7" t="n">
        <v>1</v>
      </c>
      <c r="CF22825" s="7" t="n">
        <v>65533</v>
      </c>
      <c r="CG22825" s="7" t="n">
        <v>0</v>
      </c>
      <c r="CH22825" s="7" t="s">
        <v>402</v>
      </c>
      <c r="CI22825" s="7" t="n">
        <f t="normal" ca="1">32-LENB(INDIRECT(ADDRESS(22825,86)))</f>
        <v>0</v>
      </c>
      <c r="CJ22825" s="7" t="n">
        <v>1</v>
      </c>
      <c r="CK22825" s="7" t="n">
        <v>65533</v>
      </c>
      <c r="CL22825" s="7" t="n">
        <v>0</v>
      </c>
      <c r="CM22825" s="7" t="s">
        <v>403</v>
      </c>
      <c r="CN22825" s="7" t="n">
        <f t="normal" ca="1">32-LENB(INDIRECT(ADDRESS(22825,91)))</f>
        <v>0</v>
      </c>
      <c r="CO22825" s="7" t="n">
        <v>1</v>
      </c>
      <c r="CP22825" s="7" t="n">
        <v>65533</v>
      </c>
      <c r="CQ22825" s="7" t="n">
        <v>0</v>
      </c>
      <c r="CR22825" s="7" t="s">
        <v>404</v>
      </c>
      <c r="CS22825" s="7" t="n">
        <f t="normal" ca="1">32-LENB(INDIRECT(ADDRESS(22825,96)))</f>
        <v>0</v>
      </c>
      <c r="CT22825" s="7" t="n">
        <v>1</v>
      </c>
      <c r="CU22825" s="7" t="n">
        <v>65533</v>
      </c>
      <c r="CV22825" s="7" t="n">
        <v>0</v>
      </c>
      <c r="CW22825" s="7" t="s">
        <v>405</v>
      </c>
      <c r="CX22825" s="7" t="n">
        <f t="normal" ca="1">32-LENB(INDIRECT(ADDRESS(22825,101)))</f>
        <v>0</v>
      </c>
      <c r="CY22825" s="7" t="n">
        <v>1</v>
      </c>
      <c r="CZ22825" s="7" t="n">
        <v>65533</v>
      </c>
      <c r="DA22825" s="7" t="n">
        <v>0</v>
      </c>
      <c r="DB22825" s="7" t="s">
        <v>406</v>
      </c>
      <c r="DC22825" s="7" t="n">
        <f t="normal" ca="1">32-LENB(INDIRECT(ADDRESS(22825,106)))</f>
        <v>0</v>
      </c>
      <c r="DD22825" s="7" t="n">
        <v>1</v>
      </c>
      <c r="DE22825" s="7" t="n">
        <v>65533</v>
      </c>
      <c r="DF22825" s="7" t="n">
        <v>0</v>
      </c>
      <c r="DG22825" s="7" t="s">
        <v>407</v>
      </c>
      <c r="DH22825" s="7" t="n">
        <f t="normal" ca="1">32-LENB(INDIRECT(ADDRESS(22825,111)))</f>
        <v>0</v>
      </c>
      <c r="DI22825" s="7" t="n">
        <v>1</v>
      </c>
      <c r="DJ22825" s="7" t="n">
        <v>65533</v>
      </c>
      <c r="DK22825" s="7" t="n">
        <v>0</v>
      </c>
      <c r="DL22825" s="7" t="s">
        <v>408</v>
      </c>
      <c r="DM22825" s="7" t="n">
        <f t="normal" ca="1">32-LENB(INDIRECT(ADDRESS(22825,116)))</f>
        <v>0</v>
      </c>
      <c r="DN22825" s="7" t="n">
        <v>1</v>
      </c>
      <c r="DO22825" s="7" t="n">
        <v>65533</v>
      </c>
      <c r="DP22825" s="7" t="n">
        <v>0</v>
      </c>
      <c r="DQ22825" s="7" t="s">
        <v>409</v>
      </c>
      <c r="DR22825" s="7" t="n">
        <f t="normal" ca="1">32-LENB(INDIRECT(ADDRESS(22825,121)))</f>
        <v>0</v>
      </c>
      <c r="DS22825" s="7" t="n">
        <v>1</v>
      </c>
      <c r="DT22825" s="7" t="n">
        <v>65533</v>
      </c>
      <c r="DU22825" s="7" t="n">
        <v>0</v>
      </c>
      <c r="DV22825" s="7" t="s">
        <v>410</v>
      </c>
      <c r="DW22825" s="7" t="n">
        <f t="normal" ca="1">32-LENB(INDIRECT(ADDRESS(22825,126)))</f>
        <v>0</v>
      </c>
      <c r="DX22825" s="7" t="n">
        <v>1</v>
      </c>
      <c r="DY22825" s="7" t="n">
        <v>65533</v>
      </c>
      <c r="DZ22825" s="7" t="n">
        <v>0</v>
      </c>
      <c r="EA22825" s="7" t="s">
        <v>411</v>
      </c>
      <c r="EB22825" s="7" t="n">
        <f t="normal" ca="1">32-LENB(INDIRECT(ADDRESS(22825,131)))</f>
        <v>0</v>
      </c>
      <c r="EC22825" s="7" t="n">
        <v>1</v>
      </c>
      <c r="ED22825" s="7" t="n">
        <v>65533</v>
      </c>
      <c r="EE22825" s="7" t="n">
        <v>0</v>
      </c>
      <c r="EF22825" s="7" t="s">
        <v>412</v>
      </c>
      <c r="EG22825" s="7" t="n">
        <f t="normal" ca="1">32-LENB(INDIRECT(ADDRESS(22825,136)))</f>
        <v>0</v>
      </c>
      <c r="EH22825" s="7" t="n">
        <v>1</v>
      </c>
      <c r="EI22825" s="7" t="n">
        <v>65533</v>
      </c>
      <c r="EJ22825" s="7" t="n">
        <v>0</v>
      </c>
      <c r="EK22825" s="7" t="s">
        <v>413</v>
      </c>
      <c r="EL22825" s="7" t="n">
        <f t="normal" ca="1">32-LENB(INDIRECT(ADDRESS(22825,141)))</f>
        <v>0</v>
      </c>
      <c r="EM22825" s="7" t="n">
        <v>1</v>
      </c>
      <c r="EN22825" s="7" t="n">
        <v>65533</v>
      </c>
      <c r="EO22825" s="7" t="n">
        <v>0</v>
      </c>
      <c r="EP22825" s="7" t="s">
        <v>414</v>
      </c>
      <c r="EQ22825" s="7" t="n">
        <f t="normal" ca="1">32-LENB(INDIRECT(ADDRESS(22825,146)))</f>
        <v>0</v>
      </c>
      <c r="ER22825" s="7" t="n">
        <v>1</v>
      </c>
      <c r="ES22825" s="7" t="n">
        <v>65533</v>
      </c>
      <c r="ET22825" s="7" t="n">
        <v>0</v>
      </c>
      <c r="EU22825" s="7" t="s">
        <v>415</v>
      </c>
      <c r="EV22825" s="7" t="n">
        <f t="normal" ca="1">32-LENB(INDIRECT(ADDRESS(22825,151)))</f>
        <v>0</v>
      </c>
      <c r="EW22825" s="7" t="n">
        <v>1</v>
      </c>
      <c r="EX22825" s="7" t="n">
        <v>65533</v>
      </c>
      <c r="EY22825" s="7" t="n">
        <v>0</v>
      </c>
      <c r="EZ22825" s="7" t="s">
        <v>416</v>
      </c>
      <c r="FA22825" s="7" t="n">
        <f t="normal" ca="1">32-LENB(INDIRECT(ADDRESS(22825,156)))</f>
        <v>0</v>
      </c>
      <c r="FB22825" s="7" t="n">
        <v>1</v>
      </c>
      <c r="FC22825" s="7" t="n">
        <v>65533</v>
      </c>
      <c r="FD22825" s="7" t="n">
        <v>0</v>
      </c>
      <c r="FE22825" s="7" t="s">
        <v>417</v>
      </c>
      <c r="FF22825" s="7" t="n">
        <f t="normal" ca="1">32-LENB(INDIRECT(ADDRESS(22825,161)))</f>
        <v>0</v>
      </c>
      <c r="FG22825" s="7" t="n">
        <v>1</v>
      </c>
      <c r="FH22825" s="7" t="n">
        <v>65533</v>
      </c>
      <c r="FI22825" s="7" t="n">
        <v>0</v>
      </c>
      <c r="FJ22825" s="7" t="s">
        <v>418</v>
      </c>
      <c r="FK22825" s="7" t="n">
        <f t="normal" ca="1">32-LENB(INDIRECT(ADDRESS(22825,166)))</f>
        <v>0</v>
      </c>
      <c r="FL22825" s="7" t="n">
        <v>1</v>
      </c>
      <c r="FM22825" s="7" t="n">
        <v>65533</v>
      </c>
      <c r="FN22825" s="7" t="n">
        <v>0</v>
      </c>
      <c r="FO22825" s="7" t="s">
        <v>419</v>
      </c>
      <c r="FP22825" s="7" t="n">
        <f t="normal" ca="1">32-LENB(INDIRECT(ADDRESS(22825,171)))</f>
        <v>0</v>
      </c>
      <c r="FQ22825" s="7" t="n">
        <v>0</v>
      </c>
      <c r="FR22825" s="7" t="n">
        <v>65533</v>
      </c>
      <c r="FS22825" s="7" t="n">
        <v>0</v>
      </c>
      <c r="FT22825" s="7" t="s">
        <v>12</v>
      </c>
      <c r="FU22825" s="7" t="n">
        <f t="normal" ca="1">32-LENB(INDIRECT(ADDRESS(22825,176)))</f>
        <v>0</v>
      </c>
    </row>
    <row r="22826" spans="1:5">
      <c r="A22826" t="s">
        <v>4</v>
      </c>
      <c r="B22826" s="4" t="s">
        <v>5</v>
      </c>
    </row>
    <row r="22827" spans="1:5">
      <c r="A22827" t="n">
        <v>142152</v>
      </c>
      <c r="B22827" s="5" t="n">
        <v>1</v>
      </c>
    </row>
    <row r="22828" spans="1:5" s="3" customFormat="1" customHeight="0">
      <c r="A22828" s="3" t="s">
        <v>2</v>
      </c>
      <c r="B22828" s="3" t="s">
        <v>1860</v>
      </c>
    </row>
    <row r="22829" spans="1:5">
      <c r="A22829" t="s">
        <v>4</v>
      </c>
      <c r="B22829" s="4" t="s">
        <v>5</v>
      </c>
      <c r="C22829" s="4" t="s">
        <v>10</v>
      </c>
      <c r="D22829" s="4" t="s">
        <v>10</v>
      </c>
      <c r="E22829" s="4" t="s">
        <v>9</v>
      </c>
      <c r="F22829" s="4" t="s">
        <v>6</v>
      </c>
      <c r="G22829" s="4" t="s">
        <v>8</v>
      </c>
      <c r="H22829" s="4" t="s">
        <v>10</v>
      </c>
      <c r="I22829" s="4" t="s">
        <v>10</v>
      </c>
      <c r="J22829" s="4" t="s">
        <v>9</v>
      </c>
      <c r="K22829" s="4" t="s">
        <v>6</v>
      </c>
      <c r="L22829" s="4" t="s">
        <v>8</v>
      </c>
      <c r="M22829" s="4" t="s">
        <v>10</v>
      </c>
      <c r="N22829" s="4" t="s">
        <v>10</v>
      </c>
      <c r="O22829" s="4" t="s">
        <v>9</v>
      </c>
      <c r="P22829" s="4" t="s">
        <v>6</v>
      </c>
      <c r="Q22829" s="4" t="s">
        <v>8</v>
      </c>
      <c r="R22829" s="4" t="s">
        <v>10</v>
      </c>
      <c r="S22829" s="4" t="s">
        <v>10</v>
      </c>
      <c r="T22829" s="4" t="s">
        <v>9</v>
      </c>
      <c r="U22829" s="4" t="s">
        <v>6</v>
      </c>
      <c r="V22829" s="4" t="s">
        <v>8</v>
      </c>
      <c r="W22829" s="4" t="s">
        <v>10</v>
      </c>
      <c r="X22829" s="4" t="s">
        <v>10</v>
      </c>
      <c r="Y22829" s="4" t="s">
        <v>9</v>
      </c>
      <c r="Z22829" s="4" t="s">
        <v>6</v>
      </c>
      <c r="AA22829" s="4" t="s">
        <v>8</v>
      </c>
    </row>
    <row r="22830" spans="1:5">
      <c r="A22830" t="n">
        <v>142160</v>
      </c>
      <c r="B22830" s="79" t="n">
        <v>257</v>
      </c>
      <c r="C22830" s="7" t="n">
        <v>1</v>
      </c>
      <c r="D22830" s="7" t="n">
        <v>65533</v>
      </c>
      <c r="E22830" s="7" t="n">
        <v>0</v>
      </c>
      <c r="F22830" s="7" t="s">
        <v>1205</v>
      </c>
      <c r="G22830" s="7" t="n">
        <f t="normal" ca="1">32-LENB(INDIRECT(ADDRESS(22830,6)))</f>
        <v>0</v>
      </c>
      <c r="H22830" s="7" t="n">
        <v>1</v>
      </c>
      <c r="I22830" s="7" t="n">
        <v>65533</v>
      </c>
      <c r="J22830" s="7" t="n">
        <v>0</v>
      </c>
      <c r="K22830" s="7" t="s">
        <v>1206</v>
      </c>
      <c r="L22830" s="7" t="n">
        <f t="normal" ca="1">32-LENB(INDIRECT(ADDRESS(22830,11)))</f>
        <v>0</v>
      </c>
      <c r="M22830" s="7" t="n">
        <v>1</v>
      </c>
      <c r="N22830" s="7" t="n">
        <v>65533</v>
      </c>
      <c r="O22830" s="7" t="n">
        <v>0</v>
      </c>
      <c r="P22830" s="7" t="s">
        <v>1207</v>
      </c>
      <c r="Q22830" s="7" t="n">
        <f t="normal" ca="1">32-LENB(INDIRECT(ADDRESS(22830,16)))</f>
        <v>0</v>
      </c>
      <c r="R22830" s="7" t="n">
        <v>1</v>
      </c>
      <c r="S22830" s="7" t="n">
        <v>65533</v>
      </c>
      <c r="T22830" s="7" t="n">
        <v>0</v>
      </c>
      <c r="U22830" s="7" t="s">
        <v>1208</v>
      </c>
      <c r="V22830" s="7" t="n">
        <f t="normal" ca="1">32-LENB(INDIRECT(ADDRESS(22830,21)))</f>
        <v>0</v>
      </c>
      <c r="W22830" s="7" t="n">
        <v>0</v>
      </c>
      <c r="X22830" s="7" t="n">
        <v>65533</v>
      </c>
      <c r="Y22830" s="7" t="n">
        <v>0</v>
      </c>
      <c r="Z22830" s="7" t="s">
        <v>12</v>
      </c>
      <c r="AA22830" s="7" t="n">
        <f t="normal" ca="1">32-LENB(INDIRECT(ADDRESS(22830,26)))</f>
        <v>0</v>
      </c>
    </row>
    <row r="22831" spans="1:5">
      <c r="A22831" t="s">
        <v>4</v>
      </c>
      <c r="B22831" s="4" t="s">
        <v>5</v>
      </c>
    </row>
    <row r="22832" spans="1:5">
      <c r="A22832" t="n">
        <v>142360</v>
      </c>
      <c r="B22832" s="5" t="n">
        <v>1</v>
      </c>
    </row>
    <row r="22833" spans="1:177" s="3" customFormat="1" customHeight="0">
      <c r="A22833" s="3" t="s">
        <v>2</v>
      </c>
      <c r="B22833" s="3" t="s">
        <v>1861</v>
      </c>
    </row>
    <row r="22834" spans="1:177">
      <c r="A22834" t="s">
        <v>4</v>
      </c>
      <c r="B22834" s="4" t="s">
        <v>5</v>
      </c>
      <c r="C22834" s="4" t="s">
        <v>10</v>
      </c>
      <c r="D22834" s="4" t="s">
        <v>10</v>
      </c>
      <c r="E22834" s="4" t="s">
        <v>9</v>
      </c>
      <c r="F22834" s="4" t="s">
        <v>6</v>
      </c>
      <c r="G22834" s="4" t="s">
        <v>8</v>
      </c>
      <c r="H22834" s="4" t="s">
        <v>10</v>
      </c>
      <c r="I22834" s="4" t="s">
        <v>10</v>
      </c>
      <c r="J22834" s="4" t="s">
        <v>9</v>
      </c>
      <c r="K22834" s="4" t="s">
        <v>6</v>
      </c>
      <c r="L22834" s="4" t="s">
        <v>8</v>
      </c>
    </row>
    <row r="22835" spans="1:177">
      <c r="A22835" t="n">
        <v>142368</v>
      </c>
      <c r="B22835" s="79" t="n">
        <v>257</v>
      </c>
      <c r="C22835" s="7" t="n">
        <v>4</v>
      </c>
      <c r="D22835" s="7" t="n">
        <v>65533</v>
      </c>
      <c r="E22835" s="7" t="n">
        <v>12010</v>
      </c>
      <c r="F22835" s="7" t="s">
        <v>12</v>
      </c>
      <c r="G22835" s="7" t="n">
        <f t="normal" ca="1">32-LENB(INDIRECT(ADDRESS(22835,6)))</f>
        <v>0</v>
      </c>
      <c r="H22835" s="7" t="n">
        <v>0</v>
      </c>
      <c r="I22835" s="7" t="n">
        <v>65533</v>
      </c>
      <c r="J22835" s="7" t="n">
        <v>0</v>
      </c>
      <c r="K22835" s="7" t="s">
        <v>12</v>
      </c>
      <c r="L22835" s="7" t="n">
        <f t="normal" ca="1">32-LENB(INDIRECT(ADDRESS(22835,11)))</f>
        <v>0</v>
      </c>
    </row>
    <row r="22836" spans="1:177">
      <c r="A22836" t="s">
        <v>4</v>
      </c>
      <c r="B22836" s="4" t="s">
        <v>5</v>
      </c>
    </row>
    <row r="22837" spans="1:177">
      <c r="A22837" t="n">
        <v>142448</v>
      </c>
      <c r="B22837" s="5" t="n">
        <v>1</v>
      </c>
    </row>
    <row r="22838" spans="1:177" s="3" customFormat="1" customHeight="0">
      <c r="A22838" s="3" t="s">
        <v>2</v>
      </c>
      <c r="B22838" s="3" t="s">
        <v>1862</v>
      </c>
    </row>
    <row r="22839" spans="1:177">
      <c r="A22839" t="s">
        <v>4</v>
      </c>
      <c r="B22839" s="4" t="s">
        <v>5</v>
      </c>
      <c r="C22839" s="4" t="s">
        <v>10</v>
      </c>
      <c r="D22839" s="4" t="s">
        <v>10</v>
      </c>
      <c r="E22839" s="4" t="s">
        <v>9</v>
      </c>
      <c r="F22839" s="4" t="s">
        <v>6</v>
      </c>
      <c r="G22839" s="4" t="s">
        <v>8</v>
      </c>
      <c r="H22839" s="4" t="s">
        <v>10</v>
      </c>
      <c r="I22839" s="4" t="s">
        <v>10</v>
      </c>
      <c r="J22839" s="4" t="s">
        <v>9</v>
      </c>
      <c r="K22839" s="4" t="s">
        <v>6</v>
      </c>
      <c r="L22839" s="4" t="s">
        <v>8</v>
      </c>
      <c r="M22839" s="4" t="s">
        <v>10</v>
      </c>
      <c r="N22839" s="4" t="s">
        <v>10</v>
      </c>
      <c r="O22839" s="4" t="s">
        <v>9</v>
      </c>
      <c r="P22839" s="4" t="s">
        <v>6</v>
      </c>
      <c r="Q22839" s="4" t="s">
        <v>8</v>
      </c>
      <c r="R22839" s="4" t="s">
        <v>10</v>
      </c>
      <c r="S22839" s="4" t="s">
        <v>10</v>
      </c>
      <c r="T22839" s="4" t="s">
        <v>9</v>
      </c>
      <c r="U22839" s="4" t="s">
        <v>6</v>
      </c>
      <c r="V22839" s="4" t="s">
        <v>8</v>
      </c>
      <c r="W22839" s="4" t="s">
        <v>10</v>
      </c>
      <c r="X22839" s="4" t="s">
        <v>10</v>
      </c>
      <c r="Y22839" s="4" t="s">
        <v>9</v>
      </c>
      <c r="Z22839" s="4" t="s">
        <v>6</v>
      </c>
      <c r="AA22839" s="4" t="s">
        <v>8</v>
      </c>
      <c r="AB22839" s="4" t="s">
        <v>10</v>
      </c>
      <c r="AC22839" s="4" t="s">
        <v>10</v>
      </c>
      <c r="AD22839" s="4" t="s">
        <v>9</v>
      </c>
      <c r="AE22839" s="4" t="s">
        <v>6</v>
      </c>
      <c r="AF22839" s="4" t="s">
        <v>8</v>
      </c>
      <c r="AG22839" s="4" t="s">
        <v>10</v>
      </c>
      <c r="AH22839" s="4" t="s">
        <v>10</v>
      </c>
      <c r="AI22839" s="4" t="s">
        <v>9</v>
      </c>
      <c r="AJ22839" s="4" t="s">
        <v>6</v>
      </c>
      <c r="AK22839" s="4" t="s">
        <v>8</v>
      </c>
      <c r="AL22839" s="4" t="s">
        <v>10</v>
      </c>
      <c r="AM22839" s="4" t="s">
        <v>10</v>
      </c>
      <c r="AN22839" s="4" t="s">
        <v>9</v>
      </c>
      <c r="AO22839" s="4" t="s">
        <v>6</v>
      </c>
      <c r="AP22839" s="4" t="s">
        <v>8</v>
      </c>
      <c r="AQ22839" s="4" t="s">
        <v>10</v>
      </c>
      <c r="AR22839" s="4" t="s">
        <v>10</v>
      </c>
      <c r="AS22839" s="4" t="s">
        <v>9</v>
      </c>
      <c r="AT22839" s="4" t="s">
        <v>6</v>
      </c>
      <c r="AU22839" s="4" t="s">
        <v>8</v>
      </c>
      <c r="AV22839" s="4" t="s">
        <v>10</v>
      </c>
      <c r="AW22839" s="4" t="s">
        <v>10</v>
      </c>
      <c r="AX22839" s="4" t="s">
        <v>9</v>
      </c>
      <c r="AY22839" s="4" t="s">
        <v>6</v>
      </c>
      <c r="AZ22839" s="4" t="s">
        <v>8</v>
      </c>
      <c r="BA22839" s="4" t="s">
        <v>10</v>
      </c>
      <c r="BB22839" s="4" t="s">
        <v>10</v>
      </c>
      <c r="BC22839" s="4" t="s">
        <v>9</v>
      </c>
      <c r="BD22839" s="4" t="s">
        <v>6</v>
      </c>
      <c r="BE22839" s="4" t="s">
        <v>8</v>
      </c>
      <c r="BF22839" s="4" t="s">
        <v>10</v>
      </c>
      <c r="BG22839" s="4" t="s">
        <v>10</v>
      </c>
      <c r="BH22839" s="4" t="s">
        <v>9</v>
      </c>
      <c r="BI22839" s="4" t="s">
        <v>6</v>
      </c>
      <c r="BJ22839" s="4" t="s">
        <v>8</v>
      </c>
    </row>
    <row r="22840" spans="1:177">
      <c r="A22840" t="n">
        <v>142464</v>
      </c>
      <c r="B22840" s="79" t="n">
        <v>257</v>
      </c>
      <c r="C22840" s="7" t="n">
        <v>4</v>
      </c>
      <c r="D22840" s="7" t="n">
        <v>65533</v>
      </c>
      <c r="E22840" s="7" t="n">
        <v>12105</v>
      </c>
      <c r="F22840" s="7" t="s">
        <v>12</v>
      </c>
      <c r="G22840" s="7" t="n">
        <f t="normal" ca="1">32-LENB(INDIRECT(ADDRESS(22840,6)))</f>
        <v>0</v>
      </c>
      <c r="H22840" s="7" t="n">
        <v>4</v>
      </c>
      <c r="I22840" s="7" t="n">
        <v>65533</v>
      </c>
      <c r="J22840" s="7" t="n">
        <v>12105</v>
      </c>
      <c r="K22840" s="7" t="s">
        <v>12</v>
      </c>
      <c r="L22840" s="7" t="n">
        <f t="normal" ca="1">32-LENB(INDIRECT(ADDRESS(22840,11)))</f>
        <v>0</v>
      </c>
      <c r="M22840" s="7" t="n">
        <v>4</v>
      </c>
      <c r="N22840" s="7" t="n">
        <v>65533</v>
      </c>
      <c r="O22840" s="7" t="n">
        <v>12105</v>
      </c>
      <c r="P22840" s="7" t="s">
        <v>12</v>
      </c>
      <c r="Q22840" s="7" t="n">
        <f t="normal" ca="1">32-LENB(INDIRECT(ADDRESS(22840,16)))</f>
        <v>0</v>
      </c>
      <c r="R22840" s="7" t="n">
        <v>4</v>
      </c>
      <c r="S22840" s="7" t="n">
        <v>65533</v>
      </c>
      <c r="T22840" s="7" t="n">
        <v>12105</v>
      </c>
      <c r="U22840" s="7" t="s">
        <v>12</v>
      </c>
      <c r="V22840" s="7" t="n">
        <f t="normal" ca="1">32-LENB(INDIRECT(ADDRESS(22840,21)))</f>
        <v>0</v>
      </c>
      <c r="W22840" s="7" t="n">
        <v>4</v>
      </c>
      <c r="X22840" s="7" t="n">
        <v>65533</v>
      </c>
      <c r="Y22840" s="7" t="n">
        <v>12105</v>
      </c>
      <c r="Z22840" s="7" t="s">
        <v>12</v>
      </c>
      <c r="AA22840" s="7" t="n">
        <f t="normal" ca="1">32-LENB(INDIRECT(ADDRESS(22840,26)))</f>
        <v>0</v>
      </c>
      <c r="AB22840" s="7" t="n">
        <v>4</v>
      </c>
      <c r="AC22840" s="7" t="n">
        <v>65533</v>
      </c>
      <c r="AD22840" s="7" t="n">
        <v>12105</v>
      </c>
      <c r="AE22840" s="7" t="s">
        <v>12</v>
      </c>
      <c r="AF22840" s="7" t="n">
        <f t="normal" ca="1">32-LENB(INDIRECT(ADDRESS(22840,31)))</f>
        <v>0</v>
      </c>
      <c r="AG22840" s="7" t="n">
        <v>4</v>
      </c>
      <c r="AH22840" s="7" t="n">
        <v>65533</v>
      </c>
      <c r="AI22840" s="7" t="n">
        <v>12010</v>
      </c>
      <c r="AJ22840" s="7" t="s">
        <v>12</v>
      </c>
      <c r="AK22840" s="7" t="n">
        <f t="normal" ca="1">32-LENB(INDIRECT(ADDRESS(22840,36)))</f>
        <v>0</v>
      </c>
      <c r="AL22840" s="7" t="n">
        <v>4</v>
      </c>
      <c r="AM22840" s="7" t="n">
        <v>65533</v>
      </c>
      <c r="AN22840" s="7" t="n">
        <v>12010</v>
      </c>
      <c r="AO22840" s="7" t="s">
        <v>12</v>
      </c>
      <c r="AP22840" s="7" t="n">
        <f t="normal" ca="1">32-LENB(INDIRECT(ADDRESS(22840,41)))</f>
        <v>0</v>
      </c>
      <c r="AQ22840" s="7" t="n">
        <v>4</v>
      </c>
      <c r="AR22840" s="7" t="n">
        <v>65533</v>
      </c>
      <c r="AS22840" s="7" t="n">
        <v>12010</v>
      </c>
      <c r="AT22840" s="7" t="s">
        <v>12</v>
      </c>
      <c r="AU22840" s="7" t="n">
        <f t="normal" ca="1">32-LENB(INDIRECT(ADDRESS(22840,46)))</f>
        <v>0</v>
      </c>
      <c r="AV22840" s="7" t="n">
        <v>4</v>
      </c>
      <c r="AW22840" s="7" t="n">
        <v>65533</v>
      </c>
      <c r="AX22840" s="7" t="n">
        <v>12010</v>
      </c>
      <c r="AY22840" s="7" t="s">
        <v>12</v>
      </c>
      <c r="AZ22840" s="7" t="n">
        <f t="normal" ca="1">32-LENB(INDIRECT(ADDRESS(22840,51)))</f>
        <v>0</v>
      </c>
      <c r="BA22840" s="7" t="n">
        <v>4</v>
      </c>
      <c r="BB22840" s="7" t="n">
        <v>65533</v>
      </c>
      <c r="BC22840" s="7" t="n">
        <v>12010</v>
      </c>
      <c r="BD22840" s="7" t="s">
        <v>12</v>
      </c>
      <c r="BE22840" s="7" t="n">
        <f t="normal" ca="1">32-LENB(INDIRECT(ADDRESS(22840,56)))</f>
        <v>0</v>
      </c>
      <c r="BF22840" s="7" t="n">
        <v>0</v>
      </c>
      <c r="BG22840" s="7" t="n">
        <v>65533</v>
      </c>
      <c r="BH22840" s="7" t="n">
        <v>0</v>
      </c>
      <c r="BI22840" s="7" t="s">
        <v>12</v>
      </c>
      <c r="BJ22840" s="7" t="n">
        <f t="normal" ca="1">32-LENB(INDIRECT(ADDRESS(22840,61)))</f>
        <v>0</v>
      </c>
    </row>
    <row r="22841" spans="1:177">
      <c r="A22841" t="s">
        <v>4</v>
      </c>
      <c r="B22841" s="4" t="s">
        <v>5</v>
      </c>
    </row>
    <row r="22842" spans="1:177">
      <c r="A22842" t="n">
        <v>142944</v>
      </c>
      <c r="B22842" s="5" t="n">
        <v>1</v>
      </c>
    </row>
    <row r="22843" spans="1:177" s="3" customFormat="1" customHeight="0">
      <c r="A22843" s="3" t="s">
        <v>2</v>
      </c>
      <c r="B22843" s="3" t="s">
        <v>1863</v>
      </c>
    </row>
    <row r="22844" spans="1:177">
      <c r="A22844" t="s">
        <v>4</v>
      </c>
      <c r="B22844" s="4" t="s">
        <v>5</v>
      </c>
      <c r="C22844" s="4" t="s">
        <v>10</v>
      </c>
      <c r="D22844" s="4" t="s">
        <v>10</v>
      </c>
      <c r="E22844" s="4" t="s">
        <v>9</v>
      </c>
      <c r="F22844" s="4" t="s">
        <v>6</v>
      </c>
      <c r="G22844" s="4" t="s">
        <v>8</v>
      </c>
      <c r="H22844" s="4" t="s">
        <v>10</v>
      </c>
      <c r="I22844" s="4" t="s">
        <v>10</v>
      </c>
      <c r="J22844" s="4" t="s">
        <v>9</v>
      </c>
      <c r="K22844" s="4" t="s">
        <v>6</v>
      </c>
      <c r="L22844" s="4" t="s">
        <v>8</v>
      </c>
      <c r="M22844" s="4" t="s">
        <v>10</v>
      </c>
      <c r="N22844" s="4" t="s">
        <v>10</v>
      </c>
      <c r="O22844" s="4" t="s">
        <v>9</v>
      </c>
      <c r="P22844" s="4" t="s">
        <v>6</v>
      </c>
      <c r="Q22844" s="4" t="s">
        <v>8</v>
      </c>
    </row>
    <row r="22845" spans="1:177">
      <c r="A22845" t="n">
        <v>142960</v>
      </c>
      <c r="B22845" s="79" t="n">
        <v>257</v>
      </c>
      <c r="C22845" s="7" t="n">
        <v>1</v>
      </c>
      <c r="D22845" s="7" t="n">
        <v>65533</v>
      </c>
      <c r="E22845" s="7" t="n">
        <v>0</v>
      </c>
      <c r="F22845" s="7" t="s">
        <v>1609</v>
      </c>
      <c r="G22845" s="7" t="n">
        <f t="normal" ca="1">32-LENB(INDIRECT(ADDRESS(22845,6)))</f>
        <v>0</v>
      </c>
      <c r="H22845" s="7" t="n">
        <v>1</v>
      </c>
      <c r="I22845" s="7" t="n">
        <v>65533</v>
      </c>
      <c r="J22845" s="7" t="n">
        <v>0</v>
      </c>
      <c r="K22845" s="7" t="s">
        <v>1613</v>
      </c>
      <c r="L22845" s="7" t="n">
        <f t="normal" ca="1">32-LENB(INDIRECT(ADDRESS(22845,11)))</f>
        <v>0</v>
      </c>
      <c r="M22845" s="7" t="n">
        <v>0</v>
      </c>
      <c r="N22845" s="7" t="n">
        <v>65533</v>
      </c>
      <c r="O22845" s="7" t="n">
        <v>0</v>
      </c>
      <c r="P22845" s="7" t="s">
        <v>12</v>
      </c>
      <c r="Q22845" s="7" t="n">
        <f t="normal" ca="1">32-LENB(INDIRECT(ADDRESS(22845,16)))</f>
        <v>0</v>
      </c>
    </row>
    <row r="22846" spans="1:177">
      <c r="A22846" t="s">
        <v>4</v>
      </c>
      <c r="B22846" s="4" t="s">
        <v>5</v>
      </c>
    </row>
    <row r="22847" spans="1:177">
      <c r="A22847" t="n">
        <v>143080</v>
      </c>
      <c r="B22847" s="5" t="n">
        <v>1</v>
      </c>
    </row>
    <row r="22848" spans="1:177" s="3" customFormat="1" customHeight="0">
      <c r="A22848" s="3" t="s">
        <v>2</v>
      </c>
      <c r="B22848" s="3" t="s">
        <v>1864</v>
      </c>
    </row>
    <row r="22849" spans="1:17">
      <c r="A22849" t="s">
        <v>4</v>
      </c>
      <c r="B22849" s="4" t="s">
        <v>5</v>
      </c>
      <c r="C22849" s="4" t="s">
        <v>10</v>
      </c>
      <c r="D22849" s="4" t="s">
        <v>10</v>
      </c>
      <c r="E22849" s="4" t="s">
        <v>9</v>
      </c>
      <c r="F22849" s="4" t="s">
        <v>6</v>
      </c>
      <c r="G22849" s="4" t="s">
        <v>8</v>
      </c>
      <c r="H22849" s="4" t="s">
        <v>10</v>
      </c>
      <c r="I22849" s="4" t="s">
        <v>10</v>
      </c>
      <c r="J22849" s="4" t="s">
        <v>9</v>
      </c>
      <c r="K22849" s="4" t="s">
        <v>6</v>
      </c>
      <c r="L22849" s="4" t="s">
        <v>8</v>
      </c>
      <c r="M22849" s="4" t="s">
        <v>10</v>
      </c>
      <c r="N22849" s="4" t="s">
        <v>10</v>
      </c>
      <c r="O22849" s="4" t="s">
        <v>9</v>
      </c>
      <c r="P22849" s="4" t="s">
        <v>6</v>
      </c>
      <c r="Q22849" s="4" t="s">
        <v>8</v>
      </c>
    </row>
    <row r="22850" spans="1:17">
      <c r="A22850" t="n">
        <v>143088</v>
      </c>
      <c r="B22850" s="79" t="n">
        <v>257</v>
      </c>
      <c r="C22850" s="7" t="n">
        <v>1</v>
      </c>
      <c r="D22850" s="7" t="n">
        <v>65533</v>
      </c>
      <c r="E22850" s="7" t="n">
        <v>0</v>
      </c>
      <c r="F22850" s="7" t="s">
        <v>1674</v>
      </c>
      <c r="G22850" s="7" t="n">
        <f t="normal" ca="1">32-LENB(INDIRECT(ADDRESS(22850,6)))</f>
        <v>0</v>
      </c>
      <c r="H22850" s="7" t="n">
        <v>1</v>
      </c>
      <c r="I22850" s="7" t="n">
        <v>65533</v>
      </c>
      <c r="J22850" s="7" t="n">
        <v>0</v>
      </c>
      <c r="K22850" s="7" t="s">
        <v>1677</v>
      </c>
      <c r="L22850" s="7" t="n">
        <f t="normal" ca="1">32-LENB(INDIRECT(ADDRESS(22850,11)))</f>
        <v>0</v>
      </c>
      <c r="M22850" s="7" t="n">
        <v>0</v>
      </c>
      <c r="N22850" s="7" t="n">
        <v>65533</v>
      </c>
      <c r="O22850" s="7" t="n">
        <v>0</v>
      </c>
      <c r="P22850" s="7" t="s">
        <v>12</v>
      </c>
      <c r="Q22850" s="7" t="n">
        <f t="normal" ca="1">32-LENB(INDIRECT(ADDRESS(22850,16)))</f>
        <v>0</v>
      </c>
    </row>
    <row r="22851" spans="1:17">
      <c r="A22851" t="s">
        <v>4</v>
      </c>
      <c r="B22851" s="4" t="s">
        <v>5</v>
      </c>
    </row>
    <row r="22852" spans="1:17">
      <c r="A22852" t="n">
        <v>143208</v>
      </c>
      <c r="B22852" s="5" t="n">
        <v>1</v>
      </c>
    </row>
    <row r="22853" spans="1:17" s="3" customFormat="1" customHeight="0">
      <c r="A22853" s="3" t="s">
        <v>2</v>
      </c>
      <c r="B22853" s="3" t="s">
        <v>1865</v>
      </c>
    </row>
    <row r="22854" spans="1:17">
      <c r="A22854" t="s">
        <v>4</v>
      </c>
      <c r="B22854" s="4" t="s">
        <v>5</v>
      </c>
      <c r="C22854" s="4" t="s">
        <v>10</v>
      </c>
      <c r="D22854" s="4" t="s">
        <v>10</v>
      </c>
      <c r="E22854" s="4" t="s">
        <v>9</v>
      </c>
      <c r="F22854" s="4" t="s">
        <v>6</v>
      </c>
      <c r="G22854" s="4" t="s">
        <v>8</v>
      </c>
      <c r="H22854" s="4" t="s">
        <v>10</v>
      </c>
      <c r="I22854" s="4" t="s">
        <v>10</v>
      </c>
      <c r="J22854" s="4" t="s">
        <v>9</v>
      </c>
      <c r="K22854" s="4" t="s">
        <v>6</v>
      </c>
      <c r="L22854" s="4" t="s">
        <v>8</v>
      </c>
    </row>
    <row r="22855" spans="1:17">
      <c r="A22855" t="n">
        <v>143216</v>
      </c>
      <c r="B22855" s="79" t="n">
        <v>257</v>
      </c>
      <c r="C22855" s="7" t="n">
        <v>1</v>
      </c>
      <c r="D22855" s="7" t="n">
        <v>65533</v>
      </c>
      <c r="E22855" s="7" t="n">
        <v>11</v>
      </c>
      <c r="F22855" s="7" t="s">
        <v>1693</v>
      </c>
      <c r="G22855" s="7" t="n">
        <f t="normal" ca="1">32-LENB(INDIRECT(ADDRESS(22855,6)))</f>
        <v>0</v>
      </c>
      <c r="H22855" s="7" t="n">
        <v>0</v>
      </c>
      <c r="I22855" s="7" t="n">
        <v>65533</v>
      </c>
      <c r="J22855" s="7" t="n">
        <v>0</v>
      </c>
      <c r="K22855" s="7" t="s">
        <v>12</v>
      </c>
      <c r="L22855" s="7" t="n">
        <f t="normal" ca="1">32-LENB(INDIRECT(ADDRESS(22855,11)))</f>
        <v>0</v>
      </c>
    </row>
    <row r="22856" spans="1:17">
      <c r="A22856" t="s">
        <v>4</v>
      </c>
      <c r="B22856" s="4" t="s">
        <v>5</v>
      </c>
    </row>
    <row r="22857" spans="1:17">
      <c r="A22857" t="n">
        <v>143296</v>
      </c>
      <c r="B22857" s="5" t="n">
        <v>1</v>
      </c>
    </row>
    <row r="22858" spans="1:17" s="3" customFormat="1" customHeight="0">
      <c r="A22858" s="3" t="s">
        <v>2</v>
      </c>
      <c r="B22858" s="3" t="s">
        <v>1866</v>
      </c>
    </row>
    <row r="22859" spans="1:17">
      <c r="A22859" t="s">
        <v>4</v>
      </c>
      <c r="B22859" s="4" t="s">
        <v>5</v>
      </c>
      <c r="C22859" s="4" t="s">
        <v>10</v>
      </c>
      <c r="D22859" s="4" t="s">
        <v>10</v>
      </c>
      <c r="E22859" s="4" t="s">
        <v>9</v>
      </c>
      <c r="F22859" s="4" t="s">
        <v>6</v>
      </c>
      <c r="G22859" s="4" t="s">
        <v>8</v>
      </c>
      <c r="H22859" s="4" t="s">
        <v>10</v>
      </c>
      <c r="I22859" s="4" t="s">
        <v>10</v>
      </c>
      <c r="J22859" s="4" t="s">
        <v>9</v>
      </c>
      <c r="K22859" s="4" t="s">
        <v>6</v>
      </c>
      <c r="L22859" s="4" t="s">
        <v>8</v>
      </c>
      <c r="M22859" s="4" t="s">
        <v>10</v>
      </c>
      <c r="N22859" s="4" t="s">
        <v>10</v>
      </c>
      <c r="O22859" s="4" t="s">
        <v>9</v>
      </c>
      <c r="P22859" s="4" t="s">
        <v>6</v>
      </c>
      <c r="Q22859" s="4" t="s">
        <v>8</v>
      </c>
    </row>
    <row r="22860" spans="1:17">
      <c r="A22860" t="n">
        <v>143312</v>
      </c>
      <c r="B22860" s="79" t="n">
        <v>257</v>
      </c>
      <c r="C22860" s="7" t="n">
        <v>8</v>
      </c>
      <c r="D22860" s="7" t="n">
        <v>65533</v>
      </c>
      <c r="E22860" s="7" t="n">
        <v>0</v>
      </c>
      <c r="F22860" s="7" t="s">
        <v>1765</v>
      </c>
      <c r="G22860" s="7" t="n">
        <f t="normal" ca="1">32-LENB(INDIRECT(ADDRESS(22860,6)))</f>
        <v>0</v>
      </c>
      <c r="H22860" s="7" t="n">
        <v>8</v>
      </c>
      <c r="I22860" s="7" t="n">
        <v>65533</v>
      </c>
      <c r="J22860" s="7" t="n">
        <v>0</v>
      </c>
      <c r="K22860" s="7" t="s">
        <v>1766</v>
      </c>
      <c r="L22860" s="7" t="n">
        <f t="normal" ca="1">32-LENB(INDIRECT(ADDRESS(22860,11)))</f>
        <v>0</v>
      </c>
      <c r="M22860" s="7" t="n">
        <v>0</v>
      </c>
      <c r="N22860" s="7" t="n">
        <v>65533</v>
      </c>
      <c r="O22860" s="7" t="n">
        <v>0</v>
      </c>
      <c r="P22860" s="7" t="s">
        <v>12</v>
      </c>
      <c r="Q22860" s="7" t="n">
        <f t="normal" ca="1">32-LENB(INDIRECT(ADDRESS(22860,16)))</f>
        <v>0</v>
      </c>
    </row>
    <row r="22861" spans="1:17">
      <c r="A22861" t="s">
        <v>4</v>
      </c>
      <c r="B22861" s="4" t="s">
        <v>5</v>
      </c>
    </row>
    <row r="22862" spans="1:17">
      <c r="A22862" t="n">
        <v>143432</v>
      </c>
      <c r="B2286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2025-09-06T21:45:54</dcterms:created>
  <dcterms:modified xsi:type="dcterms:W3CDTF">2025-09-06T21:45:54</dcterms:modified>
</cp:coreProperties>
</file>