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9F73"/>
      </patternFill>
    </fill>
    <fill>
      <patternFill patternType="solid">
        <fgColor rgb="FFFFD073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6FF73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B2FF73"/>
      </patternFill>
    </fill>
    <fill>
      <patternFill patternType="solid">
        <fgColor rgb="FFFF7873"/>
      </patternFill>
    </fill>
    <fill>
      <patternFill patternType="solid">
        <fgColor rgb="FFFFBE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FFC0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8A73"/>
      </patternFill>
    </fill>
    <fill>
      <patternFill patternType="solid">
        <fgColor rgb="FFFFFA73"/>
      </patternFill>
    </fill>
    <fill>
      <patternFill patternType="solid">
        <fgColor rgb="FFFF91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73FFE1"/>
      </patternFill>
    </fill>
    <fill>
      <patternFill patternType="solid">
        <fgColor rgb="FF73FFD5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B0FF73"/>
      </patternFill>
    </fill>
    <fill>
      <patternFill patternType="solid">
        <fgColor rgb="FF73FFF3"/>
      </patternFill>
    </fill>
    <fill>
      <patternFill patternType="solid">
        <fgColor rgb="FFE8FF73"/>
      </patternFill>
    </fill>
    <fill>
      <patternFill patternType="solid">
        <fgColor rgb="FFBBFF73"/>
      </patternFill>
    </fill>
    <fill>
      <patternFill patternType="solid">
        <fgColor rgb="FFFAFF73"/>
      </patternFill>
    </fill>
    <fill>
      <patternFill patternType="solid">
        <fgColor rgb="FFE1FF73"/>
      </patternFill>
    </fill>
    <fill>
      <patternFill patternType="solid">
        <fgColor rgb="FFFFF3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8FFF73"/>
      </patternFill>
    </fill>
    <fill>
      <patternFill patternType="solid">
        <fgColor rgb="FF73FF86"/>
      </patternFill>
    </fill>
    <fill>
      <patternFill patternType="solid">
        <fgColor rgb="FF73FFFA"/>
      </patternFill>
    </fill>
    <fill>
      <patternFill patternType="solid">
        <fgColor rgb="FFFFAD73"/>
      </patternFill>
    </fill>
    <fill>
      <patternFill patternType="solid">
        <fgColor rgb="FFE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0" xfId="0" applyFill="1" applyAlignment="1">
      <alignment horizontal="center" vertical="center" wrapText="1"/>
    </xf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<sst xmlns="http://schemas.openxmlformats.org/spreadsheetml/2006/main" count="9599" uniqueCount="178">
  <si>
    <t>CS2</t>
  </si>
  <si>
    <t>a0003</t>
  </si>
  <si>
    <t>FUNCTION</t>
  </si>
  <si>
    <t/>
  </si>
  <si>
    <t>Location</t>
  </si>
  <si>
    <t>OP Code</t>
  </si>
  <si>
    <t>string</t>
  </si>
  <si>
    <t>br0100</t>
  </si>
  <si>
    <t>fill</t>
  </si>
  <si>
    <t>int</t>
  </si>
  <si>
    <t>short</t>
  </si>
  <si>
    <t>mon081</t>
  </si>
  <si>
    <t>mon082</t>
  </si>
  <si>
    <t>mon028</t>
  </si>
  <si>
    <t>byte</t>
  </si>
  <si>
    <t>bytearray</t>
  </si>
  <si>
    <t>mon004</t>
  </si>
  <si>
    <t>mon085</t>
  </si>
  <si>
    <t>mon083</t>
  </si>
  <si>
    <t>mon022</t>
  </si>
  <si>
    <t>bt0001</t>
  </si>
  <si>
    <t>npc005</t>
  </si>
  <si>
    <t>npc313</t>
  </si>
  <si>
    <t>npc196</t>
  </si>
  <si>
    <t>npc200</t>
  </si>
  <si>
    <t/>
  </si>
  <si>
    <t>npc181</t>
  </si>
  <si>
    <t>npc198</t>
  </si>
  <si>
    <t>bt0000</t>
  </si>
  <si>
    <t>npc180</t>
  </si>
  <si>
    <t>npc312_c01</t>
  </si>
  <si>
    <t>bm3503</t>
  </si>
  <si>
    <t>npc018_c00</t>
  </si>
  <si>
    <t>npc016</t>
  </si>
  <si>
    <t>ply000_0</t>
  </si>
  <si>
    <t>npc070</t>
  </si>
  <si>
    <t>be7030</t>
  </si>
  <si>
    <t>mon130_c00</t>
  </si>
  <si>
    <t>PreInit</t>
  </si>
  <si>
    <t>Init</t>
  </si>
  <si>
    <t>C_NPC997</t>
  </si>
  <si>
    <t>Battle Test Guy</t>
  </si>
  <si>
    <t>float</t>
  </si>
  <si>
    <t>npc997</t>
  </si>
  <si>
    <t>TK_Npc00</t>
  </si>
  <si>
    <t>Scenario Test Guy</t>
  </si>
  <si>
    <t>TK_Npc01</t>
  </si>
  <si>
    <t>Horse Test Guy</t>
  </si>
  <si>
    <t>TK_Npc02</t>
  </si>
  <si>
    <t>pointer</t>
  </si>
  <si>
    <t>Init_Replay</t>
  </si>
  <si>
    <t>Init_Replay</t>
  </si>
  <si>
    <t>map</t>
  </si>
  <si>
    <t>mugi0</t>
  </si>
  <si>
    <t>mugi1</t>
  </si>
  <si>
    <t>Reinit</t>
  </si>
  <si>
    <t>Reinit_Replay</t>
  </si>
  <si>
    <t>Reinit_Replay</t>
  </si>
  <si>
    <t>TK_Npc00</t>
  </si>
  <si>
    <t>Chain Battle Test</t>
  </si>
  <si>
    <t>Battle Objective Display Test</t>
  </si>
  <si>
    <t>1. Ferris/Edel</t>
  </si>
  <si>
    <t>2. Ferris/Lambert</t>
  </si>
  <si>
    <t>3. Ferris/Friedel</t>
  </si>
  <si>
    <t>4. Edel/Lambert</t>
  </si>
  <si>
    <t>5. Edel/Friedel</t>
  </si>
  <si>
    <t>6. Lambert/Friedel</t>
  </si>
  <si>
    <t>Start</t>
  </si>
  <si>
    <t>End</t>
  </si>
  <si>
    <t>TK_Npc01</t>
  </si>
  <si>
    <t>Cut-in Test</t>
  </si>
  <si>
    <t>Act 1 Test</t>
  </si>
  <si>
    <t>Act 2 Onwards Test</t>
  </si>
  <si>
    <t>Monitor Test</t>
  </si>
  <si>
    <t>CutinTest</t>
  </si>
  <si>
    <t>dialog</t>
  </si>
  <si>
    <t>#KRean will be a fixed member, and one helper
and two random members from Class VII will be
added.</t>
  </si>
  <si>
    <t>#KHelper.</t>
  </si>
  <si>
    <t>#KMember 1 of Class VII.</t>
  </si>
  <si>
    <t>#KMember 2 of Class VII.</t>
  </si>
  <si>
    <t>#KRean, Jusis and Sara can't be removed from the
party.</t>
  </si>
  <si>
    <t>The other four members are chosen randomly.</t>
  </si>
  <si>
    <t>#KNumber 1 of the other members.</t>
  </si>
  <si>
    <t>#KNumber 2 of the other members.</t>
  </si>
  <si>
    <t>#KNumber 3 of the other members.</t>
  </si>
  <si>
    <t>#KNumber 4 of the other members.</t>
  </si>
  <si>
    <t>MonitorTest</t>
  </si>
  <si>
    <t>MonitorTest</t>
  </si>
  <si>
    <t>AniFieldAttack</t>
  </si>
  <si>
    <t>AniWait</t>
  </si>
  <si>
    <t>FC_Start_Party</t>
  </si>
  <si>
    <t>C_NPC002</t>
  </si>
  <si>
    <t>Angelica's Voice</t>
  </si>
  <si>
    <t>C_NPC007_C00</t>
  </si>
  <si>
    <t>Major Neithardt's Voice</t>
  </si>
  <si>
    <t>C_NPC009</t>
  </si>
  <si>
    <t>Captain Claire's Voice</t>
  </si>
  <si>
    <t>C_NPC032</t>
  </si>
  <si>
    <t>Lieutenant General Craig's Voice</t>
  </si>
  <si>
    <t>C_NPC045</t>
  </si>
  <si>
    <t>Lieutenant General Vander's Voice</t>
  </si>
  <si>
    <t>C_NPC046</t>
  </si>
  <si>
    <t>Captain Lechter's Voice</t>
  </si>
  <si>
    <t>C_PLY004_C10</t>
  </si>
  <si>
    <t>Machias</t>
  </si>
  <si>
    <t>C_PLY005_C10</t>
  </si>
  <si>
    <t>Emma</t>
  </si>
  <si>
    <t>FC_chr_entry</t>
  </si>
  <si>
    <t>Monitor2</t>
  </si>
  <si>
    <t>Monitor3</t>
  </si>
  <si>
    <t>Monitor4</t>
  </si>
  <si>
    <t>Monitor5</t>
  </si>
  <si>
    <t>Window1</t>
  </si>
  <si>
    <t>Window2</t>
  </si>
  <si>
    <t>Window3</t>
  </si>
  <si>
    <t>Window4</t>
  </si>
  <si>
    <t>Monitor1</t>
  </si>
  <si>
    <t>face</t>
  </si>
  <si>
    <t>down</t>
  </si>
  <si>
    <t>open</t>
  </si>
  <si>
    <t>#E_0#M_0</t>
  </si>
  <si>
    <t>#0T#4C#4CWell hello there, my beloved kitty
cats.</t>
  </si>
  <si>
    <t>#4C#4CHow are you all doing? I haven't seen
you since the academy festival.</t>
  </si>
  <si>
    <t>#KHaha. Thank goodness you're all right!</t>
  </si>
  <si>
    <t>#0T#4C#4CHaha. As you can see, I'm just fine.</t>
  </si>
  <si>
    <t>#4C#4CI'm sorry for not being able to get in
touch sooner. I'm sure you must have been
worried, but this was my first chance.</t>
  </si>
  <si>
    <t>close</t>
  </si>
  <si>
    <t>#0T#4C#4CGlasses test.</t>
  </si>
  <si>
    <t>#0T#4C#4CIf we don't seize the chance before the
year is up, there's every chance that the
war will drag on even longer as a result.</t>
  </si>
  <si>
    <t>#4C#4CWith Roer and Bareahard silent, we have
a firm foothold to take back Heimdallr.</t>
  </si>
  <si>
    <t>#0T#4C#4CFighting is still fierce in western
Erebonia...</t>
  </si>
  <si>
    <t>#4C#4CBut if the Nortia and Kreuzen Provincial
Armies keep their word not to interfere,
we may be able to turn the war around.</t>
  </si>
  <si>
    <t>#0T#4C#4CThat sounds perfectly fine to me.</t>
  </si>
  <si>
    <t>#0T#4C#4CWe aren't asking you to fight on the
front lines to retake the city...</t>
  </si>
  <si>
    <t>#4C#4CRather, we would like you, the students
of Thors Military Academy, to liberate one
very specific location.</t>
  </si>
  <si>
    <t>#0T#4C#4CYep. The most pressing problem over 
there is sorted now.</t>
  </si>
  <si>
    <t>#4C#4CSo I was finally able to access the 
Intelligence Division's network again.</t>
  </si>
  <si>
    <t>up</t>
  </si>
  <si>
    <t>FC_End_Party</t>
  </si>
  <si>
    <t>Reinit</t>
  </si>
  <si>
    <t>FC_MapJumpState</t>
  </si>
  <si>
    <t>FC_MapJumpState2</t>
  </si>
  <si>
    <t>TK_Npc02</t>
  </si>
  <si>
    <t>#KThere are two entries - an event that begins
with you on a horse, and an event that begins
with you off one.</t>
  </si>
  <si>
    <t>Please test both.</t>
  </si>
  <si>
    <t>These are planned to take place in the Nord
Highlands part of Act 1.</t>
  </si>
  <si>
    <t>Elliot/Machias</t>
  </si>
  <si>
    <t>Elliot/Fie</t>
  </si>
  <si>
    <t>Machias/Fie</t>
  </si>
  <si>
    <t>Claire</t>
  </si>
  <si>
    <t>Toval</t>
  </si>
  <si>
    <t>Alisa/Gaius/Millium</t>
  </si>
  <si>
    <t>None</t>
  </si>
  <si>
    <t>HorseTestA</t>
  </si>
  <si>
    <t>HorseTestA</t>
  </si>
  <si>
    <t>C_NPC500</t>
  </si>
  <si>
    <t>Horse</t>
  </si>
  <si>
    <t>C_NPC500_C00</t>
  </si>
  <si>
    <t>C_NPC500_C02</t>
  </si>
  <si>
    <t>C_NPC500_C01</t>
  </si>
  <si>
    <t>FC_Start_HorseRide</t>
  </si>
  <si>
    <t>#KRiding on horse test.</t>
  </si>
  <si>
    <t>FC_End_HorseRide</t>
  </si>
  <si>
    <t>HorseTestB</t>
  </si>
  <si>
    <t>HorseTestB</t>
  </si>
  <si>
    <t>CutinTest</t>
  </si>
  <si>
    <t>C_NPC052</t>
  </si>
  <si>
    <t>Celine</t>
  </si>
  <si>
    <t>AniEv4055</t>
  </si>
  <si>
    <t>M_E9100</t>
  </si>
  <si>
    <t>up_point</t>
  </si>
  <si>
    <t>equip</t>
  </si>
  <si>
    <t>center_point</t>
  </si>
  <si>
    <t>L_cat_point</t>
  </si>
  <si>
    <t>#E_6#M_A</t>
  </si>
  <si>
    <t>#6SRight!</t>
  </si>
  <si>
    <t>_TK_Npc01</t>
  </si>
  <si>
    <t>_CutinTest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</si>
</sst>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9473"/>
      </patternFill>
    </fill>
    <fill>
      <patternFill patternType="solid">
        <fgColor rgb="FFFF9F73"/>
      </patternFill>
    </fill>
    <fill>
      <patternFill patternType="solid">
        <fgColor rgb="FFFFD073"/>
      </patternFill>
    </fill>
    <fill>
      <patternFill patternType="solid">
        <fgColor rgb="FFFF7F73"/>
      </patternFill>
    </fill>
    <fill>
      <patternFill patternType="solid">
        <fgColor rgb="FFFF8F73"/>
      </patternFill>
    </fill>
    <fill>
      <patternFill patternType="solid">
        <fgColor rgb="FFF6FF73"/>
      </patternFill>
    </fill>
    <fill>
      <patternFill patternType="solid">
        <fgColor rgb="FFF8FF73"/>
      </patternFill>
    </fill>
    <fill>
      <patternFill patternType="solid">
        <fgColor rgb="FFADFF73"/>
      </patternFill>
    </fill>
    <fill>
      <patternFill patternType="solid">
        <fgColor rgb="FF9FFF73"/>
      </patternFill>
    </fill>
    <fill>
      <patternFill patternType="solid">
        <fgColor rgb="FF9DFF73"/>
      </patternFill>
    </fill>
    <fill>
      <patternFill patternType="solid">
        <fgColor rgb="FFB4FF73"/>
      </patternFill>
    </fill>
    <fill>
      <patternFill patternType="solid">
        <fgColor rgb="FFB2FF73"/>
      </patternFill>
    </fill>
    <fill>
      <patternFill patternType="solid">
        <fgColor rgb="FFFF7873"/>
      </patternFill>
    </fill>
    <fill>
      <patternFill patternType="solid">
        <fgColor rgb="FFFFBE73"/>
      </patternFill>
    </fill>
    <fill>
      <patternFill patternType="solid">
        <fgColor rgb="FFFFA673"/>
      </patternFill>
    </fill>
    <fill>
      <patternFill patternType="solid">
        <fgColor rgb="FFFF9D73"/>
      </patternFill>
    </fill>
    <fill>
      <patternFill patternType="solid">
        <fgColor rgb="FFFFBB73"/>
      </patternFill>
    </fill>
    <fill>
      <patternFill patternType="solid">
        <fgColor rgb="FFFF8173"/>
      </patternFill>
    </fill>
    <fill>
      <patternFill patternType="solid">
        <fgColor rgb="FFFFC0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9673"/>
      </patternFill>
    </fill>
    <fill>
      <patternFill patternType="solid">
        <fgColor rgb="FFFFA973"/>
      </patternFill>
    </fill>
    <fill>
      <patternFill patternType="solid">
        <fgColor rgb="FFFF8A73"/>
      </patternFill>
    </fill>
    <fill>
      <patternFill patternType="solid">
        <fgColor rgb="FFFFFA73"/>
      </patternFill>
    </fill>
    <fill>
      <patternFill patternType="solid">
        <fgColor rgb="FFFF9173"/>
      </patternFill>
    </fill>
    <fill>
      <patternFill patternType="solid">
        <fgColor rgb="FFFFEA73"/>
      </patternFill>
    </fill>
    <fill>
      <patternFill patternType="solid">
        <fgColor rgb="FFFF98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73FFE1"/>
      </patternFill>
    </fill>
    <fill>
      <patternFill patternType="solid">
        <fgColor rgb="FF73FFD5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9BFF73"/>
      </patternFill>
    </fill>
    <fill>
      <patternFill patternType="solid">
        <fgColor rgb="FFE3FF73"/>
      </patternFill>
    </fill>
    <fill>
      <patternFill patternType="solid">
        <fgColor rgb="FFFFD773"/>
      </patternFill>
    </fill>
    <fill>
      <patternFill patternType="solid">
        <fgColor rgb="FFFFA273"/>
      </patternFill>
    </fill>
    <fill>
      <patternFill patternType="solid">
        <fgColor rgb="FFFFDE73"/>
      </patternFill>
    </fill>
    <fill>
      <patternFill patternType="solid">
        <fgColor rgb="FFFFDC73"/>
      </patternFill>
    </fill>
    <fill>
      <patternFill patternType="solid">
        <fgColor rgb="FFB0FF73"/>
      </patternFill>
    </fill>
    <fill>
      <patternFill patternType="solid">
        <fgColor rgb="FF73FFF3"/>
      </patternFill>
    </fill>
    <fill>
      <patternFill patternType="solid">
        <fgColor rgb="FFE8FF73"/>
      </patternFill>
    </fill>
    <fill>
      <patternFill patternType="solid">
        <fgColor rgb="FFBBFF73"/>
      </patternFill>
    </fill>
    <fill>
      <patternFill patternType="solid">
        <fgColor rgb="FFFAFF73"/>
      </patternFill>
    </fill>
    <fill>
      <patternFill patternType="solid">
        <fgColor rgb="FFE1FF73"/>
      </patternFill>
    </fill>
    <fill>
      <patternFill patternType="solid">
        <fgColor rgb="FFFFF373"/>
      </patternFill>
    </fill>
    <fill>
      <patternFill patternType="solid">
        <fgColor rgb="FFFFC773"/>
      </patternFill>
    </fill>
    <fill>
      <patternFill patternType="solid">
        <fgColor rgb="FFFFE373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8FFF73"/>
      </patternFill>
    </fill>
    <fill>
      <patternFill patternType="solid">
        <fgColor rgb="FF73FF86"/>
      </patternFill>
    </fill>
    <fill>
      <patternFill patternType="solid">
        <fgColor rgb="FF73FFFA"/>
      </patternFill>
    </fill>
    <fill>
      <patternFill patternType="solid">
        <fgColor rgb="FFFFAD73"/>
      </patternFill>
    </fill>
    <fill>
      <patternFill patternType="solid">
        <fgColor rgb="FFEA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0" xfId="0" applyFill="1" applyAlignment="1">
      <alignment horizontal="center" vertical="center" wrapText="1"/>
    </xf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C2612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324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14</v>
      </c>
      <c r="AD8" s="4" t="s">
        <v>14</v>
      </c>
      <c r="AE8" s="4" t="s">
        <v>14</v>
      </c>
      <c r="AF8" s="4" t="s">
        <v>14</v>
      </c>
      <c r="AG8" s="4" t="s">
        <v>14</v>
      </c>
      <c r="AH8" s="4" t="s">
        <v>14</v>
      </c>
      <c r="AI8" s="4" t="s">
        <v>14</v>
      </c>
      <c r="AJ8" s="4" t="s">
        <v>14</v>
      </c>
      <c r="AK8" s="4" t="s">
        <v>15</v>
      </c>
      <c r="AL8" s="4" t="s">
        <v>15</v>
      </c>
      <c r="AM8" s="4" t="s">
        <v>15</v>
      </c>
      <c r="AN8" s="4" t="s">
        <v>15</v>
      </c>
      <c r="AO8" s="4" t="s">
        <v>15</v>
      </c>
      <c r="AP8" s="4" t="s">
        <v>15</v>
      </c>
      <c r="AQ8" s="4" t="s">
        <v>15</v>
      </c>
      <c r="AR8" s="4" t="s">
        <v>15</v>
      </c>
      <c r="AS8" s="4" t="s">
        <v>9</v>
      </c>
      <c r="AT8" s="4" t="s">
        <v>6</v>
      </c>
      <c r="AU8" s="4" t="s">
        <v>8</v>
      </c>
      <c r="AV8" s="4" t="s">
        <v>6</v>
      </c>
      <c r="AW8" s="4" t="s">
        <v>8</v>
      </c>
      <c r="AX8" s="4" t="s">
        <v>6</v>
      </c>
      <c r="AY8" s="4" t="s">
        <v>8</v>
      </c>
      <c r="AZ8" s="4" t="s">
        <v>6</v>
      </c>
      <c r="BA8" s="4" t="s">
        <v>8</v>
      </c>
      <c r="BB8" s="4" t="s">
        <v>6</v>
      </c>
      <c r="BC8" s="4" t="s">
        <v>8</v>
      </c>
      <c r="BD8" s="4" t="s">
        <v>6</v>
      </c>
      <c r="BE8" s="4" t="s">
        <v>8</v>
      </c>
      <c r="BF8" s="4" t="s">
        <v>6</v>
      </c>
      <c r="BG8" s="4" t="s">
        <v>8</v>
      </c>
      <c r="BH8" s="4" t="s">
        <v>6</v>
      </c>
      <c r="BI8" s="4" t="s">
        <v>8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15</v>
      </c>
      <c r="BS8" s="4" t="s">
        <v>15</v>
      </c>
      <c r="BT8" s="4" t="s">
        <v>15</v>
      </c>
      <c r="BU8" s="4" t="s">
        <v>15</v>
      </c>
      <c r="BV8" s="4" t="s">
        <v>15</v>
      </c>
      <c r="BW8" s="4" t="s">
        <v>15</v>
      </c>
      <c r="BX8" s="4" t="s">
        <v>15</v>
      </c>
      <c r="BY8" s="4" t="s">
        <v>15</v>
      </c>
      <c r="BZ8" s="4" t="s">
        <v>9</v>
      </c>
      <c r="CA8" s="4" t="s">
        <v>6</v>
      </c>
      <c r="CB8" s="4" t="s">
        <v>8</v>
      </c>
      <c r="CC8" s="4" t="s">
        <v>6</v>
      </c>
      <c r="CD8" s="4" t="s">
        <v>8</v>
      </c>
      <c r="CE8" s="4" t="s">
        <v>6</v>
      </c>
      <c r="CF8" s="4" t="s">
        <v>8</v>
      </c>
      <c r="CG8" s="4" t="s">
        <v>6</v>
      </c>
      <c r="CH8" s="4" t="s">
        <v>8</v>
      </c>
      <c r="CI8" s="4" t="s">
        <v>6</v>
      </c>
      <c r="CJ8" s="4" t="s">
        <v>8</v>
      </c>
      <c r="CK8" s="4" t="s">
        <v>6</v>
      </c>
      <c r="CL8" s="4" t="s">
        <v>8</v>
      </c>
      <c r="CM8" s="4" t="s">
        <v>6</v>
      </c>
      <c r="CN8" s="4" t="s">
        <v>8</v>
      </c>
      <c r="CO8" s="4" t="s">
        <v>6</v>
      </c>
      <c r="CP8" s="4" t="s">
        <v>8</v>
      </c>
      <c r="CQ8" s="4" t="s">
        <v>14</v>
      </c>
      <c r="CR8" s="4" t="s">
        <v>14</v>
      </c>
      <c r="CS8" s="4" t="s">
        <v>14</v>
      </c>
      <c r="CT8" s="4" t="s">
        <v>14</v>
      </c>
      <c r="CU8" s="4" t="s">
        <v>14</v>
      </c>
      <c r="CV8" s="4" t="s">
        <v>14</v>
      </c>
      <c r="CW8" s="4" t="s">
        <v>14</v>
      </c>
      <c r="CX8" s="4" t="s">
        <v>14</v>
      </c>
      <c r="CY8" s="4" t="s">
        <v>15</v>
      </c>
      <c r="CZ8" s="4" t="s">
        <v>15</v>
      </c>
      <c r="DA8" s="4" t="s">
        <v>15</v>
      </c>
      <c r="DB8" s="4" t="s">
        <v>15</v>
      </c>
      <c r="DC8" s="4" t="s">
        <v>15</v>
      </c>
      <c r="DD8" s="4" t="s">
        <v>15</v>
      </c>
      <c r="DE8" s="4" t="s">
        <v>15</v>
      </c>
      <c r="DF8" s="4" t="s">
        <v>15</v>
      </c>
      <c r="DG8" s="4" t="s">
        <v>9</v>
      </c>
      <c r="DH8" s="4" t="s">
        <v>6</v>
      </c>
      <c r="DI8" s="4" t="s">
        <v>8</v>
      </c>
      <c r="DJ8" s="4" t="s">
        <v>6</v>
      </c>
      <c r="DK8" s="4" t="s">
        <v>8</v>
      </c>
      <c r="DL8" s="4" t="s">
        <v>6</v>
      </c>
      <c r="DM8" s="4" t="s">
        <v>8</v>
      </c>
      <c r="DN8" s="4" t="s">
        <v>6</v>
      </c>
      <c r="DO8" s="4" t="s">
        <v>8</v>
      </c>
      <c r="DP8" s="4" t="s">
        <v>6</v>
      </c>
      <c r="DQ8" s="4" t="s">
        <v>8</v>
      </c>
      <c r="DR8" s="4" t="s">
        <v>6</v>
      </c>
      <c r="DS8" s="4" t="s">
        <v>8</v>
      </c>
      <c r="DT8" s="4" t="s">
        <v>6</v>
      </c>
      <c r="DU8" s="4" t="s">
        <v>8</v>
      </c>
      <c r="DV8" s="4" t="s">
        <v>6</v>
      </c>
      <c r="DW8" s="4" t="s">
        <v>8</v>
      </c>
      <c r="DX8" s="4" t="s">
        <v>14</v>
      </c>
      <c r="DY8" s="4" t="s">
        <v>14</v>
      </c>
      <c r="DZ8" s="4" t="s">
        <v>14</v>
      </c>
      <c r="EA8" s="4" t="s">
        <v>14</v>
      </c>
      <c r="EB8" s="4" t="s">
        <v>14</v>
      </c>
      <c r="EC8" s="4" t="s">
        <v>14</v>
      </c>
      <c r="ED8" s="4" t="s">
        <v>14</v>
      </c>
      <c r="EE8" s="4" t="s">
        <v>14</v>
      </c>
      <c r="EF8" s="4" t="s">
        <v>15</v>
      </c>
      <c r="EG8" s="4" t="s">
        <v>15</v>
      </c>
      <c r="EH8" s="4" t="s">
        <v>15</v>
      </c>
      <c r="EI8" s="4" t="s">
        <v>15</v>
      </c>
      <c r="EJ8" s="4" t="s">
        <v>15</v>
      </c>
      <c r="EK8" s="4" t="s">
        <v>15</v>
      </c>
      <c r="EL8" s="4" t="s">
        <v>15</v>
      </c>
      <c r="EM8" s="4" t="s">
        <v>15</v>
      </c>
      <c r="EN8" s="4" t="s">
        <v>9</v>
      </c>
      <c r="EO8" s="4" t="s">
        <v>6</v>
      </c>
      <c r="EP8" s="4" t="s">
        <v>8</v>
      </c>
      <c r="EQ8" s="4" t="s">
        <v>6</v>
      </c>
      <c r="ER8" s="4" t="s">
        <v>8</v>
      </c>
      <c r="ES8" s="4" t="s">
        <v>6</v>
      </c>
      <c r="ET8" s="4" t="s">
        <v>8</v>
      </c>
      <c r="EU8" s="4" t="s">
        <v>6</v>
      </c>
      <c r="EV8" s="4" t="s">
        <v>8</v>
      </c>
      <c r="EW8" s="4" t="s">
        <v>6</v>
      </c>
      <c r="EX8" s="4" t="s">
        <v>8</v>
      </c>
      <c r="EY8" s="4" t="s">
        <v>6</v>
      </c>
      <c r="EZ8" s="4" t="s">
        <v>8</v>
      </c>
      <c r="FA8" s="4" t="s">
        <v>6</v>
      </c>
      <c r="FB8" s="4" t="s">
        <v>8</v>
      </c>
      <c r="FC8" s="4" t="s">
        <v>6</v>
      </c>
      <c r="FD8" s="4" t="s">
        <v>8</v>
      </c>
      <c r="FE8" s="4" t="s">
        <v>14</v>
      </c>
      <c r="FF8" s="4" t="s">
        <v>14</v>
      </c>
      <c r="FG8" s="4" t="s">
        <v>14</v>
      </c>
      <c r="FH8" s="4" t="s">
        <v>14</v>
      </c>
      <c r="FI8" s="4" t="s">
        <v>14</v>
      </c>
      <c r="FJ8" s="4" t="s">
        <v>14</v>
      </c>
      <c r="FK8" s="4" t="s">
        <v>14</v>
      </c>
      <c r="FL8" s="4" t="s">
        <v>14</v>
      </c>
      <c r="FM8" s="4" t="s">
        <v>15</v>
      </c>
      <c r="FN8" s="4" t="s">
        <v>15</v>
      </c>
      <c r="FO8" s="4" t="s">
        <v>15</v>
      </c>
      <c r="FP8" s="4" t="s">
        <v>15</v>
      </c>
      <c r="FQ8" s="4" t="s">
        <v>15</v>
      </c>
      <c r="FR8" s="4" t="s">
        <v>15</v>
      </c>
      <c r="FS8" s="4" t="s">
        <v>15</v>
      </c>
      <c r="FT8" s="4" t="s">
        <v>15</v>
      </c>
      <c r="FU8" s="4" t="s">
        <v>15</v>
      </c>
      <c r="FV8" s="4" t="s">
        <v>15</v>
      </c>
      <c r="FW8" s="4" t="s">
        <v>15</v>
      </c>
      <c r="FX8" s="4" t="s">
        <v>15</v>
      </c>
      <c r="FY8" s="4" t="s">
        <v>15</v>
      </c>
      <c r="FZ8" s="4" t="s">
        <v>15</v>
      </c>
      <c r="GA8" s="4" t="s">
        <v>15</v>
      </c>
      <c r="GB8" s="4" t="s">
        <v>15</v>
      </c>
      <c r="GC8" s="4" t="s">
        <v>15</v>
      </c>
      <c r="GD8" s="4" t="s">
        <v>15</v>
      </c>
      <c r="GE8" s="4" t="s">
        <v>15</v>
      </c>
      <c r="GF8" s="4" t="s">
        <v>15</v>
      </c>
      <c r="GG8" s="4" t="s">
        <v>15</v>
      </c>
      <c r="GH8" s="4" t="s">
        <v>15</v>
      </c>
      <c r="GI8" s="4" t="s">
        <v>15</v>
      </c>
      <c r="GJ8" s="4" t="s">
        <v>15</v>
      </c>
      <c r="GK8" s="4" t="s">
        <v>15</v>
      </c>
      <c r="GL8" s="4" t="s">
        <v>15</v>
      </c>
      <c r="GM8" s="4" t="s">
        <v>15</v>
      </c>
      <c r="GN8" s="4" t="s">
        <v>15</v>
      </c>
      <c r="GO8" s="4" t="s">
        <v>15</v>
      </c>
      <c r="GP8" s="4" t="s">
        <v>15</v>
      </c>
      <c r="GQ8" s="4" t="s">
        <v>15</v>
      </c>
      <c r="GR8" s="4" t="s">
        <v>15</v>
      </c>
      <c r="GS8" s="4" t="s">
        <v>15</v>
      </c>
      <c r="GT8" s="4" t="s">
        <v>15</v>
      </c>
      <c r="GU8" s="4" t="s">
        <v>15</v>
      </c>
      <c r="GV8" s="4" t="s">
        <v>15</v>
      </c>
    </row>
    <row r="9">
      <c r="A9" t="n">
        <v>328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0</v>
      </c>
      <c r="F9" s="7" t="n">
        <v>420</v>
      </c>
      <c r="G9" s="7" t="n">
        <v>423</v>
      </c>
      <c r="H9" s="7" t="n">
        <v>0</v>
      </c>
      <c r="I9" s="7" t="n">
        <v>0</v>
      </c>
      <c r="J9" s="7" t="n">
        <v>1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11</v>
      </c>
      <c r="P9" s="7" t="n">
        <f t="normal" ca="1">16-LENB(INDIRECT(ADDRESS(9,15)))</f>
        <v>0</v>
      </c>
      <c r="Q9" s="7" t="s">
        <v>11</v>
      </c>
      <c r="R9" s="7" t="n">
        <f t="normal" ca="1">16-LENB(INDIRECT(ADDRESS(9,17)))</f>
        <v>0</v>
      </c>
      <c r="S9" s="7" t="s">
        <v>11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13</v>
      </c>
      <c r="Z9" s="7" t="n">
        <f t="normal" ca="1">16-LENB(INDIRECT(ADDRESS(9,25)))</f>
        <v>0</v>
      </c>
      <c r="AA9" s="7" t="s">
        <v>13</v>
      </c>
      <c r="AB9" s="7" t="n">
        <f t="normal" ca="1">16-LENB(INDIRECT(ADDRESS(9,27)))</f>
        <v>0</v>
      </c>
      <c r="AC9" s="7" t="n">
        <v>100</v>
      </c>
      <c r="AD9" s="7" t="n">
        <v>80</v>
      </c>
      <c r="AE9" s="7" t="n">
        <v>60</v>
      </c>
      <c r="AF9" s="7" t="n">
        <v>30</v>
      </c>
      <c r="AG9" s="7" t="n">
        <v>20</v>
      </c>
      <c r="AH9" s="7" t="n">
        <v>15</v>
      </c>
      <c r="AI9" s="7" t="n">
        <v>10</v>
      </c>
      <c r="AJ9" s="7" t="n">
        <v>5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1</v>
      </c>
      <c r="AT9" s="7" t="s">
        <v>12</v>
      </c>
      <c r="AU9" s="7" t="n">
        <f t="normal" ca="1">16-LENB(INDIRECT(ADDRESS(9,46)))</f>
        <v>0</v>
      </c>
      <c r="AV9" s="7" t="s">
        <v>12</v>
      </c>
      <c r="AW9" s="7" t="n">
        <f t="normal" ca="1">16-LENB(INDIRECT(ADDRESS(9,48)))</f>
        <v>0</v>
      </c>
      <c r="AX9" s="7" t="s">
        <v>12</v>
      </c>
      <c r="AY9" s="7" t="n">
        <f t="normal" ca="1">16-LENB(INDIRECT(ADDRESS(9,50)))</f>
        <v>0</v>
      </c>
      <c r="AZ9" s="7" t="s">
        <v>12</v>
      </c>
      <c r="BA9" s="7" t="n">
        <f t="normal" ca="1">16-LENB(INDIRECT(ADDRESS(9,52)))</f>
        <v>0</v>
      </c>
      <c r="BB9" s="7" t="s">
        <v>11</v>
      </c>
      <c r="BC9" s="7" t="n">
        <f t="normal" ca="1">16-LENB(INDIRECT(ADDRESS(9,54)))</f>
        <v>0</v>
      </c>
      <c r="BD9" s="7" t="s">
        <v>11</v>
      </c>
      <c r="BE9" s="7" t="n">
        <f t="normal" ca="1">16-LENB(INDIRECT(ADDRESS(9,56)))</f>
        <v>0</v>
      </c>
      <c r="BF9" s="7" t="s">
        <v>13</v>
      </c>
      <c r="BG9" s="7" t="n">
        <f t="normal" ca="1">16-LENB(INDIRECT(ADDRESS(9,58)))</f>
        <v>0</v>
      </c>
      <c r="BH9" s="7" t="s">
        <v>13</v>
      </c>
      <c r="BI9" s="7" t="n">
        <f t="normal" ca="1">16-LENB(INDIRECT(ADDRESS(9,60)))</f>
        <v>0</v>
      </c>
      <c r="BJ9" s="7" t="n">
        <v>100</v>
      </c>
      <c r="BK9" s="7" t="n">
        <v>80</v>
      </c>
      <c r="BL9" s="7" t="n">
        <v>60</v>
      </c>
      <c r="BM9" s="7" t="n">
        <v>30</v>
      </c>
      <c r="BN9" s="7" t="n">
        <v>20</v>
      </c>
      <c r="BO9" s="7" t="n">
        <v>15</v>
      </c>
      <c r="BP9" s="7" t="n">
        <v>10</v>
      </c>
      <c r="BQ9" s="7" t="n">
        <v>5</v>
      </c>
      <c r="BR9" s="7" t="n">
        <v>0</v>
      </c>
      <c r="BS9" s="7" t="n">
        <v>0</v>
      </c>
      <c r="BT9" s="7" t="n">
        <v>0</v>
      </c>
      <c r="BU9" s="7" t="n">
        <v>0</v>
      </c>
      <c r="BV9" s="7" t="n">
        <v>0</v>
      </c>
      <c r="BW9" s="7" t="n">
        <v>0</v>
      </c>
      <c r="BX9" s="7" t="n">
        <v>0</v>
      </c>
      <c r="BY9" s="7" t="n">
        <v>0</v>
      </c>
      <c r="BZ9" s="7" t="n">
        <v>2</v>
      </c>
      <c r="CA9" s="7" t="s">
        <v>16</v>
      </c>
      <c r="CB9" s="7" t="n">
        <f t="normal" ca="1">16-LENB(INDIRECT(ADDRESS(9,79)))</f>
        <v>0</v>
      </c>
      <c r="CC9" s="7" t="s">
        <v>16</v>
      </c>
      <c r="CD9" s="7" t="n">
        <f t="normal" ca="1">16-LENB(INDIRECT(ADDRESS(9,81)))</f>
        <v>0</v>
      </c>
      <c r="CE9" s="7" t="s">
        <v>16</v>
      </c>
      <c r="CF9" s="7" t="n">
        <f t="normal" ca="1">16-LENB(INDIRECT(ADDRESS(9,83)))</f>
        <v>0</v>
      </c>
      <c r="CG9" s="7" t="s">
        <v>16</v>
      </c>
      <c r="CH9" s="7" t="n">
        <f t="normal" ca="1">16-LENB(INDIRECT(ADDRESS(9,85)))</f>
        <v>0</v>
      </c>
      <c r="CI9" s="7" t="s">
        <v>16</v>
      </c>
      <c r="CJ9" s="7" t="n">
        <f t="normal" ca="1">16-LENB(INDIRECT(ADDRESS(9,87)))</f>
        <v>0</v>
      </c>
      <c r="CK9" s="7" t="s">
        <v>16</v>
      </c>
      <c r="CL9" s="7" t="n">
        <f t="normal" ca="1">16-LENB(INDIRECT(ADDRESS(9,89)))</f>
        <v>0</v>
      </c>
      <c r="CM9" s="7" t="s">
        <v>13</v>
      </c>
      <c r="CN9" s="7" t="n">
        <f t="normal" ca="1">16-LENB(INDIRECT(ADDRESS(9,91)))</f>
        <v>0</v>
      </c>
      <c r="CO9" s="7" t="s">
        <v>13</v>
      </c>
      <c r="CP9" s="7" t="n">
        <f t="normal" ca="1">16-LENB(INDIRECT(ADDRESS(9,93)))</f>
        <v>0</v>
      </c>
      <c r="CQ9" s="7" t="n">
        <v>100</v>
      </c>
      <c r="CR9" s="7" t="n">
        <v>80</v>
      </c>
      <c r="CS9" s="7" t="n">
        <v>60</v>
      </c>
      <c r="CT9" s="7" t="n">
        <v>30</v>
      </c>
      <c r="CU9" s="7" t="n">
        <v>20</v>
      </c>
      <c r="CV9" s="7" t="n">
        <v>15</v>
      </c>
      <c r="CW9" s="7" t="n">
        <v>10</v>
      </c>
      <c r="CX9" s="7" t="n">
        <v>5</v>
      </c>
      <c r="CY9" s="7" t="n">
        <v>0</v>
      </c>
      <c r="CZ9" s="7" t="n">
        <v>0</v>
      </c>
      <c r="DA9" s="7" t="n">
        <v>0</v>
      </c>
      <c r="DB9" s="7" t="n">
        <v>0</v>
      </c>
      <c r="DC9" s="7" t="n">
        <v>0</v>
      </c>
      <c r="DD9" s="7" t="n">
        <v>0</v>
      </c>
      <c r="DE9" s="7" t="n">
        <v>0</v>
      </c>
      <c r="DF9" s="7" t="n">
        <v>0</v>
      </c>
      <c r="DG9" s="7" t="n">
        <v>3</v>
      </c>
      <c r="DH9" s="7" t="s">
        <v>17</v>
      </c>
      <c r="DI9" s="7" t="n">
        <f t="normal" ca="1">16-LENB(INDIRECT(ADDRESS(9,112)))</f>
        <v>0</v>
      </c>
      <c r="DJ9" s="7" t="s">
        <v>17</v>
      </c>
      <c r="DK9" s="7" t="n">
        <f t="normal" ca="1">16-LENB(INDIRECT(ADDRESS(9,114)))</f>
        <v>0</v>
      </c>
      <c r="DL9" s="7" t="s">
        <v>17</v>
      </c>
      <c r="DM9" s="7" t="n">
        <f t="normal" ca="1">16-LENB(INDIRECT(ADDRESS(9,116)))</f>
        <v>0</v>
      </c>
      <c r="DN9" s="7" t="s">
        <v>16</v>
      </c>
      <c r="DO9" s="7" t="n">
        <f t="normal" ca="1">16-LENB(INDIRECT(ADDRESS(9,118)))</f>
        <v>0</v>
      </c>
      <c r="DP9" s="7" t="s">
        <v>18</v>
      </c>
      <c r="DQ9" s="7" t="n">
        <f t="normal" ca="1">16-LENB(INDIRECT(ADDRESS(9,120)))</f>
        <v>0</v>
      </c>
      <c r="DR9" s="7" t="s">
        <v>17</v>
      </c>
      <c r="DS9" s="7" t="n">
        <f t="normal" ca="1">16-LENB(INDIRECT(ADDRESS(9,122)))</f>
        <v>0</v>
      </c>
      <c r="DT9" s="7" t="s">
        <v>13</v>
      </c>
      <c r="DU9" s="7" t="n">
        <f t="normal" ca="1">16-LENB(INDIRECT(ADDRESS(9,124)))</f>
        <v>0</v>
      </c>
      <c r="DV9" s="7" t="s">
        <v>13</v>
      </c>
      <c r="DW9" s="7" t="n">
        <f t="normal" ca="1">16-LENB(INDIRECT(ADDRESS(9,126)))</f>
        <v>0</v>
      </c>
      <c r="DX9" s="7" t="n">
        <v>100</v>
      </c>
      <c r="DY9" s="7" t="n">
        <v>80</v>
      </c>
      <c r="DZ9" s="7" t="n">
        <v>60</v>
      </c>
      <c r="EA9" s="7" t="n">
        <v>30</v>
      </c>
      <c r="EB9" s="7" t="n">
        <v>20</v>
      </c>
      <c r="EC9" s="7" t="n">
        <v>15</v>
      </c>
      <c r="ED9" s="7" t="n">
        <v>10</v>
      </c>
      <c r="EE9" s="7" t="n">
        <v>5</v>
      </c>
      <c r="EF9" s="7" t="n">
        <v>0</v>
      </c>
      <c r="EG9" s="7" t="n">
        <v>0</v>
      </c>
      <c r="EH9" s="7" t="n">
        <v>0</v>
      </c>
      <c r="EI9" s="7" t="n">
        <v>0</v>
      </c>
      <c r="EJ9" s="7" t="n">
        <v>0</v>
      </c>
      <c r="EK9" s="7" t="n">
        <v>0</v>
      </c>
      <c r="EL9" s="7" t="n">
        <v>0</v>
      </c>
      <c r="EM9" s="7" t="n">
        <v>0</v>
      </c>
      <c r="EN9" s="7" t="n">
        <v>4</v>
      </c>
      <c r="EO9" s="7" t="s">
        <v>19</v>
      </c>
      <c r="EP9" s="7" t="n">
        <f t="normal" ca="1">16-LENB(INDIRECT(ADDRESS(9,145)))</f>
        <v>0</v>
      </c>
      <c r="EQ9" s="7" t="s">
        <v>19</v>
      </c>
      <c r="ER9" s="7" t="n">
        <f t="normal" ca="1">16-LENB(INDIRECT(ADDRESS(9,147)))</f>
        <v>0</v>
      </c>
      <c r="ES9" s="7" t="s">
        <v>19</v>
      </c>
      <c r="ET9" s="7" t="n">
        <f t="normal" ca="1">16-LENB(INDIRECT(ADDRESS(9,149)))</f>
        <v>0</v>
      </c>
      <c r="EU9" s="7" t="s">
        <v>19</v>
      </c>
      <c r="EV9" s="7" t="n">
        <f t="normal" ca="1">16-LENB(INDIRECT(ADDRESS(9,151)))</f>
        <v>0</v>
      </c>
      <c r="EW9" s="7" t="s">
        <v>19</v>
      </c>
      <c r="EX9" s="7" t="n">
        <f t="normal" ca="1">16-LENB(INDIRECT(ADDRESS(9,153)))</f>
        <v>0</v>
      </c>
      <c r="EY9" s="7" t="s">
        <v>19</v>
      </c>
      <c r="EZ9" s="7" t="n">
        <f t="normal" ca="1">16-LENB(INDIRECT(ADDRESS(9,155)))</f>
        <v>0</v>
      </c>
      <c r="FA9" s="7" t="s">
        <v>13</v>
      </c>
      <c r="FB9" s="7" t="n">
        <f t="normal" ca="1">16-LENB(INDIRECT(ADDRESS(9,157)))</f>
        <v>0</v>
      </c>
      <c r="FC9" s="7" t="s">
        <v>13</v>
      </c>
      <c r="FD9" s="7" t="n">
        <f t="normal" ca="1">16-LENB(INDIRECT(ADDRESS(9,159)))</f>
        <v>0</v>
      </c>
      <c r="FE9" s="7" t="n">
        <v>100</v>
      </c>
      <c r="FF9" s="7" t="n">
        <v>80</v>
      </c>
      <c r="FG9" s="7" t="n">
        <v>60</v>
      </c>
      <c r="FH9" s="7" t="n">
        <v>30</v>
      </c>
      <c r="FI9" s="7" t="n">
        <v>20</v>
      </c>
      <c r="FJ9" s="7" t="n">
        <v>15</v>
      </c>
      <c r="FK9" s="7" t="n">
        <v>10</v>
      </c>
      <c r="FL9" s="7" t="n">
        <v>5</v>
      </c>
      <c r="FM9" s="7" t="n">
        <v>0</v>
      </c>
      <c r="FN9" s="7" t="n">
        <v>0</v>
      </c>
      <c r="FO9" s="7" t="n">
        <v>0</v>
      </c>
      <c r="FP9" s="7" t="n">
        <v>0</v>
      </c>
      <c r="FQ9" s="7" t="n">
        <v>0</v>
      </c>
      <c r="FR9" s="7" t="n">
        <v>0</v>
      </c>
      <c r="FS9" s="7" t="n">
        <v>0</v>
      </c>
      <c r="FT9" s="7" t="n">
        <v>0</v>
      </c>
      <c r="FU9" s="7" t="n">
        <v>255</v>
      </c>
      <c r="FV9" s="7" t="n">
        <v>255</v>
      </c>
      <c r="FW9" s="7" t="n">
        <v>255</v>
      </c>
      <c r="FX9" s="7" t="n">
        <v>255</v>
      </c>
      <c r="FY9" s="7" t="n">
        <v>0</v>
      </c>
      <c r="FZ9" s="7" t="n">
        <v>0</v>
      </c>
      <c r="GA9" s="7" t="n">
        <v>0</v>
      </c>
      <c r="GB9" s="7" t="n">
        <v>0</v>
      </c>
      <c r="GC9" s="7" t="n">
        <v>0</v>
      </c>
      <c r="GD9" s="7" t="n">
        <v>0</v>
      </c>
      <c r="GE9" s="7" t="n">
        <v>0</v>
      </c>
      <c r="GF9" s="7" t="n">
        <v>0</v>
      </c>
      <c r="GG9" s="7" t="n">
        <v>0</v>
      </c>
      <c r="GH9" s="7" t="n">
        <v>0</v>
      </c>
      <c r="GI9" s="7" t="n">
        <v>0</v>
      </c>
      <c r="GJ9" s="7" t="n">
        <v>0</v>
      </c>
      <c r="GK9" s="7" t="n">
        <v>0</v>
      </c>
      <c r="GL9" s="7" t="n">
        <v>0</v>
      </c>
      <c r="GM9" s="7" t="n">
        <v>0</v>
      </c>
      <c r="GN9" s="7" t="n">
        <v>0</v>
      </c>
      <c r="GO9" s="7" t="n">
        <v>0</v>
      </c>
      <c r="GP9" s="7" t="n">
        <v>0</v>
      </c>
      <c r="GQ9" s="7" t="n">
        <v>0</v>
      </c>
      <c r="GR9" s="7" t="n">
        <v>0</v>
      </c>
      <c r="GS9" s="7" t="n">
        <v>0</v>
      </c>
      <c r="GT9" s="7" t="n">
        <v>0</v>
      </c>
      <c r="GU9" s="7" t="n">
        <v>0</v>
      </c>
      <c r="GV9" s="7" t="n">
        <v>0</v>
      </c>
    </row>
    <row r="10">
      <c r="A10" t="s">
        <v>4</v>
      </c>
      <c r="B10" s="4" t="s">
        <v>5</v>
      </c>
    </row>
    <row r="11">
      <c r="A11" t="n">
        <v>1128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14</v>
      </c>
      <c r="AD13" s="4" t="s">
        <v>14</v>
      </c>
      <c r="AE13" s="4" t="s">
        <v>14</v>
      </c>
      <c r="AF13" s="4" t="s">
        <v>14</v>
      </c>
      <c r="AG13" s="4" t="s">
        <v>14</v>
      </c>
      <c r="AH13" s="4" t="s">
        <v>14</v>
      </c>
      <c r="AI13" s="4" t="s">
        <v>14</v>
      </c>
      <c r="AJ13" s="4" t="s">
        <v>14</v>
      </c>
      <c r="AK13" s="4" t="s">
        <v>15</v>
      </c>
      <c r="AL13" s="4" t="s">
        <v>15</v>
      </c>
      <c r="AM13" s="4" t="s">
        <v>15</v>
      </c>
      <c r="AN13" s="4" t="s">
        <v>15</v>
      </c>
      <c r="AO13" s="4" t="s">
        <v>15</v>
      </c>
      <c r="AP13" s="4" t="s">
        <v>15</v>
      </c>
      <c r="AQ13" s="4" t="s">
        <v>15</v>
      </c>
      <c r="AR13" s="4" t="s">
        <v>15</v>
      </c>
      <c r="AS13" s="4" t="s">
        <v>9</v>
      </c>
      <c r="AT13" s="4" t="s">
        <v>6</v>
      </c>
      <c r="AU13" s="4" t="s">
        <v>8</v>
      </c>
      <c r="AV13" s="4" t="s">
        <v>6</v>
      </c>
      <c r="AW13" s="4" t="s">
        <v>8</v>
      </c>
      <c r="AX13" s="4" t="s">
        <v>6</v>
      </c>
      <c r="AY13" s="4" t="s">
        <v>8</v>
      </c>
      <c r="AZ13" s="4" t="s">
        <v>6</v>
      </c>
      <c r="BA13" s="4" t="s">
        <v>8</v>
      </c>
      <c r="BB13" s="4" t="s">
        <v>6</v>
      </c>
      <c r="BC13" s="4" t="s">
        <v>8</v>
      </c>
      <c r="BD13" s="4" t="s">
        <v>6</v>
      </c>
      <c r="BE13" s="4" t="s">
        <v>8</v>
      </c>
      <c r="BF13" s="4" t="s">
        <v>6</v>
      </c>
      <c r="BG13" s="4" t="s">
        <v>8</v>
      </c>
      <c r="BH13" s="4" t="s">
        <v>6</v>
      </c>
      <c r="BI13" s="4" t="s">
        <v>8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15</v>
      </c>
      <c r="BS13" s="4" t="s">
        <v>15</v>
      </c>
      <c r="BT13" s="4" t="s">
        <v>15</v>
      </c>
      <c r="BU13" s="4" t="s">
        <v>15</v>
      </c>
      <c r="BV13" s="4" t="s">
        <v>15</v>
      </c>
      <c r="BW13" s="4" t="s">
        <v>15</v>
      </c>
      <c r="BX13" s="4" t="s">
        <v>15</v>
      </c>
      <c r="BY13" s="4" t="s">
        <v>15</v>
      </c>
      <c r="BZ13" s="4" t="s">
        <v>9</v>
      </c>
      <c r="CA13" s="4" t="s">
        <v>6</v>
      </c>
      <c r="CB13" s="4" t="s">
        <v>8</v>
      </c>
      <c r="CC13" s="4" t="s">
        <v>6</v>
      </c>
      <c r="CD13" s="4" t="s">
        <v>8</v>
      </c>
      <c r="CE13" s="4" t="s">
        <v>6</v>
      </c>
      <c r="CF13" s="4" t="s">
        <v>8</v>
      </c>
      <c r="CG13" s="4" t="s">
        <v>6</v>
      </c>
      <c r="CH13" s="4" t="s">
        <v>8</v>
      </c>
      <c r="CI13" s="4" t="s">
        <v>6</v>
      </c>
      <c r="CJ13" s="4" t="s">
        <v>8</v>
      </c>
      <c r="CK13" s="4" t="s">
        <v>6</v>
      </c>
      <c r="CL13" s="4" t="s">
        <v>8</v>
      </c>
      <c r="CM13" s="4" t="s">
        <v>6</v>
      </c>
      <c r="CN13" s="4" t="s">
        <v>8</v>
      </c>
      <c r="CO13" s="4" t="s">
        <v>6</v>
      </c>
      <c r="CP13" s="4" t="s">
        <v>8</v>
      </c>
      <c r="CQ13" s="4" t="s">
        <v>14</v>
      </c>
      <c r="CR13" s="4" t="s">
        <v>14</v>
      </c>
      <c r="CS13" s="4" t="s">
        <v>14</v>
      </c>
      <c r="CT13" s="4" t="s">
        <v>14</v>
      </c>
      <c r="CU13" s="4" t="s">
        <v>14</v>
      </c>
      <c r="CV13" s="4" t="s">
        <v>14</v>
      </c>
      <c r="CW13" s="4" t="s">
        <v>14</v>
      </c>
      <c r="CX13" s="4" t="s">
        <v>14</v>
      </c>
      <c r="CY13" s="4" t="s">
        <v>15</v>
      </c>
      <c r="CZ13" s="4" t="s">
        <v>15</v>
      </c>
      <c r="DA13" s="4" t="s">
        <v>15</v>
      </c>
      <c r="DB13" s="4" t="s">
        <v>15</v>
      </c>
      <c r="DC13" s="4" t="s">
        <v>15</v>
      </c>
      <c r="DD13" s="4" t="s">
        <v>15</v>
      </c>
      <c r="DE13" s="4" t="s">
        <v>15</v>
      </c>
      <c r="DF13" s="4" t="s">
        <v>15</v>
      </c>
      <c r="DG13" s="4" t="s">
        <v>15</v>
      </c>
      <c r="DH13" s="4" t="s">
        <v>15</v>
      </c>
      <c r="DI13" s="4" t="s">
        <v>15</v>
      </c>
      <c r="DJ13" s="4" t="s">
        <v>15</v>
      </c>
      <c r="DK13" s="4" t="s">
        <v>15</v>
      </c>
      <c r="DL13" s="4" t="s">
        <v>15</v>
      </c>
      <c r="DM13" s="4" t="s">
        <v>15</v>
      </c>
      <c r="DN13" s="4" t="s">
        <v>15</v>
      </c>
      <c r="DO13" s="4" t="s">
        <v>15</v>
      </c>
      <c r="DP13" s="4" t="s">
        <v>15</v>
      </c>
      <c r="DQ13" s="4" t="s">
        <v>15</v>
      </c>
      <c r="DR13" s="4" t="s">
        <v>15</v>
      </c>
      <c r="DS13" s="4" t="s">
        <v>15</v>
      </c>
      <c r="DT13" s="4" t="s">
        <v>15</v>
      </c>
      <c r="DU13" s="4" t="s">
        <v>15</v>
      </c>
      <c r="DV13" s="4" t="s">
        <v>15</v>
      </c>
      <c r="DW13" s="4" t="s">
        <v>15</v>
      </c>
      <c r="DX13" s="4" t="s">
        <v>15</v>
      </c>
      <c r="DY13" s="4" t="s">
        <v>15</v>
      </c>
      <c r="DZ13" s="4" t="s">
        <v>15</v>
      </c>
      <c r="EA13" s="4" t="s">
        <v>15</v>
      </c>
      <c r="EB13" s="4" t="s">
        <v>15</v>
      </c>
      <c r="EC13" s="4" t="s">
        <v>15</v>
      </c>
      <c r="ED13" s="4" t="s">
        <v>15</v>
      </c>
      <c r="EE13" s="4" t="s">
        <v>15</v>
      </c>
      <c r="EF13" s="4" t="s">
        <v>15</v>
      </c>
      <c r="EG13" s="4" t="s">
        <v>15</v>
      </c>
      <c r="EH13" s="4" t="s">
        <v>15</v>
      </c>
    </row>
    <row r="14">
      <c r="A14" t="n">
        <v>1132</v>
      </c>
      <c r="B14" s="6" t="n">
        <v>256</v>
      </c>
      <c r="C14" s="7" t="s">
        <v>7</v>
      </c>
      <c r="D14" s="7" t="n">
        <f t="normal" ca="1">16-LENB(INDIRECT(ADDRESS(14,3)))</f>
        <v>0</v>
      </c>
      <c r="E14" s="7" t="n">
        <v>0</v>
      </c>
      <c r="F14" s="7" t="n">
        <v>420</v>
      </c>
      <c r="G14" s="7" t="n">
        <v>423</v>
      </c>
      <c r="H14" s="7" t="n">
        <v>0</v>
      </c>
      <c r="I14" s="7" t="n">
        <v>0</v>
      </c>
      <c r="J14" s="7" t="n">
        <v>1</v>
      </c>
      <c r="K14" s="7" t="n">
        <v>0</v>
      </c>
      <c r="L14" s="7" t="n">
        <v>0</v>
      </c>
      <c r="M14" s="7" t="s">
        <v>11</v>
      </c>
      <c r="N14" s="7" t="n">
        <f t="normal" ca="1">16-LENB(INDIRECT(ADDRESS(14,13)))</f>
        <v>0</v>
      </c>
      <c r="O14" s="7" t="s">
        <v>11</v>
      </c>
      <c r="P14" s="7" t="n">
        <f t="normal" ca="1">16-LENB(INDIRECT(ADDRESS(14,15)))</f>
        <v>0</v>
      </c>
      <c r="Q14" s="7" t="s">
        <v>11</v>
      </c>
      <c r="R14" s="7" t="n">
        <f t="normal" ca="1">16-LENB(INDIRECT(ADDRESS(14,17)))</f>
        <v>0</v>
      </c>
      <c r="S14" s="7" t="s">
        <v>11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13</v>
      </c>
      <c r="Z14" s="7" t="n">
        <f t="normal" ca="1">16-LENB(INDIRECT(ADDRESS(14,25)))</f>
        <v>0</v>
      </c>
      <c r="AA14" s="7" t="s">
        <v>13</v>
      </c>
      <c r="AB14" s="7" t="n">
        <f t="normal" ca="1">16-LENB(INDIRECT(ADDRESS(14,27)))</f>
        <v>0</v>
      </c>
      <c r="AC14" s="7" t="n">
        <v>100</v>
      </c>
      <c r="AD14" s="7" t="n">
        <v>80</v>
      </c>
      <c r="AE14" s="7" t="n">
        <v>60</v>
      </c>
      <c r="AF14" s="7" t="n">
        <v>30</v>
      </c>
      <c r="AG14" s="7" t="n">
        <v>20</v>
      </c>
      <c r="AH14" s="7" t="n">
        <v>15</v>
      </c>
      <c r="AI14" s="7" t="n">
        <v>10</v>
      </c>
      <c r="AJ14" s="7" t="n">
        <v>5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1</v>
      </c>
      <c r="AT14" s="7" t="s">
        <v>17</v>
      </c>
      <c r="AU14" s="7" t="n">
        <f t="normal" ca="1">16-LENB(INDIRECT(ADDRESS(14,46)))</f>
        <v>0</v>
      </c>
      <c r="AV14" s="7" t="s">
        <v>17</v>
      </c>
      <c r="AW14" s="7" t="n">
        <f t="normal" ca="1">16-LENB(INDIRECT(ADDRESS(14,48)))</f>
        <v>0</v>
      </c>
      <c r="AX14" s="7" t="s">
        <v>17</v>
      </c>
      <c r="AY14" s="7" t="n">
        <f t="normal" ca="1">16-LENB(INDIRECT(ADDRESS(14,50)))</f>
        <v>0</v>
      </c>
      <c r="AZ14" s="7" t="s">
        <v>16</v>
      </c>
      <c r="BA14" s="7" t="n">
        <f t="normal" ca="1">16-LENB(INDIRECT(ADDRESS(14,52)))</f>
        <v>0</v>
      </c>
      <c r="BB14" s="7" t="s">
        <v>18</v>
      </c>
      <c r="BC14" s="7" t="n">
        <f t="normal" ca="1">16-LENB(INDIRECT(ADDRESS(14,54)))</f>
        <v>0</v>
      </c>
      <c r="BD14" s="7" t="s">
        <v>17</v>
      </c>
      <c r="BE14" s="7" t="n">
        <f t="normal" ca="1">16-LENB(INDIRECT(ADDRESS(14,56)))</f>
        <v>0</v>
      </c>
      <c r="BF14" s="7" t="s">
        <v>13</v>
      </c>
      <c r="BG14" s="7" t="n">
        <f t="normal" ca="1">16-LENB(INDIRECT(ADDRESS(14,58)))</f>
        <v>0</v>
      </c>
      <c r="BH14" s="7" t="s">
        <v>13</v>
      </c>
      <c r="BI14" s="7" t="n">
        <f t="normal" ca="1">16-LENB(INDIRECT(ADDRESS(14,60)))</f>
        <v>0</v>
      </c>
      <c r="BJ14" s="7" t="n">
        <v>100</v>
      </c>
      <c r="BK14" s="7" t="n">
        <v>80</v>
      </c>
      <c r="BL14" s="7" t="n">
        <v>60</v>
      </c>
      <c r="BM14" s="7" t="n">
        <v>30</v>
      </c>
      <c r="BN14" s="7" t="n">
        <v>20</v>
      </c>
      <c r="BO14" s="7" t="n">
        <v>15</v>
      </c>
      <c r="BP14" s="7" t="n">
        <v>10</v>
      </c>
      <c r="BQ14" s="7" t="n">
        <v>5</v>
      </c>
      <c r="BR14" s="7" t="n">
        <v>0</v>
      </c>
      <c r="BS14" s="7" t="n">
        <v>0</v>
      </c>
      <c r="BT14" s="7" t="n">
        <v>0</v>
      </c>
      <c r="BU14" s="7" t="n">
        <v>0</v>
      </c>
      <c r="BV14" s="7" t="n">
        <v>0</v>
      </c>
      <c r="BW14" s="7" t="n">
        <v>0</v>
      </c>
      <c r="BX14" s="7" t="n">
        <v>0</v>
      </c>
      <c r="BY14" s="7" t="n">
        <v>0</v>
      </c>
      <c r="BZ14" s="7" t="n">
        <v>2</v>
      </c>
      <c r="CA14" s="7" t="s">
        <v>12</v>
      </c>
      <c r="CB14" s="7" t="n">
        <f t="normal" ca="1">16-LENB(INDIRECT(ADDRESS(14,79)))</f>
        <v>0</v>
      </c>
      <c r="CC14" s="7" t="s">
        <v>12</v>
      </c>
      <c r="CD14" s="7" t="n">
        <f t="normal" ca="1">16-LENB(INDIRECT(ADDRESS(14,81)))</f>
        <v>0</v>
      </c>
      <c r="CE14" s="7" t="s">
        <v>12</v>
      </c>
      <c r="CF14" s="7" t="n">
        <f t="normal" ca="1">16-LENB(INDIRECT(ADDRESS(14,83)))</f>
        <v>0</v>
      </c>
      <c r="CG14" s="7" t="s">
        <v>12</v>
      </c>
      <c r="CH14" s="7" t="n">
        <f t="normal" ca="1">16-LENB(INDIRECT(ADDRESS(14,85)))</f>
        <v>0</v>
      </c>
      <c r="CI14" s="7" t="s">
        <v>11</v>
      </c>
      <c r="CJ14" s="7" t="n">
        <f t="normal" ca="1">16-LENB(INDIRECT(ADDRESS(14,87)))</f>
        <v>0</v>
      </c>
      <c r="CK14" s="7" t="s">
        <v>11</v>
      </c>
      <c r="CL14" s="7" t="n">
        <f t="normal" ca="1">16-LENB(INDIRECT(ADDRESS(14,89)))</f>
        <v>0</v>
      </c>
      <c r="CM14" s="7" t="s">
        <v>13</v>
      </c>
      <c r="CN14" s="7" t="n">
        <f t="normal" ca="1">16-LENB(INDIRECT(ADDRESS(14,91)))</f>
        <v>0</v>
      </c>
      <c r="CO14" s="7" t="s">
        <v>13</v>
      </c>
      <c r="CP14" s="7" t="n">
        <f t="normal" ca="1">16-LENB(INDIRECT(ADDRESS(14,93)))</f>
        <v>0</v>
      </c>
      <c r="CQ14" s="7" t="n">
        <v>100</v>
      </c>
      <c r="CR14" s="7" t="n">
        <v>80</v>
      </c>
      <c r="CS14" s="7" t="n">
        <v>60</v>
      </c>
      <c r="CT14" s="7" t="n">
        <v>30</v>
      </c>
      <c r="CU14" s="7" t="n">
        <v>20</v>
      </c>
      <c r="CV14" s="7" t="n">
        <v>15</v>
      </c>
      <c r="CW14" s="7" t="n">
        <v>10</v>
      </c>
      <c r="CX14" s="7" t="n">
        <v>5</v>
      </c>
      <c r="CY14" s="7" t="n">
        <v>0</v>
      </c>
      <c r="CZ14" s="7" t="n">
        <v>0</v>
      </c>
      <c r="DA14" s="7" t="n">
        <v>0</v>
      </c>
      <c r="DB14" s="7" t="n">
        <v>0</v>
      </c>
      <c r="DC14" s="7" t="n">
        <v>0</v>
      </c>
      <c r="DD14" s="7" t="n">
        <v>0</v>
      </c>
      <c r="DE14" s="7" t="n">
        <v>0</v>
      </c>
      <c r="DF14" s="7" t="n">
        <v>0</v>
      </c>
      <c r="DG14" s="7" t="n">
        <v>255</v>
      </c>
      <c r="DH14" s="7" t="n">
        <v>255</v>
      </c>
      <c r="DI14" s="7" t="n">
        <v>255</v>
      </c>
      <c r="DJ14" s="7" t="n">
        <v>255</v>
      </c>
      <c r="DK14" s="7" t="n">
        <v>0</v>
      </c>
      <c r="DL14" s="7" t="n">
        <v>0</v>
      </c>
      <c r="DM14" s="7" t="n">
        <v>0</v>
      </c>
      <c r="DN14" s="7" t="n">
        <v>0</v>
      </c>
      <c r="DO14" s="7" t="n">
        <v>0</v>
      </c>
      <c r="DP14" s="7" t="n">
        <v>0</v>
      </c>
      <c r="DQ14" s="7" t="n">
        <v>0</v>
      </c>
      <c r="DR14" s="7" t="n">
        <v>0</v>
      </c>
      <c r="DS14" s="7" t="n">
        <v>0</v>
      </c>
      <c r="DT14" s="7" t="n">
        <v>0</v>
      </c>
      <c r="DU14" s="7" t="n">
        <v>0</v>
      </c>
      <c r="DV14" s="7" t="n">
        <v>0</v>
      </c>
      <c r="DW14" s="7" t="n">
        <v>0</v>
      </c>
      <c r="DX14" s="7" t="n">
        <v>0</v>
      </c>
      <c r="DY14" s="7" t="n">
        <v>0</v>
      </c>
      <c r="DZ14" s="7" t="n">
        <v>0</v>
      </c>
      <c r="EA14" s="7" t="n">
        <v>0</v>
      </c>
      <c r="EB14" s="7" t="n">
        <v>0</v>
      </c>
      <c r="EC14" s="7" t="n">
        <v>0</v>
      </c>
      <c r="ED14" s="7" t="n">
        <v>0</v>
      </c>
      <c r="EE14" s="7" t="n">
        <v>0</v>
      </c>
      <c r="EF14" s="7" t="n">
        <v>0</v>
      </c>
      <c r="EG14" s="7" t="n">
        <v>0</v>
      </c>
      <c r="EH14" s="7" t="n">
        <v>0</v>
      </c>
    </row>
    <row r="15">
      <c r="A15" t="s">
        <v>4</v>
      </c>
      <c r="B15" s="4" t="s">
        <v>5</v>
      </c>
    </row>
    <row r="16">
      <c r="A16" t="n">
        <v>1636</v>
      </c>
      <c r="B16" s="5" t="n">
        <v>1</v>
      </c>
    </row>
    <row r="17" spans="1:204" s="3" customFormat="1" customHeight="0">
      <c r="A17" s="3" t="s">
        <v>2</v>
      </c>
      <c r="B17" s="3" t="s">
        <v>3</v>
      </c>
    </row>
    <row r="18" spans="1:204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14</v>
      </c>
      <c r="AD18" s="4" t="s">
        <v>14</v>
      </c>
      <c r="AE18" s="4" t="s">
        <v>14</v>
      </c>
      <c r="AF18" s="4" t="s">
        <v>14</v>
      </c>
      <c r="AG18" s="4" t="s">
        <v>14</v>
      </c>
      <c r="AH18" s="4" t="s">
        <v>14</v>
      </c>
      <c r="AI18" s="4" t="s">
        <v>14</v>
      </c>
      <c r="AJ18" s="4" t="s">
        <v>14</v>
      </c>
      <c r="AK18" s="4" t="s">
        <v>15</v>
      </c>
      <c r="AL18" s="4" t="s">
        <v>15</v>
      </c>
      <c r="AM18" s="4" t="s">
        <v>15</v>
      </c>
      <c r="AN18" s="4" t="s">
        <v>15</v>
      </c>
      <c r="AO18" s="4" t="s">
        <v>15</v>
      </c>
      <c r="AP18" s="4" t="s">
        <v>15</v>
      </c>
      <c r="AQ18" s="4" t="s">
        <v>15</v>
      </c>
      <c r="AR18" s="4" t="s">
        <v>15</v>
      </c>
      <c r="AS18" s="4" t="s">
        <v>9</v>
      </c>
      <c r="AT18" s="4" t="s">
        <v>6</v>
      </c>
      <c r="AU18" s="4" t="s">
        <v>8</v>
      </c>
      <c r="AV18" s="4" t="s">
        <v>6</v>
      </c>
      <c r="AW18" s="4" t="s">
        <v>8</v>
      </c>
      <c r="AX18" s="4" t="s">
        <v>6</v>
      </c>
      <c r="AY18" s="4" t="s">
        <v>8</v>
      </c>
      <c r="AZ18" s="4" t="s">
        <v>6</v>
      </c>
      <c r="BA18" s="4" t="s">
        <v>8</v>
      </c>
      <c r="BB18" s="4" t="s">
        <v>6</v>
      </c>
      <c r="BC18" s="4" t="s">
        <v>8</v>
      </c>
      <c r="BD18" s="4" t="s">
        <v>6</v>
      </c>
      <c r="BE18" s="4" t="s">
        <v>8</v>
      </c>
      <c r="BF18" s="4" t="s">
        <v>6</v>
      </c>
      <c r="BG18" s="4" t="s">
        <v>8</v>
      </c>
      <c r="BH18" s="4" t="s">
        <v>6</v>
      </c>
      <c r="BI18" s="4" t="s">
        <v>8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15</v>
      </c>
      <c r="BS18" s="4" t="s">
        <v>15</v>
      </c>
      <c r="BT18" s="4" t="s">
        <v>15</v>
      </c>
      <c r="BU18" s="4" t="s">
        <v>15</v>
      </c>
      <c r="BV18" s="4" t="s">
        <v>15</v>
      </c>
      <c r="BW18" s="4" t="s">
        <v>15</v>
      </c>
      <c r="BX18" s="4" t="s">
        <v>15</v>
      </c>
      <c r="BY18" s="4" t="s">
        <v>15</v>
      </c>
      <c r="BZ18" s="4" t="s">
        <v>9</v>
      </c>
      <c r="CA18" s="4" t="s">
        <v>6</v>
      </c>
      <c r="CB18" s="4" t="s">
        <v>8</v>
      </c>
      <c r="CC18" s="4" t="s">
        <v>6</v>
      </c>
      <c r="CD18" s="4" t="s">
        <v>8</v>
      </c>
      <c r="CE18" s="4" t="s">
        <v>6</v>
      </c>
      <c r="CF18" s="4" t="s">
        <v>8</v>
      </c>
      <c r="CG18" s="4" t="s">
        <v>6</v>
      </c>
      <c r="CH18" s="4" t="s">
        <v>8</v>
      </c>
      <c r="CI18" s="4" t="s">
        <v>6</v>
      </c>
      <c r="CJ18" s="4" t="s">
        <v>8</v>
      </c>
      <c r="CK18" s="4" t="s">
        <v>6</v>
      </c>
      <c r="CL18" s="4" t="s">
        <v>8</v>
      </c>
      <c r="CM18" s="4" t="s">
        <v>6</v>
      </c>
      <c r="CN18" s="4" t="s">
        <v>8</v>
      </c>
      <c r="CO18" s="4" t="s">
        <v>6</v>
      </c>
      <c r="CP18" s="4" t="s">
        <v>8</v>
      </c>
      <c r="CQ18" s="4" t="s">
        <v>14</v>
      </c>
      <c r="CR18" s="4" t="s">
        <v>14</v>
      </c>
      <c r="CS18" s="4" t="s">
        <v>14</v>
      </c>
      <c r="CT18" s="4" t="s">
        <v>14</v>
      </c>
      <c r="CU18" s="4" t="s">
        <v>14</v>
      </c>
      <c r="CV18" s="4" t="s">
        <v>14</v>
      </c>
      <c r="CW18" s="4" t="s">
        <v>14</v>
      </c>
      <c r="CX18" s="4" t="s">
        <v>14</v>
      </c>
      <c r="CY18" s="4" t="s">
        <v>15</v>
      </c>
      <c r="CZ18" s="4" t="s">
        <v>15</v>
      </c>
      <c r="DA18" s="4" t="s">
        <v>15</v>
      </c>
      <c r="DB18" s="4" t="s">
        <v>15</v>
      </c>
      <c r="DC18" s="4" t="s">
        <v>15</v>
      </c>
      <c r="DD18" s="4" t="s">
        <v>15</v>
      </c>
      <c r="DE18" s="4" t="s">
        <v>15</v>
      </c>
      <c r="DF18" s="4" t="s">
        <v>15</v>
      </c>
      <c r="DG18" s="4" t="s">
        <v>15</v>
      </c>
      <c r="DH18" s="4" t="s">
        <v>15</v>
      </c>
      <c r="DI18" s="4" t="s">
        <v>15</v>
      </c>
      <c r="DJ18" s="4" t="s">
        <v>15</v>
      </c>
      <c r="DK18" s="4" t="s">
        <v>15</v>
      </c>
      <c r="DL18" s="4" t="s">
        <v>15</v>
      </c>
      <c r="DM18" s="4" t="s">
        <v>15</v>
      </c>
      <c r="DN18" s="4" t="s">
        <v>15</v>
      </c>
      <c r="DO18" s="4" t="s">
        <v>15</v>
      </c>
      <c r="DP18" s="4" t="s">
        <v>15</v>
      </c>
      <c r="DQ18" s="4" t="s">
        <v>15</v>
      </c>
      <c r="DR18" s="4" t="s">
        <v>15</v>
      </c>
      <c r="DS18" s="4" t="s">
        <v>15</v>
      </c>
      <c r="DT18" s="4" t="s">
        <v>15</v>
      </c>
      <c r="DU18" s="4" t="s">
        <v>15</v>
      </c>
      <c r="DV18" s="4" t="s">
        <v>15</v>
      </c>
      <c r="DW18" s="4" t="s">
        <v>15</v>
      </c>
      <c r="DX18" s="4" t="s">
        <v>15</v>
      </c>
      <c r="DY18" s="4" t="s">
        <v>15</v>
      </c>
      <c r="DZ18" s="4" t="s">
        <v>15</v>
      </c>
      <c r="EA18" s="4" t="s">
        <v>15</v>
      </c>
      <c r="EB18" s="4" t="s">
        <v>15</v>
      </c>
      <c r="EC18" s="4" t="s">
        <v>15</v>
      </c>
      <c r="ED18" s="4" t="s">
        <v>15</v>
      </c>
      <c r="EE18" s="4" t="s">
        <v>15</v>
      </c>
      <c r="EF18" s="4" t="s">
        <v>15</v>
      </c>
      <c r="EG18" s="4" t="s">
        <v>15</v>
      </c>
      <c r="EH18" s="4" t="s">
        <v>15</v>
      </c>
    </row>
    <row r="19" spans="1:204">
      <c r="A19" t="n">
        <v>1640</v>
      </c>
      <c r="B19" s="6" t="n">
        <v>256</v>
      </c>
      <c r="C19" s="7" t="s">
        <v>7</v>
      </c>
      <c r="D19" s="7" t="n">
        <f t="normal" ca="1">16-LENB(INDIRECT(ADDRESS(19,3)))</f>
        <v>0</v>
      </c>
      <c r="E19" s="7" t="n">
        <v>5</v>
      </c>
      <c r="F19" s="7" t="n">
        <v>420</v>
      </c>
      <c r="G19" s="7" t="n">
        <v>423</v>
      </c>
      <c r="H19" s="7" t="n">
        <v>0</v>
      </c>
      <c r="I19" s="7" t="n">
        <v>0</v>
      </c>
      <c r="J19" s="7" t="n">
        <v>1</v>
      </c>
      <c r="K19" s="7" t="n">
        <v>0</v>
      </c>
      <c r="L19" s="7" t="n">
        <v>0</v>
      </c>
      <c r="M19" s="7" t="s">
        <v>11</v>
      </c>
      <c r="N19" s="7" t="n">
        <f t="normal" ca="1">16-LENB(INDIRECT(ADDRESS(19,13)))</f>
        <v>0</v>
      </c>
      <c r="O19" s="7" t="s">
        <v>11</v>
      </c>
      <c r="P19" s="7" t="n">
        <f t="normal" ca="1">16-LENB(INDIRECT(ADDRESS(19,15)))</f>
        <v>0</v>
      </c>
      <c r="Q19" s="7" t="s">
        <v>11</v>
      </c>
      <c r="R19" s="7" t="n">
        <f t="normal" ca="1">16-LENB(INDIRECT(ADDRESS(19,17)))</f>
        <v>0</v>
      </c>
      <c r="S19" s="7" t="s">
        <v>11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13</v>
      </c>
      <c r="Z19" s="7" t="n">
        <f t="normal" ca="1">16-LENB(INDIRECT(ADDRESS(19,25)))</f>
        <v>0</v>
      </c>
      <c r="AA19" s="7" t="s">
        <v>13</v>
      </c>
      <c r="AB19" s="7" t="n">
        <f t="normal" ca="1">16-LENB(INDIRECT(ADDRESS(19,27)))</f>
        <v>0</v>
      </c>
      <c r="AC19" s="7" t="n">
        <v>100</v>
      </c>
      <c r="AD19" s="7" t="n">
        <v>80</v>
      </c>
      <c r="AE19" s="7" t="n">
        <v>60</v>
      </c>
      <c r="AF19" s="7" t="n">
        <v>30</v>
      </c>
      <c r="AG19" s="7" t="n">
        <v>20</v>
      </c>
      <c r="AH19" s="7" t="n">
        <v>15</v>
      </c>
      <c r="AI19" s="7" t="n">
        <v>10</v>
      </c>
      <c r="AJ19" s="7" t="n">
        <v>5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1</v>
      </c>
      <c r="AT19" s="7" t="s">
        <v>17</v>
      </c>
      <c r="AU19" s="7" t="n">
        <f t="normal" ca="1">16-LENB(INDIRECT(ADDRESS(19,46)))</f>
        <v>0</v>
      </c>
      <c r="AV19" s="7" t="s">
        <v>17</v>
      </c>
      <c r="AW19" s="7" t="n">
        <f t="normal" ca="1">16-LENB(INDIRECT(ADDRESS(19,48)))</f>
        <v>0</v>
      </c>
      <c r="AX19" s="7" t="s">
        <v>17</v>
      </c>
      <c r="AY19" s="7" t="n">
        <f t="normal" ca="1">16-LENB(INDIRECT(ADDRESS(19,50)))</f>
        <v>0</v>
      </c>
      <c r="AZ19" s="7" t="s">
        <v>16</v>
      </c>
      <c r="BA19" s="7" t="n">
        <f t="normal" ca="1">16-LENB(INDIRECT(ADDRESS(19,52)))</f>
        <v>0</v>
      </c>
      <c r="BB19" s="7" t="s">
        <v>18</v>
      </c>
      <c r="BC19" s="7" t="n">
        <f t="normal" ca="1">16-LENB(INDIRECT(ADDRESS(19,54)))</f>
        <v>0</v>
      </c>
      <c r="BD19" s="7" t="s">
        <v>17</v>
      </c>
      <c r="BE19" s="7" t="n">
        <f t="normal" ca="1">16-LENB(INDIRECT(ADDRESS(19,56)))</f>
        <v>0</v>
      </c>
      <c r="BF19" s="7" t="s">
        <v>13</v>
      </c>
      <c r="BG19" s="7" t="n">
        <f t="normal" ca="1">16-LENB(INDIRECT(ADDRESS(19,58)))</f>
        <v>0</v>
      </c>
      <c r="BH19" s="7" t="s">
        <v>13</v>
      </c>
      <c r="BI19" s="7" t="n">
        <f t="normal" ca="1">16-LENB(INDIRECT(ADDRESS(19,60)))</f>
        <v>0</v>
      </c>
      <c r="BJ19" s="7" t="n">
        <v>100</v>
      </c>
      <c r="BK19" s="7" t="n">
        <v>80</v>
      </c>
      <c r="BL19" s="7" t="n">
        <v>60</v>
      </c>
      <c r="BM19" s="7" t="n">
        <v>30</v>
      </c>
      <c r="BN19" s="7" t="n">
        <v>20</v>
      </c>
      <c r="BO19" s="7" t="n">
        <v>15</v>
      </c>
      <c r="BP19" s="7" t="n">
        <v>10</v>
      </c>
      <c r="BQ19" s="7" t="n">
        <v>5</v>
      </c>
      <c r="BR19" s="7" t="n">
        <v>0</v>
      </c>
      <c r="BS19" s="7" t="n">
        <v>0</v>
      </c>
      <c r="BT19" s="7" t="n">
        <v>0</v>
      </c>
      <c r="BU19" s="7" t="n">
        <v>0</v>
      </c>
      <c r="BV19" s="7" t="n">
        <v>0</v>
      </c>
      <c r="BW19" s="7" t="n">
        <v>0</v>
      </c>
      <c r="BX19" s="7" t="n">
        <v>0</v>
      </c>
      <c r="BY19" s="7" t="n">
        <v>0</v>
      </c>
      <c r="BZ19" s="7" t="n">
        <v>2</v>
      </c>
      <c r="CA19" s="7" t="s">
        <v>12</v>
      </c>
      <c r="CB19" s="7" t="n">
        <f t="normal" ca="1">16-LENB(INDIRECT(ADDRESS(19,79)))</f>
        <v>0</v>
      </c>
      <c r="CC19" s="7" t="s">
        <v>12</v>
      </c>
      <c r="CD19" s="7" t="n">
        <f t="normal" ca="1">16-LENB(INDIRECT(ADDRESS(19,81)))</f>
        <v>0</v>
      </c>
      <c r="CE19" s="7" t="s">
        <v>12</v>
      </c>
      <c r="CF19" s="7" t="n">
        <f t="normal" ca="1">16-LENB(INDIRECT(ADDRESS(19,83)))</f>
        <v>0</v>
      </c>
      <c r="CG19" s="7" t="s">
        <v>12</v>
      </c>
      <c r="CH19" s="7" t="n">
        <f t="normal" ca="1">16-LENB(INDIRECT(ADDRESS(19,85)))</f>
        <v>0</v>
      </c>
      <c r="CI19" s="7" t="s">
        <v>11</v>
      </c>
      <c r="CJ19" s="7" t="n">
        <f t="normal" ca="1">16-LENB(INDIRECT(ADDRESS(19,87)))</f>
        <v>0</v>
      </c>
      <c r="CK19" s="7" t="s">
        <v>11</v>
      </c>
      <c r="CL19" s="7" t="n">
        <f t="normal" ca="1">16-LENB(INDIRECT(ADDRESS(19,89)))</f>
        <v>0</v>
      </c>
      <c r="CM19" s="7" t="s">
        <v>13</v>
      </c>
      <c r="CN19" s="7" t="n">
        <f t="normal" ca="1">16-LENB(INDIRECT(ADDRESS(19,91)))</f>
        <v>0</v>
      </c>
      <c r="CO19" s="7" t="s">
        <v>13</v>
      </c>
      <c r="CP19" s="7" t="n">
        <f t="normal" ca="1">16-LENB(INDIRECT(ADDRESS(19,93)))</f>
        <v>0</v>
      </c>
      <c r="CQ19" s="7" t="n">
        <v>100</v>
      </c>
      <c r="CR19" s="7" t="n">
        <v>80</v>
      </c>
      <c r="CS19" s="7" t="n">
        <v>60</v>
      </c>
      <c r="CT19" s="7" t="n">
        <v>30</v>
      </c>
      <c r="CU19" s="7" t="n">
        <v>20</v>
      </c>
      <c r="CV19" s="7" t="n">
        <v>15</v>
      </c>
      <c r="CW19" s="7" t="n">
        <v>10</v>
      </c>
      <c r="CX19" s="7" t="n">
        <v>5</v>
      </c>
      <c r="CY19" s="7" t="n">
        <v>0</v>
      </c>
      <c r="CZ19" s="7" t="n">
        <v>0</v>
      </c>
      <c r="DA19" s="7" t="n">
        <v>0</v>
      </c>
      <c r="DB19" s="7" t="n">
        <v>0</v>
      </c>
      <c r="DC19" s="7" t="n">
        <v>0</v>
      </c>
      <c r="DD19" s="7" t="n">
        <v>0</v>
      </c>
      <c r="DE19" s="7" t="n">
        <v>0</v>
      </c>
      <c r="DF19" s="7" t="n">
        <v>0</v>
      </c>
      <c r="DG19" s="7" t="n">
        <v>255</v>
      </c>
      <c r="DH19" s="7" t="n">
        <v>255</v>
      </c>
      <c r="DI19" s="7" t="n">
        <v>255</v>
      </c>
      <c r="DJ19" s="7" t="n">
        <v>255</v>
      </c>
      <c r="DK19" s="7" t="n">
        <v>0</v>
      </c>
      <c r="DL19" s="7" t="n">
        <v>0</v>
      </c>
      <c r="DM19" s="7" t="n">
        <v>0</v>
      </c>
      <c r="DN19" s="7" t="n">
        <v>0</v>
      </c>
      <c r="DO19" s="7" t="n">
        <v>0</v>
      </c>
      <c r="DP19" s="7" t="n">
        <v>0</v>
      </c>
      <c r="DQ19" s="7" t="n">
        <v>0</v>
      </c>
      <c r="DR19" s="7" t="n">
        <v>0</v>
      </c>
      <c r="DS19" s="7" t="n">
        <v>0</v>
      </c>
      <c r="DT19" s="7" t="n">
        <v>0</v>
      </c>
      <c r="DU19" s="7" t="n">
        <v>0</v>
      </c>
      <c r="DV19" s="7" t="n">
        <v>0</v>
      </c>
      <c r="DW19" s="7" t="n">
        <v>0</v>
      </c>
      <c r="DX19" s="7" t="n">
        <v>0</v>
      </c>
      <c r="DY19" s="7" t="n">
        <v>0</v>
      </c>
      <c r="DZ19" s="7" t="n">
        <v>0</v>
      </c>
      <c r="EA19" s="7" t="n">
        <v>0</v>
      </c>
      <c r="EB19" s="7" t="n">
        <v>0</v>
      </c>
      <c r="EC19" s="7" t="n">
        <v>0</v>
      </c>
      <c r="ED19" s="7" t="n">
        <v>0</v>
      </c>
      <c r="EE19" s="7" t="n">
        <v>0</v>
      </c>
      <c r="EF19" s="7" t="n">
        <v>0</v>
      </c>
      <c r="EG19" s="7" t="n">
        <v>0</v>
      </c>
      <c r="EH19" s="7" t="n">
        <v>0</v>
      </c>
    </row>
    <row r="20" spans="1:204">
      <c r="A20" t="s">
        <v>4</v>
      </c>
      <c r="B20" s="4" t="s">
        <v>5</v>
      </c>
    </row>
    <row r="21" spans="1:204">
      <c r="A21" t="n">
        <v>2144</v>
      </c>
      <c r="B21" s="5" t="n">
        <v>1</v>
      </c>
    </row>
    <row r="22" spans="1:204" s="3" customFormat="1" customHeight="0">
      <c r="A22" s="3" t="s">
        <v>2</v>
      </c>
      <c r="B22" s="3" t="s">
        <v>3</v>
      </c>
    </row>
    <row r="23" spans="1:204">
      <c r="A23" t="s">
        <v>4</v>
      </c>
      <c r="B23" s="4" t="s">
        <v>5</v>
      </c>
      <c r="C23" s="4" t="s">
        <v>6</v>
      </c>
      <c r="D23" s="4" t="s">
        <v>8</v>
      </c>
      <c r="E23" s="4" t="s">
        <v>9</v>
      </c>
      <c r="F23" s="4" t="s">
        <v>10</v>
      </c>
      <c r="G23" s="4" t="s">
        <v>10</v>
      </c>
      <c r="H23" s="4" t="s">
        <v>10</v>
      </c>
      <c r="I23" s="4" t="s">
        <v>10</v>
      </c>
      <c r="J23" s="4" t="s">
        <v>10</v>
      </c>
      <c r="K23" s="4" t="s">
        <v>10</v>
      </c>
      <c r="L23" s="4" t="s">
        <v>9</v>
      </c>
      <c r="M23" s="4" t="s">
        <v>6</v>
      </c>
      <c r="N23" s="4" t="s">
        <v>8</v>
      </c>
      <c r="O23" s="4" t="s">
        <v>6</v>
      </c>
      <c r="P23" s="4" t="s">
        <v>8</v>
      </c>
      <c r="Q23" s="4" t="s">
        <v>6</v>
      </c>
      <c r="R23" s="4" t="s">
        <v>8</v>
      </c>
      <c r="S23" s="4" t="s">
        <v>6</v>
      </c>
      <c r="T23" s="4" t="s">
        <v>8</v>
      </c>
      <c r="U23" s="4" t="s">
        <v>6</v>
      </c>
      <c r="V23" s="4" t="s">
        <v>8</v>
      </c>
      <c r="W23" s="4" t="s">
        <v>6</v>
      </c>
      <c r="X23" s="4" t="s">
        <v>8</v>
      </c>
      <c r="Y23" s="4" t="s">
        <v>6</v>
      </c>
      <c r="Z23" s="4" t="s">
        <v>8</v>
      </c>
      <c r="AA23" s="4" t="s">
        <v>6</v>
      </c>
      <c r="AB23" s="4" t="s">
        <v>8</v>
      </c>
      <c r="AC23" s="4" t="s">
        <v>14</v>
      </c>
      <c r="AD23" s="4" t="s">
        <v>14</v>
      </c>
      <c r="AE23" s="4" t="s">
        <v>14</v>
      </c>
      <c r="AF23" s="4" t="s">
        <v>14</v>
      </c>
      <c r="AG23" s="4" t="s">
        <v>14</v>
      </c>
      <c r="AH23" s="4" t="s">
        <v>14</v>
      </c>
      <c r="AI23" s="4" t="s">
        <v>14</v>
      </c>
      <c r="AJ23" s="4" t="s">
        <v>14</v>
      </c>
      <c r="AK23" s="4" t="s">
        <v>15</v>
      </c>
      <c r="AL23" s="4" t="s">
        <v>15</v>
      </c>
      <c r="AM23" s="4" t="s">
        <v>15</v>
      </c>
      <c r="AN23" s="4" t="s">
        <v>15</v>
      </c>
      <c r="AO23" s="4" t="s">
        <v>15</v>
      </c>
      <c r="AP23" s="4" t="s">
        <v>15</v>
      </c>
      <c r="AQ23" s="4" t="s">
        <v>15</v>
      </c>
      <c r="AR23" s="4" t="s">
        <v>15</v>
      </c>
      <c r="AS23" s="4" t="s">
        <v>9</v>
      </c>
      <c r="AT23" s="4" t="s">
        <v>6</v>
      </c>
      <c r="AU23" s="4" t="s">
        <v>8</v>
      </c>
      <c r="AV23" s="4" t="s">
        <v>6</v>
      </c>
      <c r="AW23" s="4" t="s">
        <v>8</v>
      </c>
      <c r="AX23" s="4" t="s">
        <v>6</v>
      </c>
      <c r="AY23" s="4" t="s">
        <v>8</v>
      </c>
      <c r="AZ23" s="4" t="s">
        <v>6</v>
      </c>
      <c r="BA23" s="4" t="s">
        <v>8</v>
      </c>
      <c r="BB23" s="4" t="s">
        <v>6</v>
      </c>
      <c r="BC23" s="4" t="s">
        <v>8</v>
      </c>
      <c r="BD23" s="4" t="s">
        <v>6</v>
      </c>
      <c r="BE23" s="4" t="s">
        <v>8</v>
      </c>
      <c r="BF23" s="4" t="s">
        <v>6</v>
      </c>
      <c r="BG23" s="4" t="s">
        <v>8</v>
      </c>
      <c r="BH23" s="4" t="s">
        <v>6</v>
      </c>
      <c r="BI23" s="4" t="s">
        <v>8</v>
      </c>
      <c r="BJ23" s="4" t="s">
        <v>14</v>
      </c>
      <c r="BK23" s="4" t="s">
        <v>14</v>
      </c>
      <c r="BL23" s="4" t="s">
        <v>14</v>
      </c>
      <c r="BM23" s="4" t="s">
        <v>14</v>
      </c>
      <c r="BN23" s="4" t="s">
        <v>14</v>
      </c>
      <c r="BO23" s="4" t="s">
        <v>14</v>
      </c>
      <c r="BP23" s="4" t="s">
        <v>14</v>
      </c>
      <c r="BQ23" s="4" t="s">
        <v>14</v>
      </c>
      <c r="BR23" s="4" t="s">
        <v>15</v>
      </c>
      <c r="BS23" s="4" t="s">
        <v>15</v>
      </c>
      <c r="BT23" s="4" t="s">
        <v>15</v>
      </c>
      <c r="BU23" s="4" t="s">
        <v>15</v>
      </c>
      <c r="BV23" s="4" t="s">
        <v>15</v>
      </c>
      <c r="BW23" s="4" t="s">
        <v>15</v>
      </c>
      <c r="BX23" s="4" t="s">
        <v>15</v>
      </c>
      <c r="BY23" s="4" t="s">
        <v>15</v>
      </c>
      <c r="BZ23" s="4" t="s">
        <v>9</v>
      </c>
      <c r="CA23" s="4" t="s">
        <v>6</v>
      </c>
      <c r="CB23" s="4" t="s">
        <v>8</v>
      </c>
      <c r="CC23" s="4" t="s">
        <v>6</v>
      </c>
      <c r="CD23" s="4" t="s">
        <v>8</v>
      </c>
      <c r="CE23" s="4" t="s">
        <v>6</v>
      </c>
      <c r="CF23" s="4" t="s">
        <v>8</v>
      </c>
      <c r="CG23" s="4" t="s">
        <v>6</v>
      </c>
      <c r="CH23" s="4" t="s">
        <v>8</v>
      </c>
      <c r="CI23" s="4" t="s">
        <v>6</v>
      </c>
      <c r="CJ23" s="4" t="s">
        <v>8</v>
      </c>
      <c r="CK23" s="4" t="s">
        <v>6</v>
      </c>
      <c r="CL23" s="4" t="s">
        <v>8</v>
      </c>
      <c r="CM23" s="4" t="s">
        <v>6</v>
      </c>
      <c r="CN23" s="4" t="s">
        <v>8</v>
      </c>
      <c r="CO23" s="4" t="s">
        <v>6</v>
      </c>
      <c r="CP23" s="4" t="s">
        <v>8</v>
      </c>
      <c r="CQ23" s="4" t="s">
        <v>14</v>
      </c>
      <c r="CR23" s="4" t="s">
        <v>14</v>
      </c>
      <c r="CS23" s="4" t="s">
        <v>14</v>
      </c>
      <c r="CT23" s="4" t="s">
        <v>14</v>
      </c>
      <c r="CU23" s="4" t="s">
        <v>14</v>
      </c>
      <c r="CV23" s="4" t="s">
        <v>14</v>
      </c>
      <c r="CW23" s="4" t="s">
        <v>14</v>
      </c>
      <c r="CX23" s="4" t="s">
        <v>14</v>
      </c>
      <c r="CY23" s="4" t="s">
        <v>15</v>
      </c>
      <c r="CZ23" s="4" t="s">
        <v>15</v>
      </c>
      <c r="DA23" s="4" t="s">
        <v>15</v>
      </c>
      <c r="DB23" s="4" t="s">
        <v>15</v>
      </c>
      <c r="DC23" s="4" t="s">
        <v>15</v>
      </c>
      <c r="DD23" s="4" t="s">
        <v>15</v>
      </c>
      <c r="DE23" s="4" t="s">
        <v>15</v>
      </c>
      <c r="DF23" s="4" t="s">
        <v>15</v>
      </c>
      <c r="DG23" s="4" t="s">
        <v>9</v>
      </c>
      <c r="DH23" s="4" t="s">
        <v>6</v>
      </c>
      <c r="DI23" s="4" t="s">
        <v>8</v>
      </c>
      <c r="DJ23" s="4" t="s">
        <v>6</v>
      </c>
      <c r="DK23" s="4" t="s">
        <v>8</v>
      </c>
      <c r="DL23" s="4" t="s">
        <v>6</v>
      </c>
      <c r="DM23" s="4" t="s">
        <v>8</v>
      </c>
      <c r="DN23" s="4" t="s">
        <v>6</v>
      </c>
      <c r="DO23" s="4" t="s">
        <v>8</v>
      </c>
      <c r="DP23" s="4" t="s">
        <v>6</v>
      </c>
      <c r="DQ23" s="4" t="s">
        <v>8</v>
      </c>
      <c r="DR23" s="4" t="s">
        <v>6</v>
      </c>
      <c r="DS23" s="4" t="s">
        <v>8</v>
      </c>
      <c r="DT23" s="4" t="s">
        <v>6</v>
      </c>
      <c r="DU23" s="4" t="s">
        <v>8</v>
      </c>
      <c r="DV23" s="4" t="s">
        <v>6</v>
      </c>
      <c r="DW23" s="4" t="s">
        <v>8</v>
      </c>
      <c r="DX23" s="4" t="s">
        <v>14</v>
      </c>
      <c r="DY23" s="4" t="s">
        <v>14</v>
      </c>
      <c r="DZ23" s="4" t="s">
        <v>14</v>
      </c>
      <c r="EA23" s="4" t="s">
        <v>14</v>
      </c>
      <c r="EB23" s="4" t="s">
        <v>14</v>
      </c>
      <c r="EC23" s="4" t="s">
        <v>14</v>
      </c>
      <c r="ED23" s="4" t="s">
        <v>14</v>
      </c>
      <c r="EE23" s="4" t="s">
        <v>14</v>
      </c>
      <c r="EF23" s="4" t="s">
        <v>15</v>
      </c>
      <c r="EG23" s="4" t="s">
        <v>15</v>
      </c>
      <c r="EH23" s="4" t="s">
        <v>15</v>
      </c>
      <c r="EI23" s="4" t="s">
        <v>15</v>
      </c>
      <c r="EJ23" s="4" t="s">
        <v>15</v>
      </c>
      <c r="EK23" s="4" t="s">
        <v>15</v>
      </c>
      <c r="EL23" s="4" t="s">
        <v>15</v>
      </c>
      <c r="EM23" s="4" t="s">
        <v>15</v>
      </c>
      <c r="EN23" s="4" t="s">
        <v>9</v>
      </c>
      <c r="EO23" s="4" t="s">
        <v>6</v>
      </c>
      <c r="EP23" s="4" t="s">
        <v>8</v>
      </c>
      <c r="EQ23" s="4" t="s">
        <v>6</v>
      </c>
      <c r="ER23" s="4" t="s">
        <v>8</v>
      </c>
      <c r="ES23" s="4" t="s">
        <v>6</v>
      </c>
      <c r="ET23" s="4" t="s">
        <v>8</v>
      </c>
      <c r="EU23" s="4" t="s">
        <v>6</v>
      </c>
      <c r="EV23" s="4" t="s">
        <v>8</v>
      </c>
      <c r="EW23" s="4" t="s">
        <v>6</v>
      </c>
      <c r="EX23" s="4" t="s">
        <v>8</v>
      </c>
      <c r="EY23" s="4" t="s">
        <v>6</v>
      </c>
      <c r="EZ23" s="4" t="s">
        <v>8</v>
      </c>
      <c r="FA23" s="4" t="s">
        <v>6</v>
      </c>
      <c r="FB23" s="4" t="s">
        <v>8</v>
      </c>
      <c r="FC23" s="4" t="s">
        <v>6</v>
      </c>
      <c r="FD23" s="4" t="s">
        <v>8</v>
      </c>
      <c r="FE23" s="4" t="s">
        <v>14</v>
      </c>
      <c r="FF23" s="4" t="s">
        <v>14</v>
      </c>
      <c r="FG23" s="4" t="s">
        <v>14</v>
      </c>
      <c r="FH23" s="4" t="s">
        <v>14</v>
      </c>
      <c r="FI23" s="4" t="s">
        <v>14</v>
      </c>
      <c r="FJ23" s="4" t="s">
        <v>14</v>
      </c>
      <c r="FK23" s="4" t="s">
        <v>14</v>
      </c>
      <c r="FL23" s="4" t="s">
        <v>14</v>
      </c>
      <c r="FM23" s="4" t="s">
        <v>15</v>
      </c>
      <c r="FN23" s="4" t="s">
        <v>15</v>
      </c>
      <c r="FO23" s="4" t="s">
        <v>15</v>
      </c>
      <c r="FP23" s="4" t="s">
        <v>15</v>
      </c>
      <c r="FQ23" s="4" t="s">
        <v>15</v>
      </c>
      <c r="FR23" s="4" t="s">
        <v>15</v>
      </c>
      <c r="FS23" s="4" t="s">
        <v>15</v>
      </c>
      <c r="FT23" s="4" t="s">
        <v>15</v>
      </c>
      <c r="FU23" s="4" t="s">
        <v>9</v>
      </c>
      <c r="FV23" s="4" t="s">
        <v>6</v>
      </c>
      <c r="FW23" s="4" t="s">
        <v>8</v>
      </c>
      <c r="FX23" s="4" t="s">
        <v>6</v>
      </c>
      <c r="FY23" s="4" t="s">
        <v>8</v>
      </c>
      <c r="FZ23" s="4" t="s">
        <v>6</v>
      </c>
      <c r="GA23" s="4" t="s">
        <v>8</v>
      </c>
      <c r="GB23" s="4" t="s">
        <v>6</v>
      </c>
      <c r="GC23" s="4" t="s">
        <v>8</v>
      </c>
      <c r="GD23" s="4" t="s">
        <v>6</v>
      </c>
      <c r="GE23" s="4" t="s">
        <v>8</v>
      </c>
      <c r="GF23" s="4" t="s">
        <v>6</v>
      </c>
      <c r="GG23" s="4" t="s">
        <v>8</v>
      </c>
      <c r="GH23" s="4" t="s">
        <v>6</v>
      </c>
      <c r="GI23" s="4" t="s">
        <v>8</v>
      </c>
      <c r="GJ23" s="4" t="s">
        <v>6</v>
      </c>
      <c r="GK23" s="4" t="s">
        <v>8</v>
      </c>
      <c r="GL23" s="4" t="s">
        <v>14</v>
      </c>
      <c r="GM23" s="4" t="s">
        <v>14</v>
      </c>
      <c r="GN23" s="4" t="s">
        <v>14</v>
      </c>
      <c r="GO23" s="4" t="s">
        <v>14</v>
      </c>
      <c r="GP23" s="4" t="s">
        <v>14</v>
      </c>
      <c r="GQ23" s="4" t="s">
        <v>14</v>
      </c>
      <c r="GR23" s="4" t="s">
        <v>14</v>
      </c>
      <c r="GS23" s="4" t="s">
        <v>14</v>
      </c>
      <c r="GT23" s="4" t="s">
        <v>15</v>
      </c>
      <c r="GU23" s="4" t="s">
        <v>15</v>
      </c>
      <c r="GV23" s="4" t="s">
        <v>15</v>
      </c>
      <c r="GW23" s="4" t="s">
        <v>15</v>
      </c>
      <c r="GX23" s="4" t="s">
        <v>15</v>
      </c>
      <c r="GY23" s="4" t="s">
        <v>15</v>
      </c>
      <c r="GZ23" s="4" t="s">
        <v>15</v>
      </c>
      <c r="HA23" s="4" t="s">
        <v>15</v>
      </c>
      <c r="HB23" s="4" t="s">
        <v>15</v>
      </c>
      <c r="HC23" s="4" t="s">
        <v>15</v>
      </c>
      <c r="HD23" s="4" t="s">
        <v>15</v>
      </c>
      <c r="HE23" s="4" t="s">
        <v>15</v>
      </c>
      <c r="HF23" s="4" t="s">
        <v>15</v>
      </c>
      <c r="HG23" s="4" t="s">
        <v>15</v>
      </c>
      <c r="HH23" s="4" t="s">
        <v>15</v>
      </c>
      <c r="HI23" s="4" t="s">
        <v>15</v>
      </c>
      <c r="HJ23" s="4" t="s">
        <v>15</v>
      </c>
      <c r="HK23" s="4" t="s">
        <v>15</v>
      </c>
      <c r="HL23" s="4" t="s">
        <v>15</v>
      </c>
      <c r="HM23" s="4" t="s">
        <v>15</v>
      </c>
      <c r="HN23" s="4" t="s">
        <v>15</v>
      </c>
      <c r="HO23" s="4" t="s">
        <v>15</v>
      </c>
      <c r="HP23" s="4" t="s">
        <v>15</v>
      </c>
      <c r="HQ23" s="4" t="s">
        <v>15</v>
      </c>
      <c r="HR23" s="4" t="s">
        <v>15</v>
      </c>
      <c r="HS23" s="4" t="s">
        <v>15</v>
      </c>
      <c r="HT23" s="4" t="s">
        <v>15</v>
      </c>
      <c r="HU23" s="4" t="s">
        <v>15</v>
      </c>
      <c r="HV23" s="4" t="s">
        <v>15</v>
      </c>
      <c r="HW23" s="4" t="s">
        <v>15</v>
      </c>
      <c r="HX23" s="4" t="s">
        <v>15</v>
      </c>
      <c r="HY23" s="4" t="s">
        <v>15</v>
      </c>
      <c r="HZ23" s="4" t="s">
        <v>15</v>
      </c>
      <c r="IA23" s="4" t="s">
        <v>15</v>
      </c>
      <c r="IB23" s="4" t="s">
        <v>15</v>
      </c>
      <c r="IC23" s="4" t="s">
        <v>15</v>
      </c>
    </row>
    <row r="24" spans="1:204">
      <c r="A24" t="n">
        <v>2148</v>
      </c>
      <c r="B24" s="6" t="n">
        <v>256</v>
      </c>
      <c r="C24" s="7" t="s">
        <v>20</v>
      </c>
      <c r="D24" s="7" t="n">
        <f t="normal" ca="1">16-LENB(INDIRECT(ADDRESS(24,3)))</f>
        <v>0</v>
      </c>
      <c r="E24" s="7" t="n">
        <v>65953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1</v>
      </c>
      <c r="K24" s="7" t="n">
        <v>0</v>
      </c>
      <c r="L24" s="7" t="n">
        <v>0</v>
      </c>
      <c r="M24" s="7" t="s">
        <v>21</v>
      </c>
      <c r="N24" s="7" t="n">
        <f t="normal" ca="1">16-LENB(INDIRECT(ADDRESS(24,13)))</f>
        <v>0</v>
      </c>
      <c r="O24" s="7" t="s">
        <v>22</v>
      </c>
      <c r="P24" s="7" t="n">
        <f t="normal" ca="1">16-LENB(INDIRECT(ADDRESS(24,15)))</f>
        <v>0</v>
      </c>
      <c r="Q24" s="7" t="s">
        <v>23</v>
      </c>
      <c r="R24" s="7" t="n">
        <f t="normal" ca="1">16-LENB(INDIRECT(ADDRESS(24,17)))</f>
        <v>0</v>
      </c>
      <c r="S24" s="7" t="s">
        <v>24</v>
      </c>
      <c r="T24" s="7" t="n">
        <f t="normal" ca="1">16-LENB(INDIRECT(ADDRESS(24,19)))</f>
        <v>0</v>
      </c>
      <c r="U24" s="7" t="s">
        <v>25</v>
      </c>
      <c r="V24" s="7" t="n">
        <f t="normal" ca="1">16-LENB(INDIRECT(ADDRESS(24,21)))</f>
        <v>0</v>
      </c>
      <c r="W24" s="7" t="s">
        <v>25</v>
      </c>
      <c r="X24" s="7" t="n">
        <f t="normal" ca="1">16-LENB(INDIRECT(ADDRESS(24,23)))</f>
        <v>0</v>
      </c>
      <c r="Y24" s="7" t="s">
        <v>25</v>
      </c>
      <c r="Z24" s="7" t="n">
        <f t="normal" ca="1">16-LENB(INDIRECT(ADDRESS(24,25)))</f>
        <v>0</v>
      </c>
      <c r="AA24" s="7" t="s">
        <v>25</v>
      </c>
      <c r="AB24" s="7" t="n">
        <f t="normal" ca="1">16-LENB(INDIRECT(ADDRESS(24,27)))</f>
        <v>0</v>
      </c>
      <c r="AC24" s="7" t="n">
        <v>100</v>
      </c>
      <c r="AD24" s="7" t="n">
        <v>100</v>
      </c>
      <c r="AE24" s="7" t="n">
        <v>100</v>
      </c>
      <c r="AF24" s="7" t="n">
        <v>100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7" t="n">
        <v>0</v>
      </c>
      <c r="AP24" s="7" t="n">
        <v>0</v>
      </c>
      <c r="AQ24" s="7" t="n">
        <v>0</v>
      </c>
      <c r="AR24" s="7" t="n">
        <v>0</v>
      </c>
      <c r="AS24" s="7" t="n">
        <v>1</v>
      </c>
      <c r="AT24" s="7" t="s">
        <v>21</v>
      </c>
      <c r="AU24" s="7" t="n">
        <f t="normal" ca="1">16-LENB(INDIRECT(ADDRESS(24,46)))</f>
        <v>0</v>
      </c>
      <c r="AV24" s="7" t="s">
        <v>22</v>
      </c>
      <c r="AW24" s="7" t="n">
        <f t="normal" ca="1">16-LENB(INDIRECT(ADDRESS(24,48)))</f>
        <v>0</v>
      </c>
      <c r="AX24" s="7" t="s">
        <v>23</v>
      </c>
      <c r="AY24" s="7" t="n">
        <f t="normal" ca="1">16-LENB(INDIRECT(ADDRESS(24,50)))</f>
        <v>0</v>
      </c>
      <c r="AZ24" s="7" t="s">
        <v>26</v>
      </c>
      <c r="BA24" s="7" t="n">
        <f t="normal" ca="1">16-LENB(INDIRECT(ADDRESS(24,52)))</f>
        <v>0</v>
      </c>
      <c r="BB24" s="7" t="s">
        <v>25</v>
      </c>
      <c r="BC24" s="7" t="n">
        <f t="normal" ca="1">16-LENB(INDIRECT(ADDRESS(24,54)))</f>
        <v>0</v>
      </c>
      <c r="BD24" s="7" t="s">
        <v>25</v>
      </c>
      <c r="BE24" s="7" t="n">
        <f t="normal" ca="1">16-LENB(INDIRECT(ADDRESS(24,56)))</f>
        <v>0</v>
      </c>
      <c r="BF24" s="7" t="s">
        <v>25</v>
      </c>
      <c r="BG24" s="7" t="n">
        <f t="normal" ca="1">16-LENB(INDIRECT(ADDRESS(24,58)))</f>
        <v>0</v>
      </c>
      <c r="BH24" s="7" t="s">
        <v>25</v>
      </c>
      <c r="BI24" s="7" t="n">
        <f t="normal" ca="1">16-LENB(INDIRECT(ADDRESS(24,60)))</f>
        <v>0</v>
      </c>
      <c r="BJ24" s="7" t="n">
        <v>100</v>
      </c>
      <c r="BK24" s="7" t="n">
        <v>100</v>
      </c>
      <c r="BL24" s="7" t="n">
        <v>100</v>
      </c>
      <c r="BM24" s="7" t="n">
        <v>100</v>
      </c>
      <c r="BN24" s="7" t="n">
        <v>0</v>
      </c>
      <c r="BO24" s="7" t="n">
        <v>0</v>
      </c>
      <c r="BP24" s="7" t="n">
        <v>0</v>
      </c>
      <c r="BQ24" s="7" t="n">
        <v>0</v>
      </c>
      <c r="BR24" s="7" t="n">
        <v>0</v>
      </c>
      <c r="BS24" s="7" t="n">
        <v>0</v>
      </c>
      <c r="BT24" s="7" t="n">
        <v>0</v>
      </c>
      <c r="BU24" s="7" t="n">
        <v>0</v>
      </c>
      <c r="BV24" s="7" t="n">
        <v>0</v>
      </c>
      <c r="BW24" s="7" t="n">
        <v>0</v>
      </c>
      <c r="BX24" s="7" t="n">
        <v>0</v>
      </c>
      <c r="BY24" s="7" t="n">
        <v>0</v>
      </c>
      <c r="BZ24" s="7" t="n">
        <v>2</v>
      </c>
      <c r="CA24" s="7" t="s">
        <v>21</v>
      </c>
      <c r="CB24" s="7" t="n">
        <f t="normal" ca="1">16-LENB(INDIRECT(ADDRESS(24,79)))</f>
        <v>0</v>
      </c>
      <c r="CC24" s="7" t="s">
        <v>22</v>
      </c>
      <c r="CD24" s="7" t="n">
        <f t="normal" ca="1">16-LENB(INDIRECT(ADDRESS(24,81)))</f>
        <v>0</v>
      </c>
      <c r="CE24" s="7" t="s">
        <v>23</v>
      </c>
      <c r="CF24" s="7" t="n">
        <f t="normal" ca="1">16-LENB(INDIRECT(ADDRESS(24,83)))</f>
        <v>0</v>
      </c>
      <c r="CG24" s="7" t="s">
        <v>27</v>
      </c>
      <c r="CH24" s="7" t="n">
        <f t="normal" ca="1">16-LENB(INDIRECT(ADDRESS(24,85)))</f>
        <v>0</v>
      </c>
      <c r="CI24" s="7" t="s">
        <v>25</v>
      </c>
      <c r="CJ24" s="7" t="n">
        <f t="normal" ca="1">16-LENB(INDIRECT(ADDRESS(24,87)))</f>
        <v>0</v>
      </c>
      <c r="CK24" s="7" t="s">
        <v>25</v>
      </c>
      <c r="CL24" s="7" t="n">
        <f t="normal" ca="1">16-LENB(INDIRECT(ADDRESS(24,89)))</f>
        <v>0</v>
      </c>
      <c r="CM24" s="7" t="s">
        <v>25</v>
      </c>
      <c r="CN24" s="7" t="n">
        <f t="normal" ca="1">16-LENB(INDIRECT(ADDRESS(24,91)))</f>
        <v>0</v>
      </c>
      <c r="CO24" s="7" t="s">
        <v>25</v>
      </c>
      <c r="CP24" s="7" t="n">
        <f t="normal" ca="1">16-LENB(INDIRECT(ADDRESS(24,93)))</f>
        <v>0</v>
      </c>
      <c r="CQ24" s="7" t="n">
        <v>100</v>
      </c>
      <c r="CR24" s="7" t="n">
        <v>100</v>
      </c>
      <c r="CS24" s="7" t="n">
        <v>100</v>
      </c>
      <c r="CT24" s="7" t="n">
        <v>100</v>
      </c>
      <c r="CU24" s="7" t="n">
        <v>0</v>
      </c>
      <c r="CV24" s="7" t="n">
        <v>0</v>
      </c>
      <c r="CW24" s="7" t="n">
        <v>0</v>
      </c>
      <c r="CX24" s="7" t="n">
        <v>0</v>
      </c>
      <c r="CY24" s="7" t="n">
        <v>0</v>
      </c>
      <c r="CZ24" s="7" t="n">
        <v>0</v>
      </c>
      <c r="DA24" s="7" t="n">
        <v>0</v>
      </c>
      <c r="DB24" s="7" t="n">
        <v>0</v>
      </c>
      <c r="DC24" s="7" t="n">
        <v>0</v>
      </c>
      <c r="DD24" s="7" t="n">
        <v>0</v>
      </c>
      <c r="DE24" s="7" t="n">
        <v>0</v>
      </c>
      <c r="DF24" s="7" t="n">
        <v>0</v>
      </c>
      <c r="DG24" s="7" t="n">
        <v>3</v>
      </c>
      <c r="DH24" s="7" t="s">
        <v>21</v>
      </c>
      <c r="DI24" s="7" t="n">
        <f t="normal" ca="1">16-LENB(INDIRECT(ADDRESS(24,112)))</f>
        <v>0</v>
      </c>
      <c r="DJ24" s="7" t="s">
        <v>22</v>
      </c>
      <c r="DK24" s="7" t="n">
        <f t="normal" ca="1">16-LENB(INDIRECT(ADDRESS(24,114)))</f>
        <v>0</v>
      </c>
      <c r="DL24" s="7" t="s">
        <v>24</v>
      </c>
      <c r="DM24" s="7" t="n">
        <f t="normal" ca="1">16-LENB(INDIRECT(ADDRESS(24,116)))</f>
        <v>0</v>
      </c>
      <c r="DN24" s="7" t="s">
        <v>26</v>
      </c>
      <c r="DO24" s="7" t="n">
        <f t="normal" ca="1">16-LENB(INDIRECT(ADDRESS(24,118)))</f>
        <v>0</v>
      </c>
      <c r="DP24" s="7" t="s">
        <v>25</v>
      </c>
      <c r="DQ24" s="7" t="n">
        <f t="normal" ca="1">16-LENB(INDIRECT(ADDRESS(24,120)))</f>
        <v>0</v>
      </c>
      <c r="DR24" s="7" t="s">
        <v>25</v>
      </c>
      <c r="DS24" s="7" t="n">
        <f t="normal" ca="1">16-LENB(INDIRECT(ADDRESS(24,122)))</f>
        <v>0</v>
      </c>
      <c r="DT24" s="7" t="s">
        <v>25</v>
      </c>
      <c r="DU24" s="7" t="n">
        <f t="normal" ca="1">16-LENB(INDIRECT(ADDRESS(24,124)))</f>
        <v>0</v>
      </c>
      <c r="DV24" s="7" t="s">
        <v>25</v>
      </c>
      <c r="DW24" s="7" t="n">
        <f t="normal" ca="1">16-LENB(INDIRECT(ADDRESS(24,126)))</f>
        <v>0</v>
      </c>
      <c r="DX24" s="7" t="n">
        <v>100</v>
      </c>
      <c r="DY24" s="7" t="n">
        <v>100</v>
      </c>
      <c r="DZ24" s="7" t="n">
        <v>100</v>
      </c>
      <c r="EA24" s="7" t="n">
        <v>100</v>
      </c>
      <c r="EB24" s="7" t="n">
        <v>0</v>
      </c>
      <c r="EC24" s="7" t="n">
        <v>0</v>
      </c>
      <c r="ED24" s="7" t="n">
        <v>0</v>
      </c>
      <c r="EE24" s="7" t="n">
        <v>0</v>
      </c>
      <c r="EF24" s="7" t="n">
        <v>0</v>
      </c>
      <c r="EG24" s="7" t="n">
        <v>0</v>
      </c>
      <c r="EH24" s="7" t="n">
        <v>0</v>
      </c>
      <c r="EI24" s="7" t="n">
        <v>0</v>
      </c>
      <c r="EJ24" s="7" t="n">
        <v>0</v>
      </c>
      <c r="EK24" s="7" t="n">
        <v>0</v>
      </c>
      <c r="EL24" s="7" t="n">
        <v>0</v>
      </c>
      <c r="EM24" s="7" t="n">
        <v>0</v>
      </c>
      <c r="EN24" s="7" t="n">
        <v>4</v>
      </c>
      <c r="EO24" s="7" t="s">
        <v>21</v>
      </c>
      <c r="EP24" s="7" t="n">
        <f t="normal" ca="1">16-LENB(INDIRECT(ADDRESS(24,145)))</f>
        <v>0</v>
      </c>
      <c r="EQ24" s="7" t="s">
        <v>22</v>
      </c>
      <c r="ER24" s="7" t="n">
        <f t="normal" ca="1">16-LENB(INDIRECT(ADDRESS(24,147)))</f>
        <v>0</v>
      </c>
      <c r="ES24" s="7" t="s">
        <v>24</v>
      </c>
      <c r="ET24" s="7" t="n">
        <f t="normal" ca="1">16-LENB(INDIRECT(ADDRESS(24,149)))</f>
        <v>0</v>
      </c>
      <c r="EU24" s="7" t="s">
        <v>27</v>
      </c>
      <c r="EV24" s="7" t="n">
        <f t="normal" ca="1">16-LENB(INDIRECT(ADDRESS(24,151)))</f>
        <v>0</v>
      </c>
      <c r="EW24" s="7" t="s">
        <v>25</v>
      </c>
      <c r="EX24" s="7" t="n">
        <f t="normal" ca="1">16-LENB(INDIRECT(ADDRESS(24,153)))</f>
        <v>0</v>
      </c>
      <c r="EY24" s="7" t="s">
        <v>25</v>
      </c>
      <c r="EZ24" s="7" t="n">
        <f t="normal" ca="1">16-LENB(INDIRECT(ADDRESS(24,155)))</f>
        <v>0</v>
      </c>
      <c r="FA24" s="7" t="s">
        <v>25</v>
      </c>
      <c r="FB24" s="7" t="n">
        <f t="normal" ca="1">16-LENB(INDIRECT(ADDRESS(24,157)))</f>
        <v>0</v>
      </c>
      <c r="FC24" s="7" t="s">
        <v>25</v>
      </c>
      <c r="FD24" s="7" t="n">
        <f t="normal" ca="1">16-LENB(INDIRECT(ADDRESS(24,159)))</f>
        <v>0</v>
      </c>
      <c r="FE24" s="7" t="n">
        <v>100</v>
      </c>
      <c r="FF24" s="7" t="n">
        <v>100</v>
      </c>
      <c r="FG24" s="7" t="n">
        <v>100</v>
      </c>
      <c r="FH24" s="7" t="n">
        <v>100</v>
      </c>
      <c r="FI24" s="7" t="n">
        <v>0</v>
      </c>
      <c r="FJ24" s="7" t="n">
        <v>0</v>
      </c>
      <c r="FK24" s="7" t="n">
        <v>0</v>
      </c>
      <c r="FL24" s="7" t="n">
        <v>0</v>
      </c>
      <c r="FM24" s="7" t="n">
        <v>0</v>
      </c>
      <c r="FN24" s="7" t="n">
        <v>0</v>
      </c>
      <c r="FO24" s="7" t="n">
        <v>0</v>
      </c>
      <c r="FP24" s="7" t="n">
        <v>0</v>
      </c>
      <c r="FQ24" s="7" t="n">
        <v>0</v>
      </c>
      <c r="FR24" s="7" t="n">
        <v>0</v>
      </c>
      <c r="FS24" s="7" t="n">
        <v>0</v>
      </c>
      <c r="FT24" s="7" t="n">
        <v>0</v>
      </c>
      <c r="FU24" s="7" t="n">
        <v>5</v>
      </c>
      <c r="FV24" s="7" t="s">
        <v>21</v>
      </c>
      <c r="FW24" s="7" t="n">
        <f t="normal" ca="1">16-LENB(INDIRECT(ADDRESS(24,178)))</f>
        <v>0</v>
      </c>
      <c r="FX24" s="7" t="s">
        <v>22</v>
      </c>
      <c r="FY24" s="7" t="n">
        <f t="normal" ca="1">16-LENB(INDIRECT(ADDRESS(24,180)))</f>
        <v>0</v>
      </c>
      <c r="FZ24" s="7" t="s">
        <v>26</v>
      </c>
      <c r="GA24" s="7" t="n">
        <f t="normal" ca="1">16-LENB(INDIRECT(ADDRESS(24,182)))</f>
        <v>0</v>
      </c>
      <c r="GB24" s="7" t="s">
        <v>27</v>
      </c>
      <c r="GC24" s="7" t="n">
        <f t="normal" ca="1">16-LENB(INDIRECT(ADDRESS(24,184)))</f>
        <v>0</v>
      </c>
      <c r="GD24" s="7" t="s">
        <v>25</v>
      </c>
      <c r="GE24" s="7" t="n">
        <f t="normal" ca="1">16-LENB(INDIRECT(ADDRESS(24,186)))</f>
        <v>0</v>
      </c>
      <c r="GF24" s="7" t="s">
        <v>25</v>
      </c>
      <c r="GG24" s="7" t="n">
        <f t="normal" ca="1">16-LENB(INDIRECT(ADDRESS(24,188)))</f>
        <v>0</v>
      </c>
      <c r="GH24" s="7" t="s">
        <v>25</v>
      </c>
      <c r="GI24" s="7" t="n">
        <f t="normal" ca="1">16-LENB(INDIRECT(ADDRESS(24,190)))</f>
        <v>0</v>
      </c>
      <c r="GJ24" s="7" t="s">
        <v>25</v>
      </c>
      <c r="GK24" s="7" t="n">
        <f t="normal" ca="1">16-LENB(INDIRECT(ADDRESS(24,192)))</f>
        <v>0</v>
      </c>
      <c r="GL24" s="7" t="n">
        <v>100</v>
      </c>
      <c r="GM24" s="7" t="n">
        <v>100</v>
      </c>
      <c r="GN24" s="7" t="n">
        <v>100</v>
      </c>
      <c r="GO24" s="7" t="n">
        <v>100</v>
      </c>
      <c r="GP24" s="7" t="n">
        <v>0</v>
      </c>
      <c r="GQ24" s="7" t="n">
        <v>0</v>
      </c>
      <c r="GR24" s="7" t="n">
        <v>0</v>
      </c>
      <c r="GS24" s="7" t="n">
        <v>0</v>
      </c>
      <c r="GT24" s="7" t="n">
        <v>0</v>
      </c>
      <c r="GU24" s="7" t="n">
        <v>0</v>
      </c>
      <c r="GV24" s="7" t="n">
        <v>0</v>
      </c>
      <c r="GW24" s="7" t="n">
        <v>0</v>
      </c>
      <c r="GX24" s="7" t="n">
        <v>0</v>
      </c>
      <c r="GY24" s="7" t="n">
        <v>0</v>
      </c>
      <c r="GZ24" s="7" t="n">
        <v>0</v>
      </c>
      <c r="HA24" s="7" t="n">
        <v>0</v>
      </c>
      <c r="HB24" s="7" t="n">
        <v>255</v>
      </c>
      <c r="HC24" s="7" t="n">
        <v>255</v>
      </c>
      <c r="HD24" s="7" t="n">
        <v>255</v>
      </c>
      <c r="HE24" s="7" t="n">
        <v>255</v>
      </c>
      <c r="HF24" s="7" t="n">
        <v>0</v>
      </c>
      <c r="HG24" s="7" t="n">
        <v>0</v>
      </c>
      <c r="HH24" s="7" t="n">
        <v>0</v>
      </c>
      <c r="HI24" s="7" t="n">
        <v>0</v>
      </c>
      <c r="HJ24" s="7" t="n">
        <v>0</v>
      </c>
      <c r="HK24" s="7" t="n">
        <v>0</v>
      </c>
      <c r="HL24" s="7" t="n">
        <v>0</v>
      </c>
      <c r="HM24" s="7" t="n">
        <v>0</v>
      </c>
      <c r="HN24" s="7" t="n">
        <v>0</v>
      </c>
      <c r="HO24" s="7" t="n">
        <v>0</v>
      </c>
      <c r="HP24" s="7" t="n">
        <v>0</v>
      </c>
      <c r="HQ24" s="7" t="n">
        <v>0</v>
      </c>
      <c r="HR24" s="7" t="n">
        <v>0</v>
      </c>
      <c r="HS24" s="7" t="n">
        <v>0</v>
      </c>
      <c r="HT24" s="7" t="n">
        <v>0</v>
      </c>
      <c r="HU24" s="7" t="n">
        <v>0</v>
      </c>
      <c r="HV24" s="7" t="n">
        <v>0</v>
      </c>
      <c r="HW24" s="7" t="n">
        <v>0</v>
      </c>
      <c r="HX24" s="7" t="n">
        <v>0</v>
      </c>
      <c r="HY24" s="7" t="n">
        <v>0</v>
      </c>
      <c r="HZ24" s="7" t="n">
        <v>0</v>
      </c>
      <c r="IA24" s="7" t="n">
        <v>0</v>
      </c>
      <c r="IB24" s="7" t="n">
        <v>0</v>
      </c>
      <c r="IC24" s="7" t="n">
        <v>0</v>
      </c>
    </row>
    <row r="25" spans="1:204">
      <c r="A25" t="s">
        <v>4</v>
      </c>
      <c r="B25" s="4" t="s">
        <v>5</v>
      </c>
    </row>
    <row r="26" spans="1:204">
      <c r="A26" t="n">
        <v>3096</v>
      </c>
      <c r="B26" s="5" t="n">
        <v>1</v>
      </c>
    </row>
    <row r="27" spans="1:204" s="3" customFormat="1" customHeight="0">
      <c r="A27" s="3" t="s">
        <v>2</v>
      </c>
      <c r="B27" s="3" t="s">
        <v>3</v>
      </c>
    </row>
    <row r="28" spans="1:204">
      <c r="A28" t="s">
        <v>4</v>
      </c>
      <c r="B28" s="4" t="s">
        <v>5</v>
      </c>
      <c r="C28" s="4" t="s">
        <v>6</v>
      </c>
      <c r="D28" s="4" t="s">
        <v>8</v>
      </c>
      <c r="E28" s="4" t="s">
        <v>9</v>
      </c>
      <c r="F28" s="4" t="s">
        <v>10</v>
      </c>
      <c r="G28" s="4" t="s">
        <v>10</v>
      </c>
      <c r="H28" s="4" t="s">
        <v>10</v>
      </c>
      <c r="I28" s="4" t="s">
        <v>10</v>
      </c>
      <c r="J28" s="4" t="s">
        <v>10</v>
      </c>
      <c r="K28" s="4" t="s">
        <v>10</v>
      </c>
      <c r="L28" s="4" t="s">
        <v>9</v>
      </c>
      <c r="M28" s="4" t="s">
        <v>6</v>
      </c>
      <c r="N28" s="4" t="s">
        <v>8</v>
      </c>
      <c r="O28" s="4" t="s">
        <v>6</v>
      </c>
      <c r="P28" s="4" t="s">
        <v>8</v>
      </c>
      <c r="Q28" s="4" t="s">
        <v>6</v>
      </c>
      <c r="R28" s="4" t="s">
        <v>8</v>
      </c>
      <c r="S28" s="4" t="s">
        <v>6</v>
      </c>
      <c r="T28" s="4" t="s">
        <v>8</v>
      </c>
      <c r="U28" s="4" t="s">
        <v>6</v>
      </c>
      <c r="V28" s="4" t="s">
        <v>8</v>
      </c>
      <c r="W28" s="4" t="s">
        <v>6</v>
      </c>
      <c r="X28" s="4" t="s">
        <v>8</v>
      </c>
      <c r="Y28" s="4" t="s">
        <v>6</v>
      </c>
      <c r="Z28" s="4" t="s">
        <v>8</v>
      </c>
      <c r="AA28" s="4" t="s">
        <v>6</v>
      </c>
      <c r="AB28" s="4" t="s">
        <v>8</v>
      </c>
      <c r="AC28" s="4" t="s">
        <v>14</v>
      </c>
      <c r="AD28" s="4" t="s">
        <v>14</v>
      </c>
      <c r="AE28" s="4" t="s">
        <v>14</v>
      </c>
      <c r="AF28" s="4" t="s">
        <v>14</v>
      </c>
      <c r="AG28" s="4" t="s">
        <v>14</v>
      </c>
      <c r="AH28" s="4" t="s">
        <v>14</v>
      </c>
      <c r="AI28" s="4" t="s">
        <v>14</v>
      </c>
      <c r="AJ28" s="4" t="s">
        <v>14</v>
      </c>
      <c r="AK28" s="4" t="s">
        <v>15</v>
      </c>
      <c r="AL28" s="4" t="s">
        <v>15</v>
      </c>
      <c r="AM28" s="4" t="s">
        <v>15</v>
      </c>
      <c r="AN28" s="4" t="s">
        <v>15</v>
      </c>
      <c r="AO28" s="4" t="s">
        <v>15</v>
      </c>
      <c r="AP28" s="4" t="s">
        <v>15</v>
      </c>
      <c r="AQ28" s="4" t="s">
        <v>15</v>
      </c>
      <c r="AR28" s="4" t="s">
        <v>15</v>
      </c>
      <c r="AS28" s="4" t="s">
        <v>9</v>
      </c>
      <c r="AT28" s="4" t="s">
        <v>6</v>
      </c>
      <c r="AU28" s="4" t="s">
        <v>8</v>
      </c>
      <c r="AV28" s="4" t="s">
        <v>6</v>
      </c>
      <c r="AW28" s="4" t="s">
        <v>8</v>
      </c>
      <c r="AX28" s="4" t="s">
        <v>6</v>
      </c>
      <c r="AY28" s="4" t="s">
        <v>8</v>
      </c>
      <c r="AZ28" s="4" t="s">
        <v>6</v>
      </c>
      <c r="BA28" s="4" t="s">
        <v>8</v>
      </c>
      <c r="BB28" s="4" t="s">
        <v>6</v>
      </c>
      <c r="BC28" s="4" t="s">
        <v>8</v>
      </c>
      <c r="BD28" s="4" t="s">
        <v>6</v>
      </c>
      <c r="BE28" s="4" t="s">
        <v>8</v>
      </c>
      <c r="BF28" s="4" t="s">
        <v>6</v>
      </c>
      <c r="BG28" s="4" t="s">
        <v>8</v>
      </c>
      <c r="BH28" s="4" t="s">
        <v>6</v>
      </c>
      <c r="BI28" s="4" t="s">
        <v>8</v>
      </c>
      <c r="BJ28" s="4" t="s">
        <v>14</v>
      </c>
      <c r="BK28" s="4" t="s">
        <v>14</v>
      </c>
      <c r="BL28" s="4" t="s">
        <v>14</v>
      </c>
      <c r="BM28" s="4" t="s">
        <v>14</v>
      </c>
      <c r="BN28" s="4" t="s">
        <v>14</v>
      </c>
      <c r="BO28" s="4" t="s">
        <v>14</v>
      </c>
      <c r="BP28" s="4" t="s">
        <v>14</v>
      </c>
      <c r="BQ28" s="4" t="s">
        <v>14</v>
      </c>
      <c r="BR28" s="4" t="s">
        <v>15</v>
      </c>
      <c r="BS28" s="4" t="s">
        <v>15</v>
      </c>
      <c r="BT28" s="4" t="s">
        <v>15</v>
      </c>
      <c r="BU28" s="4" t="s">
        <v>15</v>
      </c>
      <c r="BV28" s="4" t="s">
        <v>15</v>
      </c>
      <c r="BW28" s="4" t="s">
        <v>15</v>
      </c>
      <c r="BX28" s="4" t="s">
        <v>15</v>
      </c>
      <c r="BY28" s="4" t="s">
        <v>15</v>
      </c>
      <c r="BZ28" s="4" t="s">
        <v>9</v>
      </c>
      <c r="CA28" s="4" t="s">
        <v>6</v>
      </c>
      <c r="CB28" s="4" t="s">
        <v>8</v>
      </c>
      <c r="CC28" s="4" t="s">
        <v>6</v>
      </c>
      <c r="CD28" s="4" t="s">
        <v>8</v>
      </c>
      <c r="CE28" s="4" t="s">
        <v>6</v>
      </c>
      <c r="CF28" s="4" t="s">
        <v>8</v>
      </c>
      <c r="CG28" s="4" t="s">
        <v>6</v>
      </c>
      <c r="CH28" s="4" t="s">
        <v>8</v>
      </c>
      <c r="CI28" s="4" t="s">
        <v>6</v>
      </c>
      <c r="CJ28" s="4" t="s">
        <v>8</v>
      </c>
      <c r="CK28" s="4" t="s">
        <v>6</v>
      </c>
      <c r="CL28" s="4" t="s">
        <v>8</v>
      </c>
      <c r="CM28" s="4" t="s">
        <v>6</v>
      </c>
      <c r="CN28" s="4" t="s">
        <v>8</v>
      </c>
      <c r="CO28" s="4" t="s">
        <v>6</v>
      </c>
      <c r="CP28" s="4" t="s">
        <v>8</v>
      </c>
      <c r="CQ28" s="4" t="s">
        <v>14</v>
      </c>
      <c r="CR28" s="4" t="s">
        <v>14</v>
      </c>
      <c r="CS28" s="4" t="s">
        <v>14</v>
      </c>
      <c r="CT28" s="4" t="s">
        <v>14</v>
      </c>
      <c r="CU28" s="4" t="s">
        <v>14</v>
      </c>
      <c r="CV28" s="4" t="s">
        <v>14</v>
      </c>
      <c r="CW28" s="4" t="s">
        <v>14</v>
      </c>
      <c r="CX28" s="4" t="s">
        <v>14</v>
      </c>
      <c r="CY28" s="4" t="s">
        <v>15</v>
      </c>
      <c r="CZ28" s="4" t="s">
        <v>15</v>
      </c>
      <c r="DA28" s="4" t="s">
        <v>15</v>
      </c>
      <c r="DB28" s="4" t="s">
        <v>15</v>
      </c>
      <c r="DC28" s="4" t="s">
        <v>15</v>
      </c>
      <c r="DD28" s="4" t="s">
        <v>15</v>
      </c>
      <c r="DE28" s="4" t="s">
        <v>15</v>
      </c>
      <c r="DF28" s="4" t="s">
        <v>15</v>
      </c>
      <c r="DG28" s="4" t="s">
        <v>9</v>
      </c>
      <c r="DH28" s="4" t="s">
        <v>6</v>
      </c>
      <c r="DI28" s="4" t="s">
        <v>8</v>
      </c>
      <c r="DJ28" s="4" t="s">
        <v>6</v>
      </c>
      <c r="DK28" s="4" t="s">
        <v>8</v>
      </c>
      <c r="DL28" s="4" t="s">
        <v>6</v>
      </c>
      <c r="DM28" s="4" t="s">
        <v>8</v>
      </c>
      <c r="DN28" s="4" t="s">
        <v>6</v>
      </c>
      <c r="DO28" s="4" t="s">
        <v>8</v>
      </c>
      <c r="DP28" s="4" t="s">
        <v>6</v>
      </c>
      <c r="DQ28" s="4" t="s">
        <v>8</v>
      </c>
      <c r="DR28" s="4" t="s">
        <v>6</v>
      </c>
      <c r="DS28" s="4" t="s">
        <v>8</v>
      </c>
      <c r="DT28" s="4" t="s">
        <v>6</v>
      </c>
      <c r="DU28" s="4" t="s">
        <v>8</v>
      </c>
      <c r="DV28" s="4" t="s">
        <v>6</v>
      </c>
      <c r="DW28" s="4" t="s">
        <v>8</v>
      </c>
      <c r="DX28" s="4" t="s">
        <v>14</v>
      </c>
      <c r="DY28" s="4" t="s">
        <v>14</v>
      </c>
      <c r="DZ28" s="4" t="s">
        <v>14</v>
      </c>
      <c r="EA28" s="4" t="s">
        <v>14</v>
      </c>
      <c r="EB28" s="4" t="s">
        <v>14</v>
      </c>
      <c r="EC28" s="4" t="s">
        <v>14</v>
      </c>
      <c r="ED28" s="4" t="s">
        <v>14</v>
      </c>
      <c r="EE28" s="4" t="s">
        <v>14</v>
      </c>
      <c r="EF28" s="4" t="s">
        <v>15</v>
      </c>
      <c r="EG28" s="4" t="s">
        <v>15</v>
      </c>
      <c r="EH28" s="4" t="s">
        <v>15</v>
      </c>
      <c r="EI28" s="4" t="s">
        <v>15</v>
      </c>
      <c r="EJ28" s="4" t="s">
        <v>15</v>
      </c>
      <c r="EK28" s="4" t="s">
        <v>15</v>
      </c>
      <c r="EL28" s="4" t="s">
        <v>15</v>
      </c>
      <c r="EM28" s="4" t="s">
        <v>15</v>
      </c>
      <c r="EN28" s="4" t="s">
        <v>9</v>
      </c>
      <c r="EO28" s="4" t="s">
        <v>6</v>
      </c>
      <c r="EP28" s="4" t="s">
        <v>8</v>
      </c>
      <c r="EQ28" s="4" t="s">
        <v>6</v>
      </c>
      <c r="ER28" s="4" t="s">
        <v>8</v>
      </c>
      <c r="ES28" s="4" t="s">
        <v>6</v>
      </c>
      <c r="ET28" s="4" t="s">
        <v>8</v>
      </c>
      <c r="EU28" s="4" t="s">
        <v>6</v>
      </c>
      <c r="EV28" s="4" t="s">
        <v>8</v>
      </c>
      <c r="EW28" s="4" t="s">
        <v>6</v>
      </c>
      <c r="EX28" s="4" t="s">
        <v>8</v>
      </c>
      <c r="EY28" s="4" t="s">
        <v>6</v>
      </c>
      <c r="EZ28" s="4" t="s">
        <v>8</v>
      </c>
      <c r="FA28" s="4" t="s">
        <v>6</v>
      </c>
      <c r="FB28" s="4" t="s">
        <v>8</v>
      </c>
      <c r="FC28" s="4" t="s">
        <v>6</v>
      </c>
      <c r="FD28" s="4" t="s">
        <v>8</v>
      </c>
      <c r="FE28" s="4" t="s">
        <v>14</v>
      </c>
      <c r="FF28" s="4" t="s">
        <v>14</v>
      </c>
      <c r="FG28" s="4" t="s">
        <v>14</v>
      </c>
      <c r="FH28" s="4" t="s">
        <v>14</v>
      </c>
      <c r="FI28" s="4" t="s">
        <v>14</v>
      </c>
      <c r="FJ28" s="4" t="s">
        <v>14</v>
      </c>
      <c r="FK28" s="4" t="s">
        <v>14</v>
      </c>
      <c r="FL28" s="4" t="s">
        <v>14</v>
      </c>
      <c r="FM28" s="4" t="s">
        <v>15</v>
      </c>
      <c r="FN28" s="4" t="s">
        <v>15</v>
      </c>
      <c r="FO28" s="4" t="s">
        <v>15</v>
      </c>
      <c r="FP28" s="4" t="s">
        <v>15</v>
      </c>
      <c r="FQ28" s="4" t="s">
        <v>15</v>
      </c>
      <c r="FR28" s="4" t="s">
        <v>15</v>
      </c>
      <c r="FS28" s="4" t="s">
        <v>15</v>
      </c>
      <c r="FT28" s="4" t="s">
        <v>15</v>
      </c>
      <c r="FU28" s="4" t="s">
        <v>9</v>
      </c>
      <c r="FV28" s="4" t="s">
        <v>6</v>
      </c>
      <c r="FW28" s="4" t="s">
        <v>8</v>
      </c>
      <c r="FX28" s="4" t="s">
        <v>6</v>
      </c>
      <c r="FY28" s="4" t="s">
        <v>8</v>
      </c>
      <c r="FZ28" s="4" t="s">
        <v>6</v>
      </c>
      <c r="GA28" s="4" t="s">
        <v>8</v>
      </c>
      <c r="GB28" s="4" t="s">
        <v>6</v>
      </c>
      <c r="GC28" s="4" t="s">
        <v>8</v>
      </c>
      <c r="GD28" s="4" t="s">
        <v>6</v>
      </c>
      <c r="GE28" s="4" t="s">
        <v>8</v>
      </c>
      <c r="GF28" s="4" t="s">
        <v>6</v>
      </c>
      <c r="GG28" s="4" t="s">
        <v>8</v>
      </c>
      <c r="GH28" s="4" t="s">
        <v>6</v>
      </c>
      <c r="GI28" s="4" t="s">
        <v>8</v>
      </c>
      <c r="GJ28" s="4" t="s">
        <v>6</v>
      </c>
      <c r="GK28" s="4" t="s">
        <v>8</v>
      </c>
      <c r="GL28" s="4" t="s">
        <v>14</v>
      </c>
      <c r="GM28" s="4" t="s">
        <v>14</v>
      </c>
      <c r="GN28" s="4" t="s">
        <v>14</v>
      </c>
      <c r="GO28" s="4" t="s">
        <v>14</v>
      </c>
      <c r="GP28" s="4" t="s">
        <v>14</v>
      </c>
      <c r="GQ28" s="4" t="s">
        <v>14</v>
      </c>
      <c r="GR28" s="4" t="s">
        <v>14</v>
      </c>
      <c r="GS28" s="4" t="s">
        <v>14</v>
      </c>
      <c r="GT28" s="4" t="s">
        <v>15</v>
      </c>
      <c r="GU28" s="4" t="s">
        <v>15</v>
      </c>
      <c r="GV28" s="4" t="s">
        <v>15</v>
      </c>
      <c r="GW28" s="4" t="s">
        <v>15</v>
      </c>
      <c r="GX28" s="4" t="s">
        <v>15</v>
      </c>
      <c r="GY28" s="4" t="s">
        <v>15</v>
      </c>
      <c r="GZ28" s="4" t="s">
        <v>15</v>
      </c>
      <c r="HA28" s="4" t="s">
        <v>15</v>
      </c>
      <c r="HB28" s="4" t="s">
        <v>15</v>
      </c>
      <c r="HC28" s="4" t="s">
        <v>15</v>
      </c>
      <c r="HD28" s="4" t="s">
        <v>15</v>
      </c>
      <c r="HE28" s="4" t="s">
        <v>15</v>
      </c>
      <c r="HF28" s="4" t="s">
        <v>15</v>
      </c>
      <c r="HG28" s="4" t="s">
        <v>15</v>
      </c>
      <c r="HH28" s="4" t="s">
        <v>15</v>
      </c>
      <c r="HI28" s="4" t="s">
        <v>15</v>
      </c>
      <c r="HJ28" s="4" t="s">
        <v>15</v>
      </c>
      <c r="HK28" s="4" t="s">
        <v>15</v>
      </c>
      <c r="HL28" s="4" t="s">
        <v>15</v>
      </c>
      <c r="HM28" s="4" t="s">
        <v>15</v>
      </c>
      <c r="HN28" s="4" t="s">
        <v>15</v>
      </c>
      <c r="HO28" s="4" t="s">
        <v>15</v>
      </c>
      <c r="HP28" s="4" t="s">
        <v>15</v>
      </c>
      <c r="HQ28" s="4" t="s">
        <v>15</v>
      </c>
      <c r="HR28" s="4" t="s">
        <v>15</v>
      </c>
      <c r="HS28" s="4" t="s">
        <v>15</v>
      </c>
      <c r="HT28" s="4" t="s">
        <v>15</v>
      </c>
      <c r="HU28" s="4" t="s">
        <v>15</v>
      </c>
      <c r="HV28" s="4" t="s">
        <v>15</v>
      </c>
      <c r="HW28" s="4" t="s">
        <v>15</v>
      </c>
      <c r="HX28" s="4" t="s">
        <v>15</v>
      </c>
      <c r="HY28" s="4" t="s">
        <v>15</v>
      </c>
      <c r="HZ28" s="4" t="s">
        <v>15</v>
      </c>
      <c r="IA28" s="4" t="s">
        <v>15</v>
      </c>
      <c r="IB28" s="4" t="s">
        <v>15</v>
      </c>
      <c r="IC28" s="4" t="s">
        <v>15</v>
      </c>
    </row>
    <row r="29" spans="1:204">
      <c r="A29" t="n">
        <v>3100</v>
      </c>
      <c r="B29" s="6" t="n">
        <v>256</v>
      </c>
      <c r="C29" s="7" t="s">
        <v>28</v>
      </c>
      <c r="D29" s="7" t="n">
        <f t="normal" ca="1">16-LENB(INDIRECT(ADDRESS(29,3)))</f>
        <v>0</v>
      </c>
      <c r="E29" s="7" t="n">
        <v>65952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1</v>
      </c>
      <c r="K29" s="7" t="n">
        <v>0</v>
      </c>
      <c r="L29" s="7" t="n">
        <v>0</v>
      </c>
      <c r="M29" s="7" t="s">
        <v>29</v>
      </c>
      <c r="N29" s="7" t="n">
        <f t="normal" ca="1">16-LENB(INDIRECT(ADDRESS(29,13)))</f>
        <v>0</v>
      </c>
      <c r="O29" s="7" t="s">
        <v>30</v>
      </c>
      <c r="P29" s="7" t="n">
        <f t="normal" ca="1">16-LENB(INDIRECT(ADDRESS(29,15)))</f>
        <v>0</v>
      </c>
      <c r="Q29" s="7" t="s">
        <v>23</v>
      </c>
      <c r="R29" s="7" t="n">
        <f t="normal" ca="1">16-LENB(INDIRECT(ADDRESS(29,17)))</f>
        <v>0</v>
      </c>
      <c r="S29" s="7" t="s">
        <v>24</v>
      </c>
      <c r="T29" s="7" t="n">
        <f t="normal" ca="1">16-LENB(INDIRECT(ADDRESS(29,19)))</f>
        <v>0</v>
      </c>
      <c r="U29" s="7" t="s">
        <v>25</v>
      </c>
      <c r="V29" s="7" t="n">
        <f t="normal" ca="1">16-LENB(INDIRECT(ADDRESS(29,21)))</f>
        <v>0</v>
      </c>
      <c r="W29" s="7" t="s">
        <v>25</v>
      </c>
      <c r="X29" s="7" t="n">
        <f t="normal" ca="1">16-LENB(INDIRECT(ADDRESS(29,23)))</f>
        <v>0</v>
      </c>
      <c r="Y29" s="7" t="s">
        <v>25</v>
      </c>
      <c r="Z29" s="7" t="n">
        <f t="normal" ca="1">16-LENB(INDIRECT(ADDRESS(29,25)))</f>
        <v>0</v>
      </c>
      <c r="AA29" s="7" t="s">
        <v>25</v>
      </c>
      <c r="AB29" s="7" t="n">
        <f t="normal" ca="1">16-LENB(INDIRECT(ADDRESS(29,27)))</f>
        <v>0</v>
      </c>
      <c r="AC29" s="7" t="n">
        <v>100</v>
      </c>
      <c r="AD29" s="7" t="n">
        <v>100</v>
      </c>
      <c r="AE29" s="7" t="n">
        <v>100</v>
      </c>
      <c r="AF29" s="7" t="n">
        <v>100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7" t="n">
        <v>0</v>
      </c>
      <c r="AP29" s="7" t="n">
        <v>0</v>
      </c>
      <c r="AQ29" s="7" t="n">
        <v>0</v>
      </c>
      <c r="AR29" s="7" t="n">
        <v>0</v>
      </c>
      <c r="AS29" s="7" t="n">
        <v>1</v>
      </c>
      <c r="AT29" s="7" t="s">
        <v>29</v>
      </c>
      <c r="AU29" s="7" t="n">
        <f t="normal" ca="1">16-LENB(INDIRECT(ADDRESS(29,46)))</f>
        <v>0</v>
      </c>
      <c r="AV29" s="7" t="s">
        <v>30</v>
      </c>
      <c r="AW29" s="7" t="n">
        <f t="normal" ca="1">16-LENB(INDIRECT(ADDRESS(29,48)))</f>
        <v>0</v>
      </c>
      <c r="AX29" s="7" t="s">
        <v>23</v>
      </c>
      <c r="AY29" s="7" t="n">
        <f t="normal" ca="1">16-LENB(INDIRECT(ADDRESS(29,50)))</f>
        <v>0</v>
      </c>
      <c r="AZ29" s="7" t="s">
        <v>26</v>
      </c>
      <c r="BA29" s="7" t="n">
        <f t="normal" ca="1">16-LENB(INDIRECT(ADDRESS(29,52)))</f>
        <v>0</v>
      </c>
      <c r="BB29" s="7" t="s">
        <v>25</v>
      </c>
      <c r="BC29" s="7" t="n">
        <f t="normal" ca="1">16-LENB(INDIRECT(ADDRESS(29,54)))</f>
        <v>0</v>
      </c>
      <c r="BD29" s="7" t="s">
        <v>25</v>
      </c>
      <c r="BE29" s="7" t="n">
        <f t="normal" ca="1">16-LENB(INDIRECT(ADDRESS(29,56)))</f>
        <v>0</v>
      </c>
      <c r="BF29" s="7" t="s">
        <v>25</v>
      </c>
      <c r="BG29" s="7" t="n">
        <f t="normal" ca="1">16-LENB(INDIRECT(ADDRESS(29,58)))</f>
        <v>0</v>
      </c>
      <c r="BH29" s="7" t="s">
        <v>25</v>
      </c>
      <c r="BI29" s="7" t="n">
        <f t="normal" ca="1">16-LENB(INDIRECT(ADDRESS(29,60)))</f>
        <v>0</v>
      </c>
      <c r="BJ29" s="7" t="n">
        <v>100</v>
      </c>
      <c r="BK29" s="7" t="n">
        <v>100</v>
      </c>
      <c r="BL29" s="7" t="n">
        <v>100</v>
      </c>
      <c r="BM29" s="7" t="n">
        <v>100</v>
      </c>
      <c r="BN29" s="7" t="n">
        <v>0</v>
      </c>
      <c r="BO29" s="7" t="n">
        <v>0</v>
      </c>
      <c r="BP29" s="7" t="n">
        <v>0</v>
      </c>
      <c r="BQ29" s="7" t="n">
        <v>0</v>
      </c>
      <c r="BR29" s="7" t="n">
        <v>0</v>
      </c>
      <c r="BS29" s="7" t="n">
        <v>0</v>
      </c>
      <c r="BT29" s="7" t="n">
        <v>0</v>
      </c>
      <c r="BU29" s="7" t="n">
        <v>0</v>
      </c>
      <c r="BV29" s="7" t="n">
        <v>0</v>
      </c>
      <c r="BW29" s="7" t="n">
        <v>0</v>
      </c>
      <c r="BX29" s="7" t="n">
        <v>0</v>
      </c>
      <c r="BY29" s="7" t="n">
        <v>0</v>
      </c>
      <c r="BZ29" s="7" t="n">
        <v>2</v>
      </c>
      <c r="CA29" s="7" t="s">
        <v>29</v>
      </c>
      <c r="CB29" s="7" t="n">
        <f t="normal" ca="1">16-LENB(INDIRECT(ADDRESS(29,79)))</f>
        <v>0</v>
      </c>
      <c r="CC29" s="7" t="s">
        <v>30</v>
      </c>
      <c r="CD29" s="7" t="n">
        <f t="normal" ca="1">16-LENB(INDIRECT(ADDRESS(29,81)))</f>
        <v>0</v>
      </c>
      <c r="CE29" s="7" t="s">
        <v>23</v>
      </c>
      <c r="CF29" s="7" t="n">
        <f t="normal" ca="1">16-LENB(INDIRECT(ADDRESS(29,83)))</f>
        <v>0</v>
      </c>
      <c r="CG29" s="7" t="s">
        <v>27</v>
      </c>
      <c r="CH29" s="7" t="n">
        <f t="normal" ca="1">16-LENB(INDIRECT(ADDRESS(29,85)))</f>
        <v>0</v>
      </c>
      <c r="CI29" s="7" t="s">
        <v>25</v>
      </c>
      <c r="CJ29" s="7" t="n">
        <f t="normal" ca="1">16-LENB(INDIRECT(ADDRESS(29,87)))</f>
        <v>0</v>
      </c>
      <c r="CK29" s="7" t="s">
        <v>25</v>
      </c>
      <c r="CL29" s="7" t="n">
        <f t="normal" ca="1">16-LENB(INDIRECT(ADDRESS(29,89)))</f>
        <v>0</v>
      </c>
      <c r="CM29" s="7" t="s">
        <v>25</v>
      </c>
      <c r="CN29" s="7" t="n">
        <f t="normal" ca="1">16-LENB(INDIRECT(ADDRESS(29,91)))</f>
        <v>0</v>
      </c>
      <c r="CO29" s="7" t="s">
        <v>25</v>
      </c>
      <c r="CP29" s="7" t="n">
        <f t="normal" ca="1">16-LENB(INDIRECT(ADDRESS(29,93)))</f>
        <v>0</v>
      </c>
      <c r="CQ29" s="7" t="n">
        <v>100</v>
      </c>
      <c r="CR29" s="7" t="n">
        <v>100</v>
      </c>
      <c r="CS29" s="7" t="n">
        <v>100</v>
      </c>
      <c r="CT29" s="7" t="n">
        <v>100</v>
      </c>
      <c r="CU29" s="7" t="n">
        <v>0</v>
      </c>
      <c r="CV29" s="7" t="n">
        <v>0</v>
      </c>
      <c r="CW29" s="7" t="n">
        <v>0</v>
      </c>
      <c r="CX29" s="7" t="n">
        <v>0</v>
      </c>
      <c r="CY29" s="7" t="n">
        <v>0</v>
      </c>
      <c r="CZ29" s="7" t="n">
        <v>0</v>
      </c>
      <c r="DA29" s="7" t="n">
        <v>0</v>
      </c>
      <c r="DB29" s="7" t="n">
        <v>0</v>
      </c>
      <c r="DC29" s="7" t="n">
        <v>0</v>
      </c>
      <c r="DD29" s="7" t="n">
        <v>0</v>
      </c>
      <c r="DE29" s="7" t="n">
        <v>0</v>
      </c>
      <c r="DF29" s="7" t="n">
        <v>0</v>
      </c>
      <c r="DG29" s="7" t="n">
        <v>3</v>
      </c>
      <c r="DH29" s="7" t="s">
        <v>29</v>
      </c>
      <c r="DI29" s="7" t="n">
        <f t="normal" ca="1">16-LENB(INDIRECT(ADDRESS(29,112)))</f>
        <v>0</v>
      </c>
      <c r="DJ29" s="7" t="s">
        <v>30</v>
      </c>
      <c r="DK29" s="7" t="n">
        <f t="normal" ca="1">16-LENB(INDIRECT(ADDRESS(29,114)))</f>
        <v>0</v>
      </c>
      <c r="DL29" s="7" t="s">
        <v>24</v>
      </c>
      <c r="DM29" s="7" t="n">
        <f t="normal" ca="1">16-LENB(INDIRECT(ADDRESS(29,116)))</f>
        <v>0</v>
      </c>
      <c r="DN29" s="7" t="s">
        <v>26</v>
      </c>
      <c r="DO29" s="7" t="n">
        <f t="normal" ca="1">16-LENB(INDIRECT(ADDRESS(29,118)))</f>
        <v>0</v>
      </c>
      <c r="DP29" s="7" t="s">
        <v>25</v>
      </c>
      <c r="DQ29" s="7" t="n">
        <f t="normal" ca="1">16-LENB(INDIRECT(ADDRESS(29,120)))</f>
        <v>0</v>
      </c>
      <c r="DR29" s="7" t="s">
        <v>25</v>
      </c>
      <c r="DS29" s="7" t="n">
        <f t="normal" ca="1">16-LENB(INDIRECT(ADDRESS(29,122)))</f>
        <v>0</v>
      </c>
      <c r="DT29" s="7" t="s">
        <v>25</v>
      </c>
      <c r="DU29" s="7" t="n">
        <f t="normal" ca="1">16-LENB(INDIRECT(ADDRESS(29,124)))</f>
        <v>0</v>
      </c>
      <c r="DV29" s="7" t="s">
        <v>25</v>
      </c>
      <c r="DW29" s="7" t="n">
        <f t="normal" ca="1">16-LENB(INDIRECT(ADDRESS(29,126)))</f>
        <v>0</v>
      </c>
      <c r="DX29" s="7" t="n">
        <v>100</v>
      </c>
      <c r="DY29" s="7" t="n">
        <v>100</v>
      </c>
      <c r="DZ29" s="7" t="n">
        <v>100</v>
      </c>
      <c r="EA29" s="7" t="n">
        <v>100</v>
      </c>
      <c r="EB29" s="7" t="n">
        <v>0</v>
      </c>
      <c r="EC29" s="7" t="n">
        <v>0</v>
      </c>
      <c r="ED29" s="7" t="n">
        <v>0</v>
      </c>
      <c r="EE29" s="7" t="n">
        <v>0</v>
      </c>
      <c r="EF29" s="7" t="n">
        <v>0</v>
      </c>
      <c r="EG29" s="7" t="n">
        <v>0</v>
      </c>
      <c r="EH29" s="7" t="n">
        <v>0</v>
      </c>
      <c r="EI29" s="7" t="n">
        <v>0</v>
      </c>
      <c r="EJ29" s="7" t="n">
        <v>0</v>
      </c>
      <c r="EK29" s="7" t="n">
        <v>0</v>
      </c>
      <c r="EL29" s="7" t="n">
        <v>0</v>
      </c>
      <c r="EM29" s="7" t="n">
        <v>0</v>
      </c>
      <c r="EN29" s="7" t="n">
        <v>4</v>
      </c>
      <c r="EO29" s="7" t="s">
        <v>29</v>
      </c>
      <c r="EP29" s="7" t="n">
        <f t="normal" ca="1">16-LENB(INDIRECT(ADDRESS(29,145)))</f>
        <v>0</v>
      </c>
      <c r="EQ29" s="7" t="s">
        <v>30</v>
      </c>
      <c r="ER29" s="7" t="n">
        <f t="normal" ca="1">16-LENB(INDIRECT(ADDRESS(29,147)))</f>
        <v>0</v>
      </c>
      <c r="ES29" s="7" t="s">
        <v>24</v>
      </c>
      <c r="ET29" s="7" t="n">
        <f t="normal" ca="1">16-LENB(INDIRECT(ADDRESS(29,149)))</f>
        <v>0</v>
      </c>
      <c r="EU29" s="7" t="s">
        <v>27</v>
      </c>
      <c r="EV29" s="7" t="n">
        <f t="normal" ca="1">16-LENB(INDIRECT(ADDRESS(29,151)))</f>
        <v>0</v>
      </c>
      <c r="EW29" s="7" t="s">
        <v>25</v>
      </c>
      <c r="EX29" s="7" t="n">
        <f t="normal" ca="1">16-LENB(INDIRECT(ADDRESS(29,153)))</f>
        <v>0</v>
      </c>
      <c r="EY29" s="7" t="s">
        <v>25</v>
      </c>
      <c r="EZ29" s="7" t="n">
        <f t="normal" ca="1">16-LENB(INDIRECT(ADDRESS(29,155)))</f>
        <v>0</v>
      </c>
      <c r="FA29" s="7" t="s">
        <v>25</v>
      </c>
      <c r="FB29" s="7" t="n">
        <f t="normal" ca="1">16-LENB(INDIRECT(ADDRESS(29,157)))</f>
        <v>0</v>
      </c>
      <c r="FC29" s="7" t="s">
        <v>25</v>
      </c>
      <c r="FD29" s="7" t="n">
        <f t="normal" ca="1">16-LENB(INDIRECT(ADDRESS(29,159)))</f>
        <v>0</v>
      </c>
      <c r="FE29" s="7" t="n">
        <v>100</v>
      </c>
      <c r="FF29" s="7" t="n">
        <v>100</v>
      </c>
      <c r="FG29" s="7" t="n">
        <v>100</v>
      </c>
      <c r="FH29" s="7" t="n">
        <v>100</v>
      </c>
      <c r="FI29" s="7" t="n">
        <v>0</v>
      </c>
      <c r="FJ29" s="7" t="n">
        <v>0</v>
      </c>
      <c r="FK29" s="7" t="n">
        <v>0</v>
      </c>
      <c r="FL29" s="7" t="n">
        <v>0</v>
      </c>
      <c r="FM29" s="7" t="n">
        <v>0</v>
      </c>
      <c r="FN29" s="7" t="n">
        <v>0</v>
      </c>
      <c r="FO29" s="7" t="n">
        <v>0</v>
      </c>
      <c r="FP29" s="7" t="n">
        <v>0</v>
      </c>
      <c r="FQ29" s="7" t="n">
        <v>0</v>
      </c>
      <c r="FR29" s="7" t="n">
        <v>0</v>
      </c>
      <c r="FS29" s="7" t="n">
        <v>0</v>
      </c>
      <c r="FT29" s="7" t="n">
        <v>0</v>
      </c>
      <c r="FU29" s="7" t="n">
        <v>5</v>
      </c>
      <c r="FV29" s="7" t="s">
        <v>29</v>
      </c>
      <c r="FW29" s="7" t="n">
        <f t="normal" ca="1">16-LENB(INDIRECT(ADDRESS(29,178)))</f>
        <v>0</v>
      </c>
      <c r="FX29" s="7" t="s">
        <v>30</v>
      </c>
      <c r="FY29" s="7" t="n">
        <f t="normal" ca="1">16-LENB(INDIRECT(ADDRESS(29,180)))</f>
        <v>0</v>
      </c>
      <c r="FZ29" s="7" t="s">
        <v>26</v>
      </c>
      <c r="GA29" s="7" t="n">
        <f t="normal" ca="1">16-LENB(INDIRECT(ADDRESS(29,182)))</f>
        <v>0</v>
      </c>
      <c r="GB29" s="7" t="s">
        <v>27</v>
      </c>
      <c r="GC29" s="7" t="n">
        <f t="normal" ca="1">16-LENB(INDIRECT(ADDRESS(29,184)))</f>
        <v>0</v>
      </c>
      <c r="GD29" s="7" t="s">
        <v>25</v>
      </c>
      <c r="GE29" s="7" t="n">
        <f t="normal" ca="1">16-LENB(INDIRECT(ADDRESS(29,186)))</f>
        <v>0</v>
      </c>
      <c r="GF29" s="7" t="s">
        <v>25</v>
      </c>
      <c r="GG29" s="7" t="n">
        <f t="normal" ca="1">16-LENB(INDIRECT(ADDRESS(29,188)))</f>
        <v>0</v>
      </c>
      <c r="GH29" s="7" t="s">
        <v>25</v>
      </c>
      <c r="GI29" s="7" t="n">
        <f t="normal" ca="1">16-LENB(INDIRECT(ADDRESS(29,190)))</f>
        <v>0</v>
      </c>
      <c r="GJ29" s="7" t="s">
        <v>25</v>
      </c>
      <c r="GK29" s="7" t="n">
        <f t="normal" ca="1">16-LENB(INDIRECT(ADDRESS(29,192)))</f>
        <v>0</v>
      </c>
      <c r="GL29" s="7" t="n">
        <v>100</v>
      </c>
      <c r="GM29" s="7" t="n">
        <v>100</v>
      </c>
      <c r="GN29" s="7" t="n">
        <v>100</v>
      </c>
      <c r="GO29" s="7" t="n">
        <v>100</v>
      </c>
      <c r="GP29" s="7" t="n">
        <v>0</v>
      </c>
      <c r="GQ29" s="7" t="n">
        <v>0</v>
      </c>
      <c r="GR29" s="7" t="n">
        <v>0</v>
      </c>
      <c r="GS29" s="7" t="n">
        <v>0</v>
      </c>
      <c r="GT29" s="7" t="n">
        <v>0</v>
      </c>
      <c r="GU29" s="7" t="n">
        <v>0</v>
      </c>
      <c r="GV29" s="7" t="n">
        <v>0</v>
      </c>
      <c r="GW29" s="7" t="n">
        <v>0</v>
      </c>
      <c r="GX29" s="7" t="n">
        <v>0</v>
      </c>
      <c r="GY29" s="7" t="n">
        <v>0</v>
      </c>
      <c r="GZ29" s="7" t="n">
        <v>0</v>
      </c>
      <c r="HA29" s="7" t="n">
        <v>0</v>
      </c>
      <c r="HB29" s="7" t="n">
        <v>255</v>
      </c>
      <c r="HC29" s="7" t="n">
        <v>255</v>
      </c>
      <c r="HD29" s="7" t="n">
        <v>255</v>
      </c>
      <c r="HE29" s="7" t="n">
        <v>255</v>
      </c>
      <c r="HF29" s="7" t="n">
        <v>0</v>
      </c>
      <c r="HG29" s="7" t="n">
        <v>0</v>
      </c>
      <c r="HH29" s="7" t="n">
        <v>0</v>
      </c>
      <c r="HI29" s="7" t="n">
        <v>0</v>
      </c>
      <c r="HJ29" s="7" t="n">
        <v>0</v>
      </c>
      <c r="HK29" s="7" t="n">
        <v>0</v>
      </c>
      <c r="HL29" s="7" t="n">
        <v>0</v>
      </c>
      <c r="HM29" s="7" t="n">
        <v>0</v>
      </c>
      <c r="HN29" s="7" t="n">
        <v>0</v>
      </c>
      <c r="HO29" s="7" t="n">
        <v>0</v>
      </c>
      <c r="HP29" s="7" t="n">
        <v>0</v>
      </c>
      <c r="HQ29" s="7" t="n">
        <v>0</v>
      </c>
      <c r="HR29" s="7" t="n">
        <v>0</v>
      </c>
      <c r="HS29" s="7" t="n">
        <v>0</v>
      </c>
      <c r="HT29" s="7" t="n">
        <v>0</v>
      </c>
      <c r="HU29" s="7" t="n">
        <v>0</v>
      </c>
      <c r="HV29" s="7" t="n">
        <v>0</v>
      </c>
      <c r="HW29" s="7" t="n">
        <v>0</v>
      </c>
      <c r="HX29" s="7" t="n">
        <v>0</v>
      </c>
      <c r="HY29" s="7" t="n">
        <v>0</v>
      </c>
      <c r="HZ29" s="7" t="n">
        <v>0</v>
      </c>
      <c r="IA29" s="7" t="n">
        <v>0</v>
      </c>
      <c r="IB29" s="7" t="n">
        <v>0</v>
      </c>
      <c r="IC29" s="7" t="n">
        <v>0</v>
      </c>
    </row>
    <row r="30" spans="1:204">
      <c r="A30" t="s">
        <v>4</v>
      </c>
      <c r="B30" s="4" t="s">
        <v>5</v>
      </c>
    </row>
    <row r="31" spans="1:204">
      <c r="A31" t="n">
        <v>4048</v>
      </c>
      <c r="B31" s="5" t="n">
        <v>1</v>
      </c>
    </row>
    <row r="32" spans="1:204" s="3" customFormat="1" customHeight="0">
      <c r="A32" s="3" t="s">
        <v>2</v>
      </c>
      <c r="B32" s="3" t="s">
        <v>3</v>
      </c>
    </row>
    <row r="33" spans="1:237">
      <c r="A33" t="s">
        <v>4</v>
      </c>
      <c r="B33" s="4" t="s">
        <v>5</v>
      </c>
      <c r="C33" s="4" t="s">
        <v>6</v>
      </c>
      <c r="D33" s="4" t="s">
        <v>8</v>
      </c>
      <c r="E33" s="4" t="s">
        <v>9</v>
      </c>
      <c r="F33" s="4" t="s">
        <v>10</v>
      </c>
      <c r="G33" s="4" t="s">
        <v>10</v>
      </c>
      <c r="H33" s="4" t="s">
        <v>10</v>
      </c>
      <c r="I33" s="4" t="s">
        <v>10</v>
      </c>
      <c r="J33" s="4" t="s">
        <v>10</v>
      </c>
      <c r="K33" s="4" t="s">
        <v>10</v>
      </c>
      <c r="L33" s="4" t="s">
        <v>9</v>
      </c>
      <c r="M33" s="4" t="s">
        <v>6</v>
      </c>
      <c r="N33" s="4" t="s">
        <v>8</v>
      </c>
      <c r="O33" s="4" t="s">
        <v>6</v>
      </c>
      <c r="P33" s="4" t="s">
        <v>8</v>
      </c>
      <c r="Q33" s="4" t="s">
        <v>6</v>
      </c>
      <c r="R33" s="4" t="s">
        <v>8</v>
      </c>
      <c r="S33" s="4" t="s">
        <v>6</v>
      </c>
      <c r="T33" s="4" t="s">
        <v>8</v>
      </c>
      <c r="U33" s="4" t="s">
        <v>6</v>
      </c>
      <c r="V33" s="4" t="s">
        <v>8</v>
      </c>
      <c r="W33" s="4" t="s">
        <v>6</v>
      </c>
      <c r="X33" s="4" t="s">
        <v>8</v>
      </c>
      <c r="Y33" s="4" t="s">
        <v>6</v>
      </c>
      <c r="Z33" s="4" t="s">
        <v>8</v>
      </c>
      <c r="AA33" s="4" t="s">
        <v>6</v>
      </c>
      <c r="AB33" s="4" t="s">
        <v>8</v>
      </c>
      <c r="AC33" s="4" t="s">
        <v>14</v>
      </c>
      <c r="AD33" s="4" t="s">
        <v>14</v>
      </c>
      <c r="AE33" s="4" t="s">
        <v>14</v>
      </c>
      <c r="AF33" s="4" t="s">
        <v>14</v>
      </c>
      <c r="AG33" s="4" t="s">
        <v>14</v>
      </c>
      <c r="AH33" s="4" t="s">
        <v>14</v>
      </c>
      <c r="AI33" s="4" t="s">
        <v>14</v>
      </c>
      <c r="AJ33" s="4" t="s">
        <v>14</v>
      </c>
      <c r="AK33" s="4" t="s">
        <v>15</v>
      </c>
      <c r="AL33" s="4" t="s">
        <v>15</v>
      </c>
      <c r="AM33" s="4" t="s">
        <v>15</v>
      </c>
      <c r="AN33" s="4" t="s">
        <v>15</v>
      </c>
      <c r="AO33" s="4" t="s">
        <v>15</v>
      </c>
      <c r="AP33" s="4" t="s">
        <v>15</v>
      </c>
      <c r="AQ33" s="4" t="s">
        <v>15</v>
      </c>
      <c r="AR33" s="4" t="s">
        <v>15</v>
      </c>
      <c r="AS33" s="4" t="s">
        <v>15</v>
      </c>
      <c r="AT33" s="4" t="s">
        <v>15</v>
      </c>
      <c r="AU33" s="4" t="s">
        <v>15</v>
      </c>
      <c r="AV33" s="4" t="s">
        <v>15</v>
      </c>
      <c r="AW33" s="4" t="s">
        <v>15</v>
      </c>
      <c r="AX33" s="4" t="s">
        <v>15</v>
      </c>
      <c r="AY33" s="4" t="s">
        <v>15</v>
      </c>
      <c r="AZ33" s="4" t="s">
        <v>15</v>
      </c>
      <c r="BA33" s="4" t="s">
        <v>15</v>
      </c>
      <c r="BB33" s="4" t="s">
        <v>15</v>
      </c>
      <c r="BC33" s="4" t="s">
        <v>15</v>
      </c>
      <c r="BD33" s="4" t="s">
        <v>15</v>
      </c>
      <c r="BE33" s="4" t="s">
        <v>15</v>
      </c>
      <c r="BF33" s="4" t="s">
        <v>15</v>
      </c>
      <c r="BG33" s="4" t="s">
        <v>15</v>
      </c>
      <c r="BH33" s="4" t="s">
        <v>15</v>
      </c>
      <c r="BI33" s="4" t="s">
        <v>15</v>
      </c>
      <c r="BJ33" s="4" t="s">
        <v>15</v>
      </c>
      <c r="BK33" s="4" t="s">
        <v>15</v>
      </c>
      <c r="BL33" s="4" t="s">
        <v>15</v>
      </c>
      <c r="BM33" s="4" t="s">
        <v>15</v>
      </c>
      <c r="BN33" s="4" t="s">
        <v>15</v>
      </c>
      <c r="BO33" s="4" t="s">
        <v>15</v>
      </c>
      <c r="BP33" s="4" t="s">
        <v>15</v>
      </c>
      <c r="BQ33" s="4" t="s">
        <v>15</v>
      </c>
      <c r="BR33" s="4" t="s">
        <v>15</v>
      </c>
      <c r="BS33" s="4" t="s">
        <v>15</v>
      </c>
      <c r="BT33" s="4" t="s">
        <v>15</v>
      </c>
    </row>
    <row r="34" spans="1:237">
      <c r="A34" t="n">
        <v>4052</v>
      </c>
      <c r="B34" s="6" t="n">
        <v>256</v>
      </c>
      <c r="C34" s="7" t="s">
        <v>31</v>
      </c>
      <c r="D34" s="7" t="n">
        <f t="normal" ca="1">16-LENB(INDIRECT(ADDRESS(34,3)))</f>
        <v>0</v>
      </c>
      <c r="E34" s="7" t="n">
        <v>66047</v>
      </c>
      <c r="F34" s="7" t="n">
        <v>0</v>
      </c>
      <c r="G34" s="7" t="n">
        <v>0</v>
      </c>
      <c r="H34" s="7" t="n">
        <v>0</v>
      </c>
      <c r="I34" s="7" t="n">
        <v>0</v>
      </c>
      <c r="J34" s="7" t="n">
        <v>1</v>
      </c>
      <c r="K34" s="7" t="n">
        <v>0</v>
      </c>
      <c r="L34" s="7" t="n">
        <v>0</v>
      </c>
      <c r="M34" s="7" t="s">
        <v>32</v>
      </c>
      <c r="N34" s="7" t="n">
        <f t="normal" ca="1">16-LENB(INDIRECT(ADDRESS(34,13)))</f>
        <v>0</v>
      </c>
      <c r="O34" s="7" t="s">
        <v>33</v>
      </c>
      <c r="P34" s="7" t="n">
        <f t="normal" ca="1">16-LENB(INDIRECT(ADDRESS(34,15)))</f>
        <v>0</v>
      </c>
      <c r="Q34" s="7" t="s">
        <v>25</v>
      </c>
      <c r="R34" s="7" t="n">
        <f t="normal" ca="1">16-LENB(INDIRECT(ADDRESS(34,17)))</f>
        <v>0</v>
      </c>
      <c r="S34" s="7" t="s">
        <v>25</v>
      </c>
      <c r="T34" s="7" t="n">
        <f t="normal" ca="1">16-LENB(INDIRECT(ADDRESS(34,19)))</f>
        <v>0</v>
      </c>
      <c r="U34" s="7" t="s">
        <v>25</v>
      </c>
      <c r="V34" s="7" t="n">
        <f t="normal" ca="1">16-LENB(INDIRECT(ADDRESS(34,21)))</f>
        <v>0</v>
      </c>
      <c r="W34" s="7" t="s">
        <v>25</v>
      </c>
      <c r="X34" s="7" t="n">
        <f t="normal" ca="1">16-LENB(INDIRECT(ADDRESS(34,23)))</f>
        <v>0</v>
      </c>
      <c r="Y34" s="7" t="s">
        <v>25</v>
      </c>
      <c r="Z34" s="7" t="n">
        <f t="normal" ca="1">16-LENB(INDIRECT(ADDRESS(34,25)))</f>
        <v>0</v>
      </c>
      <c r="AA34" s="7" t="s">
        <v>25</v>
      </c>
      <c r="AB34" s="7" t="n">
        <f t="normal" ca="1">16-LENB(INDIRECT(ADDRESS(34,27)))</f>
        <v>0</v>
      </c>
      <c r="AC34" s="7" t="n">
        <v>100</v>
      </c>
      <c r="AD34" s="7" t="n">
        <v>100</v>
      </c>
      <c r="AE34" s="7" t="n">
        <v>0</v>
      </c>
      <c r="AF34" s="7" t="n">
        <v>0</v>
      </c>
      <c r="AG34" s="7" t="n">
        <v>0</v>
      </c>
      <c r="AH34" s="7" t="n">
        <v>0</v>
      </c>
      <c r="AI34" s="7" t="n">
        <v>0</v>
      </c>
      <c r="AJ34" s="7" t="n">
        <v>0</v>
      </c>
      <c r="AK34" s="7" t="n">
        <v>0</v>
      </c>
      <c r="AL34" s="7" t="n">
        <v>0</v>
      </c>
      <c r="AM34" s="7" t="n">
        <v>0</v>
      </c>
      <c r="AN34" s="7" t="n">
        <v>0</v>
      </c>
      <c r="AO34" s="7" t="n">
        <v>0</v>
      </c>
      <c r="AP34" s="7" t="n">
        <v>0</v>
      </c>
      <c r="AQ34" s="7" t="n">
        <v>0</v>
      </c>
      <c r="AR34" s="7" t="n">
        <v>0</v>
      </c>
      <c r="AS34" s="7" t="n">
        <v>255</v>
      </c>
      <c r="AT34" s="7" t="n">
        <v>255</v>
      </c>
      <c r="AU34" s="7" t="n">
        <v>255</v>
      </c>
      <c r="AV34" s="7" t="n">
        <v>255</v>
      </c>
      <c r="AW34" s="7" t="n">
        <v>0</v>
      </c>
      <c r="AX34" s="7" t="n">
        <v>0</v>
      </c>
      <c r="AY34" s="7" t="n">
        <v>0</v>
      </c>
      <c r="AZ34" s="7" t="n">
        <v>0</v>
      </c>
      <c r="BA34" s="7" t="n">
        <v>0</v>
      </c>
      <c r="BB34" s="7" t="n">
        <v>0</v>
      </c>
      <c r="BC34" s="7" t="n">
        <v>0</v>
      </c>
      <c r="BD34" s="7" t="n">
        <v>0</v>
      </c>
      <c r="BE34" s="7" t="n">
        <v>0</v>
      </c>
      <c r="BF34" s="7" t="n">
        <v>0</v>
      </c>
      <c r="BG34" s="7" t="n">
        <v>0</v>
      </c>
      <c r="BH34" s="7" t="n">
        <v>0</v>
      </c>
      <c r="BI34" s="7" t="n">
        <v>0</v>
      </c>
      <c r="BJ34" s="7" t="n">
        <v>0</v>
      </c>
      <c r="BK34" s="7" t="n">
        <v>0</v>
      </c>
      <c r="BL34" s="7" t="n">
        <v>0</v>
      </c>
      <c r="BM34" s="7" t="n">
        <v>0</v>
      </c>
      <c r="BN34" s="7" t="n">
        <v>0</v>
      </c>
      <c r="BO34" s="7" t="n">
        <v>0</v>
      </c>
      <c r="BP34" s="7" t="n">
        <v>0</v>
      </c>
      <c r="BQ34" s="7" t="n">
        <v>0</v>
      </c>
      <c r="BR34" s="7" t="n">
        <v>0</v>
      </c>
      <c r="BS34" s="7" t="n">
        <v>0</v>
      </c>
      <c r="BT34" s="7" t="n">
        <v>0</v>
      </c>
    </row>
    <row r="35" spans="1:237">
      <c r="A35" t="s">
        <v>4</v>
      </c>
      <c r="B35" s="4" t="s">
        <v>5</v>
      </c>
    </row>
    <row r="36" spans="1:237">
      <c r="A36" t="n">
        <v>4260</v>
      </c>
      <c r="B36" s="5" t="n">
        <v>1</v>
      </c>
    </row>
    <row r="37" spans="1:237" s="3" customFormat="1" customHeight="0">
      <c r="A37" s="3" t="s">
        <v>2</v>
      </c>
      <c r="B37" s="3" t="s">
        <v>3</v>
      </c>
    </row>
    <row r="38" spans="1:237">
      <c r="A38" t="s">
        <v>4</v>
      </c>
      <c r="B38" s="4" t="s">
        <v>5</v>
      </c>
      <c r="C38" s="4" t="s">
        <v>6</v>
      </c>
      <c r="D38" s="4" t="s">
        <v>8</v>
      </c>
      <c r="E38" s="4" t="s">
        <v>9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10</v>
      </c>
      <c r="K38" s="4" t="s">
        <v>10</v>
      </c>
      <c r="L38" s="4" t="s">
        <v>9</v>
      </c>
      <c r="M38" s="4" t="s">
        <v>6</v>
      </c>
      <c r="N38" s="4" t="s">
        <v>8</v>
      </c>
      <c r="O38" s="4" t="s">
        <v>6</v>
      </c>
      <c r="P38" s="4" t="s">
        <v>8</v>
      </c>
      <c r="Q38" s="4" t="s">
        <v>6</v>
      </c>
      <c r="R38" s="4" t="s">
        <v>8</v>
      </c>
      <c r="S38" s="4" t="s">
        <v>6</v>
      </c>
      <c r="T38" s="4" t="s">
        <v>8</v>
      </c>
      <c r="U38" s="4" t="s">
        <v>6</v>
      </c>
      <c r="V38" s="4" t="s">
        <v>8</v>
      </c>
      <c r="W38" s="4" t="s">
        <v>6</v>
      </c>
      <c r="X38" s="4" t="s">
        <v>8</v>
      </c>
      <c r="Y38" s="4" t="s">
        <v>6</v>
      </c>
      <c r="Z38" s="4" t="s">
        <v>8</v>
      </c>
      <c r="AA38" s="4" t="s">
        <v>6</v>
      </c>
      <c r="AB38" s="4" t="s">
        <v>8</v>
      </c>
      <c r="AC38" s="4" t="s">
        <v>14</v>
      </c>
      <c r="AD38" s="4" t="s">
        <v>14</v>
      </c>
      <c r="AE38" s="4" t="s">
        <v>14</v>
      </c>
      <c r="AF38" s="4" t="s">
        <v>14</v>
      </c>
      <c r="AG38" s="4" t="s">
        <v>14</v>
      </c>
      <c r="AH38" s="4" t="s">
        <v>14</v>
      </c>
      <c r="AI38" s="4" t="s">
        <v>14</v>
      </c>
      <c r="AJ38" s="4" t="s">
        <v>14</v>
      </c>
      <c r="AK38" s="4" t="s">
        <v>15</v>
      </c>
      <c r="AL38" s="4" t="s">
        <v>15</v>
      </c>
      <c r="AM38" s="4" t="s">
        <v>15</v>
      </c>
      <c r="AN38" s="4" t="s">
        <v>15</v>
      </c>
      <c r="AO38" s="4" t="s">
        <v>15</v>
      </c>
      <c r="AP38" s="4" t="s">
        <v>15</v>
      </c>
      <c r="AQ38" s="4" t="s">
        <v>15</v>
      </c>
      <c r="AR38" s="4" t="s">
        <v>15</v>
      </c>
      <c r="AS38" s="4" t="s">
        <v>15</v>
      </c>
      <c r="AT38" s="4" t="s">
        <v>15</v>
      </c>
      <c r="AU38" s="4" t="s">
        <v>15</v>
      </c>
      <c r="AV38" s="4" t="s">
        <v>15</v>
      </c>
      <c r="AW38" s="4" t="s">
        <v>15</v>
      </c>
      <c r="AX38" s="4" t="s">
        <v>15</v>
      </c>
      <c r="AY38" s="4" t="s">
        <v>15</v>
      </c>
      <c r="AZ38" s="4" t="s">
        <v>15</v>
      </c>
      <c r="BA38" s="4" t="s">
        <v>15</v>
      </c>
      <c r="BB38" s="4" t="s">
        <v>15</v>
      </c>
      <c r="BC38" s="4" t="s">
        <v>15</v>
      </c>
      <c r="BD38" s="4" t="s">
        <v>15</v>
      </c>
      <c r="BE38" s="4" t="s">
        <v>15</v>
      </c>
      <c r="BF38" s="4" t="s">
        <v>15</v>
      </c>
      <c r="BG38" s="4" t="s">
        <v>15</v>
      </c>
      <c r="BH38" s="4" t="s">
        <v>15</v>
      </c>
      <c r="BI38" s="4" t="s">
        <v>15</v>
      </c>
      <c r="BJ38" s="4" t="s">
        <v>15</v>
      </c>
      <c r="BK38" s="4" t="s">
        <v>15</v>
      </c>
      <c r="BL38" s="4" t="s">
        <v>15</v>
      </c>
      <c r="BM38" s="4" t="s">
        <v>15</v>
      </c>
      <c r="BN38" s="4" t="s">
        <v>15</v>
      </c>
      <c r="BO38" s="4" t="s">
        <v>15</v>
      </c>
      <c r="BP38" s="4" t="s">
        <v>15</v>
      </c>
      <c r="BQ38" s="4" t="s">
        <v>15</v>
      </c>
      <c r="BR38" s="4" t="s">
        <v>15</v>
      </c>
      <c r="BS38" s="4" t="s">
        <v>15</v>
      </c>
      <c r="BT38" s="4" t="s">
        <v>15</v>
      </c>
    </row>
    <row r="39" spans="1:237">
      <c r="A39" t="n">
        <v>4264</v>
      </c>
      <c r="B39" s="6" t="n">
        <v>256</v>
      </c>
      <c r="C39" s="7" t="s">
        <v>20</v>
      </c>
      <c r="D39" s="7" t="n">
        <f t="normal" ca="1">16-LENB(INDIRECT(ADDRESS(39,3)))</f>
        <v>0</v>
      </c>
      <c r="E39" s="7" t="n">
        <v>66139</v>
      </c>
      <c r="F39" s="7" t="n">
        <v>0</v>
      </c>
      <c r="G39" s="7" t="n">
        <v>0</v>
      </c>
      <c r="H39" s="7" t="n">
        <v>0</v>
      </c>
      <c r="I39" s="7" t="n">
        <v>0</v>
      </c>
      <c r="J39" s="7" t="n">
        <v>1</v>
      </c>
      <c r="K39" s="7" t="n">
        <v>0</v>
      </c>
      <c r="L39" s="7" t="n">
        <v>0</v>
      </c>
      <c r="M39" s="7" t="s">
        <v>34</v>
      </c>
      <c r="N39" s="7" t="n">
        <f t="normal" ca="1">16-LENB(INDIRECT(ADDRESS(39,13)))</f>
        <v>0</v>
      </c>
      <c r="O39" s="7" t="s">
        <v>35</v>
      </c>
      <c r="P39" s="7" t="n">
        <f t="normal" ca="1">16-LENB(INDIRECT(ADDRESS(39,15)))</f>
        <v>0</v>
      </c>
      <c r="Q39" s="7" t="s">
        <v>25</v>
      </c>
      <c r="R39" s="7" t="n">
        <f t="normal" ca="1">16-LENB(INDIRECT(ADDRESS(39,17)))</f>
        <v>0</v>
      </c>
      <c r="S39" s="7" t="s">
        <v>25</v>
      </c>
      <c r="T39" s="7" t="n">
        <f t="normal" ca="1">16-LENB(INDIRECT(ADDRESS(39,19)))</f>
        <v>0</v>
      </c>
      <c r="U39" s="7" t="s">
        <v>25</v>
      </c>
      <c r="V39" s="7" t="n">
        <f t="normal" ca="1">16-LENB(INDIRECT(ADDRESS(39,21)))</f>
        <v>0</v>
      </c>
      <c r="W39" s="7" t="s">
        <v>25</v>
      </c>
      <c r="X39" s="7" t="n">
        <f t="normal" ca="1">16-LENB(INDIRECT(ADDRESS(39,23)))</f>
        <v>0</v>
      </c>
      <c r="Y39" s="7" t="s">
        <v>25</v>
      </c>
      <c r="Z39" s="7" t="n">
        <f t="normal" ca="1">16-LENB(INDIRECT(ADDRESS(39,25)))</f>
        <v>0</v>
      </c>
      <c r="AA39" s="7" t="s">
        <v>25</v>
      </c>
      <c r="AB39" s="7" t="n">
        <f t="normal" ca="1">16-LENB(INDIRECT(ADDRESS(39,27)))</f>
        <v>0</v>
      </c>
      <c r="AC39" s="7" t="n">
        <v>100</v>
      </c>
      <c r="AD39" s="7" t="n">
        <v>100</v>
      </c>
      <c r="AE39" s="7" t="n">
        <v>0</v>
      </c>
      <c r="AF39" s="7" t="n">
        <v>0</v>
      </c>
      <c r="AG39" s="7" t="n">
        <v>0</v>
      </c>
      <c r="AH39" s="7" t="n">
        <v>0</v>
      </c>
      <c r="AI39" s="7" t="n">
        <v>0</v>
      </c>
      <c r="AJ39" s="7" t="n">
        <v>0</v>
      </c>
      <c r="AK39" s="7" t="n">
        <v>0</v>
      </c>
      <c r="AL39" s="7" t="n">
        <v>0</v>
      </c>
      <c r="AM39" s="7" t="n">
        <v>0</v>
      </c>
      <c r="AN39" s="7" t="n">
        <v>0</v>
      </c>
      <c r="AO39" s="7" t="n">
        <v>0</v>
      </c>
      <c r="AP39" s="7" t="n">
        <v>0</v>
      </c>
      <c r="AQ39" s="7" t="n">
        <v>0</v>
      </c>
      <c r="AR39" s="7" t="n">
        <v>0</v>
      </c>
      <c r="AS39" s="7" t="n">
        <v>255</v>
      </c>
      <c r="AT39" s="7" t="n">
        <v>255</v>
      </c>
      <c r="AU39" s="7" t="n">
        <v>255</v>
      </c>
      <c r="AV39" s="7" t="n">
        <v>255</v>
      </c>
      <c r="AW39" s="7" t="n">
        <v>0</v>
      </c>
      <c r="AX39" s="7" t="n">
        <v>0</v>
      </c>
      <c r="AY39" s="7" t="n">
        <v>0</v>
      </c>
      <c r="AZ39" s="7" t="n">
        <v>0</v>
      </c>
      <c r="BA39" s="7" t="n">
        <v>0</v>
      </c>
      <c r="BB39" s="7" t="n">
        <v>0</v>
      </c>
      <c r="BC39" s="7" t="n">
        <v>0</v>
      </c>
      <c r="BD39" s="7" t="n">
        <v>0</v>
      </c>
      <c r="BE39" s="7" t="n">
        <v>0</v>
      </c>
      <c r="BF39" s="7" t="n">
        <v>0</v>
      </c>
      <c r="BG39" s="7" t="n">
        <v>0</v>
      </c>
      <c r="BH39" s="7" t="n">
        <v>0</v>
      </c>
      <c r="BI39" s="7" t="n">
        <v>0</v>
      </c>
      <c r="BJ39" s="7" t="n">
        <v>0</v>
      </c>
      <c r="BK39" s="7" t="n">
        <v>0</v>
      </c>
      <c r="BL39" s="7" t="n">
        <v>0</v>
      </c>
      <c r="BM39" s="7" t="n">
        <v>0</v>
      </c>
      <c r="BN39" s="7" t="n">
        <v>0</v>
      </c>
      <c r="BO39" s="7" t="n">
        <v>0</v>
      </c>
      <c r="BP39" s="7" t="n">
        <v>0</v>
      </c>
      <c r="BQ39" s="7" t="n">
        <v>0</v>
      </c>
      <c r="BR39" s="7" t="n">
        <v>0</v>
      </c>
      <c r="BS39" s="7" t="n">
        <v>0</v>
      </c>
      <c r="BT39" s="7" t="n">
        <v>0</v>
      </c>
    </row>
    <row r="40" spans="1:237">
      <c r="A40" t="s">
        <v>4</v>
      </c>
      <c r="B40" s="4" t="s">
        <v>5</v>
      </c>
    </row>
    <row r="41" spans="1:237">
      <c r="A41" t="n">
        <v>4472</v>
      </c>
      <c r="B41" s="5" t="n">
        <v>1</v>
      </c>
    </row>
    <row r="42" spans="1:237" s="3" customFormat="1" customHeight="0">
      <c r="A42" s="3" t="s">
        <v>2</v>
      </c>
      <c r="B42" s="3" t="s">
        <v>3</v>
      </c>
    </row>
    <row r="43" spans="1:237">
      <c r="A43" t="s">
        <v>4</v>
      </c>
      <c r="B43" s="4" t="s">
        <v>5</v>
      </c>
      <c r="C43" s="4" t="s">
        <v>6</v>
      </c>
      <c r="D43" s="4" t="s">
        <v>8</v>
      </c>
      <c r="E43" s="4" t="s">
        <v>9</v>
      </c>
      <c r="F43" s="4" t="s">
        <v>10</v>
      </c>
      <c r="G43" s="4" t="s">
        <v>10</v>
      </c>
      <c r="H43" s="4" t="s">
        <v>10</v>
      </c>
      <c r="I43" s="4" t="s">
        <v>10</v>
      </c>
      <c r="J43" s="4" t="s">
        <v>10</v>
      </c>
      <c r="K43" s="4" t="s">
        <v>10</v>
      </c>
      <c r="L43" s="4" t="s">
        <v>9</v>
      </c>
      <c r="M43" s="4" t="s">
        <v>6</v>
      </c>
      <c r="N43" s="4" t="s">
        <v>8</v>
      </c>
      <c r="O43" s="4" t="s">
        <v>6</v>
      </c>
      <c r="P43" s="4" t="s">
        <v>8</v>
      </c>
      <c r="Q43" s="4" t="s">
        <v>6</v>
      </c>
      <c r="R43" s="4" t="s">
        <v>8</v>
      </c>
      <c r="S43" s="4" t="s">
        <v>6</v>
      </c>
      <c r="T43" s="4" t="s">
        <v>8</v>
      </c>
      <c r="U43" s="4" t="s">
        <v>6</v>
      </c>
      <c r="V43" s="4" t="s">
        <v>8</v>
      </c>
      <c r="W43" s="4" t="s">
        <v>6</v>
      </c>
      <c r="X43" s="4" t="s">
        <v>8</v>
      </c>
      <c r="Y43" s="4" t="s">
        <v>6</v>
      </c>
      <c r="Z43" s="4" t="s">
        <v>8</v>
      </c>
      <c r="AA43" s="4" t="s">
        <v>6</v>
      </c>
      <c r="AB43" s="4" t="s">
        <v>8</v>
      </c>
      <c r="AC43" s="4" t="s">
        <v>14</v>
      </c>
      <c r="AD43" s="4" t="s">
        <v>14</v>
      </c>
      <c r="AE43" s="4" t="s">
        <v>14</v>
      </c>
      <c r="AF43" s="4" t="s">
        <v>14</v>
      </c>
      <c r="AG43" s="4" t="s">
        <v>14</v>
      </c>
      <c r="AH43" s="4" t="s">
        <v>14</v>
      </c>
      <c r="AI43" s="4" t="s">
        <v>14</v>
      </c>
      <c r="AJ43" s="4" t="s">
        <v>14</v>
      </c>
      <c r="AK43" s="4" t="s">
        <v>15</v>
      </c>
      <c r="AL43" s="4" t="s">
        <v>15</v>
      </c>
      <c r="AM43" s="4" t="s">
        <v>15</v>
      </c>
      <c r="AN43" s="4" t="s">
        <v>15</v>
      </c>
      <c r="AO43" s="4" t="s">
        <v>15</v>
      </c>
      <c r="AP43" s="4" t="s">
        <v>15</v>
      </c>
      <c r="AQ43" s="4" t="s">
        <v>15</v>
      </c>
      <c r="AR43" s="4" t="s">
        <v>15</v>
      </c>
      <c r="AS43" s="4" t="s">
        <v>15</v>
      </c>
      <c r="AT43" s="4" t="s">
        <v>15</v>
      </c>
      <c r="AU43" s="4" t="s">
        <v>15</v>
      </c>
      <c r="AV43" s="4" t="s">
        <v>15</v>
      </c>
      <c r="AW43" s="4" t="s">
        <v>15</v>
      </c>
      <c r="AX43" s="4" t="s">
        <v>15</v>
      </c>
      <c r="AY43" s="4" t="s">
        <v>15</v>
      </c>
      <c r="AZ43" s="4" t="s">
        <v>15</v>
      </c>
      <c r="BA43" s="4" t="s">
        <v>15</v>
      </c>
      <c r="BB43" s="4" t="s">
        <v>15</v>
      </c>
      <c r="BC43" s="4" t="s">
        <v>15</v>
      </c>
      <c r="BD43" s="4" t="s">
        <v>15</v>
      </c>
      <c r="BE43" s="4" t="s">
        <v>15</v>
      </c>
      <c r="BF43" s="4" t="s">
        <v>15</v>
      </c>
      <c r="BG43" s="4" t="s">
        <v>15</v>
      </c>
      <c r="BH43" s="4" t="s">
        <v>15</v>
      </c>
      <c r="BI43" s="4" t="s">
        <v>15</v>
      </c>
      <c r="BJ43" s="4" t="s">
        <v>15</v>
      </c>
      <c r="BK43" s="4" t="s">
        <v>15</v>
      </c>
      <c r="BL43" s="4" t="s">
        <v>15</v>
      </c>
      <c r="BM43" s="4" t="s">
        <v>15</v>
      </c>
      <c r="BN43" s="4" t="s">
        <v>15</v>
      </c>
      <c r="BO43" s="4" t="s">
        <v>15</v>
      </c>
      <c r="BP43" s="4" t="s">
        <v>15</v>
      </c>
      <c r="BQ43" s="4" t="s">
        <v>15</v>
      </c>
      <c r="BR43" s="4" t="s">
        <v>15</v>
      </c>
      <c r="BS43" s="4" t="s">
        <v>15</v>
      </c>
      <c r="BT43" s="4" t="s">
        <v>15</v>
      </c>
    </row>
    <row r="44" spans="1:237">
      <c r="A44" t="n">
        <v>4476</v>
      </c>
      <c r="B44" s="6" t="n">
        <v>256</v>
      </c>
      <c r="C44" s="7" t="s">
        <v>36</v>
      </c>
      <c r="D44" s="7" t="n">
        <f t="normal" ca="1">16-LENB(INDIRECT(ADDRESS(44,3)))</f>
        <v>0</v>
      </c>
      <c r="E44" s="7" t="n">
        <v>67</v>
      </c>
      <c r="F44" s="7" t="n">
        <v>420</v>
      </c>
      <c r="G44" s="7" t="n">
        <v>423</v>
      </c>
      <c r="H44" s="7" t="n">
        <v>0</v>
      </c>
      <c r="I44" s="7" t="n">
        <v>0</v>
      </c>
      <c r="J44" s="7" t="n">
        <v>1</v>
      </c>
      <c r="K44" s="7" t="n">
        <v>0</v>
      </c>
      <c r="L44" s="7" t="n">
        <v>0</v>
      </c>
      <c r="M44" s="7" t="s">
        <v>37</v>
      </c>
      <c r="N44" s="7" t="n">
        <f t="normal" ca="1">16-LENB(INDIRECT(ADDRESS(44,13)))</f>
        <v>0</v>
      </c>
      <c r="O44" s="7" t="s">
        <v>25</v>
      </c>
      <c r="P44" s="7" t="n">
        <f t="normal" ca="1">16-LENB(INDIRECT(ADDRESS(44,15)))</f>
        <v>0</v>
      </c>
      <c r="Q44" s="7" t="s">
        <v>25</v>
      </c>
      <c r="R44" s="7" t="n">
        <f t="normal" ca="1">16-LENB(INDIRECT(ADDRESS(44,17)))</f>
        <v>0</v>
      </c>
      <c r="S44" s="7" t="s">
        <v>25</v>
      </c>
      <c r="T44" s="7" t="n">
        <f t="normal" ca="1">16-LENB(INDIRECT(ADDRESS(44,19)))</f>
        <v>0</v>
      </c>
      <c r="U44" s="7" t="s">
        <v>25</v>
      </c>
      <c r="V44" s="7" t="n">
        <f t="normal" ca="1">16-LENB(INDIRECT(ADDRESS(44,21)))</f>
        <v>0</v>
      </c>
      <c r="W44" s="7" t="s">
        <v>25</v>
      </c>
      <c r="X44" s="7" t="n">
        <f t="normal" ca="1">16-LENB(INDIRECT(ADDRESS(44,23)))</f>
        <v>0</v>
      </c>
      <c r="Y44" s="7" t="s">
        <v>25</v>
      </c>
      <c r="Z44" s="7" t="n">
        <f t="normal" ca="1">16-LENB(INDIRECT(ADDRESS(44,25)))</f>
        <v>0</v>
      </c>
      <c r="AA44" s="7" t="s">
        <v>25</v>
      </c>
      <c r="AB44" s="7" t="n">
        <f t="normal" ca="1">16-LENB(INDIRECT(ADDRESS(44,27)))</f>
        <v>0</v>
      </c>
      <c r="AC44" s="7" t="n">
        <v>100</v>
      </c>
      <c r="AD44" s="7" t="n">
        <v>0</v>
      </c>
      <c r="AE44" s="7" t="n">
        <v>0</v>
      </c>
      <c r="AF44" s="7" t="n">
        <v>0</v>
      </c>
      <c r="AG44" s="7" t="n">
        <v>0</v>
      </c>
      <c r="AH44" s="7" t="n">
        <v>0</v>
      </c>
      <c r="AI44" s="7" t="n">
        <v>0</v>
      </c>
      <c r="AJ44" s="7" t="n">
        <v>0</v>
      </c>
      <c r="AK44" s="7" t="n">
        <v>0</v>
      </c>
      <c r="AL44" s="7" t="n">
        <v>0</v>
      </c>
      <c r="AM44" s="7" t="n">
        <v>0</v>
      </c>
      <c r="AN44" s="7" t="n">
        <v>0</v>
      </c>
      <c r="AO44" s="7" t="n">
        <v>0</v>
      </c>
      <c r="AP44" s="7" t="n">
        <v>0</v>
      </c>
      <c r="AQ44" s="7" t="n">
        <v>0</v>
      </c>
      <c r="AR44" s="7" t="n">
        <v>0</v>
      </c>
      <c r="AS44" s="7" t="n">
        <v>255</v>
      </c>
      <c r="AT44" s="7" t="n">
        <v>255</v>
      </c>
      <c r="AU44" s="7" t="n">
        <v>255</v>
      </c>
      <c r="AV44" s="7" t="n">
        <v>255</v>
      </c>
      <c r="AW44" s="7" t="n">
        <v>0</v>
      </c>
      <c r="AX44" s="7" t="n">
        <v>0</v>
      </c>
      <c r="AY44" s="7" t="n">
        <v>0</v>
      </c>
      <c r="AZ44" s="7" t="n">
        <v>0</v>
      </c>
      <c r="BA44" s="7" t="n">
        <v>0</v>
      </c>
      <c r="BB44" s="7" t="n">
        <v>0</v>
      </c>
      <c r="BC44" s="7" t="n">
        <v>0</v>
      </c>
      <c r="BD44" s="7" t="n">
        <v>0</v>
      </c>
      <c r="BE44" s="7" t="n">
        <v>0</v>
      </c>
      <c r="BF44" s="7" t="n">
        <v>0</v>
      </c>
      <c r="BG44" s="7" t="n">
        <v>0</v>
      </c>
      <c r="BH44" s="7" t="n">
        <v>0</v>
      </c>
      <c r="BI44" s="7" t="n">
        <v>0</v>
      </c>
      <c r="BJ44" s="7" t="n">
        <v>0</v>
      </c>
      <c r="BK44" s="7" t="n">
        <v>0</v>
      </c>
      <c r="BL44" s="7" t="n">
        <v>0</v>
      </c>
      <c r="BM44" s="7" t="n">
        <v>0</v>
      </c>
      <c r="BN44" s="7" t="n">
        <v>0</v>
      </c>
      <c r="BO44" s="7" t="n">
        <v>0</v>
      </c>
      <c r="BP44" s="7" t="n">
        <v>0</v>
      </c>
      <c r="BQ44" s="7" t="n">
        <v>0</v>
      </c>
      <c r="BR44" s="7" t="n">
        <v>0</v>
      </c>
      <c r="BS44" s="7" t="n">
        <v>0</v>
      </c>
      <c r="BT44" s="7" t="n">
        <v>0</v>
      </c>
    </row>
    <row r="45" spans="1:237">
      <c r="A45" t="s">
        <v>4</v>
      </c>
      <c r="B45" s="4" t="s">
        <v>5</v>
      </c>
    </row>
    <row r="46" spans="1:237">
      <c r="A46" t="n">
        <v>4684</v>
      </c>
      <c r="B46" s="5" t="n">
        <v>1</v>
      </c>
    </row>
    <row r="47" spans="1:237" s="3" customFormat="1" customHeight="0">
      <c r="A47" s="3" t="s">
        <v>2</v>
      </c>
      <c r="B47" s="3" t="s">
        <v>38</v>
      </c>
    </row>
    <row r="48" spans="1:237">
      <c r="A48" t="s">
        <v>4</v>
      </c>
      <c r="B48" s="4" t="s">
        <v>5</v>
      </c>
      <c r="C48" s="4" t="s">
        <v>14</v>
      </c>
      <c r="D48" s="4" t="s">
        <v>14</v>
      </c>
      <c r="E48" s="4" t="s">
        <v>14</v>
      </c>
      <c r="F48" s="4" t="s">
        <v>14</v>
      </c>
    </row>
    <row r="49" spans="1:72">
      <c r="A49" t="n">
        <v>4688</v>
      </c>
      <c r="B49" s="8" t="n">
        <v>14</v>
      </c>
      <c r="C49" s="7" t="n">
        <v>0</v>
      </c>
      <c r="D49" s="7" t="n">
        <v>0</v>
      </c>
      <c r="E49" s="7" t="n">
        <v>64</v>
      </c>
      <c r="F49" s="7" t="n">
        <v>0</v>
      </c>
    </row>
    <row r="50" spans="1:72">
      <c r="A50" t="s">
        <v>4</v>
      </c>
      <c r="B50" s="4" t="s">
        <v>5</v>
      </c>
    </row>
    <row r="51" spans="1:72">
      <c r="A51" t="n">
        <v>4693</v>
      </c>
      <c r="B51" s="5" t="n">
        <v>1</v>
      </c>
    </row>
    <row r="52" spans="1:72" s="3" customFormat="1" customHeight="0">
      <c r="A52" s="3" t="s">
        <v>2</v>
      </c>
      <c r="B52" s="3" t="s">
        <v>39</v>
      </c>
    </row>
    <row r="53" spans="1:72">
      <c r="A53" t="s">
        <v>4</v>
      </c>
      <c r="B53" s="4" t="s">
        <v>5</v>
      </c>
      <c r="C53" s="4" t="s">
        <v>10</v>
      </c>
      <c r="D53" s="4" t="s">
        <v>6</v>
      </c>
      <c r="E53" s="4" t="s">
        <v>6</v>
      </c>
      <c r="F53" s="4" t="s">
        <v>6</v>
      </c>
      <c r="G53" s="4" t="s">
        <v>14</v>
      </c>
      <c r="H53" s="4" t="s">
        <v>9</v>
      </c>
      <c r="I53" s="4" t="s">
        <v>42</v>
      </c>
      <c r="J53" s="4" t="s">
        <v>42</v>
      </c>
      <c r="K53" s="4" t="s">
        <v>42</v>
      </c>
      <c r="L53" s="4" t="s">
        <v>42</v>
      </c>
      <c r="M53" s="4" t="s">
        <v>42</v>
      </c>
      <c r="N53" s="4" t="s">
        <v>42</v>
      </c>
      <c r="O53" s="4" t="s">
        <v>42</v>
      </c>
      <c r="P53" s="4" t="s">
        <v>6</v>
      </c>
      <c r="Q53" s="4" t="s">
        <v>6</v>
      </c>
      <c r="R53" s="4" t="s">
        <v>9</v>
      </c>
      <c r="S53" s="4" t="s">
        <v>14</v>
      </c>
      <c r="T53" s="4" t="s">
        <v>9</v>
      </c>
      <c r="U53" s="4" t="s">
        <v>9</v>
      </c>
      <c r="V53" s="4" t="s">
        <v>10</v>
      </c>
    </row>
    <row r="54" spans="1:72">
      <c r="A54" t="n">
        <v>4696</v>
      </c>
      <c r="B54" s="9" t="n">
        <v>19</v>
      </c>
      <c r="C54" s="7" t="n">
        <v>1000</v>
      </c>
      <c r="D54" s="7" t="s">
        <v>40</v>
      </c>
      <c r="E54" s="7" t="s">
        <v>41</v>
      </c>
      <c r="F54" s="7" t="s">
        <v>25</v>
      </c>
      <c r="G54" s="7" t="n">
        <v>0</v>
      </c>
      <c r="H54" s="7" t="n">
        <v>0</v>
      </c>
      <c r="I54" s="7" t="n">
        <v>71.5</v>
      </c>
      <c r="J54" s="7" t="n">
        <v>-2</v>
      </c>
      <c r="K54" s="7" t="n">
        <v>62</v>
      </c>
      <c r="L54" s="7" t="n">
        <v>80</v>
      </c>
      <c r="M54" s="7" t="n">
        <v>1</v>
      </c>
      <c r="N54" s="7" t="n">
        <v>1.60000002384186</v>
      </c>
      <c r="O54" s="7" t="n">
        <v>0.300000011920929</v>
      </c>
      <c r="P54" s="7" t="s">
        <v>43</v>
      </c>
      <c r="Q54" s="7" t="s">
        <v>44</v>
      </c>
      <c r="R54" s="7" t="n">
        <v>-1</v>
      </c>
      <c r="S54" s="7" t="n">
        <v>0</v>
      </c>
      <c r="T54" s="7" t="n">
        <v>0</v>
      </c>
      <c r="U54" s="7" t="n">
        <v>0</v>
      </c>
      <c r="V54" s="7" t="n">
        <v>0</v>
      </c>
    </row>
    <row r="55" spans="1:72">
      <c r="A55" t="s">
        <v>4</v>
      </c>
      <c r="B55" s="4" t="s">
        <v>5</v>
      </c>
      <c r="C55" s="4" t="s">
        <v>10</v>
      </c>
      <c r="D55" s="4" t="s">
        <v>6</v>
      </c>
      <c r="E55" s="4" t="s">
        <v>6</v>
      </c>
      <c r="F55" s="4" t="s">
        <v>6</v>
      </c>
      <c r="G55" s="4" t="s">
        <v>14</v>
      </c>
      <c r="H55" s="4" t="s">
        <v>9</v>
      </c>
      <c r="I55" s="4" t="s">
        <v>42</v>
      </c>
      <c r="J55" s="4" t="s">
        <v>42</v>
      </c>
      <c r="K55" s="4" t="s">
        <v>42</v>
      </c>
      <c r="L55" s="4" t="s">
        <v>42</v>
      </c>
      <c r="M55" s="4" t="s">
        <v>42</v>
      </c>
      <c r="N55" s="4" t="s">
        <v>42</v>
      </c>
      <c r="O55" s="4" t="s">
        <v>42</v>
      </c>
      <c r="P55" s="4" t="s">
        <v>6</v>
      </c>
      <c r="Q55" s="4" t="s">
        <v>6</v>
      </c>
      <c r="R55" s="4" t="s">
        <v>9</v>
      </c>
      <c r="S55" s="4" t="s">
        <v>14</v>
      </c>
      <c r="T55" s="4" t="s">
        <v>9</v>
      </c>
      <c r="U55" s="4" t="s">
        <v>9</v>
      </c>
      <c r="V55" s="4" t="s">
        <v>10</v>
      </c>
    </row>
    <row r="56" spans="1:72">
      <c r="A56" t="n">
        <v>4789</v>
      </c>
      <c r="B56" s="9" t="n">
        <v>19</v>
      </c>
      <c r="C56" s="7" t="n">
        <v>1001</v>
      </c>
      <c r="D56" s="7" t="s">
        <v>40</v>
      </c>
      <c r="E56" s="7" t="s">
        <v>45</v>
      </c>
      <c r="F56" s="7" t="s">
        <v>25</v>
      </c>
      <c r="G56" s="7" t="n">
        <v>0</v>
      </c>
      <c r="H56" s="7" t="n">
        <v>0</v>
      </c>
      <c r="I56" s="7" t="n">
        <v>73</v>
      </c>
      <c r="J56" s="7" t="n">
        <v>-2</v>
      </c>
      <c r="K56" s="7" t="n">
        <v>63.5</v>
      </c>
      <c r="L56" s="7" t="n">
        <v>80</v>
      </c>
      <c r="M56" s="7" t="n">
        <v>1</v>
      </c>
      <c r="N56" s="7" t="n">
        <v>1.60000002384186</v>
      </c>
      <c r="O56" s="7" t="n">
        <v>0.300000011920929</v>
      </c>
      <c r="P56" s="7" t="s">
        <v>43</v>
      </c>
      <c r="Q56" s="7" t="s">
        <v>46</v>
      </c>
      <c r="R56" s="7" t="n">
        <v>-1</v>
      </c>
      <c r="S56" s="7" t="n">
        <v>0</v>
      </c>
      <c r="T56" s="7" t="n">
        <v>0</v>
      </c>
      <c r="U56" s="7" t="n">
        <v>0</v>
      </c>
      <c r="V56" s="7" t="n">
        <v>0</v>
      </c>
    </row>
    <row r="57" spans="1:72">
      <c r="A57" t="s">
        <v>4</v>
      </c>
      <c r="B57" s="4" t="s">
        <v>5</v>
      </c>
      <c r="C57" s="4" t="s">
        <v>10</v>
      </c>
      <c r="D57" s="4" t="s">
        <v>6</v>
      </c>
      <c r="E57" s="4" t="s">
        <v>6</v>
      </c>
      <c r="F57" s="4" t="s">
        <v>6</v>
      </c>
      <c r="G57" s="4" t="s">
        <v>14</v>
      </c>
      <c r="H57" s="4" t="s">
        <v>9</v>
      </c>
      <c r="I57" s="4" t="s">
        <v>42</v>
      </c>
      <c r="J57" s="4" t="s">
        <v>42</v>
      </c>
      <c r="K57" s="4" t="s">
        <v>42</v>
      </c>
      <c r="L57" s="4" t="s">
        <v>42</v>
      </c>
      <c r="M57" s="4" t="s">
        <v>42</v>
      </c>
      <c r="N57" s="4" t="s">
        <v>42</v>
      </c>
      <c r="O57" s="4" t="s">
        <v>42</v>
      </c>
      <c r="P57" s="4" t="s">
        <v>6</v>
      </c>
      <c r="Q57" s="4" t="s">
        <v>6</v>
      </c>
      <c r="R57" s="4" t="s">
        <v>9</v>
      </c>
      <c r="S57" s="4" t="s">
        <v>14</v>
      </c>
      <c r="T57" s="4" t="s">
        <v>9</v>
      </c>
      <c r="U57" s="4" t="s">
        <v>9</v>
      </c>
      <c r="V57" s="4" t="s">
        <v>10</v>
      </c>
    </row>
    <row r="58" spans="1:72">
      <c r="A58" t="n">
        <v>4884</v>
      </c>
      <c r="B58" s="9" t="n">
        <v>19</v>
      </c>
      <c r="C58" s="7" t="n">
        <v>1002</v>
      </c>
      <c r="D58" s="7" t="s">
        <v>40</v>
      </c>
      <c r="E58" s="7" t="s">
        <v>47</v>
      </c>
      <c r="F58" s="7" t="s">
        <v>25</v>
      </c>
      <c r="G58" s="7" t="n">
        <v>0</v>
      </c>
      <c r="H58" s="7" t="n">
        <v>0</v>
      </c>
      <c r="I58" s="7" t="n">
        <v>66.9499969482422</v>
      </c>
      <c r="J58" s="7" t="n">
        <v>-2</v>
      </c>
      <c r="K58" s="7" t="n">
        <v>55.1500015258789</v>
      </c>
      <c r="L58" s="7" t="n">
        <v>51.5</v>
      </c>
      <c r="M58" s="7" t="n">
        <v>1</v>
      </c>
      <c r="N58" s="7" t="n">
        <v>1.60000002384186</v>
      </c>
      <c r="O58" s="7" t="n">
        <v>0.300000011920929</v>
      </c>
      <c r="P58" s="7" t="s">
        <v>43</v>
      </c>
      <c r="Q58" s="7" t="s">
        <v>48</v>
      </c>
      <c r="R58" s="7" t="n">
        <v>-1</v>
      </c>
      <c r="S58" s="7" t="n">
        <v>0</v>
      </c>
      <c r="T58" s="7" t="n">
        <v>0</v>
      </c>
      <c r="U58" s="7" t="n">
        <v>0</v>
      </c>
      <c r="V58" s="7" t="n">
        <v>0</v>
      </c>
    </row>
    <row r="59" spans="1:72">
      <c r="A59" t="s">
        <v>4</v>
      </c>
      <c r="B59" s="4" t="s">
        <v>5</v>
      </c>
      <c r="C59" s="4" t="s">
        <v>10</v>
      </c>
      <c r="D59" s="4" t="s">
        <v>6</v>
      </c>
      <c r="E59" s="4" t="s">
        <v>6</v>
      </c>
      <c r="F59" s="4" t="s">
        <v>6</v>
      </c>
      <c r="G59" s="4" t="s">
        <v>14</v>
      </c>
      <c r="H59" s="4" t="s">
        <v>9</v>
      </c>
      <c r="I59" s="4" t="s">
        <v>42</v>
      </c>
      <c r="J59" s="4" t="s">
        <v>42</v>
      </c>
      <c r="K59" s="4" t="s">
        <v>42</v>
      </c>
      <c r="L59" s="4" t="s">
        <v>42</v>
      </c>
      <c r="M59" s="4" t="s">
        <v>42</v>
      </c>
      <c r="N59" s="4" t="s">
        <v>42</v>
      </c>
      <c r="O59" s="4" t="s">
        <v>42</v>
      </c>
      <c r="P59" s="4" t="s">
        <v>6</v>
      </c>
      <c r="Q59" s="4" t="s">
        <v>6</v>
      </c>
      <c r="R59" s="4" t="s">
        <v>9</v>
      </c>
      <c r="S59" s="4" t="s">
        <v>14</v>
      </c>
      <c r="T59" s="4" t="s">
        <v>9</v>
      </c>
      <c r="U59" s="4" t="s">
        <v>9</v>
      </c>
      <c r="V59" s="4" t="s">
        <v>10</v>
      </c>
    </row>
    <row r="60" spans="1:72">
      <c r="A60" t="n">
        <v>4976</v>
      </c>
      <c r="B60" s="9" t="n">
        <v>19</v>
      </c>
      <c r="C60" s="7" t="n">
        <v>2001</v>
      </c>
      <c r="D60" s="7" t="s">
        <v>25</v>
      </c>
      <c r="E60" s="7" t="s">
        <v>25</v>
      </c>
      <c r="F60" s="7" t="s">
        <v>11</v>
      </c>
      <c r="G60" s="7" t="n">
        <v>2</v>
      </c>
      <c r="H60" s="7" t="n">
        <v>0</v>
      </c>
      <c r="I60" s="7" t="n">
        <v>39.5900001525879</v>
      </c>
      <c r="J60" s="7" t="n">
        <v>-0.620000004768372</v>
      </c>
      <c r="K60" s="7" t="n">
        <v>-6.21999979019165</v>
      </c>
      <c r="L60" s="7" t="n">
        <v>27</v>
      </c>
      <c r="M60" s="7" t="n">
        <v>-1</v>
      </c>
      <c r="N60" s="7" t="n">
        <v>0</v>
      </c>
      <c r="O60" s="7" t="n">
        <v>0</v>
      </c>
      <c r="P60" s="7" t="s">
        <v>25</v>
      </c>
      <c r="Q60" s="7" t="s">
        <v>25</v>
      </c>
      <c r="R60" s="7" t="n">
        <v>1</v>
      </c>
      <c r="S60" s="7" t="n">
        <v>0</v>
      </c>
      <c r="T60" s="7" t="n">
        <v>1086324736</v>
      </c>
      <c r="U60" s="7" t="n">
        <v>1101004800</v>
      </c>
      <c r="V60" s="7" t="n">
        <v>0</v>
      </c>
    </row>
    <row r="61" spans="1:72">
      <c r="A61" t="s">
        <v>4</v>
      </c>
      <c r="B61" s="4" t="s">
        <v>5</v>
      </c>
      <c r="C61" s="4" t="s">
        <v>10</v>
      </c>
      <c r="D61" s="4" t="s">
        <v>6</v>
      </c>
      <c r="E61" s="4" t="s">
        <v>6</v>
      </c>
      <c r="F61" s="4" t="s">
        <v>6</v>
      </c>
      <c r="G61" s="4" t="s">
        <v>14</v>
      </c>
      <c r="H61" s="4" t="s">
        <v>9</v>
      </c>
      <c r="I61" s="4" t="s">
        <v>42</v>
      </c>
      <c r="J61" s="4" t="s">
        <v>42</v>
      </c>
      <c r="K61" s="4" t="s">
        <v>42</v>
      </c>
      <c r="L61" s="4" t="s">
        <v>42</v>
      </c>
      <c r="M61" s="4" t="s">
        <v>42</v>
      </c>
      <c r="N61" s="4" t="s">
        <v>42</v>
      </c>
      <c r="O61" s="4" t="s">
        <v>42</v>
      </c>
      <c r="P61" s="4" t="s">
        <v>6</v>
      </c>
      <c r="Q61" s="4" t="s">
        <v>6</v>
      </c>
      <c r="R61" s="4" t="s">
        <v>9</v>
      </c>
      <c r="S61" s="4" t="s">
        <v>14</v>
      </c>
      <c r="T61" s="4" t="s">
        <v>9</v>
      </c>
      <c r="U61" s="4" t="s">
        <v>9</v>
      </c>
      <c r="V61" s="4" t="s">
        <v>10</v>
      </c>
    </row>
    <row r="62" spans="1:72">
      <c r="A62" t="n">
        <v>5038</v>
      </c>
      <c r="B62" s="9" t="n">
        <v>19</v>
      </c>
      <c r="C62" s="7" t="n">
        <v>2002</v>
      </c>
      <c r="D62" s="7" t="s">
        <v>25</v>
      </c>
      <c r="E62" s="7" t="s">
        <v>25</v>
      </c>
      <c r="F62" s="7" t="s">
        <v>17</v>
      </c>
      <c r="G62" s="7" t="n">
        <v>2</v>
      </c>
      <c r="H62" s="7" t="n">
        <v>0</v>
      </c>
      <c r="I62" s="7" t="n">
        <v>44.1300010681152</v>
      </c>
      <c r="J62" s="7" t="n">
        <v>-1.6599999666214</v>
      </c>
      <c r="K62" s="7" t="n">
        <v>24.1499996185303</v>
      </c>
      <c r="L62" s="7" t="n">
        <v>149.199996948242</v>
      </c>
      <c r="M62" s="7" t="n">
        <v>-1</v>
      </c>
      <c r="N62" s="7" t="n">
        <v>0</v>
      </c>
      <c r="O62" s="7" t="n">
        <v>0</v>
      </c>
      <c r="P62" s="7" t="s">
        <v>25</v>
      </c>
      <c r="Q62" s="7" t="s">
        <v>25</v>
      </c>
      <c r="R62" s="7" t="n">
        <v>1</v>
      </c>
      <c r="S62" s="7" t="n">
        <v>3</v>
      </c>
      <c r="T62" s="7" t="n">
        <v>1086324736</v>
      </c>
      <c r="U62" s="7" t="n">
        <v>1101004800</v>
      </c>
      <c r="V62" s="7" t="n">
        <v>0</v>
      </c>
    </row>
    <row r="63" spans="1:72">
      <c r="A63" t="s">
        <v>4</v>
      </c>
      <c r="B63" s="4" t="s">
        <v>5</v>
      </c>
      <c r="C63" s="4" t="s">
        <v>10</v>
      </c>
      <c r="D63" s="4" t="s">
        <v>6</v>
      </c>
      <c r="E63" s="4" t="s">
        <v>6</v>
      </c>
      <c r="F63" s="4" t="s">
        <v>6</v>
      </c>
      <c r="G63" s="4" t="s">
        <v>14</v>
      </c>
      <c r="H63" s="4" t="s">
        <v>9</v>
      </c>
      <c r="I63" s="4" t="s">
        <v>42</v>
      </c>
      <c r="J63" s="4" t="s">
        <v>42</v>
      </c>
      <c r="K63" s="4" t="s">
        <v>42</v>
      </c>
      <c r="L63" s="4" t="s">
        <v>42</v>
      </c>
      <c r="M63" s="4" t="s">
        <v>42</v>
      </c>
      <c r="N63" s="4" t="s">
        <v>42</v>
      </c>
      <c r="O63" s="4" t="s">
        <v>42</v>
      </c>
      <c r="P63" s="4" t="s">
        <v>6</v>
      </c>
      <c r="Q63" s="4" t="s">
        <v>6</v>
      </c>
      <c r="R63" s="4" t="s">
        <v>9</v>
      </c>
      <c r="S63" s="4" t="s">
        <v>14</v>
      </c>
      <c r="T63" s="4" t="s">
        <v>9</v>
      </c>
      <c r="U63" s="4" t="s">
        <v>9</v>
      </c>
      <c r="V63" s="4" t="s">
        <v>10</v>
      </c>
    </row>
    <row r="64" spans="1:72">
      <c r="A64" t="n">
        <v>5100</v>
      </c>
      <c r="B64" s="9" t="n">
        <v>19</v>
      </c>
      <c r="C64" s="7" t="n">
        <v>2003</v>
      </c>
      <c r="D64" s="7" t="s">
        <v>25</v>
      </c>
      <c r="E64" s="7" t="s">
        <v>25</v>
      </c>
      <c r="F64" s="7" t="s">
        <v>12</v>
      </c>
      <c r="G64" s="7" t="n">
        <v>2</v>
      </c>
      <c r="H64" s="7" t="n">
        <v>0</v>
      </c>
      <c r="I64" s="7" t="n">
        <v>-1.8400000333786</v>
      </c>
      <c r="J64" s="7" t="n">
        <v>0</v>
      </c>
      <c r="K64" s="7" t="n">
        <v>-34.5200004577637</v>
      </c>
      <c r="L64" s="7" t="n">
        <v>135.199996948242</v>
      </c>
      <c r="M64" s="7" t="n">
        <v>-1</v>
      </c>
      <c r="N64" s="7" t="n">
        <v>0</v>
      </c>
      <c r="O64" s="7" t="n">
        <v>0</v>
      </c>
      <c r="P64" s="7" t="s">
        <v>25</v>
      </c>
      <c r="Q64" s="7" t="s">
        <v>25</v>
      </c>
      <c r="R64" s="7" t="n">
        <v>1</v>
      </c>
      <c r="S64" s="7" t="n">
        <v>1</v>
      </c>
      <c r="T64" s="7" t="n">
        <v>1086324736</v>
      </c>
      <c r="U64" s="7" t="n">
        <v>1101004800</v>
      </c>
      <c r="V64" s="7" t="n">
        <v>0</v>
      </c>
    </row>
    <row r="65" spans="1:22">
      <c r="A65" t="s">
        <v>4</v>
      </c>
      <c r="B65" s="4" t="s">
        <v>5</v>
      </c>
      <c r="C65" s="4" t="s">
        <v>10</v>
      </c>
      <c r="D65" s="4" t="s">
        <v>6</v>
      </c>
      <c r="E65" s="4" t="s">
        <v>6</v>
      </c>
      <c r="F65" s="4" t="s">
        <v>6</v>
      </c>
      <c r="G65" s="4" t="s">
        <v>14</v>
      </c>
      <c r="H65" s="4" t="s">
        <v>9</v>
      </c>
      <c r="I65" s="4" t="s">
        <v>42</v>
      </c>
      <c r="J65" s="4" t="s">
        <v>42</v>
      </c>
      <c r="K65" s="4" t="s">
        <v>42</v>
      </c>
      <c r="L65" s="4" t="s">
        <v>42</v>
      </c>
      <c r="M65" s="4" t="s">
        <v>42</v>
      </c>
      <c r="N65" s="4" t="s">
        <v>42</v>
      </c>
      <c r="O65" s="4" t="s">
        <v>42</v>
      </c>
      <c r="P65" s="4" t="s">
        <v>6</v>
      </c>
      <c r="Q65" s="4" t="s">
        <v>6</v>
      </c>
      <c r="R65" s="4" t="s">
        <v>9</v>
      </c>
      <c r="S65" s="4" t="s">
        <v>14</v>
      </c>
      <c r="T65" s="4" t="s">
        <v>9</v>
      </c>
      <c r="U65" s="4" t="s">
        <v>9</v>
      </c>
      <c r="V65" s="4" t="s">
        <v>10</v>
      </c>
    </row>
    <row r="66" spans="1:22">
      <c r="A66" t="n">
        <v>5162</v>
      </c>
      <c r="B66" s="9" t="n">
        <v>19</v>
      </c>
      <c r="C66" s="7" t="n">
        <v>2004</v>
      </c>
      <c r="D66" s="7" t="s">
        <v>25</v>
      </c>
      <c r="E66" s="7" t="s">
        <v>25</v>
      </c>
      <c r="F66" s="7" t="s">
        <v>11</v>
      </c>
      <c r="G66" s="7" t="n">
        <v>2</v>
      </c>
      <c r="H66" s="7" t="n">
        <v>0</v>
      </c>
      <c r="I66" s="7" t="n">
        <v>14.6000003814697</v>
      </c>
      <c r="J66" s="7" t="n">
        <v>-2</v>
      </c>
      <c r="K66" s="7" t="n">
        <v>33.810001373291</v>
      </c>
      <c r="L66" s="7" t="n">
        <v>249.199996948242</v>
      </c>
      <c r="M66" s="7" t="n">
        <v>-1</v>
      </c>
      <c r="N66" s="7" t="n">
        <v>0</v>
      </c>
      <c r="O66" s="7" t="n">
        <v>0</v>
      </c>
      <c r="P66" s="7" t="s">
        <v>25</v>
      </c>
      <c r="Q66" s="7" t="s">
        <v>25</v>
      </c>
      <c r="R66" s="7" t="n">
        <v>1</v>
      </c>
      <c r="S66" s="7" t="n">
        <v>0</v>
      </c>
      <c r="T66" s="7" t="n">
        <v>1086324736</v>
      </c>
      <c r="U66" s="7" t="n">
        <v>1101004800</v>
      </c>
      <c r="V66" s="7" t="n">
        <v>0</v>
      </c>
    </row>
    <row r="67" spans="1:22">
      <c r="A67" t="s">
        <v>4</v>
      </c>
      <c r="B67" s="4" t="s">
        <v>5</v>
      </c>
      <c r="C67" s="4" t="s">
        <v>10</v>
      </c>
      <c r="D67" s="4" t="s">
        <v>6</v>
      </c>
      <c r="E67" s="4" t="s">
        <v>6</v>
      </c>
      <c r="F67" s="4" t="s">
        <v>6</v>
      </c>
      <c r="G67" s="4" t="s">
        <v>14</v>
      </c>
      <c r="H67" s="4" t="s">
        <v>9</v>
      </c>
      <c r="I67" s="4" t="s">
        <v>42</v>
      </c>
      <c r="J67" s="4" t="s">
        <v>42</v>
      </c>
      <c r="K67" s="4" t="s">
        <v>42</v>
      </c>
      <c r="L67" s="4" t="s">
        <v>42</v>
      </c>
      <c r="M67" s="4" t="s">
        <v>42</v>
      </c>
      <c r="N67" s="4" t="s">
        <v>42</v>
      </c>
      <c r="O67" s="4" t="s">
        <v>42</v>
      </c>
      <c r="P67" s="4" t="s">
        <v>6</v>
      </c>
      <c r="Q67" s="4" t="s">
        <v>6</v>
      </c>
      <c r="R67" s="4" t="s">
        <v>9</v>
      </c>
      <c r="S67" s="4" t="s">
        <v>14</v>
      </c>
      <c r="T67" s="4" t="s">
        <v>9</v>
      </c>
      <c r="U67" s="4" t="s">
        <v>9</v>
      </c>
      <c r="V67" s="4" t="s">
        <v>10</v>
      </c>
    </row>
    <row r="68" spans="1:22">
      <c r="A68" t="n">
        <v>5224</v>
      </c>
      <c r="B68" s="9" t="n">
        <v>19</v>
      </c>
      <c r="C68" s="7" t="n">
        <v>2005</v>
      </c>
      <c r="D68" s="7" t="s">
        <v>25</v>
      </c>
      <c r="E68" s="7" t="s">
        <v>25</v>
      </c>
      <c r="F68" s="7" t="s">
        <v>17</v>
      </c>
      <c r="G68" s="7" t="n">
        <v>2</v>
      </c>
      <c r="H68" s="7" t="n">
        <v>0</v>
      </c>
      <c r="I68" s="7" t="n">
        <v>23.8700008392334</v>
      </c>
      <c r="J68" s="7" t="n">
        <v>-2</v>
      </c>
      <c r="K68" s="7" t="n">
        <v>40.1500015258789</v>
      </c>
      <c r="L68" s="7" t="n">
        <v>330</v>
      </c>
      <c r="M68" s="7" t="n">
        <v>-1</v>
      </c>
      <c r="N68" s="7" t="n">
        <v>0</v>
      </c>
      <c r="O68" s="7" t="n">
        <v>0</v>
      </c>
      <c r="P68" s="7" t="s">
        <v>25</v>
      </c>
      <c r="Q68" s="7" t="s">
        <v>25</v>
      </c>
      <c r="R68" s="7" t="n">
        <v>1</v>
      </c>
      <c r="S68" s="7" t="n">
        <v>3</v>
      </c>
      <c r="T68" s="7" t="n">
        <v>1086324736</v>
      </c>
      <c r="U68" s="7" t="n">
        <v>1101004800</v>
      </c>
      <c r="V68" s="7" t="n">
        <v>0</v>
      </c>
    </row>
    <row r="69" spans="1:22">
      <c r="A69" t="s">
        <v>4</v>
      </c>
      <c r="B69" s="4" t="s">
        <v>5</v>
      </c>
      <c r="C69" s="4" t="s">
        <v>10</v>
      </c>
      <c r="D69" s="4" t="s">
        <v>6</v>
      </c>
      <c r="E69" s="4" t="s">
        <v>6</v>
      </c>
      <c r="F69" s="4" t="s">
        <v>6</v>
      </c>
      <c r="G69" s="4" t="s">
        <v>14</v>
      </c>
      <c r="H69" s="4" t="s">
        <v>9</v>
      </c>
      <c r="I69" s="4" t="s">
        <v>42</v>
      </c>
      <c r="J69" s="4" t="s">
        <v>42</v>
      </c>
      <c r="K69" s="4" t="s">
        <v>42</v>
      </c>
      <c r="L69" s="4" t="s">
        <v>42</v>
      </c>
      <c r="M69" s="4" t="s">
        <v>42</v>
      </c>
      <c r="N69" s="4" t="s">
        <v>42</v>
      </c>
      <c r="O69" s="4" t="s">
        <v>42</v>
      </c>
      <c r="P69" s="4" t="s">
        <v>6</v>
      </c>
      <c r="Q69" s="4" t="s">
        <v>6</v>
      </c>
      <c r="R69" s="4" t="s">
        <v>9</v>
      </c>
      <c r="S69" s="4" t="s">
        <v>14</v>
      </c>
      <c r="T69" s="4" t="s">
        <v>9</v>
      </c>
      <c r="U69" s="4" t="s">
        <v>9</v>
      </c>
      <c r="V69" s="4" t="s">
        <v>10</v>
      </c>
    </row>
    <row r="70" spans="1:22">
      <c r="A70" t="n">
        <v>5286</v>
      </c>
      <c r="B70" s="9" t="n">
        <v>19</v>
      </c>
      <c r="C70" s="7" t="n">
        <v>2006</v>
      </c>
      <c r="D70" s="7" t="s">
        <v>25</v>
      </c>
      <c r="E70" s="7" t="s">
        <v>25</v>
      </c>
      <c r="F70" s="7" t="s">
        <v>12</v>
      </c>
      <c r="G70" s="7" t="n">
        <v>2</v>
      </c>
      <c r="H70" s="7" t="n">
        <v>0</v>
      </c>
      <c r="I70" s="7" t="n">
        <v>-37.3899993896484</v>
      </c>
      <c r="J70" s="7" t="n">
        <v>-2</v>
      </c>
      <c r="K70" s="7" t="n">
        <v>22.1399993896484</v>
      </c>
      <c r="L70" s="7" t="n">
        <v>124.099998474121</v>
      </c>
      <c r="M70" s="7" t="n">
        <v>-1</v>
      </c>
      <c r="N70" s="7" t="n">
        <v>0</v>
      </c>
      <c r="O70" s="7" t="n">
        <v>0</v>
      </c>
      <c r="P70" s="7" t="s">
        <v>25</v>
      </c>
      <c r="Q70" s="7" t="s">
        <v>25</v>
      </c>
      <c r="R70" s="7" t="n">
        <v>1</v>
      </c>
      <c r="S70" s="7" t="n">
        <v>1</v>
      </c>
      <c r="T70" s="7" t="n">
        <v>1090519040</v>
      </c>
      <c r="U70" s="7" t="n">
        <v>1101004800</v>
      </c>
      <c r="V70" s="7" t="n">
        <v>0</v>
      </c>
    </row>
    <row r="71" spans="1:22">
      <c r="A71" t="s">
        <v>4</v>
      </c>
      <c r="B71" s="4" t="s">
        <v>5</v>
      </c>
      <c r="C71" s="4" t="s">
        <v>10</v>
      </c>
      <c r="D71" s="4" t="s">
        <v>6</v>
      </c>
      <c r="E71" s="4" t="s">
        <v>6</v>
      </c>
      <c r="F71" s="4" t="s">
        <v>6</v>
      </c>
      <c r="G71" s="4" t="s">
        <v>14</v>
      </c>
      <c r="H71" s="4" t="s">
        <v>9</v>
      </c>
      <c r="I71" s="4" t="s">
        <v>42</v>
      </c>
      <c r="J71" s="4" t="s">
        <v>42</v>
      </c>
      <c r="K71" s="4" t="s">
        <v>42</v>
      </c>
      <c r="L71" s="4" t="s">
        <v>42</v>
      </c>
      <c r="M71" s="4" t="s">
        <v>42</v>
      </c>
      <c r="N71" s="4" t="s">
        <v>42</v>
      </c>
      <c r="O71" s="4" t="s">
        <v>42</v>
      </c>
      <c r="P71" s="4" t="s">
        <v>6</v>
      </c>
      <c r="Q71" s="4" t="s">
        <v>6</v>
      </c>
      <c r="R71" s="4" t="s">
        <v>9</v>
      </c>
      <c r="S71" s="4" t="s">
        <v>14</v>
      </c>
      <c r="T71" s="4" t="s">
        <v>9</v>
      </c>
      <c r="U71" s="4" t="s">
        <v>9</v>
      </c>
      <c r="V71" s="4" t="s">
        <v>10</v>
      </c>
    </row>
    <row r="72" spans="1:22">
      <c r="A72" t="n">
        <v>5348</v>
      </c>
      <c r="B72" s="9" t="n">
        <v>19</v>
      </c>
      <c r="C72" s="7" t="n">
        <v>2007</v>
      </c>
      <c r="D72" s="7" t="s">
        <v>25</v>
      </c>
      <c r="E72" s="7" t="s">
        <v>25</v>
      </c>
      <c r="F72" s="7" t="s">
        <v>19</v>
      </c>
      <c r="G72" s="7" t="n">
        <v>2</v>
      </c>
      <c r="H72" s="7" t="n">
        <v>0</v>
      </c>
      <c r="I72" s="7" t="n">
        <v>-34.9599990844727</v>
      </c>
      <c r="J72" s="7" t="n">
        <v>0</v>
      </c>
      <c r="K72" s="7" t="n">
        <v>-20.7199993133545</v>
      </c>
      <c r="L72" s="7" t="n">
        <v>134.100006103516</v>
      </c>
      <c r="M72" s="7" t="n">
        <v>-1</v>
      </c>
      <c r="N72" s="7" t="n">
        <v>0</v>
      </c>
      <c r="O72" s="7" t="n">
        <v>0</v>
      </c>
      <c r="P72" s="7" t="s">
        <v>25</v>
      </c>
      <c r="Q72" s="7" t="s">
        <v>25</v>
      </c>
      <c r="R72" s="7" t="n">
        <v>1</v>
      </c>
      <c r="S72" s="7" t="n">
        <v>4</v>
      </c>
      <c r="T72" s="7" t="n">
        <v>1090519040</v>
      </c>
      <c r="U72" s="7" t="n">
        <v>1101004800</v>
      </c>
      <c r="V72" s="7" t="n">
        <v>0</v>
      </c>
    </row>
    <row r="73" spans="1:22">
      <c r="A73" t="s">
        <v>4</v>
      </c>
      <c r="B73" s="4" t="s">
        <v>5</v>
      </c>
      <c r="C73" s="4" t="s">
        <v>14</v>
      </c>
      <c r="D73" s="4" t="s">
        <v>6</v>
      </c>
      <c r="E73" s="4" t="s">
        <v>10</v>
      </c>
    </row>
    <row r="74" spans="1:22">
      <c r="A74" t="n">
        <v>5410</v>
      </c>
      <c r="B74" s="10" t="n">
        <v>40</v>
      </c>
      <c r="C74" s="7" t="n">
        <v>81</v>
      </c>
      <c r="D74" s="7" t="s">
        <v>11</v>
      </c>
      <c r="E74" s="7" t="n">
        <v>50</v>
      </c>
    </row>
    <row r="75" spans="1:22">
      <c r="A75" t="s">
        <v>4</v>
      </c>
      <c r="B75" s="4" t="s">
        <v>5</v>
      </c>
      <c r="C75" s="4" t="s">
        <v>14</v>
      </c>
      <c r="D75" s="4" t="s">
        <v>6</v>
      </c>
      <c r="E75" s="4" t="s">
        <v>10</v>
      </c>
    </row>
    <row r="76" spans="1:22">
      <c r="A76" t="n">
        <v>5421</v>
      </c>
      <c r="B76" s="10" t="n">
        <v>40</v>
      </c>
      <c r="C76" s="7" t="n">
        <v>81</v>
      </c>
      <c r="D76" s="7" t="s">
        <v>17</v>
      </c>
      <c r="E76" s="7" t="n">
        <v>50</v>
      </c>
    </row>
    <row r="77" spans="1:22">
      <c r="A77" t="s">
        <v>4</v>
      </c>
      <c r="B77" s="4" t="s">
        <v>5</v>
      </c>
      <c r="C77" s="4" t="s">
        <v>14</v>
      </c>
      <c r="D77" s="4" t="s">
        <v>10</v>
      </c>
      <c r="E77" s="4" t="s">
        <v>14</v>
      </c>
      <c r="F77" s="4" t="s">
        <v>14</v>
      </c>
      <c r="G77" s="4" t="s">
        <v>49</v>
      </c>
    </row>
    <row r="78" spans="1:22">
      <c r="A78" t="n">
        <v>5432</v>
      </c>
      <c r="B78" s="11" t="n">
        <v>5</v>
      </c>
      <c r="C78" s="7" t="n">
        <v>30</v>
      </c>
      <c r="D78" s="7" t="n">
        <v>6400</v>
      </c>
      <c r="E78" s="7" t="n">
        <v>8</v>
      </c>
      <c r="F78" s="7" t="n">
        <v>1</v>
      </c>
      <c r="G78" s="12" t="n">
        <f t="normal" ca="1">A656</f>
        <v>0</v>
      </c>
    </row>
    <row r="79" spans="1:22">
      <c r="A79" t="s">
        <v>4</v>
      </c>
      <c r="B79" s="4" t="s">
        <v>5</v>
      </c>
      <c r="C79" s="4" t="s">
        <v>10</v>
      </c>
    </row>
    <row r="80" spans="1:22">
      <c r="A80" t="n">
        <v>5442</v>
      </c>
      <c r="B80" s="13" t="n">
        <v>12</v>
      </c>
      <c r="C80" s="7" t="n">
        <v>6400</v>
      </c>
    </row>
    <row r="81" spans="1:22">
      <c r="A81" t="s">
        <v>4</v>
      </c>
      <c r="B81" s="4" t="s">
        <v>5</v>
      </c>
      <c r="C81" s="4" t="s">
        <v>14</v>
      </c>
    </row>
    <row r="82" spans="1:22">
      <c r="A82" t="n">
        <v>5445</v>
      </c>
      <c r="B82" s="14" t="n">
        <v>64</v>
      </c>
      <c r="C82" s="7" t="n">
        <v>2</v>
      </c>
    </row>
    <row r="83" spans="1:22">
      <c r="A83" t="s">
        <v>4</v>
      </c>
      <c r="B83" s="4" t="s">
        <v>5</v>
      </c>
      <c r="C83" s="4" t="s">
        <v>14</v>
      </c>
      <c r="D83" s="4" t="s">
        <v>10</v>
      </c>
    </row>
    <row r="84" spans="1:22">
      <c r="A84" t="n">
        <v>5447</v>
      </c>
      <c r="B84" s="14" t="n">
        <v>64</v>
      </c>
      <c r="C84" s="7" t="n">
        <v>0</v>
      </c>
      <c r="D84" s="7" t="n">
        <v>0</v>
      </c>
    </row>
    <row r="85" spans="1:22">
      <c r="A85" t="s">
        <v>4</v>
      </c>
      <c r="B85" s="4" t="s">
        <v>5</v>
      </c>
      <c r="C85" s="4" t="s">
        <v>14</v>
      </c>
      <c r="D85" s="4" t="s">
        <v>10</v>
      </c>
    </row>
    <row r="86" spans="1:22">
      <c r="A86" t="n">
        <v>5451</v>
      </c>
      <c r="B86" s="14" t="n">
        <v>64</v>
      </c>
      <c r="C86" s="7" t="n">
        <v>0</v>
      </c>
      <c r="D86" s="7" t="n">
        <v>1</v>
      </c>
    </row>
    <row r="87" spans="1:22">
      <c r="A87" t="s">
        <v>4</v>
      </c>
      <c r="B87" s="4" t="s">
        <v>5</v>
      </c>
      <c r="C87" s="4" t="s">
        <v>14</v>
      </c>
      <c r="D87" s="4" t="s">
        <v>10</v>
      </c>
    </row>
    <row r="88" spans="1:22">
      <c r="A88" t="n">
        <v>5455</v>
      </c>
      <c r="B88" s="14" t="n">
        <v>64</v>
      </c>
      <c r="C88" s="7" t="n">
        <v>0</v>
      </c>
      <c r="D88" s="7" t="n">
        <v>2</v>
      </c>
    </row>
    <row r="89" spans="1:22">
      <c r="A89" t="s">
        <v>4</v>
      </c>
      <c r="B89" s="4" t="s">
        <v>5</v>
      </c>
      <c r="C89" s="4" t="s">
        <v>14</v>
      </c>
      <c r="D89" s="4" t="s">
        <v>10</v>
      </c>
    </row>
    <row r="90" spans="1:22">
      <c r="A90" t="n">
        <v>5459</v>
      </c>
      <c r="B90" s="14" t="n">
        <v>64</v>
      </c>
      <c r="C90" s="7" t="n">
        <v>0</v>
      </c>
      <c r="D90" s="7" t="n">
        <v>3</v>
      </c>
    </row>
    <row r="91" spans="1:22">
      <c r="A91" t="s">
        <v>4</v>
      </c>
      <c r="B91" s="4" t="s">
        <v>5</v>
      </c>
      <c r="C91" s="4" t="s">
        <v>14</v>
      </c>
      <c r="D91" s="4" t="s">
        <v>10</v>
      </c>
    </row>
    <row r="92" spans="1:22">
      <c r="A92" t="n">
        <v>5463</v>
      </c>
      <c r="B92" s="14" t="n">
        <v>64</v>
      </c>
      <c r="C92" s="7" t="n">
        <v>0</v>
      </c>
      <c r="D92" s="7" t="n">
        <v>4</v>
      </c>
    </row>
    <row r="93" spans="1:22">
      <c r="A93" t="s">
        <v>4</v>
      </c>
      <c r="B93" s="4" t="s">
        <v>5</v>
      </c>
      <c r="C93" s="4" t="s">
        <v>14</v>
      </c>
      <c r="D93" s="4" t="s">
        <v>10</v>
      </c>
    </row>
    <row r="94" spans="1:22">
      <c r="A94" t="n">
        <v>5467</v>
      </c>
      <c r="B94" s="14" t="n">
        <v>64</v>
      </c>
      <c r="C94" s="7" t="n">
        <v>0</v>
      </c>
      <c r="D94" s="7" t="n">
        <v>5</v>
      </c>
    </row>
    <row r="95" spans="1:22">
      <c r="A95" t="s">
        <v>4</v>
      </c>
      <c r="B95" s="4" t="s">
        <v>5</v>
      </c>
      <c r="C95" s="4" t="s">
        <v>14</v>
      </c>
      <c r="D95" s="4" t="s">
        <v>10</v>
      </c>
    </row>
    <row r="96" spans="1:22">
      <c r="A96" t="n">
        <v>5471</v>
      </c>
      <c r="B96" s="14" t="n">
        <v>64</v>
      </c>
      <c r="C96" s="7" t="n">
        <v>0</v>
      </c>
      <c r="D96" s="7" t="n">
        <v>6</v>
      </c>
    </row>
    <row r="97" spans="1:4">
      <c r="A97" t="s">
        <v>4</v>
      </c>
      <c r="B97" s="4" t="s">
        <v>5</v>
      </c>
      <c r="C97" s="4" t="s">
        <v>14</v>
      </c>
      <c r="D97" s="4" t="s">
        <v>10</v>
      </c>
    </row>
    <row r="98" spans="1:4">
      <c r="A98" t="n">
        <v>5475</v>
      </c>
      <c r="B98" s="14" t="n">
        <v>64</v>
      </c>
      <c r="C98" s="7" t="n">
        <v>4</v>
      </c>
      <c r="D98" s="7" t="n">
        <v>0</v>
      </c>
    </row>
    <row r="99" spans="1:4">
      <c r="A99" t="s">
        <v>4</v>
      </c>
      <c r="B99" s="4" t="s">
        <v>5</v>
      </c>
      <c r="C99" s="4" t="s">
        <v>14</v>
      </c>
      <c r="D99" s="4" t="s">
        <v>10</v>
      </c>
      <c r="E99" s="4" t="s">
        <v>10</v>
      </c>
      <c r="F99" s="4" t="s">
        <v>10</v>
      </c>
    </row>
    <row r="100" spans="1:4">
      <c r="A100" t="n">
        <v>5479</v>
      </c>
      <c r="B100" s="15" t="n">
        <v>63</v>
      </c>
      <c r="C100" s="7" t="n">
        <v>0</v>
      </c>
      <c r="D100" s="7" t="n">
        <v>0</v>
      </c>
      <c r="E100" s="7" t="n">
        <v>0</v>
      </c>
      <c r="F100" s="7" t="n">
        <v>50</v>
      </c>
    </row>
    <row r="101" spans="1:4">
      <c r="A101" t="s">
        <v>4</v>
      </c>
      <c r="B101" s="4" t="s">
        <v>5</v>
      </c>
      <c r="C101" s="4" t="s">
        <v>14</v>
      </c>
      <c r="D101" s="4" t="s">
        <v>10</v>
      </c>
      <c r="E101" s="4" t="s">
        <v>10</v>
      </c>
      <c r="F101" s="4" t="s">
        <v>10</v>
      </c>
    </row>
    <row r="102" spans="1:4">
      <c r="A102" t="n">
        <v>5487</v>
      </c>
      <c r="B102" s="15" t="n">
        <v>63</v>
      </c>
      <c r="C102" s="7" t="n">
        <v>0</v>
      </c>
      <c r="D102" s="7" t="n">
        <v>1</v>
      </c>
      <c r="E102" s="7" t="n">
        <v>0</v>
      </c>
      <c r="F102" s="7" t="n">
        <v>50</v>
      </c>
    </row>
    <row r="103" spans="1:4">
      <c r="A103" t="s">
        <v>4</v>
      </c>
      <c r="B103" s="4" t="s">
        <v>5</v>
      </c>
      <c r="C103" s="4" t="s">
        <v>14</v>
      </c>
      <c r="D103" s="4" t="s">
        <v>10</v>
      </c>
      <c r="E103" s="4" t="s">
        <v>10</v>
      </c>
      <c r="F103" s="4" t="s">
        <v>10</v>
      </c>
    </row>
    <row r="104" spans="1:4">
      <c r="A104" t="n">
        <v>5495</v>
      </c>
      <c r="B104" s="15" t="n">
        <v>63</v>
      </c>
      <c r="C104" s="7" t="n">
        <v>0</v>
      </c>
      <c r="D104" s="7" t="n">
        <v>2</v>
      </c>
      <c r="E104" s="7" t="n">
        <v>0</v>
      </c>
      <c r="F104" s="7" t="n">
        <v>50</v>
      </c>
    </row>
    <row r="105" spans="1:4">
      <c r="A105" t="s">
        <v>4</v>
      </c>
      <c r="B105" s="4" t="s">
        <v>5</v>
      </c>
      <c r="C105" s="4" t="s">
        <v>14</v>
      </c>
      <c r="D105" s="4" t="s">
        <v>10</v>
      </c>
      <c r="E105" s="4" t="s">
        <v>10</v>
      </c>
      <c r="F105" s="4" t="s">
        <v>10</v>
      </c>
    </row>
    <row r="106" spans="1:4">
      <c r="A106" t="n">
        <v>5503</v>
      </c>
      <c r="B106" s="15" t="n">
        <v>63</v>
      </c>
      <c r="C106" s="7" t="n">
        <v>0</v>
      </c>
      <c r="D106" s="7" t="n">
        <v>3</v>
      </c>
      <c r="E106" s="7" t="n">
        <v>0</v>
      </c>
      <c r="F106" s="7" t="n">
        <v>50</v>
      </c>
    </row>
    <row r="107" spans="1:4">
      <c r="A107" t="s">
        <v>4</v>
      </c>
      <c r="B107" s="4" t="s">
        <v>5</v>
      </c>
      <c r="C107" s="4" t="s">
        <v>14</v>
      </c>
      <c r="D107" s="4" t="s">
        <v>10</v>
      </c>
      <c r="E107" s="4" t="s">
        <v>10</v>
      </c>
      <c r="F107" s="4" t="s">
        <v>10</v>
      </c>
    </row>
    <row r="108" spans="1:4">
      <c r="A108" t="n">
        <v>5511</v>
      </c>
      <c r="B108" s="15" t="n">
        <v>63</v>
      </c>
      <c r="C108" s="7" t="n">
        <v>0</v>
      </c>
      <c r="D108" s="7" t="n">
        <v>4</v>
      </c>
      <c r="E108" s="7" t="n">
        <v>0</v>
      </c>
      <c r="F108" s="7" t="n">
        <v>50</v>
      </c>
    </row>
    <row r="109" spans="1:4">
      <c r="A109" t="s">
        <v>4</v>
      </c>
      <c r="B109" s="4" t="s">
        <v>5</v>
      </c>
      <c r="C109" s="4" t="s">
        <v>14</v>
      </c>
      <c r="D109" s="4" t="s">
        <v>10</v>
      </c>
      <c r="E109" s="4" t="s">
        <v>10</v>
      </c>
      <c r="F109" s="4" t="s">
        <v>10</v>
      </c>
    </row>
    <row r="110" spans="1:4">
      <c r="A110" t="n">
        <v>5519</v>
      </c>
      <c r="B110" s="15" t="n">
        <v>63</v>
      </c>
      <c r="C110" s="7" t="n">
        <v>0</v>
      </c>
      <c r="D110" s="7" t="n">
        <v>5</v>
      </c>
      <c r="E110" s="7" t="n">
        <v>0</v>
      </c>
      <c r="F110" s="7" t="n">
        <v>50</v>
      </c>
    </row>
    <row r="111" spans="1:4">
      <c r="A111" t="s">
        <v>4</v>
      </c>
      <c r="B111" s="4" t="s">
        <v>5</v>
      </c>
      <c r="C111" s="4" t="s">
        <v>14</v>
      </c>
      <c r="D111" s="4" t="s">
        <v>10</v>
      </c>
      <c r="E111" s="4" t="s">
        <v>10</v>
      </c>
      <c r="F111" s="4" t="s">
        <v>10</v>
      </c>
    </row>
    <row r="112" spans="1:4">
      <c r="A112" t="n">
        <v>5527</v>
      </c>
      <c r="B112" s="15" t="n">
        <v>63</v>
      </c>
      <c r="C112" s="7" t="n">
        <v>0</v>
      </c>
      <c r="D112" s="7" t="n">
        <v>6</v>
      </c>
      <c r="E112" s="7" t="n">
        <v>0</v>
      </c>
      <c r="F112" s="7" t="n">
        <v>50</v>
      </c>
    </row>
    <row r="113" spans="1:6">
      <c r="A113" t="s">
        <v>4</v>
      </c>
      <c r="B113" s="4" t="s">
        <v>5</v>
      </c>
      <c r="C113" s="4" t="s">
        <v>10</v>
      </c>
    </row>
    <row r="114" spans="1:6">
      <c r="A114" t="n">
        <v>5535</v>
      </c>
      <c r="B114" s="13" t="n">
        <v>12</v>
      </c>
      <c r="C114" s="7" t="n">
        <v>6416</v>
      </c>
    </row>
    <row r="115" spans="1:6">
      <c r="A115" t="s">
        <v>4</v>
      </c>
      <c r="B115" s="4" t="s">
        <v>5</v>
      </c>
      <c r="C115" s="4" t="s">
        <v>10</v>
      </c>
    </row>
    <row r="116" spans="1:6">
      <c r="A116" t="n">
        <v>5538</v>
      </c>
      <c r="B116" s="13" t="n">
        <v>12</v>
      </c>
      <c r="C116" s="7" t="n">
        <v>6417</v>
      </c>
    </row>
    <row r="117" spans="1:6">
      <c r="A117" t="s">
        <v>4</v>
      </c>
      <c r="B117" s="4" t="s">
        <v>5</v>
      </c>
      <c r="C117" s="4" t="s">
        <v>10</v>
      </c>
    </row>
    <row r="118" spans="1:6">
      <c r="A118" t="n">
        <v>5541</v>
      </c>
      <c r="B118" s="13" t="n">
        <v>12</v>
      </c>
      <c r="C118" s="7" t="n">
        <v>6418</v>
      </c>
    </row>
    <row r="119" spans="1:6">
      <c r="A119" t="s">
        <v>4</v>
      </c>
      <c r="B119" s="4" t="s">
        <v>5</v>
      </c>
      <c r="C119" s="4" t="s">
        <v>10</v>
      </c>
    </row>
    <row r="120" spans="1:6">
      <c r="A120" t="n">
        <v>5544</v>
      </c>
      <c r="B120" s="13" t="n">
        <v>12</v>
      </c>
      <c r="C120" s="7" t="n">
        <v>6419</v>
      </c>
    </row>
    <row r="121" spans="1:6">
      <c r="A121" t="s">
        <v>4</v>
      </c>
      <c r="B121" s="4" t="s">
        <v>5</v>
      </c>
      <c r="C121" s="4" t="s">
        <v>10</v>
      </c>
    </row>
    <row r="122" spans="1:6">
      <c r="A122" t="n">
        <v>5547</v>
      </c>
      <c r="B122" s="13" t="n">
        <v>12</v>
      </c>
      <c r="C122" s="7" t="n">
        <v>6420</v>
      </c>
    </row>
    <row r="123" spans="1:6">
      <c r="A123" t="s">
        <v>4</v>
      </c>
      <c r="B123" s="4" t="s">
        <v>5</v>
      </c>
      <c r="C123" s="4" t="s">
        <v>14</v>
      </c>
      <c r="D123" s="4" t="s">
        <v>10</v>
      </c>
    </row>
    <row r="124" spans="1:6">
      <c r="A124" t="n">
        <v>5550</v>
      </c>
      <c r="B124" s="16" t="n">
        <v>95</v>
      </c>
      <c r="C124" s="7" t="n">
        <v>4</v>
      </c>
      <c r="D124" s="7" t="n">
        <v>7</v>
      </c>
    </row>
    <row r="125" spans="1:6">
      <c r="A125" t="s">
        <v>4</v>
      </c>
      <c r="B125" s="4" t="s">
        <v>5</v>
      </c>
      <c r="C125" s="4" t="s">
        <v>14</v>
      </c>
      <c r="D125" s="4" t="s">
        <v>10</v>
      </c>
      <c r="E125" s="4" t="s">
        <v>10</v>
      </c>
      <c r="F125" s="4" t="s">
        <v>10</v>
      </c>
    </row>
    <row r="126" spans="1:6">
      <c r="A126" t="n">
        <v>5554</v>
      </c>
      <c r="B126" s="16" t="n">
        <v>95</v>
      </c>
      <c r="C126" s="7" t="n">
        <v>5</v>
      </c>
      <c r="D126" s="7" t="n">
        <v>0</v>
      </c>
      <c r="E126" s="7" t="n">
        <v>1</v>
      </c>
      <c r="F126" s="7" t="n">
        <v>9999</v>
      </c>
    </row>
    <row r="127" spans="1:6">
      <c r="A127" t="s">
        <v>4</v>
      </c>
      <c r="B127" s="4" t="s">
        <v>5</v>
      </c>
      <c r="C127" s="4" t="s">
        <v>14</v>
      </c>
      <c r="D127" s="4" t="s">
        <v>10</v>
      </c>
      <c r="E127" s="4" t="s">
        <v>10</v>
      </c>
      <c r="F127" s="4" t="s">
        <v>10</v>
      </c>
    </row>
    <row r="128" spans="1:6">
      <c r="A128" t="n">
        <v>5562</v>
      </c>
      <c r="B128" s="16" t="n">
        <v>95</v>
      </c>
      <c r="C128" s="7" t="n">
        <v>5</v>
      </c>
      <c r="D128" s="7" t="n">
        <v>0</v>
      </c>
      <c r="E128" s="7" t="n">
        <v>2</v>
      </c>
      <c r="F128" s="7" t="n">
        <v>9999</v>
      </c>
    </row>
    <row r="129" spans="1:6">
      <c r="A129" t="s">
        <v>4</v>
      </c>
      <c r="B129" s="4" t="s">
        <v>5</v>
      </c>
      <c r="C129" s="4" t="s">
        <v>14</v>
      </c>
      <c r="D129" s="4" t="s">
        <v>10</v>
      </c>
      <c r="E129" s="4" t="s">
        <v>10</v>
      </c>
      <c r="F129" s="4" t="s">
        <v>10</v>
      </c>
    </row>
    <row r="130" spans="1:6">
      <c r="A130" t="n">
        <v>5570</v>
      </c>
      <c r="B130" s="16" t="n">
        <v>95</v>
      </c>
      <c r="C130" s="7" t="n">
        <v>5</v>
      </c>
      <c r="D130" s="7" t="n">
        <v>0</v>
      </c>
      <c r="E130" s="7" t="n">
        <v>3</v>
      </c>
      <c r="F130" s="7" t="n">
        <v>9999</v>
      </c>
    </row>
    <row r="131" spans="1:6">
      <c r="A131" t="s">
        <v>4</v>
      </c>
      <c r="B131" s="4" t="s">
        <v>5</v>
      </c>
      <c r="C131" s="4" t="s">
        <v>14</v>
      </c>
      <c r="D131" s="4" t="s">
        <v>10</v>
      </c>
      <c r="E131" s="4" t="s">
        <v>10</v>
      </c>
      <c r="F131" s="4" t="s">
        <v>10</v>
      </c>
    </row>
    <row r="132" spans="1:6">
      <c r="A132" t="n">
        <v>5578</v>
      </c>
      <c r="B132" s="16" t="n">
        <v>95</v>
      </c>
      <c r="C132" s="7" t="n">
        <v>5</v>
      </c>
      <c r="D132" s="7" t="n">
        <v>0</v>
      </c>
      <c r="E132" s="7" t="n">
        <v>4</v>
      </c>
      <c r="F132" s="7" t="n">
        <v>9999</v>
      </c>
    </row>
    <row r="133" spans="1:6">
      <c r="A133" t="s">
        <v>4</v>
      </c>
      <c r="B133" s="4" t="s">
        <v>5</v>
      </c>
      <c r="C133" s="4" t="s">
        <v>14</v>
      </c>
      <c r="D133" s="4" t="s">
        <v>10</v>
      </c>
      <c r="E133" s="4" t="s">
        <v>10</v>
      </c>
      <c r="F133" s="4" t="s">
        <v>10</v>
      </c>
    </row>
    <row r="134" spans="1:6">
      <c r="A134" t="n">
        <v>5586</v>
      </c>
      <c r="B134" s="16" t="n">
        <v>95</v>
      </c>
      <c r="C134" s="7" t="n">
        <v>5</v>
      </c>
      <c r="D134" s="7" t="n">
        <v>0</v>
      </c>
      <c r="E134" s="7" t="n">
        <v>5</v>
      </c>
      <c r="F134" s="7" t="n">
        <v>9999</v>
      </c>
    </row>
    <row r="135" spans="1:6">
      <c r="A135" t="s">
        <v>4</v>
      </c>
      <c r="B135" s="4" t="s">
        <v>5</v>
      </c>
      <c r="C135" s="4" t="s">
        <v>14</v>
      </c>
      <c r="D135" s="4" t="s">
        <v>10</v>
      </c>
      <c r="E135" s="4" t="s">
        <v>10</v>
      </c>
      <c r="F135" s="4" t="s">
        <v>10</v>
      </c>
    </row>
    <row r="136" spans="1:6">
      <c r="A136" t="n">
        <v>5594</v>
      </c>
      <c r="B136" s="16" t="n">
        <v>95</v>
      </c>
      <c r="C136" s="7" t="n">
        <v>5</v>
      </c>
      <c r="D136" s="7" t="n">
        <v>0</v>
      </c>
      <c r="E136" s="7" t="n">
        <v>6</v>
      </c>
      <c r="F136" s="7" t="n">
        <v>9999</v>
      </c>
    </row>
    <row r="137" spans="1:6">
      <c r="A137" t="s">
        <v>4</v>
      </c>
      <c r="B137" s="4" t="s">
        <v>5</v>
      </c>
      <c r="C137" s="4" t="s">
        <v>14</v>
      </c>
      <c r="D137" s="4" t="s">
        <v>10</v>
      </c>
      <c r="E137" s="4" t="s">
        <v>10</v>
      </c>
      <c r="F137" s="4" t="s">
        <v>10</v>
      </c>
    </row>
    <row r="138" spans="1:6">
      <c r="A138" t="n">
        <v>5602</v>
      </c>
      <c r="B138" s="16" t="n">
        <v>95</v>
      </c>
      <c r="C138" s="7" t="n">
        <v>5</v>
      </c>
      <c r="D138" s="7" t="n">
        <v>0</v>
      </c>
      <c r="E138" s="7" t="n">
        <v>7</v>
      </c>
      <c r="F138" s="7" t="n">
        <v>9999</v>
      </c>
    </row>
    <row r="139" spans="1:6">
      <c r="A139" t="s">
        <v>4</v>
      </c>
      <c r="B139" s="4" t="s">
        <v>5</v>
      </c>
      <c r="C139" s="4" t="s">
        <v>14</v>
      </c>
      <c r="D139" s="4" t="s">
        <v>10</v>
      </c>
      <c r="E139" s="4" t="s">
        <v>10</v>
      </c>
      <c r="F139" s="4" t="s">
        <v>10</v>
      </c>
    </row>
    <row r="140" spans="1:6">
      <c r="A140" t="n">
        <v>5610</v>
      </c>
      <c r="B140" s="16" t="n">
        <v>95</v>
      </c>
      <c r="C140" s="7" t="n">
        <v>5</v>
      </c>
      <c r="D140" s="7" t="n">
        <v>0</v>
      </c>
      <c r="E140" s="7" t="n">
        <v>8</v>
      </c>
      <c r="F140" s="7" t="n">
        <v>9999</v>
      </c>
    </row>
    <row r="141" spans="1:6">
      <c r="A141" t="s">
        <v>4</v>
      </c>
      <c r="B141" s="4" t="s">
        <v>5</v>
      </c>
      <c r="C141" s="4" t="s">
        <v>14</v>
      </c>
      <c r="D141" s="4" t="s">
        <v>10</v>
      </c>
      <c r="E141" s="4" t="s">
        <v>10</v>
      </c>
      <c r="F141" s="4" t="s">
        <v>10</v>
      </c>
    </row>
    <row r="142" spans="1:6">
      <c r="A142" t="n">
        <v>5618</v>
      </c>
      <c r="B142" s="16" t="n">
        <v>95</v>
      </c>
      <c r="C142" s="7" t="n">
        <v>5</v>
      </c>
      <c r="D142" s="7" t="n">
        <v>0</v>
      </c>
      <c r="E142" s="7" t="n">
        <v>9</v>
      </c>
      <c r="F142" s="7" t="n">
        <v>9999</v>
      </c>
    </row>
    <row r="143" spans="1:6">
      <c r="A143" t="s">
        <v>4</v>
      </c>
      <c r="B143" s="4" t="s">
        <v>5</v>
      </c>
      <c r="C143" s="4" t="s">
        <v>14</v>
      </c>
      <c r="D143" s="4" t="s">
        <v>10</v>
      </c>
      <c r="E143" s="4" t="s">
        <v>10</v>
      </c>
      <c r="F143" s="4" t="s">
        <v>10</v>
      </c>
    </row>
    <row r="144" spans="1:6">
      <c r="A144" t="n">
        <v>5626</v>
      </c>
      <c r="B144" s="16" t="n">
        <v>95</v>
      </c>
      <c r="C144" s="7" t="n">
        <v>5</v>
      </c>
      <c r="D144" s="7" t="n">
        <v>0</v>
      </c>
      <c r="E144" s="7" t="n">
        <v>23</v>
      </c>
      <c r="F144" s="7" t="n">
        <v>9999</v>
      </c>
    </row>
    <row r="145" spans="1:6">
      <c r="A145" t="s">
        <v>4</v>
      </c>
      <c r="B145" s="4" t="s">
        <v>5</v>
      </c>
      <c r="C145" s="4" t="s">
        <v>14</v>
      </c>
      <c r="D145" s="4" t="s">
        <v>10</v>
      </c>
      <c r="E145" s="4" t="s">
        <v>10</v>
      </c>
      <c r="F145" s="4" t="s">
        <v>10</v>
      </c>
    </row>
    <row r="146" spans="1:6">
      <c r="A146" t="n">
        <v>5634</v>
      </c>
      <c r="B146" s="16" t="n">
        <v>95</v>
      </c>
      <c r="C146" s="7" t="n">
        <v>5</v>
      </c>
      <c r="D146" s="7" t="n">
        <v>0</v>
      </c>
      <c r="E146" s="7" t="n">
        <v>11</v>
      </c>
      <c r="F146" s="7" t="n">
        <v>0</v>
      </c>
    </row>
    <row r="147" spans="1:6">
      <c r="A147" t="s">
        <v>4</v>
      </c>
      <c r="B147" s="4" t="s">
        <v>5</v>
      </c>
      <c r="C147" s="4" t="s">
        <v>14</v>
      </c>
      <c r="D147" s="4" t="s">
        <v>10</v>
      </c>
      <c r="E147" s="4" t="s">
        <v>10</v>
      </c>
      <c r="F147" s="4" t="s">
        <v>10</v>
      </c>
    </row>
    <row r="148" spans="1:6">
      <c r="A148" t="n">
        <v>5642</v>
      </c>
      <c r="B148" s="16" t="n">
        <v>95</v>
      </c>
      <c r="C148" s="7" t="n">
        <v>5</v>
      </c>
      <c r="D148" s="7" t="n">
        <v>0</v>
      </c>
      <c r="E148" s="7" t="n">
        <v>12</v>
      </c>
      <c r="F148" s="7" t="n">
        <v>9999</v>
      </c>
    </row>
    <row r="149" spans="1:6">
      <c r="A149" t="s">
        <v>4</v>
      </c>
      <c r="B149" s="4" t="s">
        <v>5</v>
      </c>
      <c r="C149" s="4" t="s">
        <v>14</v>
      </c>
      <c r="D149" s="4" t="s">
        <v>10</v>
      </c>
      <c r="E149" s="4" t="s">
        <v>10</v>
      </c>
      <c r="F149" s="4" t="s">
        <v>10</v>
      </c>
    </row>
    <row r="150" spans="1:6">
      <c r="A150" t="n">
        <v>5650</v>
      </c>
      <c r="B150" s="16" t="n">
        <v>95</v>
      </c>
      <c r="C150" s="7" t="n">
        <v>5</v>
      </c>
      <c r="D150" s="7" t="n">
        <v>1</v>
      </c>
      <c r="E150" s="7" t="n">
        <v>2</v>
      </c>
      <c r="F150" s="7" t="n">
        <v>9999</v>
      </c>
    </row>
    <row r="151" spans="1:6">
      <c r="A151" t="s">
        <v>4</v>
      </c>
      <c r="B151" s="4" t="s">
        <v>5</v>
      </c>
      <c r="C151" s="4" t="s">
        <v>14</v>
      </c>
      <c r="D151" s="4" t="s">
        <v>10</v>
      </c>
      <c r="E151" s="4" t="s">
        <v>10</v>
      </c>
      <c r="F151" s="4" t="s">
        <v>10</v>
      </c>
    </row>
    <row r="152" spans="1:6">
      <c r="A152" t="n">
        <v>5658</v>
      </c>
      <c r="B152" s="16" t="n">
        <v>95</v>
      </c>
      <c r="C152" s="7" t="n">
        <v>5</v>
      </c>
      <c r="D152" s="7" t="n">
        <v>1</v>
      </c>
      <c r="E152" s="7" t="n">
        <v>3</v>
      </c>
      <c r="F152" s="7" t="n">
        <v>9999</v>
      </c>
    </row>
    <row r="153" spans="1:6">
      <c r="A153" t="s">
        <v>4</v>
      </c>
      <c r="B153" s="4" t="s">
        <v>5</v>
      </c>
      <c r="C153" s="4" t="s">
        <v>14</v>
      </c>
      <c r="D153" s="4" t="s">
        <v>10</v>
      </c>
      <c r="E153" s="4" t="s">
        <v>10</v>
      </c>
      <c r="F153" s="4" t="s">
        <v>10</v>
      </c>
    </row>
    <row r="154" spans="1:6">
      <c r="A154" t="n">
        <v>5666</v>
      </c>
      <c r="B154" s="16" t="n">
        <v>95</v>
      </c>
      <c r="C154" s="7" t="n">
        <v>5</v>
      </c>
      <c r="D154" s="7" t="n">
        <v>1</v>
      </c>
      <c r="E154" s="7" t="n">
        <v>4</v>
      </c>
      <c r="F154" s="7" t="n">
        <v>9999</v>
      </c>
    </row>
    <row r="155" spans="1:6">
      <c r="A155" t="s">
        <v>4</v>
      </c>
      <c r="B155" s="4" t="s">
        <v>5</v>
      </c>
      <c r="C155" s="4" t="s">
        <v>14</v>
      </c>
      <c r="D155" s="4" t="s">
        <v>10</v>
      </c>
      <c r="E155" s="4" t="s">
        <v>10</v>
      </c>
      <c r="F155" s="4" t="s">
        <v>10</v>
      </c>
    </row>
    <row r="156" spans="1:6">
      <c r="A156" t="n">
        <v>5674</v>
      </c>
      <c r="B156" s="16" t="n">
        <v>95</v>
      </c>
      <c r="C156" s="7" t="n">
        <v>5</v>
      </c>
      <c r="D156" s="7" t="n">
        <v>1</v>
      </c>
      <c r="E156" s="7" t="n">
        <v>5</v>
      </c>
      <c r="F156" s="7" t="n">
        <v>9999</v>
      </c>
    </row>
    <row r="157" spans="1:6">
      <c r="A157" t="s">
        <v>4</v>
      </c>
      <c r="B157" s="4" t="s">
        <v>5</v>
      </c>
      <c r="C157" s="4" t="s">
        <v>14</v>
      </c>
      <c r="D157" s="4" t="s">
        <v>10</v>
      </c>
      <c r="E157" s="4" t="s">
        <v>10</v>
      </c>
      <c r="F157" s="4" t="s">
        <v>10</v>
      </c>
    </row>
    <row r="158" spans="1:6">
      <c r="A158" t="n">
        <v>5682</v>
      </c>
      <c r="B158" s="16" t="n">
        <v>95</v>
      </c>
      <c r="C158" s="7" t="n">
        <v>5</v>
      </c>
      <c r="D158" s="7" t="n">
        <v>1</v>
      </c>
      <c r="E158" s="7" t="n">
        <v>6</v>
      </c>
      <c r="F158" s="7" t="n">
        <v>9999</v>
      </c>
    </row>
    <row r="159" spans="1:6">
      <c r="A159" t="s">
        <v>4</v>
      </c>
      <c r="B159" s="4" t="s">
        <v>5</v>
      </c>
      <c r="C159" s="4" t="s">
        <v>14</v>
      </c>
      <c r="D159" s="4" t="s">
        <v>10</v>
      </c>
      <c r="E159" s="4" t="s">
        <v>10</v>
      </c>
      <c r="F159" s="4" t="s">
        <v>10</v>
      </c>
    </row>
    <row r="160" spans="1:6">
      <c r="A160" t="n">
        <v>5690</v>
      </c>
      <c r="B160" s="16" t="n">
        <v>95</v>
      </c>
      <c r="C160" s="7" t="n">
        <v>5</v>
      </c>
      <c r="D160" s="7" t="n">
        <v>1</v>
      </c>
      <c r="E160" s="7" t="n">
        <v>7</v>
      </c>
      <c r="F160" s="7" t="n">
        <v>9999</v>
      </c>
    </row>
    <row r="161" spans="1:6">
      <c r="A161" t="s">
        <v>4</v>
      </c>
      <c r="B161" s="4" t="s">
        <v>5</v>
      </c>
      <c r="C161" s="4" t="s">
        <v>14</v>
      </c>
      <c r="D161" s="4" t="s">
        <v>10</v>
      </c>
      <c r="E161" s="4" t="s">
        <v>10</v>
      </c>
      <c r="F161" s="4" t="s">
        <v>10</v>
      </c>
    </row>
    <row r="162" spans="1:6">
      <c r="A162" t="n">
        <v>5698</v>
      </c>
      <c r="B162" s="16" t="n">
        <v>95</v>
      </c>
      <c r="C162" s="7" t="n">
        <v>5</v>
      </c>
      <c r="D162" s="7" t="n">
        <v>1</v>
      </c>
      <c r="E162" s="7" t="n">
        <v>8</v>
      </c>
      <c r="F162" s="7" t="n">
        <v>9999</v>
      </c>
    </row>
    <row r="163" spans="1:6">
      <c r="A163" t="s">
        <v>4</v>
      </c>
      <c r="B163" s="4" t="s">
        <v>5</v>
      </c>
      <c r="C163" s="4" t="s">
        <v>14</v>
      </c>
      <c r="D163" s="4" t="s">
        <v>10</v>
      </c>
      <c r="E163" s="4" t="s">
        <v>10</v>
      </c>
      <c r="F163" s="4" t="s">
        <v>10</v>
      </c>
    </row>
    <row r="164" spans="1:6">
      <c r="A164" t="n">
        <v>5706</v>
      </c>
      <c r="B164" s="16" t="n">
        <v>95</v>
      </c>
      <c r="C164" s="7" t="n">
        <v>5</v>
      </c>
      <c r="D164" s="7" t="n">
        <v>1</v>
      </c>
      <c r="E164" s="7" t="n">
        <v>9</v>
      </c>
      <c r="F164" s="7" t="n">
        <v>9999</v>
      </c>
    </row>
    <row r="165" spans="1:6">
      <c r="A165" t="s">
        <v>4</v>
      </c>
      <c r="B165" s="4" t="s">
        <v>5</v>
      </c>
      <c r="C165" s="4" t="s">
        <v>14</v>
      </c>
      <c r="D165" s="4" t="s">
        <v>10</v>
      </c>
      <c r="E165" s="4" t="s">
        <v>10</v>
      </c>
      <c r="F165" s="4" t="s">
        <v>10</v>
      </c>
    </row>
    <row r="166" spans="1:6">
      <c r="A166" t="n">
        <v>5714</v>
      </c>
      <c r="B166" s="16" t="n">
        <v>95</v>
      </c>
      <c r="C166" s="7" t="n">
        <v>5</v>
      </c>
      <c r="D166" s="7" t="n">
        <v>1</v>
      </c>
      <c r="E166" s="7" t="n">
        <v>23</v>
      </c>
      <c r="F166" s="7" t="n">
        <v>9999</v>
      </c>
    </row>
    <row r="167" spans="1:6">
      <c r="A167" t="s">
        <v>4</v>
      </c>
      <c r="B167" s="4" t="s">
        <v>5</v>
      </c>
      <c r="C167" s="4" t="s">
        <v>14</v>
      </c>
      <c r="D167" s="4" t="s">
        <v>10</v>
      </c>
      <c r="E167" s="4" t="s">
        <v>10</v>
      </c>
      <c r="F167" s="4" t="s">
        <v>10</v>
      </c>
    </row>
    <row r="168" spans="1:6">
      <c r="A168" t="n">
        <v>5722</v>
      </c>
      <c r="B168" s="16" t="n">
        <v>95</v>
      </c>
      <c r="C168" s="7" t="n">
        <v>5</v>
      </c>
      <c r="D168" s="7" t="n">
        <v>1</v>
      </c>
      <c r="E168" s="7" t="n">
        <v>11</v>
      </c>
      <c r="F168" s="7" t="n">
        <v>9999</v>
      </c>
    </row>
    <row r="169" spans="1:6">
      <c r="A169" t="s">
        <v>4</v>
      </c>
      <c r="B169" s="4" t="s">
        <v>5</v>
      </c>
      <c r="C169" s="4" t="s">
        <v>14</v>
      </c>
      <c r="D169" s="4" t="s">
        <v>10</v>
      </c>
      <c r="E169" s="4" t="s">
        <v>10</v>
      </c>
      <c r="F169" s="4" t="s">
        <v>10</v>
      </c>
    </row>
    <row r="170" spans="1:6">
      <c r="A170" t="n">
        <v>5730</v>
      </c>
      <c r="B170" s="16" t="n">
        <v>95</v>
      </c>
      <c r="C170" s="7" t="n">
        <v>5</v>
      </c>
      <c r="D170" s="7" t="n">
        <v>1</v>
      </c>
      <c r="E170" s="7" t="n">
        <v>12</v>
      </c>
      <c r="F170" s="7" t="n">
        <v>100</v>
      </c>
    </row>
    <row r="171" spans="1:6">
      <c r="A171" t="s">
        <v>4</v>
      </c>
      <c r="B171" s="4" t="s">
        <v>5</v>
      </c>
      <c r="C171" s="4" t="s">
        <v>14</v>
      </c>
      <c r="D171" s="4" t="s">
        <v>10</v>
      </c>
      <c r="E171" s="4" t="s">
        <v>10</v>
      </c>
      <c r="F171" s="4" t="s">
        <v>10</v>
      </c>
    </row>
    <row r="172" spans="1:6">
      <c r="A172" t="n">
        <v>5738</v>
      </c>
      <c r="B172" s="16" t="n">
        <v>95</v>
      </c>
      <c r="C172" s="7" t="n">
        <v>5</v>
      </c>
      <c r="D172" s="7" t="n">
        <v>2</v>
      </c>
      <c r="E172" s="7" t="n">
        <v>3</v>
      </c>
      <c r="F172" s="7" t="n">
        <v>9999</v>
      </c>
    </row>
    <row r="173" spans="1:6">
      <c r="A173" t="s">
        <v>4</v>
      </c>
      <c r="B173" s="4" t="s">
        <v>5</v>
      </c>
      <c r="C173" s="4" t="s">
        <v>14</v>
      </c>
      <c r="D173" s="4" t="s">
        <v>10</v>
      </c>
      <c r="E173" s="4" t="s">
        <v>10</v>
      </c>
      <c r="F173" s="4" t="s">
        <v>10</v>
      </c>
    </row>
    <row r="174" spans="1:6">
      <c r="A174" t="n">
        <v>5746</v>
      </c>
      <c r="B174" s="16" t="n">
        <v>95</v>
      </c>
      <c r="C174" s="7" t="n">
        <v>5</v>
      </c>
      <c r="D174" s="7" t="n">
        <v>2</v>
      </c>
      <c r="E174" s="7" t="n">
        <v>4</v>
      </c>
      <c r="F174" s="7" t="n">
        <v>9999</v>
      </c>
    </row>
    <row r="175" spans="1:6">
      <c r="A175" t="s">
        <v>4</v>
      </c>
      <c r="B175" s="4" t="s">
        <v>5</v>
      </c>
      <c r="C175" s="4" t="s">
        <v>14</v>
      </c>
      <c r="D175" s="4" t="s">
        <v>10</v>
      </c>
      <c r="E175" s="4" t="s">
        <v>10</v>
      </c>
      <c r="F175" s="4" t="s">
        <v>10</v>
      </c>
    </row>
    <row r="176" spans="1:6">
      <c r="A176" t="n">
        <v>5754</v>
      </c>
      <c r="B176" s="16" t="n">
        <v>95</v>
      </c>
      <c r="C176" s="7" t="n">
        <v>5</v>
      </c>
      <c r="D176" s="7" t="n">
        <v>2</v>
      </c>
      <c r="E176" s="7" t="n">
        <v>5</v>
      </c>
      <c r="F176" s="7" t="n">
        <v>9999</v>
      </c>
    </row>
    <row r="177" spans="1:6">
      <c r="A177" t="s">
        <v>4</v>
      </c>
      <c r="B177" s="4" t="s">
        <v>5</v>
      </c>
      <c r="C177" s="4" t="s">
        <v>14</v>
      </c>
      <c r="D177" s="4" t="s">
        <v>10</v>
      </c>
      <c r="E177" s="4" t="s">
        <v>10</v>
      </c>
      <c r="F177" s="4" t="s">
        <v>10</v>
      </c>
    </row>
    <row r="178" spans="1:6">
      <c r="A178" t="n">
        <v>5762</v>
      </c>
      <c r="B178" s="16" t="n">
        <v>95</v>
      </c>
      <c r="C178" s="7" t="n">
        <v>5</v>
      </c>
      <c r="D178" s="7" t="n">
        <v>2</v>
      </c>
      <c r="E178" s="7" t="n">
        <v>6</v>
      </c>
      <c r="F178" s="7" t="n">
        <v>9999</v>
      </c>
    </row>
    <row r="179" spans="1:6">
      <c r="A179" t="s">
        <v>4</v>
      </c>
      <c r="B179" s="4" t="s">
        <v>5</v>
      </c>
      <c r="C179" s="4" t="s">
        <v>14</v>
      </c>
      <c r="D179" s="4" t="s">
        <v>10</v>
      </c>
      <c r="E179" s="4" t="s">
        <v>10</v>
      </c>
      <c r="F179" s="4" t="s">
        <v>10</v>
      </c>
    </row>
    <row r="180" spans="1:6">
      <c r="A180" t="n">
        <v>5770</v>
      </c>
      <c r="B180" s="16" t="n">
        <v>95</v>
      </c>
      <c r="C180" s="7" t="n">
        <v>5</v>
      </c>
      <c r="D180" s="7" t="n">
        <v>2</v>
      </c>
      <c r="E180" s="7" t="n">
        <v>7</v>
      </c>
      <c r="F180" s="7" t="n">
        <v>9999</v>
      </c>
    </row>
    <row r="181" spans="1:6">
      <c r="A181" t="s">
        <v>4</v>
      </c>
      <c r="B181" s="4" t="s">
        <v>5</v>
      </c>
      <c r="C181" s="4" t="s">
        <v>14</v>
      </c>
      <c r="D181" s="4" t="s">
        <v>10</v>
      </c>
      <c r="E181" s="4" t="s">
        <v>10</v>
      </c>
      <c r="F181" s="4" t="s">
        <v>10</v>
      </c>
    </row>
    <row r="182" spans="1:6">
      <c r="A182" t="n">
        <v>5778</v>
      </c>
      <c r="B182" s="16" t="n">
        <v>95</v>
      </c>
      <c r="C182" s="7" t="n">
        <v>5</v>
      </c>
      <c r="D182" s="7" t="n">
        <v>2</v>
      </c>
      <c r="E182" s="7" t="n">
        <v>8</v>
      </c>
      <c r="F182" s="7" t="n">
        <v>9999</v>
      </c>
    </row>
    <row r="183" spans="1:6">
      <c r="A183" t="s">
        <v>4</v>
      </c>
      <c r="B183" s="4" t="s">
        <v>5</v>
      </c>
      <c r="C183" s="4" t="s">
        <v>14</v>
      </c>
      <c r="D183" s="4" t="s">
        <v>10</v>
      </c>
      <c r="E183" s="4" t="s">
        <v>10</v>
      </c>
      <c r="F183" s="4" t="s">
        <v>10</v>
      </c>
    </row>
    <row r="184" spans="1:6">
      <c r="A184" t="n">
        <v>5786</v>
      </c>
      <c r="B184" s="16" t="n">
        <v>95</v>
      </c>
      <c r="C184" s="7" t="n">
        <v>5</v>
      </c>
      <c r="D184" s="7" t="n">
        <v>2</v>
      </c>
      <c r="E184" s="7" t="n">
        <v>9</v>
      </c>
      <c r="F184" s="7" t="n">
        <v>9999</v>
      </c>
    </row>
    <row r="185" spans="1:6">
      <c r="A185" t="s">
        <v>4</v>
      </c>
      <c r="B185" s="4" t="s">
        <v>5</v>
      </c>
      <c r="C185" s="4" t="s">
        <v>14</v>
      </c>
      <c r="D185" s="4" t="s">
        <v>10</v>
      </c>
      <c r="E185" s="4" t="s">
        <v>10</v>
      </c>
      <c r="F185" s="4" t="s">
        <v>10</v>
      </c>
    </row>
    <row r="186" spans="1:6">
      <c r="A186" t="n">
        <v>5794</v>
      </c>
      <c r="B186" s="16" t="n">
        <v>95</v>
      </c>
      <c r="C186" s="7" t="n">
        <v>5</v>
      </c>
      <c r="D186" s="7" t="n">
        <v>2</v>
      </c>
      <c r="E186" s="7" t="n">
        <v>23</v>
      </c>
      <c r="F186" s="7" t="n">
        <v>9999</v>
      </c>
    </row>
    <row r="187" spans="1:6">
      <c r="A187" t="s">
        <v>4</v>
      </c>
      <c r="B187" s="4" t="s">
        <v>5</v>
      </c>
      <c r="C187" s="4" t="s">
        <v>14</v>
      </c>
      <c r="D187" s="4" t="s">
        <v>10</v>
      </c>
      <c r="E187" s="4" t="s">
        <v>10</v>
      </c>
      <c r="F187" s="4" t="s">
        <v>10</v>
      </c>
    </row>
    <row r="188" spans="1:6">
      <c r="A188" t="n">
        <v>5802</v>
      </c>
      <c r="B188" s="16" t="n">
        <v>95</v>
      </c>
      <c r="C188" s="7" t="n">
        <v>5</v>
      </c>
      <c r="D188" s="7" t="n">
        <v>2</v>
      </c>
      <c r="E188" s="7" t="n">
        <v>11</v>
      </c>
      <c r="F188" s="7" t="n">
        <v>9999</v>
      </c>
    </row>
    <row r="189" spans="1:6">
      <c r="A189" t="s">
        <v>4</v>
      </c>
      <c r="B189" s="4" t="s">
        <v>5</v>
      </c>
      <c r="C189" s="4" t="s">
        <v>14</v>
      </c>
      <c r="D189" s="4" t="s">
        <v>10</v>
      </c>
      <c r="E189" s="4" t="s">
        <v>10</v>
      </c>
      <c r="F189" s="4" t="s">
        <v>10</v>
      </c>
    </row>
    <row r="190" spans="1:6">
      <c r="A190" t="n">
        <v>5810</v>
      </c>
      <c r="B190" s="16" t="n">
        <v>95</v>
      </c>
      <c r="C190" s="7" t="n">
        <v>5</v>
      </c>
      <c r="D190" s="7" t="n">
        <v>2</v>
      </c>
      <c r="E190" s="7" t="n">
        <v>12</v>
      </c>
      <c r="F190" s="7" t="n">
        <v>9999</v>
      </c>
    </row>
    <row r="191" spans="1:6">
      <c r="A191" t="s">
        <v>4</v>
      </c>
      <c r="B191" s="4" t="s">
        <v>5</v>
      </c>
      <c r="C191" s="4" t="s">
        <v>14</v>
      </c>
      <c r="D191" s="4" t="s">
        <v>10</v>
      </c>
      <c r="E191" s="4" t="s">
        <v>10</v>
      </c>
      <c r="F191" s="4" t="s">
        <v>10</v>
      </c>
    </row>
    <row r="192" spans="1:6">
      <c r="A192" t="n">
        <v>5818</v>
      </c>
      <c r="B192" s="16" t="n">
        <v>95</v>
      </c>
      <c r="C192" s="7" t="n">
        <v>5</v>
      </c>
      <c r="D192" s="7" t="n">
        <v>3</v>
      </c>
      <c r="E192" s="7" t="n">
        <v>4</v>
      </c>
      <c r="F192" s="7" t="n">
        <v>9999</v>
      </c>
    </row>
    <row r="193" spans="1:6">
      <c r="A193" t="s">
        <v>4</v>
      </c>
      <c r="B193" s="4" t="s">
        <v>5</v>
      </c>
      <c r="C193" s="4" t="s">
        <v>14</v>
      </c>
      <c r="D193" s="4" t="s">
        <v>10</v>
      </c>
      <c r="E193" s="4" t="s">
        <v>10</v>
      </c>
      <c r="F193" s="4" t="s">
        <v>10</v>
      </c>
    </row>
    <row r="194" spans="1:6">
      <c r="A194" t="n">
        <v>5826</v>
      </c>
      <c r="B194" s="16" t="n">
        <v>95</v>
      </c>
      <c r="C194" s="7" t="n">
        <v>5</v>
      </c>
      <c r="D194" s="7" t="n">
        <v>3</v>
      </c>
      <c r="E194" s="7" t="n">
        <v>5</v>
      </c>
      <c r="F194" s="7" t="n">
        <v>9999</v>
      </c>
    </row>
    <row r="195" spans="1:6">
      <c r="A195" t="s">
        <v>4</v>
      </c>
      <c r="B195" s="4" t="s">
        <v>5</v>
      </c>
      <c r="C195" s="4" t="s">
        <v>14</v>
      </c>
      <c r="D195" s="4" t="s">
        <v>10</v>
      </c>
      <c r="E195" s="4" t="s">
        <v>10</v>
      </c>
      <c r="F195" s="4" t="s">
        <v>10</v>
      </c>
    </row>
    <row r="196" spans="1:6">
      <c r="A196" t="n">
        <v>5834</v>
      </c>
      <c r="B196" s="16" t="n">
        <v>95</v>
      </c>
      <c r="C196" s="7" t="n">
        <v>5</v>
      </c>
      <c r="D196" s="7" t="n">
        <v>3</v>
      </c>
      <c r="E196" s="7" t="n">
        <v>6</v>
      </c>
      <c r="F196" s="7" t="n">
        <v>9999</v>
      </c>
    </row>
    <row r="197" spans="1:6">
      <c r="A197" t="s">
        <v>4</v>
      </c>
      <c r="B197" s="4" t="s">
        <v>5</v>
      </c>
      <c r="C197" s="4" t="s">
        <v>14</v>
      </c>
      <c r="D197" s="4" t="s">
        <v>10</v>
      </c>
      <c r="E197" s="4" t="s">
        <v>10</v>
      </c>
      <c r="F197" s="4" t="s">
        <v>10</v>
      </c>
    </row>
    <row r="198" spans="1:6">
      <c r="A198" t="n">
        <v>5842</v>
      </c>
      <c r="B198" s="16" t="n">
        <v>95</v>
      </c>
      <c r="C198" s="7" t="n">
        <v>5</v>
      </c>
      <c r="D198" s="7" t="n">
        <v>3</v>
      </c>
      <c r="E198" s="7" t="n">
        <v>7</v>
      </c>
      <c r="F198" s="7" t="n">
        <v>9999</v>
      </c>
    </row>
    <row r="199" spans="1:6">
      <c r="A199" t="s">
        <v>4</v>
      </c>
      <c r="B199" s="4" t="s">
        <v>5</v>
      </c>
      <c r="C199" s="4" t="s">
        <v>14</v>
      </c>
      <c r="D199" s="4" t="s">
        <v>10</v>
      </c>
      <c r="E199" s="4" t="s">
        <v>10</v>
      </c>
      <c r="F199" s="4" t="s">
        <v>10</v>
      </c>
    </row>
    <row r="200" spans="1:6">
      <c r="A200" t="n">
        <v>5850</v>
      </c>
      <c r="B200" s="16" t="n">
        <v>95</v>
      </c>
      <c r="C200" s="7" t="n">
        <v>5</v>
      </c>
      <c r="D200" s="7" t="n">
        <v>3</v>
      </c>
      <c r="E200" s="7" t="n">
        <v>8</v>
      </c>
      <c r="F200" s="7" t="n">
        <v>9999</v>
      </c>
    </row>
    <row r="201" spans="1:6">
      <c r="A201" t="s">
        <v>4</v>
      </c>
      <c r="B201" s="4" t="s">
        <v>5</v>
      </c>
      <c r="C201" s="4" t="s">
        <v>14</v>
      </c>
      <c r="D201" s="4" t="s">
        <v>10</v>
      </c>
      <c r="E201" s="4" t="s">
        <v>10</v>
      </c>
      <c r="F201" s="4" t="s">
        <v>10</v>
      </c>
    </row>
    <row r="202" spans="1:6">
      <c r="A202" t="n">
        <v>5858</v>
      </c>
      <c r="B202" s="16" t="n">
        <v>95</v>
      </c>
      <c r="C202" s="7" t="n">
        <v>5</v>
      </c>
      <c r="D202" s="7" t="n">
        <v>3</v>
      </c>
      <c r="E202" s="7" t="n">
        <v>9</v>
      </c>
      <c r="F202" s="7" t="n">
        <v>9999</v>
      </c>
    </row>
    <row r="203" spans="1:6">
      <c r="A203" t="s">
        <v>4</v>
      </c>
      <c r="B203" s="4" t="s">
        <v>5</v>
      </c>
      <c r="C203" s="4" t="s">
        <v>14</v>
      </c>
      <c r="D203" s="4" t="s">
        <v>10</v>
      </c>
      <c r="E203" s="4" t="s">
        <v>10</v>
      </c>
      <c r="F203" s="4" t="s">
        <v>10</v>
      </c>
    </row>
    <row r="204" spans="1:6">
      <c r="A204" t="n">
        <v>5866</v>
      </c>
      <c r="B204" s="16" t="n">
        <v>95</v>
      </c>
      <c r="C204" s="7" t="n">
        <v>5</v>
      </c>
      <c r="D204" s="7" t="n">
        <v>3</v>
      </c>
      <c r="E204" s="7" t="n">
        <v>23</v>
      </c>
      <c r="F204" s="7" t="n">
        <v>9999</v>
      </c>
    </row>
    <row r="205" spans="1:6">
      <c r="A205" t="s">
        <v>4</v>
      </c>
      <c r="B205" s="4" t="s">
        <v>5</v>
      </c>
      <c r="C205" s="4" t="s">
        <v>14</v>
      </c>
      <c r="D205" s="4" t="s">
        <v>10</v>
      </c>
      <c r="E205" s="4" t="s">
        <v>10</v>
      </c>
      <c r="F205" s="4" t="s">
        <v>10</v>
      </c>
    </row>
    <row r="206" spans="1:6">
      <c r="A206" t="n">
        <v>5874</v>
      </c>
      <c r="B206" s="16" t="n">
        <v>95</v>
      </c>
      <c r="C206" s="7" t="n">
        <v>5</v>
      </c>
      <c r="D206" s="7" t="n">
        <v>3</v>
      </c>
      <c r="E206" s="7" t="n">
        <v>11</v>
      </c>
      <c r="F206" s="7" t="n">
        <v>9999</v>
      </c>
    </row>
    <row r="207" spans="1:6">
      <c r="A207" t="s">
        <v>4</v>
      </c>
      <c r="B207" s="4" t="s">
        <v>5</v>
      </c>
      <c r="C207" s="4" t="s">
        <v>14</v>
      </c>
      <c r="D207" s="4" t="s">
        <v>10</v>
      </c>
      <c r="E207" s="4" t="s">
        <v>10</v>
      </c>
      <c r="F207" s="4" t="s">
        <v>10</v>
      </c>
    </row>
    <row r="208" spans="1:6">
      <c r="A208" t="n">
        <v>5882</v>
      </c>
      <c r="B208" s="16" t="n">
        <v>95</v>
      </c>
      <c r="C208" s="7" t="n">
        <v>5</v>
      </c>
      <c r="D208" s="7" t="n">
        <v>3</v>
      </c>
      <c r="E208" s="7" t="n">
        <v>12</v>
      </c>
      <c r="F208" s="7" t="n">
        <v>9999</v>
      </c>
    </row>
    <row r="209" spans="1:6">
      <c r="A209" t="s">
        <v>4</v>
      </c>
      <c r="B209" s="4" t="s">
        <v>5</v>
      </c>
      <c r="C209" s="4" t="s">
        <v>14</v>
      </c>
      <c r="D209" s="4" t="s">
        <v>10</v>
      </c>
      <c r="E209" s="4" t="s">
        <v>10</v>
      </c>
      <c r="F209" s="4" t="s">
        <v>10</v>
      </c>
    </row>
    <row r="210" spans="1:6">
      <c r="A210" t="n">
        <v>5890</v>
      </c>
      <c r="B210" s="16" t="n">
        <v>95</v>
      </c>
      <c r="C210" s="7" t="n">
        <v>5</v>
      </c>
      <c r="D210" s="7" t="n">
        <v>4</v>
      </c>
      <c r="E210" s="7" t="n">
        <v>5</v>
      </c>
      <c r="F210" s="7" t="n">
        <v>9999</v>
      </c>
    </row>
    <row r="211" spans="1:6">
      <c r="A211" t="s">
        <v>4</v>
      </c>
      <c r="B211" s="4" t="s">
        <v>5</v>
      </c>
      <c r="C211" s="4" t="s">
        <v>14</v>
      </c>
      <c r="D211" s="4" t="s">
        <v>10</v>
      </c>
      <c r="E211" s="4" t="s">
        <v>10</v>
      </c>
      <c r="F211" s="4" t="s">
        <v>10</v>
      </c>
    </row>
    <row r="212" spans="1:6">
      <c r="A212" t="n">
        <v>5898</v>
      </c>
      <c r="B212" s="16" t="n">
        <v>95</v>
      </c>
      <c r="C212" s="7" t="n">
        <v>5</v>
      </c>
      <c r="D212" s="7" t="n">
        <v>4</v>
      </c>
      <c r="E212" s="7" t="n">
        <v>6</v>
      </c>
      <c r="F212" s="7" t="n">
        <v>9999</v>
      </c>
    </row>
    <row r="213" spans="1:6">
      <c r="A213" t="s">
        <v>4</v>
      </c>
      <c r="B213" s="4" t="s">
        <v>5</v>
      </c>
      <c r="C213" s="4" t="s">
        <v>14</v>
      </c>
      <c r="D213" s="4" t="s">
        <v>10</v>
      </c>
      <c r="E213" s="4" t="s">
        <v>10</v>
      </c>
      <c r="F213" s="4" t="s">
        <v>10</v>
      </c>
    </row>
    <row r="214" spans="1:6">
      <c r="A214" t="n">
        <v>5906</v>
      </c>
      <c r="B214" s="16" t="n">
        <v>95</v>
      </c>
      <c r="C214" s="7" t="n">
        <v>5</v>
      </c>
      <c r="D214" s="7" t="n">
        <v>4</v>
      </c>
      <c r="E214" s="7" t="n">
        <v>7</v>
      </c>
      <c r="F214" s="7" t="n">
        <v>9999</v>
      </c>
    </row>
    <row r="215" spans="1:6">
      <c r="A215" t="s">
        <v>4</v>
      </c>
      <c r="B215" s="4" t="s">
        <v>5</v>
      </c>
      <c r="C215" s="4" t="s">
        <v>14</v>
      </c>
      <c r="D215" s="4" t="s">
        <v>10</v>
      </c>
      <c r="E215" s="4" t="s">
        <v>10</v>
      </c>
      <c r="F215" s="4" t="s">
        <v>10</v>
      </c>
    </row>
    <row r="216" spans="1:6">
      <c r="A216" t="n">
        <v>5914</v>
      </c>
      <c r="B216" s="16" t="n">
        <v>95</v>
      </c>
      <c r="C216" s="7" t="n">
        <v>5</v>
      </c>
      <c r="D216" s="7" t="n">
        <v>4</v>
      </c>
      <c r="E216" s="7" t="n">
        <v>8</v>
      </c>
      <c r="F216" s="7" t="n">
        <v>9999</v>
      </c>
    </row>
    <row r="217" spans="1:6">
      <c r="A217" t="s">
        <v>4</v>
      </c>
      <c r="B217" s="4" t="s">
        <v>5</v>
      </c>
      <c r="C217" s="4" t="s">
        <v>14</v>
      </c>
      <c r="D217" s="4" t="s">
        <v>10</v>
      </c>
      <c r="E217" s="4" t="s">
        <v>10</v>
      </c>
      <c r="F217" s="4" t="s">
        <v>10</v>
      </c>
    </row>
    <row r="218" spans="1:6">
      <c r="A218" t="n">
        <v>5922</v>
      </c>
      <c r="B218" s="16" t="n">
        <v>95</v>
      </c>
      <c r="C218" s="7" t="n">
        <v>5</v>
      </c>
      <c r="D218" s="7" t="n">
        <v>4</v>
      </c>
      <c r="E218" s="7" t="n">
        <v>9</v>
      </c>
      <c r="F218" s="7" t="n">
        <v>9999</v>
      </c>
    </row>
    <row r="219" spans="1:6">
      <c r="A219" t="s">
        <v>4</v>
      </c>
      <c r="B219" s="4" t="s">
        <v>5</v>
      </c>
      <c r="C219" s="4" t="s">
        <v>14</v>
      </c>
      <c r="D219" s="4" t="s">
        <v>10</v>
      </c>
      <c r="E219" s="4" t="s">
        <v>10</v>
      </c>
      <c r="F219" s="4" t="s">
        <v>10</v>
      </c>
    </row>
    <row r="220" spans="1:6">
      <c r="A220" t="n">
        <v>5930</v>
      </c>
      <c r="B220" s="16" t="n">
        <v>95</v>
      </c>
      <c r="C220" s="7" t="n">
        <v>5</v>
      </c>
      <c r="D220" s="7" t="n">
        <v>4</v>
      </c>
      <c r="E220" s="7" t="n">
        <v>23</v>
      </c>
      <c r="F220" s="7" t="n">
        <v>9999</v>
      </c>
    </row>
    <row r="221" spans="1:6">
      <c r="A221" t="s">
        <v>4</v>
      </c>
      <c r="B221" s="4" t="s">
        <v>5</v>
      </c>
      <c r="C221" s="4" t="s">
        <v>14</v>
      </c>
      <c r="D221" s="4" t="s">
        <v>10</v>
      </c>
      <c r="E221" s="4" t="s">
        <v>10</v>
      </c>
      <c r="F221" s="4" t="s">
        <v>10</v>
      </c>
    </row>
    <row r="222" spans="1:6">
      <c r="A222" t="n">
        <v>5938</v>
      </c>
      <c r="B222" s="16" t="n">
        <v>95</v>
      </c>
      <c r="C222" s="7" t="n">
        <v>5</v>
      </c>
      <c r="D222" s="7" t="n">
        <v>4</v>
      </c>
      <c r="E222" s="7" t="n">
        <v>11</v>
      </c>
      <c r="F222" s="7" t="n">
        <v>9999</v>
      </c>
    </row>
    <row r="223" spans="1:6">
      <c r="A223" t="s">
        <v>4</v>
      </c>
      <c r="B223" s="4" t="s">
        <v>5</v>
      </c>
      <c r="C223" s="4" t="s">
        <v>14</v>
      </c>
      <c r="D223" s="4" t="s">
        <v>10</v>
      </c>
      <c r="E223" s="4" t="s">
        <v>10</v>
      </c>
      <c r="F223" s="4" t="s">
        <v>10</v>
      </c>
    </row>
    <row r="224" spans="1:6">
      <c r="A224" t="n">
        <v>5946</v>
      </c>
      <c r="B224" s="16" t="n">
        <v>95</v>
      </c>
      <c r="C224" s="7" t="n">
        <v>5</v>
      </c>
      <c r="D224" s="7" t="n">
        <v>4</v>
      </c>
      <c r="E224" s="7" t="n">
        <v>12</v>
      </c>
      <c r="F224" s="7" t="n">
        <v>9999</v>
      </c>
    </row>
    <row r="225" spans="1:6">
      <c r="A225" t="s">
        <v>4</v>
      </c>
      <c r="B225" s="4" t="s">
        <v>5</v>
      </c>
      <c r="C225" s="4" t="s">
        <v>14</v>
      </c>
      <c r="D225" s="4" t="s">
        <v>10</v>
      </c>
      <c r="E225" s="4" t="s">
        <v>10</v>
      </c>
      <c r="F225" s="4" t="s">
        <v>10</v>
      </c>
    </row>
    <row r="226" spans="1:6">
      <c r="A226" t="n">
        <v>5954</v>
      </c>
      <c r="B226" s="16" t="n">
        <v>95</v>
      </c>
      <c r="C226" s="7" t="n">
        <v>5</v>
      </c>
      <c r="D226" s="7" t="n">
        <v>5</v>
      </c>
      <c r="E226" s="7" t="n">
        <v>6</v>
      </c>
      <c r="F226" s="7" t="n">
        <v>9999</v>
      </c>
    </row>
    <row r="227" spans="1:6">
      <c r="A227" t="s">
        <v>4</v>
      </c>
      <c r="B227" s="4" t="s">
        <v>5</v>
      </c>
      <c r="C227" s="4" t="s">
        <v>14</v>
      </c>
      <c r="D227" s="4" t="s">
        <v>10</v>
      </c>
      <c r="E227" s="4" t="s">
        <v>10</v>
      </c>
      <c r="F227" s="4" t="s">
        <v>10</v>
      </c>
    </row>
    <row r="228" spans="1:6">
      <c r="A228" t="n">
        <v>5962</v>
      </c>
      <c r="B228" s="16" t="n">
        <v>95</v>
      </c>
      <c r="C228" s="7" t="n">
        <v>5</v>
      </c>
      <c r="D228" s="7" t="n">
        <v>5</v>
      </c>
      <c r="E228" s="7" t="n">
        <v>7</v>
      </c>
      <c r="F228" s="7" t="n">
        <v>9999</v>
      </c>
    </row>
    <row r="229" spans="1:6">
      <c r="A229" t="s">
        <v>4</v>
      </c>
      <c r="B229" s="4" t="s">
        <v>5</v>
      </c>
      <c r="C229" s="4" t="s">
        <v>14</v>
      </c>
      <c r="D229" s="4" t="s">
        <v>10</v>
      </c>
      <c r="E229" s="4" t="s">
        <v>10</v>
      </c>
      <c r="F229" s="4" t="s">
        <v>10</v>
      </c>
    </row>
    <row r="230" spans="1:6">
      <c r="A230" t="n">
        <v>5970</v>
      </c>
      <c r="B230" s="16" t="n">
        <v>95</v>
      </c>
      <c r="C230" s="7" t="n">
        <v>5</v>
      </c>
      <c r="D230" s="7" t="n">
        <v>5</v>
      </c>
      <c r="E230" s="7" t="n">
        <v>8</v>
      </c>
      <c r="F230" s="7" t="n">
        <v>9999</v>
      </c>
    </row>
    <row r="231" spans="1:6">
      <c r="A231" t="s">
        <v>4</v>
      </c>
      <c r="B231" s="4" t="s">
        <v>5</v>
      </c>
      <c r="C231" s="4" t="s">
        <v>14</v>
      </c>
      <c r="D231" s="4" t="s">
        <v>10</v>
      </c>
      <c r="E231" s="4" t="s">
        <v>10</v>
      </c>
      <c r="F231" s="4" t="s">
        <v>10</v>
      </c>
    </row>
    <row r="232" spans="1:6">
      <c r="A232" t="n">
        <v>5978</v>
      </c>
      <c r="B232" s="16" t="n">
        <v>95</v>
      </c>
      <c r="C232" s="7" t="n">
        <v>5</v>
      </c>
      <c r="D232" s="7" t="n">
        <v>5</v>
      </c>
      <c r="E232" s="7" t="n">
        <v>9</v>
      </c>
      <c r="F232" s="7" t="n">
        <v>9999</v>
      </c>
    </row>
    <row r="233" spans="1:6">
      <c r="A233" t="s">
        <v>4</v>
      </c>
      <c r="B233" s="4" t="s">
        <v>5</v>
      </c>
      <c r="C233" s="4" t="s">
        <v>14</v>
      </c>
      <c r="D233" s="4" t="s">
        <v>10</v>
      </c>
      <c r="E233" s="4" t="s">
        <v>10</v>
      </c>
      <c r="F233" s="4" t="s">
        <v>10</v>
      </c>
    </row>
    <row r="234" spans="1:6">
      <c r="A234" t="n">
        <v>5986</v>
      </c>
      <c r="B234" s="16" t="n">
        <v>95</v>
      </c>
      <c r="C234" s="7" t="n">
        <v>5</v>
      </c>
      <c r="D234" s="7" t="n">
        <v>5</v>
      </c>
      <c r="E234" s="7" t="n">
        <v>23</v>
      </c>
      <c r="F234" s="7" t="n">
        <v>9999</v>
      </c>
    </row>
    <row r="235" spans="1:6">
      <c r="A235" t="s">
        <v>4</v>
      </c>
      <c r="B235" s="4" t="s">
        <v>5</v>
      </c>
      <c r="C235" s="4" t="s">
        <v>14</v>
      </c>
      <c r="D235" s="4" t="s">
        <v>10</v>
      </c>
      <c r="E235" s="4" t="s">
        <v>10</v>
      </c>
      <c r="F235" s="4" t="s">
        <v>10</v>
      </c>
    </row>
    <row r="236" spans="1:6">
      <c r="A236" t="n">
        <v>5994</v>
      </c>
      <c r="B236" s="16" t="n">
        <v>95</v>
      </c>
      <c r="C236" s="7" t="n">
        <v>5</v>
      </c>
      <c r="D236" s="7" t="n">
        <v>5</v>
      </c>
      <c r="E236" s="7" t="n">
        <v>11</v>
      </c>
      <c r="F236" s="7" t="n">
        <v>9999</v>
      </c>
    </row>
    <row r="237" spans="1:6">
      <c r="A237" t="s">
        <v>4</v>
      </c>
      <c r="B237" s="4" t="s">
        <v>5</v>
      </c>
      <c r="C237" s="4" t="s">
        <v>14</v>
      </c>
      <c r="D237" s="4" t="s">
        <v>10</v>
      </c>
      <c r="E237" s="4" t="s">
        <v>10</v>
      </c>
      <c r="F237" s="4" t="s">
        <v>10</v>
      </c>
    </row>
    <row r="238" spans="1:6">
      <c r="A238" t="n">
        <v>6002</v>
      </c>
      <c r="B238" s="16" t="n">
        <v>95</v>
      </c>
      <c r="C238" s="7" t="n">
        <v>5</v>
      </c>
      <c r="D238" s="7" t="n">
        <v>5</v>
      </c>
      <c r="E238" s="7" t="n">
        <v>12</v>
      </c>
      <c r="F238" s="7" t="n">
        <v>9999</v>
      </c>
    </row>
    <row r="239" spans="1:6">
      <c r="A239" t="s">
        <v>4</v>
      </c>
      <c r="B239" s="4" t="s">
        <v>5</v>
      </c>
      <c r="C239" s="4" t="s">
        <v>14</v>
      </c>
      <c r="D239" s="4" t="s">
        <v>10</v>
      </c>
      <c r="E239" s="4" t="s">
        <v>10</v>
      </c>
      <c r="F239" s="4" t="s">
        <v>10</v>
      </c>
    </row>
    <row r="240" spans="1:6">
      <c r="A240" t="n">
        <v>6010</v>
      </c>
      <c r="B240" s="16" t="n">
        <v>95</v>
      </c>
      <c r="C240" s="7" t="n">
        <v>5</v>
      </c>
      <c r="D240" s="7" t="n">
        <v>6</v>
      </c>
      <c r="E240" s="7" t="n">
        <v>7</v>
      </c>
      <c r="F240" s="7" t="n">
        <v>9999</v>
      </c>
    </row>
    <row r="241" spans="1:6">
      <c r="A241" t="s">
        <v>4</v>
      </c>
      <c r="B241" s="4" t="s">
        <v>5</v>
      </c>
      <c r="C241" s="4" t="s">
        <v>14</v>
      </c>
      <c r="D241" s="4" t="s">
        <v>10</v>
      </c>
      <c r="E241" s="4" t="s">
        <v>10</v>
      </c>
      <c r="F241" s="4" t="s">
        <v>10</v>
      </c>
    </row>
    <row r="242" spans="1:6">
      <c r="A242" t="n">
        <v>6018</v>
      </c>
      <c r="B242" s="16" t="n">
        <v>95</v>
      </c>
      <c r="C242" s="7" t="n">
        <v>5</v>
      </c>
      <c r="D242" s="7" t="n">
        <v>6</v>
      </c>
      <c r="E242" s="7" t="n">
        <v>8</v>
      </c>
      <c r="F242" s="7" t="n">
        <v>9999</v>
      </c>
    </row>
    <row r="243" spans="1:6">
      <c r="A243" t="s">
        <v>4</v>
      </c>
      <c r="B243" s="4" t="s">
        <v>5</v>
      </c>
      <c r="C243" s="4" t="s">
        <v>14</v>
      </c>
      <c r="D243" s="4" t="s">
        <v>10</v>
      </c>
      <c r="E243" s="4" t="s">
        <v>10</v>
      </c>
      <c r="F243" s="4" t="s">
        <v>10</v>
      </c>
    </row>
    <row r="244" spans="1:6">
      <c r="A244" t="n">
        <v>6026</v>
      </c>
      <c r="B244" s="16" t="n">
        <v>95</v>
      </c>
      <c r="C244" s="7" t="n">
        <v>5</v>
      </c>
      <c r="D244" s="7" t="n">
        <v>6</v>
      </c>
      <c r="E244" s="7" t="n">
        <v>9</v>
      </c>
      <c r="F244" s="7" t="n">
        <v>9999</v>
      </c>
    </row>
    <row r="245" spans="1:6">
      <c r="A245" t="s">
        <v>4</v>
      </c>
      <c r="B245" s="4" t="s">
        <v>5</v>
      </c>
      <c r="C245" s="4" t="s">
        <v>14</v>
      </c>
      <c r="D245" s="4" t="s">
        <v>10</v>
      </c>
      <c r="E245" s="4" t="s">
        <v>10</v>
      </c>
      <c r="F245" s="4" t="s">
        <v>10</v>
      </c>
    </row>
    <row r="246" spans="1:6">
      <c r="A246" t="n">
        <v>6034</v>
      </c>
      <c r="B246" s="16" t="n">
        <v>95</v>
      </c>
      <c r="C246" s="7" t="n">
        <v>5</v>
      </c>
      <c r="D246" s="7" t="n">
        <v>6</v>
      </c>
      <c r="E246" s="7" t="n">
        <v>23</v>
      </c>
      <c r="F246" s="7" t="n">
        <v>9999</v>
      </c>
    </row>
    <row r="247" spans="1:6">
      <c r="A247" t="s">
        <v>4</v>
      </c>
      <c r="B247" s="4" t="s">
        <v>5</v>
      </c>
      <c r="C247" s="4" t="s">
        <v>14</v>
      </c>
      <c r="D247" s="4" t="s">
        <v>10</v>
      </c>
      <c r="E247" s="4" t="s">
        <v>10</v>
      </c>
      <c r="F247" s="4" t="s">
        <v>10</v>
      </c>
    </row>
    <row r="248" spans="1:6">
      <c r="A248" t="n">
        <v>6042</v>
      </c>
      <c r="B248" s="16" t="n">
        <v>95</v>
      </c>
      <c r="C248" s="7" t="n">
        <v>5</v>
      </c>
      <c r="D248" s="7" t="n">
        <v>6</v>
      </c>
      <c r="E248" s="7" t="n">
        <v>11</v>
      </c>
      <c r="F248" s="7" t="n">
        <v>9999</v>
      </c>
    </row>
    <row r="249" spans="1:6">
      <c r="A249" t="s">
        <v>4</v>
      </c>
      <c r="B249" s="4" t="s">
        <v>5</v>
      </c>
      <c r="C249" s="4" t="s">
        <v>14</v>
      </c>
      <c r="D249" s="4" t="s">
        <v>10</v>
      </c>
      <c r="E249" s="4" t="s">
        <v>10</v>
      </c>
      <c r="F249" s="4" t="s">
        <v>10</v>
      </c>
    </row>
    <row r="250" spans="1:6">
      <c r="A250" t="n">
        <v>6050</v>
      </c>
      <c r="B250" s="16" t="n">
        <v>95</v>
      </c>
      <c r="C250" s="7" t="n">
        <v>5</v>
      </c>
      <c r="D250" s="7" t="n">
        <v>6</v>
      </c>
      <c r="E250" s="7" t="n">
        <v>12</v>
      </c>
      <c r="F250" s="7" t="n">
        <v>9999</v>
      </c>
    </row>
    <row r="251" spans="1:6">
      <c r="A251" t="s">
        <v>4</v>
      </c>
      <c r="B251" s="4" t="s">
        <v>5</v>
      </c>
      <c r="C251" s="4" t="s">
        <v>14</v>
      </c>
      <c r="D251" s="4" t="s">
        <v>10</v>
      </c>
      <c r="E251" s="4" t="s">
        <v>10</v>
      </c>
      <c r="F251" s="4" t="s">
        <v>10</v>
      </c>
    </row>
    <row r="252" spans="1:6">
      <c r="A252" t="n">
        <v>6058</v>
      </c>
      <c r="B252" s="16" t="n">
        <v>95</v>
      </c>
      <c r="C252" s="7" t="n">
        <v>5</v>
      </c>
      <c r="D252" s="7" t="n">
        <v>7</v>
      </c>
      <c r="E252" s="7" t="n">
        <v>8</v>
      </c>
      <c r="F252" s="7" t="n">
        <v>9999</v>
      </c>
    </row>
    <row r="253" spans="1:6">
      <c r="A253" t="s">
        <v>4</v>
      </c>
      <c r="B253" s="4" t="s">
        <v>5</v>
      </c>
      <c r="C253" s="4" t="s">
        <v>14</v>
      </c>
      <c r="D253" s="4" t="s">
        <v>10</v>
      </c>
      <c r="E253" s="4" t="s">
        <v>10</v>
      </c>
      <c r="F253" s="4" t="s">
        <v>10</v>
      </c>
    </row>
    <row r="254" spans="1:6">
      <c r="A254" t="n">
        <v>6066</v>
      </c>
      <c r="B254" s="16" t="n">
        <v>95</v>
      </c>
      <c r="C254" s="7" t="n">
        <v>5</v>
      </c>
      <c r="D254" s="7" t="n">
        <v>7</v>
      </c>
      <c r="E254" s="7" t="n">
        <v>9</v>
      </c>
      <c r="F254" s="7" t="n">
        <v>9999</v>
      </c>
    </row>
    <row r="255" spans="1:6">
      <c r="A255" t="s">
        <v>4</v>
      </c>
      <c r="B255" s="4" t="s">
        <v>5</v>
      </c>
      <c r="C255" s="4" t="s">
        <v>14</v>
      </c>
      <c r="D255" s="4" t="s">
        <v>10</v>
      </c>
      <c r="E255" s="4" t="s">
        <v>10</v>
      </c>
      <c r="F255" s="4" t="s">
        <v>10</v>
      </c>
    </row>
    <row r="256" spans="1:6">
      <c r="A256" t="n">
        <v>6074</v>
      </c>
      <c r="B256" s="16" t="n">
        <v>95</v>
      </c>
      <c r="C256" s="7" t="n">
        <v>5</v>
      </c>
      <c r="D256" s="7" t="n">
        <v>7</v>
      </c>
      <c r="E256" s="7" t="n">
        <v>23</v>
      </c>
      <c r="F256" s="7" t="n">
        <v>9999</v>
      </c>
    </row>
    <row r="257" spans="1:6">
      <c r="A257" t="s">
        <v>4</v>
      </c>
      <c r="B257" s="4" t="s">
        <v>5</v>
      </c>
      <c r="C257" s="4" t="s">
        <v>14</v>
      </c>
      <c r="D257" s="4" t="s">
        <v>10</v>
      </c>
      <c r="E257" s="4" t="s">
        <v>10</v>
      </c>
      <c r="F257" s="4" t="s">
        <v>10</v>
      </c>
    </row>
    <row r="258" spans="1:6">
      <c r="A258" t="n">
        <v>6082</v>
      </c>
      <c r="B258" s="16" t="n">
        <v>95</v>
      </c>
      <c r="C258" s="7" t="n">
        <v>5</v>
      </c>
      <c r="D258" s="7" t="n">
        <v>7</v>
      </c>
      <c r="E258" s="7" t="n">
        <v>11</v>
      </c>
      <c r="F258" s="7" t="n">
        <v>9999</v>
      </c>
    </row>
    <row r="259" spans="1:6">
      <c r="A259" t="s">
        <v>4</v>
      </c>
      <c r="B259" s="4" t="s">
        <v>5</v>
      </c>
      <c r="C259" s="4" t="s">
        <v>14</v>
      </c>
      <c r="D259" s="4" t="s">
        <v>10</v>
      </c>
      <c r="E259" s="4" t="s">
        <v>10</v>
      </c>
      <c r="F259" s="4" t="s">
        <v>10</v>
      </c>
    </row>
    <row r="260" spans="1:6">
      <c r="A260" t="n">
        <v>6090</v>
      </c>
      <c r="B260" s="16" t="n">
        <v>95</v>
      </c>
      <c r="C260" s="7" t="n">
        <v>5</v>
      </c>
      <c r="D260" s="7" t="n">
        <v>7</v>
      </c>
      <c r="E260" s="7" t="n">
        <v>12</v>
      </c>
      <c r="F260" s="7" t="n">
        <v>9999</v>
      </c>
    </row>
    <row r="261" spans="1:6">
      <c r="A261" t="s">
        <v>4</v>
      </c>
      <c r="B261" s="4" t="s">
        <v>5</v>
      </c>
      <c r="C261" s="4" t="s">
        <v>14</v>
      </c>
      <c r="D261" s="4" t="s">
        <v>10</v>
      </c>
      <c r="E261" s="4" t="s">
        <v>10</v>
      </c>
      <c r="F261" s="4" t="s">
        <v>10</v>
      </c>
    </row>
    <row r="262" spans="1:6">
      <c r="A262" t="n">
        <v>6098</v>
      </c>
      <c r="B262" s="16" t="n">
        <v>95</v>
      </c>
      <c r="C262" s="7" t="n">
        <v>5</v>
      </c>
      <c r="D262" s="7" t="n">
        <v>8</v>
      </c>
      <c r="E262" s="7" t="n">
        <v>9</v>
      </c>
      <c r="F262" s="7" t="n">
        <v>9999</v>
      </c>
    </row>
    <row r="263" spans="1:6">
      <c r="A263" t="s">
        <v>4</v>
      </c>
      <c r="B263" s="4" t="s">
        <v>5</v>
      </c>
      <c r="C263" s="4" t="s">
        <v>14</v>
      </c>
      <c r="D263" s="4" t="s">
        <v>10</v>
      </c>
      <c r="E263" s="4" t="s">
        <v>10</v>
      </c>
      <c r="F263" s="4" t="s">
        <v>10</v>
      </c>
    </row>
    <row r="264" spans="1:6">
      <c r="A264" t="n">
        <v>6106</v>
      </c>
      <c r="B264" s="16" t="n">
        <v>95</v>
      </c>
      <c r="C264" s="7" t="n">
        <v>5</v>
      </c>
      <c r="D264" s="7" t="n">
        <v>8</v>
      </c>
      <c r="E264" s="7" t="n">
        <v>23</v>
      </c>
      <c r="F264" s="7" t="n">
        <v>9999</v>
      </c>
    </row>
    <row r="265" spans="1:6">
      <c r="A265" t="s">
        <v>4</v>
      </c>
      <c r="B265" s="4" t="s">
        <v>5</v>
      </c>
      <c r="C265" s="4" t="s">
        <v>14</v>
      </c>
      <c r="D265" s="4" t="s">
        <v>10</v>
      </c>
      <c r="E265" s="4" t="s">
        <v>10</v>
      </c>
      <c r="F265" s="4" t="s">
        <v>10</v>
      </c>
    </row>
    <row r="266" spans="1:6">
      <c r="A266" t="n">
        <v>6114</v>
      </c>
      <c r="B266" s="16" t="n">
        <v>95</v>
      </c>
      <c r="C266" s="7" t="n">
        <v>5</v>
      </c>
      <c r="D266" s="7" t="n">
        <v>8</v>
      </c>
      <c r="E266" s="7" t="n">
        <v>11</v>
      </c>
      <c r="F266" s="7" t="n">
        <v>9999</v>
      </c>
    </row>
    <row r="267" spans="1:6">
      <c r="A267" t="s">
        <v>4</v>
      </c>
      <c r="B267" s="4" t="s">
        <v>5</v>
      </c>
      <c r="C267" s="4" t="s">
        <v>14</v>
      </c>
      <c r="D267" s="4" t="s">
        <v>10</v>
      </c>
      <c r="E267" s="4" t="s">
        <v>10</v>
      </c>
      <c r="F267" s="4" t="s">
        <v>10</v>
      </c>
    </row>
    <row r="268" spans="1:6">
      <c r="A268" t="n">
        <v>6122</v>
      </c>
      <c r="B268" s="16" t="n">
        <v>95</v>
      </c>
      <c r="C268" s="7" t="n">
        <v>5</v>
      </c>
      <c r="D268" s="7" t="n">
        <v>8</v>
      </c>
      <c r="E268" s="7" t="n">
        <v>12</v>
      </c>
      <c r="F268" s="7" t="n">
        <v>9999</v>
      </c>
    </row>
    <row r="269" spans="1:6">
      <c r="A269" t="s">
        <v>4</v>
      </c>
      <c r="B269" s="4" t="s">
        <v>5</v>
      </c>
      <c r="C269" s="4" t="s">
        <v>14</v>
      </c>
      <c r="D269" s="4" t="s">
        <v>10</v>
      </c>
      <c r="E269" s="4" t="s">
        <v>10</v>
      </c>
      <c r="F269" s="4" t="s">
        <v>10</v>
      </c>
    </row>
    <row r="270" spans="1:6">
      <c r="A270" t="n">
        <v>6130</v>
      </c>
      <c r="B270" s="16" t="n">
        <v>95</v>
      </c>
      <c r="C270" s="7" t="n">
        <v>5</v>
      </c>
      <c r="D270" s="7" t="n">
        <v>9</v>
      </c>
      <c r="E270" s="7" t="n">
        <v>23</v>
      </c>
      <c r="F270" s="7" t="n">
        <v>9999</v>
      </c>
    </row>
    <row r="271" spans="1:6">
      <c r="A271" t="s">
        <v>4</v>
      </c>
      <c r="B271" s="4" t="s">
        <v>5</v>
      </c>
      <c r="C271" s="4" t="s">
        <v>14</v>
      </c>
      <c r="D271" s="4" t="s">
        <v>10</v>
      </c>
      <c r="E271" s="4" t="s">
        <v>10</v>
      </c>
      <c r="F271" s="4" t="s">
        <v>10</v>
      </c>
    </row>
    <row r="272" spans="1:6">
      <c r="A272" t="n">
        <v>6138</v>
      </c>
      <c r="B272" s="16" t="n">
        <v>95</v>
      </c>
      <c r="C272" s="7" t="n">
        <v>5</v>
      </c>
      <c r="D272" s="7" t="n">
        <v>9</v>
      </c>
      <c r="E272" s="7" t="n">
        <v>11</v>
      </c>
      <c r="F272" s="7" t="n">
        <v>9999</v>
      </c>
    </row>
    <row r="273" spans="1:6">
      <c r="A273" t="s">
        <v>4</v>
      </c>
      <c r="B273" s="4" t="s">
        <v>5</v>
      </c>
      <c r="C273" s="4" t="s">
        <v>14</v>
      </c>
      <c r="D273" s="4" t="s">
        <v>10</v>
      </c>
      <c r="E273" s="4" t="s">
        <v>10</v>
      </c>
      <c r="F273" s="4" t="s">
        <v>10</v>
      </c>
    </row>
    <row r="274" spans="1:6">
      <c r="A274" t="n">
        <v>6146</v>
      </c>
      <c r="B274" s="16" t="n">
        <v>95</v>
      </c>
      <c r="C274" s="7" t="n">
        <v>5</v>
      </c>
      <c r="D274" s="7" t="n">
        <v>9</v>
      </c>
      <c r="E274" s="7" t="n">
        <v>12</v>
      </c>
      <c r="F274" s="7" t="n">
        <v>9999</v>
      </c>
    </row>
    <row r="275" spans="1:6">
      <c r="A275" t="s">
        <v>4</v>
      </c>
      <c r="B275" s="4" t="s">
        <v>5</v>
      </c>
      <c r="C275" s="4" t="s">
        <v>14</v>
      </c>
      <c r="D275" s="4" t="s">
        <v>10</v>
      </c>
      <c r="E275" s="4" t="s">
        <v>10</v>
      </c>
      <c r="F275" s="4" t="s">
        <v>10</v>
      </c>
    </row>
    <row r="276" spans="1:6">
      <c r="A276" t="n">
        <v>6154</v>
      </c>
      <c r="B276" s="16" t="n">
        <v>95</v>
      </c>
      <c r="C276" s="7" t="n">
        <v>5</v>
      </c>
      <c r="D276" s="7" t="n">
        <v>23</v>
      </c>
      <c r="E276" s="7" t="n">
        <v>11</v>
      </c>
      <c r="F276" s="7" t="n">
        <v>9999</v>
      </c>
    </row>
    <row r="277" spans="1:6">
      <c r="A277" t="s">
        <v>4</v>
      </c>
      <c r="B277" s="4" t="s">
        <v>5</v>
      </c>
      <c r="C277" s="4" t="s">
        <v>14</v>
      </c>
      <c r="D277" s="4" t="s">
        <v>10</v>
      </c>
      <c r="E277" s="4" t="s">
        <v>10</v>
      </c>
      <c r="F277" s="4" t="s">
        <v>10</v>
      </c>
    </row>
    <row r="278" spans="1:6">
      <c r="A278" t="n">
        <v>6162</v>
      </c>
      <c r="B278" s="16" t="n">
        <v>95</v>
      </c>
      <c r="C278" s="7" t="n">
        <v>5</v>
      </c>
      <c r="D278" s="7" t="n">
        <v>23</v>
      </c>
      <c r="E278" s="7" t="n">
        <v>12</v>
      </c>
      <c r="F278" s="7" t="n">
        <v>9999</v>
      </c>
    </row>
    <row r="279" spans="1:6">
      <c r="A279" t="s">
        <v>4</v>
      </c>
      <c r="B279" s="4" t="s">
        <v>5</v>
      </c>
      <c r="C279" s="4" t="s">
        <v>14</v>
      </c>
      <c r="D279" s="4" t="s">
        <v>10</v>
      </c>
      <c r="E279" s="4" t="s">
        <v>10</v>
      </c>
      <c r="F279" s="4" t="s">
        <v>10</v>
      </c>
    </row>
    <row r="280" spans="1:6">
      <c r="A280" t="n">
        <v>6170</v>
      </c>
      <c r="B280" s="16" t="n">
        <v>95</v>
      </c>
      <c r="C280" s="7" t="n">
        <v>5</v>
      </c>
      <c r="D280" s="7" t="n">
        <v>11</v>
      </c>
      <c r="E280" s="7" t="n">
        <v>12</v>
      </c>
      <c r="F280" s="7" t="n">
        <v>9999</v>
      </c>
    </row>
    <row r="281" spans="1:6">
      <c r="A281" t="s">
        <v>4</v>
      </c>
      <c r="B281" s="4" t="s">
        <v>5</v>
      </c>
      <c r="C281" s="4" t="s">
        <v>14</v>
      </c>
      <c r="D281" s="4" t="s">
        <v>10</v>
      </c>
      <c r="E281" s="4" t="s">
        <v>10</v>
      </c>
      <c r="F281" s="4" t="s">
        <v>14</v>
      </c>
      <c r="G281" s="4" t="s">
        <v>9</v>
      </c>
    </row>
    <row r="282" spans="1:6">
      <c r="A282" t="n">
        <v>6178</v>
      </c>
      <c r="B282" s="16" t="n">
        <v>95</v>
      </c>
      <c r="C282" s="7" t="n">
        <v>0</v>
      </c>
      <c r="D282" s="7" t="n">
        <v>0</v>
      </c>
      <c r="E282" s="7" t="n">
        <v>1</v>
      </c>
      <c r="F282" s="7" t="n">
        <v>255</v>
      </c>
      <c r="G282" s="7" t="n">
        <v>0</v>
      </c>
    </row>
    <row r="283" spans="1:6">
      <c r="A283" t="s">
        <v>4</v>
      </c>
      <c r="B283" s="4" t="s">
        <v>5</v>
      </c>
      <c r="C283" s="4" t="s">
        <v>14</v>
      </c>
      <c r="D283" s="4" t="s">
        <v>10</v>
      </c>
      <c r="E283" s="4" t="s">
        <v>10</v>
      </c>
      <c r="F283" s="4" t="s">
        <v>14</v>
      </c>
      <c r="G283" s="4" t="s">
        <v>9</v>
      </c>
    </row>
    <row r="284" spans="1:6">
      <c r="A284" t="n">
        <v>6189</v>
      </c>
      <c r="B284" s="16" t="n">
        <v>95</v>
      </c>
      <c r="C284" s="7" t="n">
        <v>0</v>
      </c>
      <c r="D284" s="7" t="n">
        <v>2</v>
      </c>
      <c r="E284" s="7" t="n">
        <v>3</v>
      </c>
      <c r="F284" s="7" t="n">
        <v>255</v>
      </c>
      <c r="G284" s="7" t="n">
        <v>0</v>
      </c>
    </row>
    <row r="285" spans="1:6">
      <c r="A285" t="s">
        <v>4</v>
      </c>
      <c r="B285" s="4" t="s">
        <v>5</v>
      </c>
      <c r="C285" s="4" t="s">
        <v>14</v>
      </c>
      <c r="D285" s="4" t="s">
        <v>10</v>
      </c>
      <c r="E285" s="4" t="s">
        <v>10</v>
      </c>
      <c r="F285" s="4" t="s">
        <v>9</v>
      </c>
    </row>
    <row r="286" spans="1:6">
      <c r="A286" t="n">
        <v>6200</v>
      </c>
      <c r="B286" s="16" t="n">
        <v>95</v>
      </c>
      <c r="C286" s="7" t="n">
        <v>14</v>
      </c>
      <c r="D286" s="7" t="n">
        <v>0</v>
      </c>
      <c r="E286" s="7" t="n">
        <v>1</v>
      </c>
      <c r="F286" s="7" t="n">
        <v>1</v>
      </c>
    </row>
    <row r="287" spans="1:6">
      <c r="A287" t="s">
        <v>4</v>
      </c>
      <c r="B287" s="4" t="s">
        <v>5</v>
      </c>
      <c r="C287" s="4" t="s">
        <v>14</v>
      </c>
      <c r="D287" s="4" t="s">
        <v>10</v>
      </c>
      <c r="E287" s="4" t="s">
        <v>10</v>
      </c>
      <c r="F287" s="4" t="s">
        <v>9</v>
      </c>
    </row>
    <row r="288" spans="1:6">
      <c r="A288" t="n">
        <v>6210</v>
      </c>
      <c r="B288" s="16" t="n">
        <v>95</v>
      </c>
      <c r="C288" s="7" t="n">
        <v>14</v>
      </c>
      <c r="D288" s="7" t="n">
        <v>0</v>
      </c>
      <c r="E288" s="7" t="n">
        <v>2</v>
      </c>
      <c r="F288" s="7" t="n">
        <v>1</v>
      </c>
    </row>
    <row r="289" spans="1:7">
      <c r="A289" t="s">
        <v>4</v>
      </c>
      <c r="B289" s="4" t="s">
        <v>5</v>
      </c>
      <c r="C289" s="4" t="s">
        <v>14</v>
      </c>
      <c r="D289" s="4" t="s">
        <v>10</v>
      </c>
      <c r="E289" s="4" t="s">
        <v>10</v>
      </c>
      <c r="F289" s="4" t="s">
        <v>9</v>
      </c>
    </row>
    <row r="290" spans="1:7">
      <c r="A290" t="n">
        <v>6220</v>
      </c>
      <c r="B290" s="16" t="n">
        <v>95</v>
      </c>
      <c r="C290" s="7" t="n">
        <v>14</v>
      </c>
      <c r="D290" s="7" t="n">
        <v>0</v>
      </c>
      <c r="E290" s="7" t="n">
        <v>3</v>
      </c>
      <c r="F290" s="7" t="n">
        <v>1</v>
      </c>
    </row>
    <row r="291" spans="1:7">
      <c r="A291" t="s">
        <v>4</v>
      </c>
      <c r="B291" s="4" t="s">
        <v>5</v>
      </c>
      <c r="C291" s="4" t="s">
        <v>14</v>
      </c>
      <c r="D291" s="4" t="s">
        <v>10</v>
      </c>
      <c r="E291" s="4" t="s">
        <v>10</v>
      </c>
      <c r="F291" s="4" t="s">
        <v>9</v>
      </c>
    </row>
    <row r="292" spans="1:7">
      <c r="A292" t="n">
        <v>6230</v>
      </c>
      <c r="B292" s="16" t="n">
        <v>95</v>
      </c>
      <c r="C292" s="7" t="n">
        <v>14</v>
      </c>
      <c r="D292" s="7" t="n">
        <v>0</v>
      </c>
      <c r="E292" s="7" t="n">
        <v>4</v>
      </c>
      <c r="F292" s="7" t="n">
        <v>1</v>
      </c>
    </row>
    <row r="293" spans="1:7">
      <c r="A293" t="s">
        <v>4</v>
      </c>
      <c r="B293" s="4" t="s">
        <v>5</v>
      </c>
      <c r="C293" s="4" t="s">
        <v>14</v>
      </c>
      <c r="D293" s="4" t="s">
        <v>10</v>
      </c>
      <c r="E293" s="4" t="s">
        <v>10</v>
      </c>
      <c r="F293" s="4" t="s">
        <v>9</v>
      </c>
    </row>
    <row r="294" spans="1:7">
      <c r="A294" t="n">
        <v>6240</v>
      </c>
      <c r="B294" s="16" t="n">
        <v>95</v>
      </c>
      <c r="C294" s="7" t="n">
        <v>14</v>
      </c>
      <c r="D294" s="7" t="n">
        <v>0</v>
      </c>
      <c r="E294" s="7" t="n">
        <v>5</v>
      </c>
      <c r="F294" s="7" t="n">
        <v>1</v>
      </c>
    </row>
    <row r="295" spans="1:7">
      <c r="A295" t="s">
        <v>4</v>
      </c>
      <c r="B295" s="4" t="s">
        <v>5</v>
      </c>
      <c r="C295" s="4" t="s">
        <v>14</v>
      </c>
      <c r="D295" s="4" t="s">
        <v>10</v>
      </c>
      <c r="E295" s="4" t="s">
        <v>10</v>
      </c>
      <c r="F295" s="4" t="s">
        <v>9</v>
      </c>
    </row>
    <row r="296" spans="1:7">
      <c r="A296" t="n">
        <v>6250</v>
      </c>
      <c r="B296" s="16" t="n">
        <v>95</v>
      </c>
      <c r="C296" s="7" t="n">
        <v>14</v>
      </c>
      <c r="D296" s="7" t="n">
        <v>0</v>
      </c>
      <c r="E296" s="7" t="n">
        <v>6</v>
      </c>
      <c r="F296" s="7" t="n">
        <v>1</v>
      </c>
    </row>
    <row r="297" spans="1:7">
      <c r="A297" t="s">
        <v>4</v>
      </c>
      <c r="B297" s="4" t="s">
        <v>5</v>
      </c>
      <c r="C297" s="4" t="s">
        <v>14</v>
      </c>
      <c r="D297" s="4" t="s">
        <v>10</v>
      </c>
      <c r="E297" s="4" t="s">
        <v>10</v>
      </c>
      <c r="F297" s="4" t="s">
        <v>9</v>
      </c>
    </row>
    <row r="298" spans="1:7">
      <c r="A298" t="n">
        <v>6260</v>
      </c>
      <c r="B298" s="16" t="n">
        <v>95</v>
      </c>
      <c r="C298" s="7" t="n">
        <v>14</v>
      </c>
      <c r="D298" s="7" t="n">
        <v>0</v>
      </c>
      <c r="E298" s="7" t="n">
        <v>7</v>
      </c>
      <c r="F298" s="7" t="n">
        <v>1</v>
      </c>
    </row>
    <row r="299" spans="1:7">
      <c r="A299" t="s">
        <v>4</v>
      </c>
      <c r="B299" s="4" t="s">
        <v>5</v>
      </c>
      <c r="C299" s="4" t="s">
        <v>14</v>
      </c>
      <c r="D299" s="4" t="s">
        <v>10</v>
      </c>
      <c r="E299" s="4" t="s">
        <v>10</v>
      </c>
      <c r="F299" s="4" t="s">
        <v>9</v>
      </c>
    </row>
    <row r="300" spans="1:7">
      <c r="A300" t="n">
        <v>6270</v>
      </c>
      <c r="B300" s="16" t="n">
        <v>95</v>
      </c>
      <c r="C300" s="7" t="n">
        <v>14</v>
      </c>
      <c r="D300" s="7" t="n">
        <v>0</v>
      </c>
      <c r="E300" s="7" t="n">
        <v>8</v>
      </c>
      <c r="F300" s="7" t="n">
        <v>1</v>
      </c>
    </row>
    <row r="301" spans="1:7">
      <c r="A301" t="s">
        <v>4</v>
      </c>
      <c r="B301" s="4" t="s">
        <v>5</v>
      </c>
      <c r="C301" s="4" t="s">
        <v>14</v>
      </c>
      <c r="D301" s="4" t="s">
        <v>10</v>
      </c>
      <c r="E301" s="4" t="s">
        <v>10</v>
      </c>
      <c r="F301" s="4" t="s">
        <v>9</v>
      </c>
    </row>
    <row r="302" spans="1:7">
      <c r="A302" t="n">
        <v>6280</v>
      </c>
      <c r="B302" s="16" t="n">
        <v>95</v>
      </c>
      <c r="C302" s="7" t="n">
        <v>14</v>
      </c>
      <c r="D302" s="7" t="n">
        <v>0</v>
      </c>
      <c r="E302" s="7" t="n">
        <v>9</v>
      </c>
      <c r="F302" s="7" t="n">
        <v>1</v>
      </c>
    </row>
    <row r="303" spans="1:7">
      <c r="A303" t="s">
        <v>4</v>
      </c>
      <c r="B303" s="4" t="s">
        <v>5</v>
      </c>
      <c r="C303" s="4" t="s">
        <v>14</v>
      </c>
      <c r="D303" s="4" t="s">
        <v>10</v>
      </c>
      <c r="E303" s="4" t="s">
        <v>10</v>
      </c>
      <c r="F303" s="4" t="s">
        <v>9</v>
      </c>
    </row>
    <row r="304" spans="1:7">
      <c r="A304" t="n">
        <v>6290</v>
      </c>
      <c r="B304" s="16" t="n">
        <v>95</v>
      </c>
      <c r="C304" s="7" t="n">
        <v>14</v>
      </c>
      <c r="D304" s="7" t="n">
        <v>0</v>
      </c>
      <c r="E304" s="7" t="n">
        <v>23</v>
      </c>
      <c r="F304" s="7" t="n">
        <v>1</v>
      </c>
    </row>
    <row r="305" spans="1:6">
      <c r="A305" t="s">
        <v>4</v>
      </c>
      <c r="B305" s="4" t="s">
        <v>5</v>
      </c>
      <c r="C305" s="4" t="s">
        <v>14</v>
      </c>
      <c r="D305" s="4" t="s">
        <v>10</v>
      </c>
      <c r="E305" s="4" t="s">
        <v>10</v>
      </c>
      <c r="F305" s="4" t="s">
        <v>9</v>
      </c>
    </row>
    <row r="306" spans="1:6">
      <c r="A306" t="n">
        <v>6300</v>
      </c>
      <c r="B306" s="16" t="n">
        <v>95</v>
      </c>
      <c r="C306" s="7" t="n">
        <v>14</v>
      </c>
      <c r="D306" s="7" t="n">
        <v>0</v>
      </c>
      <c r="E306" s="7" t="n">
        <v>11</v>
      </c>
      <c r="F306" s="7" t="n">
        <v>1</v>
      </c>
    </row>
    <row r="307" spans="1:6">
      <c r="A307" t="s">
        <v>4</v>
      </c>
      <c r="B307" s="4" t="s">
        <v>5</v>
      </c>
      <c r="C307" s="4" t="s">
        <v>14</v>
      </c>
      <c r="D307" s="4" t="s">
        <v>10</v>
      </c>
      <c r="E307" s="4" t="s">
        <v>10</v>
      </c>
      <c r="F307" s="4" t="s">
        <v>9</v>
      </c>
    </row>
    <row r="308" spans="1:6">
      <c r="A308" t="n">
        <v>6310</v>
      </c>
      <c r="B308" s="16" t="n">
        <v>95</v>
      </c>
      <c r="C308" s="7" t="n">
        <v>14</v>
      </c>
      <c r="D308" s="7" t="n">
        <v>0</v>
      </c>
      <c r="E308" s="7" t="n">
        <v>12</v>
      </c>
      <c r="F308" s="7" t="n">
        <v>1</v>
      </c>
    </row>
    <row r="309" spans="1:6">
      <c r="A309" t="s">
        <v>4</v>
      </c>
      <c r="B309" s="4" t="s">
        <v>5</v>
      </c>
      <c r="C309" s="4" t="s">
        <v>14</v>
      </c>
      <c r="D309" s="4" t="s">
        <v>10</v>
      </c>
      <c r="E309" s="4" t="s">
        <v>10</v>
      </c>
      <c r="F309" s="4" t="s">
        <v>9</v>
      </c>
    </row>
    <row r="310" spans="1:6">
      <c r="A310" t="n">
        <v>6320</v>
      </c>
      <c r="B310" s="16" t="n">
        <v>95</v>
      </c>
      <c r="C310" s="7" t="n">
        <v>14</v>
      </c>
      <c r="D310" s="7" t="n">
        <v>1</v>
      </c>
      <c r="E310" s="7" t="n">
        <v>2</v>
      </c>
      <c r="F310" s="7" t="n">
        <v>1</v>
      </c>
    </row>
    <row r="311" spans="1:6">
      <c r="A311" t="s">
        <v>4</v>
      </c>
      <c r="B311" s="4" t="s">
        <v>5</v>
      </c>
      <c r="C311" s="4" t="s">
        <v>14</v>
      </c>
      <c r="D311" s="4" t="s">
        <v>10</v>
      </c>
      <c r="E311" s="4" t="s">
        <v>10</v>
      </c>
      <c r="F311" s="4" t="s">
        <v>9</v>
      </c>
    </row>
    <row r="312" spans="1:6">
      <c r="A312" t="n">
        <v>6330</v>
      </c>
      <c r="B312" s="16" t="n">
        <v>95</v>
      </c>
      <c r="C312" s="7" t="n">
        <v>14</v>
      </c>
      <c r="D312" s="7" t="n">
        <v>1</v>
      </c>
      <c r="E312" s="7" t="n">
        <v>3</v>
      </c>
      <c r="F312" s="7" t="n">
        <v>1</v>
      </c>
    </row>
    <row r="313" spans="1:6">
      <c r="A313" t="s">
        <v>4</v>
      </c>
      <c r="B313" s="4" t="s">
        <v>5</v>
      </c>
      <c r="C313" s="4" t="s">
        <v>14</v>
      </c>
      <c r="D313" s="4" t="s">
        <v>10</v>
      </c>
      <c r="E313" s="4" t="s">
        <v>10</v>
      </c>
      <c r="F313" s="4" t="s">
        <v>9</v>
      </c>
    </row>
    <row r="314" spans="1:6">
      <c r="A314" t="n">
        <v>6340</v>
      </c>
      <c r="B314" s="16" t="n">
        <v>95</v>
      </c>
      <c r="C314" s="7" t="n">
        <v>14</v>
      </c>
      <c r="D314" s="7" t="n">
        <v>1</v>
      </c>
      <c r="E314" s="7" t="n">
        <v>4</v>
      </c>
      <c r="F314" s="7" t="n">
        <v>1</v>
      </c>
    </row>
    <row r="315" spans="1:6">
      <c r="A315" t="s">
        <v>4</v>
      </c>
      <c r="B315" s="4" t="s">
        <v>5</v>
      </c>
      <c r="C315" s="4" t="s">
        <v>14</v>
      </c>
      <c r="D315" s="4" t="s">
        <v>10</v>
      </c>
      <c r="E315" s="4" t="s">
        <v>10</v>
      </c>
      <c r="F315" s="4" t="s">
        <v>9</v>
      </c>
    </row>
    <row r="316" spans="1:6">
      <c r="A316" t="n">
        <v>6350</v>
      </c>
      <c r="B316" s="16" t="n">
        <v>95</v>
      </c>
      <c r="C316" s="7" t="n">
        <v>14</v>
      </c>
      <c r="D316" s="7" t="n">
        <v>1</v>
      </c>
      <c r="E316" s="7" t="n">
        <v>5</v>
      </c>
      <c r="F316" s="7" t="n">
        <v>1</v>
      </c>
    </row>
    <row r="317" spans="1:6">
      <c r="A317" t="s">
        <v>4</v>
      </c>
      <c r="B317" s="4" t="s">
        <v>5</v>
      </c>
      <c r="C317" s="4" t="s">
        <v>14</v>
      </c>
      <c r="D317" s="4" t="s">
        <v>10</v>
      </c>
      <c r="E317" s="4" t="s">
        <v>10</v>
      </c>
      <c r="F317" s="4" t="s">
        <v>9</v>
      </c>
    </row>
    <row r="318" spans="1:6">
      <c r="A318" t="n">
        <v>6360</v>
      </c>
      <c r="B318" s="16" t="n">
        <v>95</v>
      </c>
      <c r="C318" s="7" t="n">
        <v>14</v>
      </c>
      <c r="D318" s="7" t="n">
        <v>1</v>
      </c>
      <c r="E318" s="7" t="n">
        <v>6</v>
      </c>
      <c r="F318" s="7" t="n">
        <v>1</v>
      </c>
    </row>
    <row r="319" spans="1:6">
      <c r="A319" t="s">
        <v>4</v>
      </c>
      <c r="B319" s="4" t="s">
        <v>5</v>
      </c>
      <c r="C319" s="4" t="s">
        <v>14</v>
      </c>
      <c r="D319" s="4" t="s">
        <v>10</v>
      </c>
      <c r="E319" s="4" t="s">
        <v>10</v>
      </c>
      <c r="F319" s="4" t="s">
        <v>9</v>
      </c>
    </row>
    <row r="320" spans="1:6">
      <c r="A320" t="n">
        <v>6370</v>
      </c>
      <c r="B320" s="16" t="n">
        <v>95</v>
      </c>
      <c r="C320" s="7" t="n">
        <v>14</v>
      </c>
      <c r="D320" s="7" t="n">
        <v>1</v>
      </c>
      <c r="E320" s="7" t="n">
        <v>7</v>
      </c>
      <c r="F320" s="7" t="n">
        <v>1</v>
      </c>
    </row>
    <row r="321" spans="1:6">
      <c r="A321" t="s">
        <v>4</v>
      </c>
      <c r="B321" s="4" t="s">
        <v>5</v>
      </c>
      <c r="C321" s="4" t="s">
        <v>14</v>
      </c>
      <c r="D321" s="4" t="s">
        <v>10</v>
      </c>
      <c r="E321" s="4" t="s">
        <v>10</v>
      </c>
      <c r="F321" s="4" t="s">
        <v>9</v>
      </c>
    </row>
    <row r="322" spans="1:6">
      <c r="A322" t="n">
        <v>6380</v>
      </c>
      <c r="B322" s="16" t="n">
        <v>95</v>
      </c>
      <c r="C322" s="7" t="n">
        <v>14</v>
      </c>
      <c r="D322" s="7" t="n">
        <v>1</v>
      </c>
      <c r="E322" s="7" t="n">
        <v>8</v>
      </c>
      <c r="F322" s="7" t="n">
        <v>1</v>
      </c>
    </row>
    <row r="323" spans="1:6">
      <c r="A323" t="s">
        <v>4</v>
      </c>
      <c r="B323" s="4" t="s">
        <v>5</v>
      </c>
      <c r="C323" s="4" t="s">
        <v>14</v>
      </c>
      <c r="D323" s="4" t="s">
        <v>10</v>
      </c>
      <c r="E323" s="4" t="s">
        <v>10</v>
      </c>
      <c r="F323" s="4" t="s">
        <v>9</v>
      </c>
    </row>
    <row r="324" spans="1:6">
      <c r="A324" t="n">
        <v>6390</v>
      </c>
      <c r="B324" s="16" t="n">
        <v>95</v>
      </c>
      <c r="C324" s="7" t="n">
        <v>14</v>
      </c>
      <c r="D324" s="7" t="n">
        <v>1</v>
      </c>
      <c r="E324" s="7" t="n">
        <v>9</v>
      </c>
      <c r="F324" s="7" t="n">
        <v>1</v>
      </c>
    </row>
    <row r="325" spans="1:6">
      <c r="A325" t="s">
        <v>4</v>
      </c>
      <c r="B325" s="4" t="s">
        <v>5</v>
      </c>
      <c r="C325" s="4" t="s">
        <v>14</v>
      </c>
      <c r="D325" s="4" t="s">
        <v>10</v>
      </c>
      <c r="E325" s="4" t="s">
        <v>10</v>
      </c>
      <c r="F325" s="4" t="s">
        <v>9</v>
      </c>
    </row>
    <row r="326" spans="1:6">
      <c r="A326" t="n">
        <v>6400</v>
      </c>
      <c r="B326" s="16" t="n">
        <v>95</v>
      </c>
      <c r="C326" s="7" t="n">
        <v>14</v>
      </c>
      <c r="D326" s="7" t="n">
        <v>1</v>
      </c>
      <c r="E326" s="7" t="n">
        <v>23</v>
      </c>
      <c r="F326" s="7" t="n">
        <v>1</v>
      </c>
    </row>
    <row r="327" spans="1:6">
      <c r="A327" t="s">
        <v>4</v>
      </c>
      <c r="B327" s="4" t="s">
        <v>5</v>
      </c>
      <c r="C327" s="4" t="s">
        <v>14</v>
      </c>
      <c r="D327" s="4" t="s">
        <v>10</v>
      </c>
      <c r="E327" s="4" t="s">
        <v>10</v>
      </c>
      <c r="F327" s="4" t="s">
        <v>9</v>
      </c>
    </row>
    <row r="328" spans="1:6">
      <c r="A328" t="n">
        <v>6410</v>
      </c>
      <c r="B328" s="16" t="n">
        <v>95</v>
      </c>
      <c r="C328" s="7" t="n">
        <v>14</v>
      </c>
      <c r="D328" s="7" t="n">
        <v>1</v>
      </c>
      <c r="E328" s="7" t="n">
        <v>11</v>
      </c>
      <c r="F328" s="7" t="n">
        <v>1</v>
      </c>
    </row>
    <row r="329" spans="1:6">
      <c r="A329" t="s">
        <v>4</v>
      </c>
      <c r="B329" s="4" t="s">
        <v>5</v>
      </c>
      <c r="C329" s="4" t="s">
        <v>14</v>
      </c>
      <c r="D329" s="4" t="s">
        <v>10</v>
      </c>
      <c r="E329" s="4" t="s">
        <v>10</v>
      </c>
      <c r="F329" s="4" t="s">
        <v>9</v>
      </c>
    </row>
    <row r="330" spans="1:6">
      <c r="A330" t="n">
        <v>6420</v>
      </c>
      <c r="B330" s="16" t="n">
        <v>95</v>
      </c>
      <c r="C330" s="7" t="n">
        <v>14</v>
      </c>
      <c r="D330" s="7" t="n">
        <v>1</v>
      </c>
      <c r="E330" s="7" t="n">
        <v>12</v>
      </c>
      <c r="F330" s="7" t="n">
        <v>1</v>
      </c>
    </row>
    <row r="331" spans="1:6">
      <c r="A331" t="s">
        <v>4</v>
      </c>
      <c r="B331" s="4" t="s">
        <v>5</v>
      </c>
      <c r="C331" s="4" t="s">
        <v>14</v>
      </c>
      <c r="D331" s="4" t="s">
        <v>10</v>
      </c>
      <c r="E331" s="4" t="s">
        <v>10</v>
      </c>
      <c r="F331" s="4" t="s">
        <v>9</v>
      </c>
    </row>
    <row r="332" spans="1:6">
      <c r="A332" t="n">
        <v>6430</v>
      </c>
      <c r="B332" s="16" t="n">
        <v>95</v>
      </c>
      <c r="C332" s="7" t="n">
        <v>14</v>
      </c>
      <c r="D332" s="7" t="n">
        <v>2</v>
      </c>
      <c r="E332" s="7" t="n">
        <v>3</v>
      </c>
      <c r="F332" s="7" t="n">
        <v>1</v>
      </c>
    </row>
    <row r="333" spans="1:6">
      <c r="A333" t="s">
        <v>4</v>
      </c>
      <c r="B333" s="4" t="s">
        <v>5</v>
      </c>
      <c r="C333" s="4" t="s">
        <v>14</v>
      </c>
      <c r="D333" s="4" t="s">
        <v>10</v>
      </c>
      <c r="E333" s="4" t="s">
        <v>10</v>
      </c>
      <c r="F333" s="4" t="s">
        <v>9</v>
      </c>
    </row>
    <row r="334" spans="1:6">
      <c r="A334" t="n">
        <v>6440</v>
      </c>
      <c r="B334" s="16" t="n">
        <v>95</v>
      </c>
      <c r="C334" s="7" t="n">
        <v>14</v>
      </c>
      <c r="D334" s="7" t="n">
        <v>2</v>
      </c>
      <c r="E334" s="7" t="n">
        <v>4</v>
      </c>
      <c r="F334" s="7" t="n">
        <v>1</v>
      </c>
    </row>
    <row r="335" spans="1:6">
      <c r="A335" t="s">
        <v>4</v>
      </c>
      <c r="B335" s="4" t="s">
        <v>5</v>
      </c>
      <c r="C335" s="4" t="s">
        <v>14</v>
      </c>
      <c r="D335" s="4" t="s">
        <v>10</v>
      </c>
      <c r="E335" s="4" t="s">
        <v>10</v>
      </c>
      <c r="F335" s="4" t="s">
        <v>9</v>
      </c>
    </row>
    <row r="336" spans="1:6">
      <c r="A336" t="n">
        <v>6450</v>
      </c>
      <c r="B336" s="16" t="n">
        <v>95</v>
      </c>
      <c r="C336" s="7" t="n">
        <v>14</v>
      </c>
      <c r="D336" s="7" t="n">
        <v>2</v>
      </c>
      <c r="E336" s="7" t="n">
        <v>5</v>
      </c>
      <c r="F336" s="7" t="n">
        <v>1</v>
      </c>
    </row>
    <row r="337" spans="1:6">
      <c r="A337" t="s">
        <v>4</v>
      </c>
      <c r="B337" s="4" t="s">
        <v>5</v>
      </c>
      <c r="C337" s="4" t="s">
        <v>14</v>
      </c>
      <c r="D337" s="4" t="s">
        <v>10</v>
      </c>
      <c r="E337" s="4" t="s">
        <v>10</v>
      </c>
      <c r="F337" s="4" t="s">
        <v>9</v>
      </c>
    </row>
    <row r="338" spans="1:6">
      <c r="A338" t="n">
        <v>6460</v>
      </c>
      <c r="B338" s="16" t="n">
        <v>95</v>
      </c>
      <c r="C338" s="7" t="n">
        <v>14</v>
      </c>
      <c r="D338" s="7" t="n">
        <v>2</v>
      </c>
      <c r="E338" s="7" t="n">
        <v>6</v>
      </c>
      <c r="F338" s="7" t="n">
        <v>1</v>
      </c>
    </row>
    <row r="339" spans="1:6">
      <c r="A339" t="s">
        <v>4</v>
      </c>
      <c r="B339" s="4" t="s">
        <v>5</v>
      </c>
      <c r="C339" s="4" t="s">
        <v>14</v>
      </c>
      <c r="D339" s="4" t="s">
        <v>10</v>
      </c>
      <c r="E339" s="4" t="s">
        <v>10</v>
      </c>
      <c r="F339" s="4" t="s">
        <v>9</v>
      </c>
    </row>
    <row r="340" spans="1:6">
      <c r="A340" t="n">
        <v>6470</v>
      </c>
      <c r="B340" s="16" t="n">
        <v>95</v>
      </c>
      <c r="C340" s="7" t="n">
        <v>14</v>
      </c>
      <c r="D340" s="7" t="n">
        <v>2</v>
      </c>
      <c r="E340" s="7" t="n">
        <v>7</v>
      </c>
      <c r="F340" s="7" t="n">
        <v>1</v>
      </c>
    </row>
    <row r="341" spans="1:6">
      <c r="A341" t="s">
        <v>4</v>
      </c>
      <c r="B341" s="4" t="s">
        <v>5</v>
      </c>
      <c r="C341" s="4" t="s">
        <v>14</v>
      </c>
      <c r="D341" s="4" t="s">
        <v>10</v>
      </c>
      <c r="E341" s="4" t="s">
        <v>10</v>
      </c>
      <c r="F341" s="4" t="s">
        <v>9</v>
      </c>
    </row>
    <row r="342" spans="1:6">
      <c r="A342" t="n">
        <v>6480</v>
      </c>
      <c r="B342" s="16" t="n">
        <v>95</v>
      </c>
      <c r="C342" s="7" t="n">
        <v>14</v>
      </c>
      <c r="D342" s="7" t="n">
        <v>2</v>
      </c>
      <c r="E342" s="7" t="n">
        <v>8</v>
      </c>
      <c r="F342" s="7" t="n">
        <v>1</v>
      </c>
    </row>
    <row r="343" spans="1:6">
      <c r="A343" t="s">
        <v>4</v>
      </c>
      <c r="B343" s="4" t="s">
        <v>5</v>
      </c>
      <c r="C343" s="4" t="s">
        <v>14</v>
      </c>
      <c r="D343" s="4" t="s">
        <v>10</v>
      </c>
      <c r="E343" s="4" t="s">
        <v>10</v>
      </c>
      <c r="F343" s="4" t="s">
        <v>9</v>
      </c>
    </row>
    <row r="344" spans="1:6">
      <c r="A344" t="n">
        <v>6490</v>
      </c>
      <c r="B344" s="16" t="n">
        <v>95</v>
      </c>
      <c r="C344" s="7" t="n">
        <v>14</v>
      </c>
      <c r="D344" s="7" t="n">
        <v>2</v>
      </c>
      <c r="E344" s="7" t="n">
        <v>9</v>
      </c>
      <c r="F344" s="7" t="n">
        <v>1</v>
      </c>
    </row>
    <row r="345" spans="1:6">
      <c r="A345" t="s">
        <v>4</v>
      </c>
      <c r="B345" s="4" t="s">
        <v>5</v>
      </c>
      <c r="C345" s="4" t="s">
        <v>14</v>
      </c>
      <c r="D345" s="4" t="s">
        <v>10</v>
      </c>
      <c r="E345" s="4" t="s">
        <v>10</v>
      </c>
      <c r="F345" s="4" t="s">
        <v>9</v>
      </c>
    </row>
    <row r="346" spans="1:6">
      <c r="A346" t="n">
        <v>6500</v>
      </c>
      <c r="B346" s="16" t="n">
        <v>95</v>
      </c>
      <c r="C346" s="7" t="n">
        <v>14</v>
      </c>
      <c r="D346" s="7" t="n">
        <v>2</v>
      </c>
      <c r="E346" s="7" t="n">
        <v>23</v>
      </c>
      <c r="F346" s="7" t="n">
        <v>1</v>
      </c>
    </row>
    <row r="347" spans="1:6">
      <c r="A347" t="s">
        <v>4</v>
      </c>
      <c r="B347" s="4" t="s">
        <v>5</v>
      </c>
      <c r="C347" s="4" t="s">
        <v>14</v>
      </c>
      <c r="D347" s="4" t="s">
        <v>10</v>
      </c>
      <c r="E347" s="4" t="s">
        <v>10</v>
      </c>
      <c r="F347" s="4" t="s">
        <v>9</v>
      </c>
    </row>
    <row r="348" spans="1:6">
      <c r="A348" t="n">
        <v>6510</v>
      </c>
      <c r="B348" s="16" t="n">
        <v>95</v>
      </c>
      <c r="C348" s="7" t="n">
        <v>14</v>
      </c>
      <c r="D348" s="7" t="n">
        <v>2</v>
      </c>
      <c r="E348" s="7" t="n">
        <v>11</v>
      </c>
      <c r="F348" s="7" t="n">
        <v>1</v>
      </c>
    </row>
    <row r="349" spans="1:6">
      <c r="A349" t="s">
        <v>4</v>
      </c>
      <c r="B349" s="4" t="s">
        <v>5</v>
      </c>
      <c r="C349" s="4" t="s">
        <v>14</v>
      </c>
      <c r="D349" s="4" t="s">
        <v>10</v>
      </c>
      <c r="E349" s="4" t="s">
        <v>10</v>
      </c>
      <c r="F349" s="4" t="s">
        <v>9</v>
      </c>
    </row>
    <row r="350" spans="1:6">
      <c r="A350" t="n">
        <v>6520</v>
      </c>
      <c r="B350" s="16" t="n">
        <v>95</v>
      </c>
      <c r="C350" s="7" t="n">
        <v>14</v>
      </c>
      <c r="D350" s="7" t="n">
        <v>2</v>
      </c>
      <c r="E350" s="7" t="n">
        <v>12</v>
      </c>
      <c r="F350" s="7" t="n">
        <v>1</v>
      </c>
    </row>
    <row r="351" spans="1:6">
      <c r="A351" t="s">
        <v>4</v>
      </c>
      <c r="B351" s="4" t="s">
        <v>5</v>
      </c>
      <c r="C351" s="4" t="s">
        <v>14</v>
      </c>
      <c r="D351" s="4" t="s">
        <v>10</v>
      </c>
      <c r="E351" s="4" t="s">
        <v>10</v>
      </c>
      <c r="F351" s="4" t="s">
        <v>9</v>
      </c>
    </row>
    <row r="352" spans="1:6">
      <c r="A352" t="n">
        <v>6530</v>
      </c>
      <c r="B352" s="16" t="n">
        <v>95</v>
      </c>
      <c r="C352" s="7" t="n">
        <v>14</v>
      </c>
      <c r="D352" s="7" t="n">
        <v>3</v>
      </c>
      <c r="E352" s="7" t="n">
        <v>4</v>
      </c>
      <c r="F352" s="7" t="n">
        <v>1</v>
      </c>
    </row>
    <row r="353" spans="1:6">
      <c r="A353" t="s">
        <v>4</v>
      </c>
      <c r="B353" s="4" t="s">
        <v>5</v>
      </c>
      <c r="C353" s="4" t="s">
        <v>14</v>
      </c>
      <c r="D353" s="4" t="s">
        <v>10</v>
      </c>
      <c r="E353" s="4" t="s">
        <v>10</v>
      </c>
      <c r="F353" s="4" t="s">
        <v>9</v>
      </c>
    </row>
    <row r="354" spans="1:6">
      <c r="A354" t="n">
        <v>6540</v>
      </c>
      <c r="B354" s="16" t="n">
        <v>95</v>
      </c>
      <c r="C354" s="7" t="n">
        <v>14</v>
      </c>
      <c r="D354" s="7" t="n">
        <v>3</v>
      </c>
      <c r="E354" s="7" t="n">
        <v>5</v>
      </c>
      <c r="F354" s="7" t="n">
        <v>1</v>
      </c>
    </row>
    <row r="355" spans="1:6">
      <c r="A355" t="s">
        <v>4</v>
      </c>
      <c r="B355" s="4" t="s">
        <v>5</v>
      </c>
      <c r="C355" s="4" t="s">
        <v>14</v>
      </c>
      <c r="D355" s="4" t="s">
        <v>10</v>
      </c>
      <c r="E355" s="4" t="s">
        <v>10</v>
      </c>
      <c r="F355" s="4" t="s">
        <v>9</v>
      </c>
    </row>
    <row r="356" spans="1:6">
      <c r="A356" t="n">
        <v>6550</v>
      </c>
      <c r="B356" s="16" t="n">
        <v>95</v>
      </c>
      <c r="C356" s="7" t="n">
        <v>14</v>
      </c>
      <c r="D356" s="7" t="n">
        <v>3</v>
      </c>
      <c r="E356" s="7" t="n">
        <v>6</v>
      </c>
      <c r="F356" s="7" t="n">
        <v>1</v>
      </c>
    </row>
    <row r="357" spans="1:6">
      <c r="A357" t="s">
        <v>4</v>
      </c>
      <c r="B357" s="4" t="s">
        <v>5</v>
      </c>
      <c r="C357" s="4" t="s">
        <v>14</v>
      </c>
      <c r="D357" s="4" t="s">
        <v>10</v>
      </c>
      <c r="E357" s="4" t="s">
        <v>10</v>
      </c>
      <c r="F357" s="4" t="s">
        <v>9</v>
      </c>
    </row>
    <row r="358" spans="1:6">
      <c r="A358" t="n">
        <v>6560</v>
      </c>
      <c r="B358" s="16" t="n">
        <v>95</v>
      </c>
      <c r="C358" s="7" t="n">
        <v>14</v>
      </c>
      <c r="D358" s="7" t="n">
        <v>3</v>
      </c>
      <c r="E358" s="7" t="n">
        <v>7</v>
      </c>
      <c r="F358" s="7" t="n">
        <v>1</v>
      </c>
    </row>
    <row r="359" spans="1:6">
      <c r="A359" t="s">
        <v>4</v>
      </c>
      <c r="B359" s="4" t="s">
        <v>5</v>
      </c>
      <c r="C359" s="4" t="s">
        <v>14</v>
      </c>
      <c r="D359" s="4" t="s">
        <v>10</v>
      </c>
      <c r="E359" s="4" t="s">
        <v>10</v>
      </c>
      <c r="F359" s="4" t="s">
        <v>9</v>
      </c>
    </row>
    <row r="360" spans="1:6">
      <c r="A360" t="n">
        <v>6570</v>
      </c>
      <c r="B360" s="16" t="n">
        <v>95</v>
      </c>
      <c r="C360" s="7" t="n">
        <v>14</v>
      </c>
      <c r="D360" s="7" t="n">
        <v>3</v>
      </c>
      <c r="E360" s="7" t="n">
        <v>8</v>
      </c>
      <c r="F360" s="7" t="n">
        <v>1</v>
      </c>
    </row>
    <row r="361" spans="1:6">
      <c r="A361" t="s">
        <v>4</v>
      </c>
      <c r="B361" s="4" t="s">
        <v>5</v>
      </c>
      <c r="C361" s="4" t="s">
        <v>14</v>
      </c>
      <c r="D361" s="4" t="s">
        <v>10</v>
      </c>
      <c r="E361" s="4" t="s">
        <v>10</v>
      </c>
      <c r="F361" s="4" t="s">
        <v>9</v>
      </c>
    </row>
    <row r="362" spans="1:6">
      <c r="A362" t="n">
        <v>6580</v>
      </c>
      <c r="B362" s="16" t="n">
        <v>95</v>
      </c>
      <c r="C362" s="7" t="n">
        <v>14</v>
      </c>
      <c r="D362" s="7" t="n">
        <v>3</v>
      </c>
      <c r="E362" s="7" t="n">
        <v>9</v>
      </c>
      <c r="F362" s="7" t="n">
        <v>1</v>
      </c>
    </row>
    <row r="363" spans="1:6">
      <c r="A363" t="s">
        <v>4</v>
      </c>
      <c r="B363" s="4" t="s">
        <v>5</v>
      </c>
      <c r="C363" s="4" t="s">
        <v>14</v>
      </c>
      <c r="D363" s="4" t="s">
        <v>10</v>
      </c>
      <c r="E363" s="4" t="s">
        <v>10</v>
      </c>
      <c r="F363" s="4" t="s">
        <v>9</v>
      </c>
    </row>
    <row r="364" spans="1:6">
      <c r="A364" t="n">
        <v>6590</v>
      </c>
      <c r="B364" s="16" t="n">
        <v>95</v>
      </c>
      <c r="C364" s="7" t="n">
        <v>14</v>
      </c>
      <c r="D364" s="7" t="n">
        <v>3</v>
      </c>
      <c r="E364" s="7" t="n">
        <v>23</v>
      </c>
      <c r="F364" s="7" t="n">
        <v>1</v>
      </c>
    </row>
    <row r="365" spans="1:6">
      <c r="A365" t="s">
        <v>4</v>
      </c>
      <c r="B365" s="4" t="s">
        <v>5</v>
      </c>
      <c r="C365" s="4" t="s">
        <v>14</v>
      </c>
      <c r="D365" s="4" t="s">
        <v>10</v>
      </c>
      <c r="E365" s="4" t="s">
        <v>10</v>
      </c>
      <c r="F365" s="4" t="s">
        <v>9</v>
      </c>
    </row>
    <row r="366" spans="1:6">
      <c r="A366" t="n">
        <v>6600</v>
      </c>
      <c r="B366" s="16" t="n">
        <v>95</v>
      </c>
      <c r="C366" s="7" t="n">
        <v>14</v>
      </c>
      <c r="D366" s="7" t="n">
        <v>3</v>
      </c>
      <c r="E366" s="7" t="n">
        <v>11</v>
      </c>
      <c r="F366" s="7" t="n">
        <v>1</v>
      </c>
    </row>
    <row r="367" spans="1:6">
      <c r="A367" t="s">
        <v>4</v>
      </c>
      <c r="B367" s="4" t="s">
        <v>5</v>
      </c>
      <c r="C367" s="4" t="s">
        <v>14</v>
      </c>
      <c r="D367" s="4" t="s">
        <v>10</v>
      </c>
      <c r="E367" s="4" t="s">
        <v>10</v>
      </c>
      <c r="F367" s="4" t="s">
        <v>9</v>
      </c>
    </row>
    <row r="368" spans="1:6">
      <c r="A368" t="n">
        <v>6610</v>
      </c>
      <c r="B368" s="16" t="n">
        <v>95</v>
      </c>
      <c r="C368" s="7" t="n">
        <v>14</v>
      </c>
      <c r="D368" s="7" t="n">
        <v>3</v>
      </c>
      <c r="E368" s="7" t="n">
        <v>12</v>
      </c>
      <c r="F368" s="7" t="n">
        <v>1</v>
      </c>
    </row>
    <row r="369" spans="1:6">
      <c r="A369" t="s">
        <v>4</v>
      </c>
      <c r="B369" s="4" t="s">
        <v>5</v>
      </c>
      <c r="C369" s="4" t="s">
        <v>14</v>
      </c>
      <c r="D369" s="4" t="s">
        <v>10</v>
      </c>
      <c r="E369" s="4" t="s">
        <v>10</v>
      </c>
      <c r="F369" s="4" t="s">
        <v>9</v>
      </c>
    </row>
    <row r="370" spans="1:6">
      <c r="A370" t="n">
        <v>6620</v>
      </c>
      <c r="B370" s="16" t="n">
        <v>95</v>
      </c>
      <c r="C370" s="7" t="n">
        <v>14</v>
      </c>
      <c r="D370" s="7" t="n">
        <v>4</v>
      </c>
      <c r="E370" s="7" t="n">
        <v>5</v>
      </c>
      <c r="F370" s="7" t="n">
        <v>1</v>
      </c>
    </row>
    <row r="371" spans="1:6">
      <c r="A371" t="s">
        <v>4</v>
      </c>
      <c r="B371" s="4" t="s">
        <v>5</v>
      </c>
      <c r="C371" s="4" t="s">
        <v>14</v>
      </c>
      <c r="D371" s="4" t="s">
        <v>10</v>
      </c>
      <c r="E371" s="4" t="s">
        <v>10</v>
      </c>
      <c r="F371" s="4" t="s">
        <v>9</v>
      </c>
    </row>
    <row r="372" spans="1:6">
      <c r="A372" t="n">
        <v>6630</v>
      </c>
      <c r="B372" s="16" t="n">
        <v>95</v>
      </c>
      <c r="C372" s="7" t="n">
        <v>14</v>
      </c>
      <c r="D372" s="7" t="n">
        <v>4</v>
      </c>
      <c r="E372" s="7" t="n">
        <v>6</v>
      </c>
      <c r="F372" s="7" t="n">
        <v>1</v>
      </c>
    </row>
    <row r="373" spans="1:6">
      <c r="A373" t="s">
        <v>4</v>
      </c>
      <c r="B373" s="4" t="s">
        <v>5</v>
      </c>
      <c r="C373" s="4" t="s">
        <v>14</v>
      </c>
      <c r="D373" s="4" t="s">
        <v>10</v>
      </c>
      <c r="E373" s="4" t="s">
        <v>10</v>
      </c>
      <c r="F373" s="4" t="s">
        <v>9</v>
      </c>
    </row>
    <row r="374" spans="1:6">
      <c r="A374" t="n">
        <v>6640</v>
      </c>
      <c r="B374" s="16" t="n">
        <v>95</v>
      </c>
      <c r="C374" s="7" t="n">
        <v>14</v>
      </c>
      <c r="D374" s="7" t="n">
        <v>4</v>
      </c>
      <c r="E374" s="7" t="n">
        <v>7</v>
      </c>
      <c r="F374" s="7" t="n">
        <v>1</v>
      </c>
    </row>
    <row r="375" spans="1:6">
      <c r="A375" t="s">
        <v>4</v>
      </c>
      <c r="B375" s="4" t="s">
        <v>5</v>
      </c>
      <c r="C375" s="4" t="s">
        <v>14</v>
      </c>
      <c r="D375" s="4" t="s">
        <v>10</v>
      </c>
      <c r="E375" s="4" t="s">
        <v>10</v>
      </c>
      <c r="F375" s="4" t="s">
        <v>9</v>
      </c>
    </row>
    <row r="376" spans="1:6">
      <c r="A376" t="n">
        <v>6650</v>
      </c>
      <c r="B376" s="16" t="n">
        <v>95</v>
      </c>
      <c r="C376" s="7" t="n">
        <v>14</v>
      </c>
      <c r="D376" s="7" t="n">
        <v>4</v>
      </c>
      <c r="E376" s="7" t="n">
        <v>8</v>
      </c>
      <c r="F376" s="7" t="n">
        <v>1</v>
      </c>
    </row>
    <row r="377" spans="1:6">
      <c r="A377" t="s">
        <v>4</v>
      </c>
      <c r="B377" s="4" t="s">
        <v>5</v>
      </c>
      <c r="C377" s="4" t="s">
        <v>14</v>
      </c>
      <c r="D377" s="4" t="s">
        <v>10</v>
      </c>
      <c r="E377" s="4" t="s">
        <v>10</v>
      </c>
      <c r="F377" s="4" t="s">
        <v>9</v>
      </c>
    </row>
    <row r="378" spans="1:6">
      <c r="A378" t="n">
        <v>6660</v>
      </c>
      <c r="B378" s="16" t="n">
        <v>95</v>
      </c>
      <c r="C378" s="7" t="n">
        <v>14</v>
      </c>
      <c r="D378" s="7" t="n">
        <v>4</v>
      </c>
      <c r="E378" s="7" t="n">
        <v>9</v>
      </c>
      <c r="F378" s="7" t="n">
        <v>1</v>
      </c>
    </row>
    <row r="379" spans="1:6">
      <c r="A379" t="s">
        <v>4</v>
      </c>
      <c r="B379" s="4" t="s">
        <v>5</v>
      </c>
      <c r="C379" s="4" t="s">
        <v>14</v>
      </c>
      <c r="D379" s="4" t="s">
        <v>10</v>
      </c>
      <c r="E379" s="4" t="s">
        <v>10</v>
      </c>
      <c r="F379" s="4" t="s">
        <v>9</v>
      </c>
    </row>
    <row r="380" spans="1:6">
      <c r="A380" t="n">
        <v>6670</v>
      </c>
      <c r="B380" s="16" t="n">
        <v>95</v>
      </c>
      <c r="C380" s="7" t="n">
        <v>14</v>
      </c>
      <c r="D380" s="7" t="n">
        <v>4</v>
      </c>
      <c r="E380" s="7" t="n">
        <v>23</v>
      </c>
      <c r="F380" s="7" t="n">
        <v>1</v>
      </c>
    </row>
    <row r="381" spans="1:6">
      <c r="A381" t="s">
        <v>4</v>
      </c>
      <c r="B381" s="4" t="s">
        <v>5</v>
      </c>
      <c r="C381" s="4" t="s">
        <v>14</v>
      </c>
      <c r="D381" s="4" t="s">
        <v>10</v>
      </c>
      <c r="E381" s="4" t="s">
        <v>10</v>
      </c>
      <c r="F381" s="4" t="s">
        <v>9</v>
      </c>
    </row>
    <row r="382" spans="1:6">
      <c r="A382" t="n">
        <v>6680</v>
      </c>
      <c r="B382" s="16" t="n">
        <v>95</v>
      </c>
      <c r="C382" s="7" t="n">
        <v>14</v>
      </c>
      <c r="D382" s="7" t="n">
        <v>4</v>
      </c>
      <c r="E382" s="7" t="n">
        <v>11</v>
      </c>
      <c r="F382" s="7" t="n">
        <v>1</v>
      </c>
    </row>
    <row r="383" spans="1:6">
      <c r="A383" t="s">
        <v>4</v>
      </c>
      <c r="B383" s="4" t="s">
        <v>5</v>
      </c>
      <c r="C383" s="4" t="s">
        <v>14</v>
      </c>
      <c r="D383" s="4" t="s">
        <v>10</v>
      </c>
      <c r="E383" s="4" t="s">
        <v>10</v>
      </c>
      <c r="F383" s="4" t="s">
        <v>9</v>
      </c>
    </row>
    <row r="384" spans="1:6">
      <c r="A384" t="n">
        <v>6690</v>
      </c>
      <c r="B384" s="16" t="n">
        <v>95</v>
      </c>
      <c r="C384" s="7" t="n">
        <v>14</v>
      </c>
      <c r="D384" s="7" t="n">
        <v>4</v>
      </c>
      <c r="E384" s="7" t="n">
        <v>12</v>
      </c>
      <c r="F384" s="7" t="n">
        <v>1</v>
      </c>
    </row>
    <row r="385" spans="1:6">
      <c r="A385" t="s">
        <v>4</v>
      </c>
      <c r="B385" s="4" t="s">
        <v>5</v>
      </c>
      <c r="C385" s="4" t="s">
        <v>14</v>
      </c>
      <c r="D385" s="4" t="s">
        <v>10</v>
      </c>
      <c r="E385" s="4" t="s">
        <v>10</v>
      </c>
      <c r="F385" s="4" t="s">
        <v>9</v>
      </c>
    </row>
    <row r="386" spans="1:6">
      <c r="A386" t="n">
        <v>6700</v>
      </c>
      <c r="B386" s="16" t="n">
        <v>95</v>
      </c>
      <c r="C386" s="7" t="n">
        <v>14</v>
      </c>
      <c r="D386" s="7" t="n">
        <v>5</v>
      </c>
      <c r="E386" s="7" t="n">
        <v>6</v>
      </c>
      <c r="F386" s="7" t="n">
        <v>1</v>
      </c>
    </row>
    <row r="387" spans="1:6">
      <c r="A387" t="s">
        <v>4</v>
      </c>
      <c r="B387" s="4" t="s">
        <v>5</v>
      </c>
      <c r="C387" s="4" t="s">
        <v>14</v>
      </c>
      <c r="D387" s="4" t="s">
        <v>10</v>
      </c>
      <c r="E387" s="4" t="s">
        <v>10</v>
      </c>
      <c r="F387" s="4" t="s">
        <v>9</v>
      </c>
    </row>
    <row r="388" spans="1:6">
      <c r="A388" t="n">
        <v>6710</v>
      </c>
      <c r="B388" s="16" t="n">
        <v>95</v>
      </c>
      <c r="C388" s="7" t="n">
        <v>14</v>
      </c>
      <c r="D388" s="7" t="n">
        <v>5</v>
      </c>
      <c r="E388" s="7" t="n">
        <v>7</v>
      </c>
      <c r="F388" s="7" t="n">
        <v>1</v>
      </c>
    </row>
    <row r="389" spans="1:6">
      <c r="A389" t="s">
        <v>4</v>
      </c>
      <c r="B389" s="4" t="s">
        <v>5</v>
      </c>
      <c r="C389" s="4" t="s">
        <v>14</v>
      </c>
      <c r="D389" s="4" t="s">
        <v>10</v>
      </c>
      <c r="E389" s="4" t="s">
        <v>10</v>
      </c>
      <c r="F389" s="4" t="s">
        <v>9</v>
      </c>
    </row>
    <row r="390" spans="1:6">
      <c r="A390" t="n">
        <v>6720</v>
      </c>
      <c r="B390" s="16" t="n">
        <v>95</v>
      </c>
      <c r="C390" s="7" t="n">
        <v>14</v>
      </c>
      <c r="D390" s="7" t="n">
        <v>5</v>
      </c>
      <c r="E390" s="7" t="n">
        <v>8</v>
      </c>
      <c r="F390" s="7" t="n">
        <v>1</v>
      </c>
    </row>
    <row r="391" spans="1:6">
      <c r="A391" t="s">
        <v>4</v>
      </c>
      <c r="B391" s="4" t="s">
        <v>5</v>
      </c>
      <c r="C391" s="4" t="s">
        <v>14</v>
      </c>
      <c r="D391" s="4" t="s">
        <v>10</v>
      </c>
      <c r="E391" s="4" t="s">
        <v>10</v>
      </c>
      <c r="F391" s="4" t="s">
        <v>9</v>
      </c>
    </row>
    <row r="392" spans="1:6">
      <c r="A392" t="n">
        <v>6730</v>
      </c>
      <c r="B392" s="16" t="n">
        <v>95</v>
      </c>
      <c r="C392" s="7" t="n">
        <v>14</v>
      </c>
      <c r="D392" s="7" t="n">
        <v>5</v>
      </c>
      <c r="E392" s="7" t="n">
        <v>9</v>
      </c>
      <c r="F392" s="7" t="n">
        <v>1</v>
      </c>
    </row>
    <row r="393" spans="1:6">
      <c r="A393" t="s">
        <v>4</v>
      </c>
      <c r="B393" s="4" t="s">
        <v>5</v>
      </c>
      <c r="C393" s="4" t="s">
        <v>14</v>
      </c>
      <c r="D393" s="4" t="s">
        <v>10</v>
      </c>
      <c r="E393" s="4" t="s">
        <v>10</v>
      </c>
      <c r="F393" s="4" t="s">
        <v>9</v>
      </c>
    </row>
    <row r="394" spans="1:6">
      <c r="A394" t="n">
        <v>6740</v>
      </c>
      <c r="B394" s="16" t="n">
        <v>95</v>
      </c>
      <c r="C394" s="7" t="n">
        <v>14</v>
      </c>
      <c r="D394" s="7" t="n">
        <v>5</v>
      </c>
      <c r="E394" s="7" t="n">
        <v>23</v>
      </c>
      <c r="F394" s="7" t="n">
        <v>1</v>
      </c>
    </row>
    <row r="395" spans="1:6">
      <c r="A395" t="s">
        <v>4</v>
      </c>
      <c r="B395" s="4" t="s">
        <v>5</v>
      </c>
      <c r="C395" s="4" t="s">
        <v>14</v>
      </c>
      <c r="D395" s="4" t="s">
        <v>10</v>
      </c>
      <c r="E395" s="4" t="s">
        <v>10</v>
      </c>
      <c r="F395" s="4" t="s">
        <v>9</v>
      </c>
    </row>
    <row r="396" spans="1:6">
      <c r="A396" t="n">
        <v>6750</v>
      </c>
      <c r="B396" s="16" t="n">
        <v>95</v>
      </c>
      <c r="C396" s="7" t="n">
        <v>14</v>
      </c>
      <c r="D396" s="7" t="n">
        <v>5</v>
      </c>
      <c r="E396" s="7" t="n">
        <v>11</v>
      </c>
      <c r="F396" s="7" t="n">
        <v>1</v>
      </c>
    </row>
    <row r="397" spans="1:6">
      <c r="A397" t="s">
        <v>4</v>
      </c>
      <c r="B397" s="4" t="s">
        <v>5</v>
      </c>
      <c r="C397" s="4" t="s">
        <v>14</v>
      </c>
      <c r="D397" s="4" t="s">
        <v>10</v>
      </c>
      <c r="E397" s="4" t="s">
        <v>10</v>
      </c>
      <c r="F397" s="4" t="s">
        <v>9</v>
      </c>
    </row>
    <row r="398" spans="1:6">
      <c r="A398" t="n">
        <v>6760</v>
      </c>
      <c r="B398" s="16" t="n">
        <v>95</v>
      </c>
      <c r="C398" s="7" t="n">
        <v>14</v>
      </c>
      <c r="D398" s="7" t="n">
        <v>5</v>
      </c>
      <c r="E398" s="7" t="n">
        <v>12</v>
      </c>
      <c r="F398" s="7" t="n">
        <v>1</v>
      </c>
    </row>
    <row r="399" spans="1:6">
      <c r="A399" t="s">
        <v>4</v>
      </c>
      <c r="B399" s="4" t="s">
        <v>5</v>
      </c>
      <c r="C399" s="4" t="s">
        <v>14</v>
      </c>
      <c r="D399" s="4" t="s">
        <v>10</v>
      </c>
      <c r="E399" s="4" t="s">
        <v>10</v>
      </c>
      <c r="F399" s="4" t="s">
        <v>9</v>
      </c>
    </row>
    <row r="400" spans="1:6">
      <c r="A400" t="n">
        <v>6770</v>
      </c>
      <c r="B400" s="16" t="n">
        <v>95</v>
      </c>
      <c r="C400" s="7" t="n">
        <v>14</v>
      </c>
      <c r="D400" s="7" t="n">
        <v>6</v>
      </c>
      <c r="E400" s="7" t="n">
        <v>7</v>
      </c>
      <c r="F400" s="7" t="n">
        <v>1</v>
      </c>
    </row>
    <row r="401" spans="1:6">
      <c r="A401" t="s">
        <v>4</v>
      </c>
      <c r="B401" s="4" t="s">
        <v>5</v>
      </c>
      <c r="C401" s="4" t="s">
        <v>14</v>
      </c>
      <c r="D401" s="4" t="s">
        <v>10</v>
      </c>
      <c r="E401" s="4" t="s">
        <v>10</v>
      </c>
      <c r="F401" s="4" t="s">
        <v>9</v>
      </c>
    </row>
    <row r="402" spans="1:6">
      <c r="A402" t="n">
        <v>6780</v>
      </c>
      <c r="B402" s="16" t="n">
        <v>95</v>
      </c>
      <c r="C402" s="7" t="n">
        <v>14</v>
      </c>
      <c r="D402" s="7" t="n">
        <v>6</v>
      </c>
      <c r="E402" s="7" t="n">
        <v>8</v>
      </c>
      <c r="F402" s="7" t="n">
        <v>1</v>
      </c>
    </row>
    <row r="403" spans="1:6">
      <c r="A403" t="s">
        <v>4</v>
      </c>
      <c r="B403" s="4" t="s">
        <v>5</v>
      </c>
      <c r="C403" s="4" t="s">
        <v>14</v>
      </c>
      <c r="D403" s="4" t="s">
        <v>10</v>
      </c>
      <c r="E403" s="4" t="s">
        <v>10</v>
      </c>
      <c r="F403" s="4" t="s">
        <v>9</v>
      </c>
    </row>
    <row r="404" spans="1:6">
      <c r="A404" t="n">
        <v>6790</v>
      </c>
      <c r="B404" s="16" t="n">
        <v>95</v>
      </c>
      <c r="C404" s="7" t="n">
        <v>14</v>
      </c>
      <c r="D404" s="7" t="n">
        <v>6</v>
      </c>
      <c r="E404" s="7" t="n">
        <v>9</v>
      </c>
      <c r="F404" s="7" t="n">
        <v>1</v>
      </c>
    </row>
    <row r="405" spans="1:6">
      <c r="A405" t="s">
        <v>4</v>
      </c>
      <c r="B405" s="4" t="s">
        <v>5</v>
      </c>
      <c r="C405" s="4" t="s">
        <v>14</v>
      </c>
      <c r="D405" s="4" t="s">
        <v>10</v>
      </c>
      <c r="E405" s="4" t="s">
        <v>10</v>
      </c>
      <c r="F405" s="4" t="s">
        <v>9</v>
      </c>
    </row>
    <row r="406" spans="1:6">
      <c r="A406" t="n">
        <v>6800</v>
      </c>
      <c r="B406" s="16" t="n">
        <v>95</v>
      </c>
      <c r="C406" s="7" t="n">
        <v>14</v>
      </c>
      <c r="D406" s="7" t="n">
        <v>6</v>
      </c>
      <c r="E406" s="7" t="n">
        <v>23</v>
      </c>
      <c r="F406" s="7" t="n">
        <v>1</v>
      </c>
    </row>
    <row r="407" spans="1:6">
      <c r="A407" t="s">
        <v>4</v>
      </c>
      <c r="B407" s="4" t="s">
        <v>5</v>
      </c>
      <c r="C407" s="4" t="s">
        <v>14</v>
      </c>
      <c r="D407" s="4" t="s">
        <v>10</v>
      </c>
      <c r="E407" s="4" t="s">
        <v>10</v>
      </c>
      <c r="F407" s="4" t="s">
        <v>9</v>
      </c>
    </row>
    <row r="408" spans="1:6">
      <c r="A408" t="n">
        <v>6810</v>
      </c>
      <c r="B408" s="16" t="n">
        <v>95</v>
      </c>
      <c r="C408" s="7" t="n">
        <v>14</v>
      </c>
      <c r="D408" s="7" t="n">
        <v>6</v>
      </c>
      <c r="E408" s="7" t="n">
        <v>11</v>
      </c>
      <c r="F408" s="7" t="n">
        <v>1</v>
      </c>
    </row>
    <row r="409" spans="1:6">
      <c r="A409" t="s">
        <v>4</v>
      </c>
      <c r="B409" s="4" t="s">
        <v>5</v>
      </c>
      <c r="C409" s="4" t="s">
        <v>14</v>
      </c>
      <c r="D409" s="4" t="s">
        <v>10</v>
      </c>
      <c r="E409" s="4" t="s">
        <v>10</v>
      </c>
      <c r="F409" s="4" t="s">
        <v>9</v>
      </c>
    </row>
    <row r="410" spans="1:6">
      <c r="A410" t="n">
        <v>6820</v>
      </c>
      <c r="B410" s="16" t="n">
        <v>95</v>
      </c>
      <c r="C410" s="7" t="n">
        <v>14</v>
      </c>
      <c r="D410" s="7" t="n">
        <v>6</v>
      </c>
      <c r="E410" s="7" t="n">
        <v>12</v>
      </c>
      <c r="F410" s="7" t="n">
        <v>1</v>
      </c>
    </row>
    <row r="411" spans="1:6">
      <c r="A411" t="s">
        <v>4</v>
      </c>
      <c r="B411" s="4" t="s">
        <v>5</v>
      </c>
      <c r="C411" s="4" t="s">
        <v>14</v>
      </c>
      <c r="D411" s="4" t="s">
        <v>10</v>
      </c>
      <c r="E411" s="4" t="s">
        <v>10</v>
      </c>
      <c r="F411" s="4" t="s">
        <v>9</v>
      </c>
    </row>
    <row r="412" spans="1:6">
      <c r="A412" t="n">
        <v>6830</v>
      </c>
      <c r="B412" s="16" t="n">
        <v>95</v>
      </c>
      <c r="C412" s="7" t="n">
        <v>14</v>
      </c>
      <c r="D412" s="7" t="n">
        <v>7</v>
      </c>
      <c r="E412" s="7" t="n">
        <v>8</v>
      </c>
      <c r="F412" s="7" t="n">
        <v>1</v>
      </c>
    </row>
    <row r="413" spans="1:6">
      <c r="A413" t="s">
        <v>4</v>
      </c>
      <c r="B413" s="4" t="s">
        <v>5</v>
      </c>
      <c r="C413" s="4" t="s">
        <v>14</v>
      </c>
      <c r="D413" s="4" t="s">
        <v>10</v>
      </c>
      <c r="E413" s="4" t="s">
        <v>10</v>
      </c>
      <c r="F413" s="4" t="s">
        <v>9</v>
      </c>
    </row>
    <row r="414" spans="1:6">
      <c r="A414" t="n">
        <v>6840</v>
      </c>
      <c r="B414" s="16" t="n">
        <v>95</v>
      </c>
      <c r="C414" s="7" t="n">
        <v>14</v>
      </c>
      <c r="D414" s="7" t="n">
        <v>7</v>
      </c>
      <c r="E414" s="7" t="n">
        <v>9</v>
      </c>
      <c r="F414" s="7" t="n">
        <v>1</v>
      </c>
    </row>
    <row r="415" spans="1:6">
      <c r="A415" t="s">
        <v>4</v>
      </c>
      <c r="B415" s="4" t="s">
        <v>5</v>
      </c>
      <c r="C415" s="4" t="s">
        <v>14</v>
      </c>
      <c r="D415" s="4" t="s">
        <v>10</v>
      </c>
      <c r="E415" s="4" t="s">
        <v>10</v>
      </c>
      <c r="F415" s="4" t="s">
        <v>9</v>
      </c>
    </row>
    <row r="416" spans="1:6">
      <c r="A416" t="n">
        <v>6850</v>
      </c>
      <c r="B416" s="16" t="n">
        <v>95</v>
      </c>
      <c r="C416" s="7" t="n">
        <v>14</v>
      </c>
      <c r="D416" s="7" t="n">
        <v>7</v>
      </c>
      <c r="E416" s="7" t="n">
        <v>23</v>
      </c>
      <c r="F416" s="7" t="n">
        <v>1</v>
      </c>
    </row>
    <row r="417" spans="1:6">
      <c r="A417" t="s">
        <v>4</v>
      </c>
      <c r="B417" s="4" t="s">
        <v>5</v>
      </c>
      <c r="C417" s="4" t="s">
        <v>14</v>
      </c>
      <c r="D417" s="4" t="s">
        <v>10</v>
      </c>
      <c r="E417" s="4" t="s">
        <v>10</v>
      </c>
      <c r="F417" s="4" t="s">
        <v>9</v>
      </c>
    </row>
    <row r="418" spans="1:6">
      <c r="A418" t="n">
        <v>6860</v>
      </c>
      <c r="B418" s="16" t="n">
        <v>95</v>
      </c>
      <c r="C418" s="7" t="n">
        <v>14</v>
      </c>
      <c r="D418" s="7" t="n">
        <v>7</v>
      </c>
      <c r="E418" s="7" t="n">
        <v>11</v>
      </c>
      <c r="F418" s="7" t="n">
        <v>1</v>
      </c>
    </row>
    <row r="419" spans="1:6">
      <c r="A419" t="s">
        <v>4</v>
      </c>
      <c r="B419" s="4" t="s">
        <v>5</v>
      </c>
      <c r="C419" s="4" t="s">
        <v>14</v>
      </c>
      <c r="D419" s="4" t="s">
        <v>10</v>
      </c>
      <c r="E419" s="4" t="s">
        <v>10</v>
      </c>
      <c r="F419" s="4" t="s">
        <v>9</v>
      </c>
    </row>
    <row r="420" spans="1:6">
      <c r="A420" t="n">
        <v>6870</v>
      </c>
      <c r="B420" s="16" t="n">
        <v>95</v>
      </c>
      <c r="C420" s="7" t="n">
        <v>14</v>
      </c>
      <c r="D420" s="7" t="n">
        <v>7</v>
      </c>
      <c r="E420" s="7" t="n">
        <v>12</v>
      </c>
      <c r="F420" s="7" t="n">
        <v>1</v>
      </c>
    </row>
    <row r="421" spans="1:6">
      <c r="A421" t="s">
        <v>4</v>
      </c>
      <c r="B421" s="4" t="s">
        <v>5</v>
      </c>
      <c r="C421" s="4" t="s">
        <v>14</v>
      </c>
      <c r="D421" s="4" t="s">
        <v>10</v>
      </c>
      <c r="E421" s="4" t="s">
        <v>10</v>
      </c>
      <c r="F421" s="4" t="s">
        <v>9</v>
      </c>
    </row>
    <row r="422" spans="1:6">
      <c r="A422" t="n">
        <v>6880</v>
      </c>
      <c r="B422" s="16" t="n">
        <v>95</v>
      </c>
      <c r="C422" s="7" t="n">
        <v>14</v>
      </c>
      <c r="D422" s="7" t="n">
        <v>8</v>
      </c>
      <c r="E422" s="7" t="n">
        <v>9</v>
      </c>
      <c r="F422" s="7" t="n">
        <v>1</v>
      </c>
    </row>
    <row r="423" spans="1:6">
      <c r="A423" t="s">
        <v>4</v>
      </c>
      <c r="B423" s="4" t="s">
        <v>5</v>
      </c>
      <c r="C423" s="4" t="s">
        <v>14</v>
      </c>
      <c r="D423" s="4" t="s">
        <v>10</v>
      </c>
      <c r="E423" s="4" t="s">
        <v>10</v>
      </c>
      <c r="F423" s="4" t="s">
        <v>9</v>
      </c>
    </row>
    <row r="424" spans="1:6">
      <c r="A424" t="n">
        <v>6890</v>
      </c>
      <c r="B424" s="16" t="n">
        <v>95</v>
      </c>
      <c r="C424" s="7" t="n">
        <v>14</v>
      </c>
      <c r="D424" s="7" t="n">
        <v>8</v>
      </c>
      <c r="E424" s="7" t="n">
        <v>23</v>
      </c>
      <c r="F424" s="7" t="n">
        <v>1</v>
      </c>
    </row>
    <row r="425" spans="1:6">
      <c r="A425" t="s">
        <v>4</v>
      </c>
      <c r="B425" s="4" t="s">
        <v>5</v>
      </c>
      <c r="C425" s="4" t="s">
        <v>14</v>
      </c>
      <c r="D425" s="4" t="s">
        <v>10</v>
      </c>
      <c r="E425" s="4" t="s">
        <v>10</v>
      </c>
      <c r="F425" s="4" t="s">
        <v>9</v>
      </c>
    </row>
    <row r="426" spans="1:6">
      <c r="A426" t="n">
        <v>6900</v>
      </c>
      <c r="B426" s="16" t="n">
        <v>95</v>
      </c>
      <c r="C426" s="7" t="n">
        <v>14</v>
      </c>
      <c r="D426" s="7" t="n">
        <v>8</v>
      </c>
      <c r="E426" s="7" t="n">
        <v>11</v>
      </c>
      <c r="F426" s="7" t="n">
        <v>1</v>
      </c>
    </row>
    <row r="427" spans="1:6">
      <c r="A427" t="s">
        <v>4</v>
      </c>
      <c r="B427" s="4" t="s">
        <v>5</v>
      </c>
      <c r="C427" s="4" t="s">
        <v>14</v>
      </c>
      <c r="D427" s="4" t="s">
        <v>10</v>
      </c>
      <c r="E427" s="4" t="s">
        <v>10</v>
      </c>
      <c r="F427" s="4" t="s">
        <v>9</v>
      </c>
    </row>
    <row r="428" spans="1:6">
      <c r="A428" t="n">
        <v>6910</v>
      </c>
      <c r="B428" s="16" t="n">
        <v>95</v>
      </c>
      <c r="C428" s="7" t="n">
        <v>14</v>
      </c>
      <c r="D428" s="7" t="n">
        <v>8</v>
      </c>
      <c r="E428" s="7" t="n">
        <v>12</v>
      </c>
      <c r="F428" s="7" t="n">
        <v>1</v>
      </c>
    </row>
    <row r="429" spans="1:6">
      <c r="A429" t="s">
        <v>4</v>
      </c>
      <c r="B429" s="4" t="s">
        <v>5</v>
      </c>
      <c r="C429" s="4" t="s">
        <v>14</v>
      </c>
      <c r="D429" s="4" t="s">
        <v>10</v>
      </c>
      <c r="E429" s="4" t="s">
        <v>10</v>
      </c>
      <c r="F429" s="4" t="s">
        <v>9</v>
      </c>
    </row>
    <row r="430" spans="1:6">
      <c r="A430" t="n">
        <v>6920</v>
      </c>
      <c r="B430" s="16" t="n">
        <v>95</v>
      </c>
      <c r="C430" s="7" t="n">
        <v>14</v>
      </c>
      <c r="D430" s="7" t="n">
        <v>9</v>
      </c>
      <c r="E430" s="7" t="n">
        <v>23</v>
      </c>
      <c r="F430" s="7" t="n">
        <v>1</v>
      </c>
    </row>
    <row r="431" spans="1:6">
      <c r="A431" t="s">
        <v>4</v>
      </c>
      <c r="B431" s="4" t="s">
        <v>5</v>
      </c>
      <c r="C431" s="4" t="s">
        <v>14</v>
      </c>
      <c r="D431" s="4" t="s">
        <v>10</v>
      </c>
      <c r="E431" s="4" t="s">
        <v>10</v>
      </c>
      <c r="F431" s="4" t="s">
        <v>9</v>
      </c>
    </row>
    <row r="432" spans="1:6">
      <c r="A432" t="n">
        <v>6930</v>
      </c>
      <c r="B432" s="16" t="n">
        <v>95</v>
      </c>
      <c r="C432" s="7" t="n">
        <v>14</v>
      </c>
      <c r="D432" s="7" t="n">
        <v>9</v>
      </c>
      <c r="E432" s="7" t="n">
        <v>11</v>
      </c>
      <c r="F432" s="7" t="n">
        <v>1</v>
      </c>
    </row>
    <row r="433" spans="1:6">
      <c r="A433" t="s">
        <v>4</v>
      </c>
      <c r="B433" s="4" t="s">
        <v>5</v>
      </c>
      <c r="C433" s="4" t="s">
        <v>14</v>
      </c>
      <c r="D433" s="4" t="s">
        <v>10</v>
      </c>
      <c r="E433" s="4" t="s">
        <v>10</v>
      </c>
      <c r="F433" s="4" t="s">
        <v>9</v>
      </c>
    </row>
    <row r="434" spans="1:6">
      <c r="A434" t="n">
        <v>6940</v>
      </c>
      <c r="B434" s="16" t="n">
        <v>95</v>
      </c>
      <c r="C434" s="7" t="n">
        <v>14</v>
      </c>
      <c r="D434" s="7" t="n">
        <v>9</v>
      </c>
      <c r="E434" s="7" t="n">
        <v>12</v>
      </c>
      <c r="F434" s="7" t="n">
        <v>1</v>
      </c>
    </row>
    <row r="435" spans="1:6">
      <c r="A435" t="s">
        <v>4</v>
      </c>
      <c r="B435" s="4" t="s">
        <v>5</v>
      </c>
      <c r="C435" s="4" t="s">
        <v>14</v>
      </c>
      <c r="D435" s="4" t="s">
        <v>10</v>
      </c>
      <c r="E435" s="4" t="s">
        <v>10</v>
      </c>
      <c r="F435" s="4" t="s">
        <v>9</v>
      </c>
    </row>
    <row r="436" spans="1:6">
      <c r="A436" t="n">
        <v>6950</v>
      </c>
      <c r="B436" s="16" t="n">
        <v>95</v>
      </c>
      <c r="C436" s="7" t="n">
        <v>14</v>
      </c>
      <c r="D436" s="7" t="n">
        <v>23</v>
      </c>
      <c r="E436" s="7" t="n">
        <v>11</v>
      </c>
      <c r="F436" s="7" t="n">
        <v>1</v>
      </c>
    </row>
    <row r="437" spans="1:6">
      <c r="A437" t="s">
        <v>4</v>
      </c>
      <c r="B437" s="4" t="s">
        <v>5</v>
      </c>
      <c r="C437" s="4" t="s">
        <v>14</v>
      </c>
      <c r="D437" s="4" t="s">
        <v>10</v>
      </c>
      <c r="E437" s="4" t="s">
        <v>10</v>
      </c>
      <c r="F437" s="4" t="s">
        <v>9</v>
      </c>
    </row>
    <row r="438" spans="1:6">
      <c r="A438" t="n">
        <v>6960</v>
      </c>
      <c r="B438" s="16" t="n">
        <v>95</v>
      </c>
      <c r="C438" s="7" t="n">
        <v>14</v>
      </c>
      <c r="D438" s="7" t="n">
        <v>23</v>
      </c>
      <c r="E438" s="7" t="n">
        <v>12</v>
      </c>
      <c r="F438" s="7" t="n">
        <v>1</v>
      </c>
    </row>
    <row r="439" spans="1:6">
      <c r="A439" t="s">
        <v>4</v>
      </c>
      <c r="B439" s="4" t="s">
        <v>5</v>
      </c>
      <c r="C439" s="4" t="s">
        <v>14</v>
      </c>
      <c r="D439" s="4" t="s">
        <v>10</v>
      </c>
      <c r="E439" s="4" t="s">
        <v>10</v>
      </c>
      <c r="F439" s="4" t="s">
        <v>9</v>
      </c>
    </row>
    <row r="440" spans="1:6">
      <c r="A440" t="n">
        <v>6970</v>
      </c>
      <c r="B440" s="16" t="n">
        <v>95</v>
      </c>
      <c r="C440" s="7" t="n">
        <v>14</v>
      </c>
      <c r="D440" s="7" t="n">
        <v>11</v>
      </c>
      <c r="E440" s="7" t="n">
        <v>12</v>
      </c>
      <c r="F440" s="7" t="n">
        <v>1</v>
      </c>
    </row>
    <row r="441" spans="1:6">
      <c r="A441" t="s">
        <v>4</v>
      </c>
      <c r="B441" s="4" t="s">
        <v>5</v>
      </c>
      <c r="C441" s="4" t="s">
        <v>14</v>
      </c>
      <c r="D441" s="4" t="s">
        <v>10</v>
      </c>
      <c r="E441" s="4" t="s">
        <v>9</v>
      </c>
    </row>
    <row r="442" spans="1:6">
      <c r="A442" t="n">
        <v>6980</v>
      </c>
      <c r="B442" s="17" t="n">
        <v>101</v>
      </c>
      <c r="C442" s="7" t="n">
        <v>0</v>
      </c>
      <c r="D442" s="7" t="n">
        <v>0</v>
      </c>
      <c r="E442" s="7" t="n">
        <v>10</v>
      </c>
    </row>
    <row r="443" spans="1:6">
      <c r="A443" t="s">
        <v>4</v>
      </c>
      <c r="B443" s="4" t="s">
        <v>5</v>
      </c>
      <c r="C443" s="4" t="s">
        <v>14</v>
      </c>
      <c r="D443" s="4" t="s">
        <v>10</v>
      </c>
      <c r="E443" s="4" t="s">
        <v>9</v>
      </c>
    </row>
    <row r="444" spans="1:6">
      <c r="A444" t="n">
        <v>6988</v>
      </c>
      <c r="B444" s="17" t="n">
        <v>101</v>
      </c>
      <c r="C444" s="7" t="n">
        <v>0</v>
      </c>
      <c r="D444" s="7" t="n">
        <v>4</v>
      </c>
      <c r="E444" s="7" t="n">
        <v>5</v>
      </c>
    </row>
    <row r="445" spans="1:6">
      <c r="A445" t="s">
        <v>4</v>
      </c>
      <c r="B445" s="4" t="s">
        <v>5</v>
      </c>
      <c r="C445" s="4" t="s">
        <v>14</v>
      </c>
      <c r="D445" s="4" t="s">
        <v>10</v>
      </c>
      <c r="E445" s="4" t="s">
        <v>9</v>
      </c>
    </row>
    <row r="446" spans="1:6">
      <c r="A446" t="n">
        <v>6996</v>
      </c>
      <c r="B446" s="17" t="n">
        <v>101</v>
      </c>
      <c r="C446" s="7" t="n">
        <v>0</v>
      </c>
      <c r="D446" s="7" t="n">
        <v>7</v>
      </c>
      <c r="E446" s="7" t="n">
        <v>3</v>
      </c>
    </row>
    <row r="447" spans="1:6">
      <c r="A447" t="s">
        <v>4</v>
      </c>
      <c r="B447" s="4" t="s">
        <v>5</v>
      </c>
      <c r="C447" s="4" t="s">
        <v>14</v>
      </c>
      <c r="D447" s="4" t="s">
        <v>10</v>
      </c>
      <c r="E447" s="4" t="s">
        <v>9</v>
      </c>
    </row>
    <row r="448" spans="1:6">
      <c r="A448" t="n">
        <v>7004</v>
      </c>
      <c r="B448" s="17" t="n">
        <v>101</v>
      </c>
      <c r="C448" s="7" t="n">
        <v>0</v>
      </c>
      <c r="D448" s="7" t="n">
        <v>12</v>
      </c>
      <c r="E448" s="7" t="n">
        <v>5</v>
      </c>
    </row>
    <row r="449" spans="1:6">
      <c r="A449" t="s">
        <v>4</v>
      </c>
      <c r="B449" s="4" t="s">
        <v>5</v>
      </c>
      <c r="C449" s="4" t="s">
        <v>14</v>
      </c>
      <c r="D449" s="4" t="s">
        <v>10</v>
      </c>
      <c r="E449" s="4" t="s">
        <v>9</v>
      </c>
    </row>
    <row r="450" spans="1:6">
      <c r="A450" t="n">
        <v>7012</v>
      </c>
      <c r="B450" s="17" t="n">
        <v>101</v>
      </c>
      <c r="C450" s="7" t="n">
        <v>0</v>
      </c>
      <c r="D450" s="7" t="n">
        <v>18</v>
      </c>
      <c r="E450" s="7" t="n">
        <v>5</v>
      </c>
    </row>
    <row r="451" spans="1:6">
      <c r="A451" t="s">
        <v>4</v>
      </c>
      <c r="B451" s="4" t="s">
        <v>5</v>
      </c>
      <c r="C451" s="4" t="s">
        <v>14</v>
      </c>
      <c r="D451" s="4" t="s">
        <v>10</v>
      </c>
      <c r="E451" s="4" t="s">
        <v>9</v>
      </c>
    </row>
    <row r="452" spans="1:6">
      <c r="A452" t="n">
        <v>7020</v>
      </c>
      <c r="B452" s="17" t="n">
        <v>101</v>
      </c>
      <c r="C452" s="7" t="n">
        <v>0</v>
      </c>
      <c r="D452" s="7" t="n">
        <v>1200</v>
      </c>
      <c r="E452" s="7" t="n">
        <v>1</v>
      </c>
    </row>
    <row r="453" spans="1:6">
      <c r="A453" t="s">
        <v>4</v>
      </c>
      <c r="B453" s="4" t="s">
        <v>5</v>
      </c>
      <c r="C453" s="4" t="s">
        <v>14</v>
      </c>
      <c r="D453" s="4" t="s">
        <v>10</v>
      </c>
      <c r="E453" s="4" t="s">
        <v>9</v>
      </c>
    </row>
    <row r="454" spans="1:6">
      <c r="A454" t="n">
        <v>7028</v>
      </c>
      <c r="B454" s="17" t="n">
        <v>101</v>
      </c>
      <c r="C454" s="7" t="n">
        <v>0</v>
      </c>
      <c r="D454" s="7" t="n">
        <v>1250</v>
      </c>
      <c r="E454" s="7" t="n">
        <v>1</v>
      </c>
    </row>
    <row r="455" spans="1:6">
      <c r="A455" t="s">
        <v>4</v>
      </c>
      <c r="B455" s="4" t="s">
        <v>5</v>
      </c>
      <c r="C455" s="4" t="s">
        <v>14</v>
      </c>
      <c r="D455" s="4" t="s">
        <v>10</v>
      </c>
      <c r="E455" s="4" t="s">
        <v>9</v>
      </c>
    </row>
    <row r="456" spans="1:6">
      <c r="A456" t="n">
        <v>7036</v>
      </c>
      <c r="B456" s="17" t="n">
        <v>101</v>
      </c>
      <c r="C456" s="7" t="n">
        <v>0</v>
      </c>
      <c r="D456" s="7" t="n">
        <v>1350</v>
      </c>
      <c r="E456" s="7" t="n">
        <v>1</v>
      </c>
    </row>
    <row r="457" spans="1:6">
      <c r="A457" t="s">
        <v>4</v>
      </c>
      <c r="B457" s="4" t="s">
        <v>5</v>
      </c>
      <c r="C457" s="4" t="s">
        <v>14</v>
      </c>
      <c r="D457" s="4" t="s">
        <v>10</v>
      </c>
      <c r="E457" s="4" t="s">
        <v>9</v>
      </c>
    </row>
    <row r="458" spans="1:6">
      <c r="A458" t="n">
        <v>7044</v>
      </c>
      <c r="B458" s="17" t="n">
        <v>101</v>
      </c>
      <c r="C458" s="7" t="n">
        <v>0</v>
      </c>
      <c r="D458" s="7" t="n">
        <v>1450</v>
      </c>
      <c r="E458" s="7" t="n">
        <v>1</v>
      </c>
    </row>
    <row r="459" spans="1:6">
      <c r="A459" t="s">
        <v>4</v>
      </c>
      <c r="B459" s="4" t="s">
        <v>5</v>
      </c>
      <c r="C459" s="4" t="s">
        <v>14</v>
      </c>
      <c r="D459" s="4" t="s">
        <v>10</v>
      </c>
      <c r="E459" s="4" t="s">
        <v>9</v>
      </c>
    </row>
    <row r="460" spans="1:6">
      <c r="A460" t="n">
        <v>7052</v>
      </c>
      <c r="B460" s="17" t="n">
        <v>101</v>
      </c>
      <c r="C460" s="7" t="n">
        <v>0</v>
      </c>
      <c r="D460" s="7" t="n">
        <v>1500</v>
      </c>
      <c r="E460" s="7" t="n">
        <v>1</v>
      </c>
    </row>
    <row r="461" spans="1:6">
      <c r="A461" t="s">
        <v>4</v>
      </c>
      <c r="B461" s="4" t="s">
        <v>5</v>
      </c>
      <c r="C461" s="4" t="s">
        <v>14</v>
      </c>
      <c r="D461" s="4" t="s">
        <v>10</v>
      </c>
      <c r="E461" s="4" t="s">
        <v>9</v>
      </c>
    </row>
    <row r="462" spans="1:6">
      <c r="A462" t="n">
        <v>7060</v>
      </c>
      <c r="B462" s="17" t="n">
        <v>101</v>
      </c>
      <c r="C462" s="7" t="n">
        <v>0</v>
      </c>
      <c r="D462" s="7" t="n">
        <v>1400</v>
      </c>
      <c r="E462" s="7" t="n">
        <v>1</v>
      </c>
    </row>
    <row r="463" spans="1:6">
      <c r="A463" t="s">
        <v>4</v>
      </c>
      <c r="B463" s="4" t="s">
        <v>5</v>
      </c>
      <c r="C463" s="4" t="s">
        <v>14</v>
      </c>
      <c r="D463" s="4" t="s">
        <v>10</v>
      </c>
      <c r="E463" s="4" t="s">
        <v>9</v>
      </c>
    </row>
    <row r="464" spans="1:6">
      <c r="A464" t="n">
        <v>7068</v>
      </c>
      <c r="B464" s="17" t="n">
        <v>101</v>
      </c>
      <c r="C464" s="7" t="n">
        <v>0</v>
      </c>
      <c r="D464" s="7" t="n">
        <v>1550</v>
      </c>
      <c r="E464" s="7" t="n">
        <v>1</v>
      </c>
    </row>
    <row r="465" spans="1:5">
      <c r="A465" t="s">
        <v>4</v>
      </c>
      <c r="B465" s="4" t="s">
        <v>5</v>
      </c>
      <c r="C465" s="4" t="s">
        <v>14</v>
      </c>
      <c r="D465" s="4" t="s">
        <v>10</v>
      </c>
      <c r="E465" s="4" t="s">
        <v>9</v>
      </c>
    </row>
    <row r="466" spans="1:5">
      <c r="A466" t="n">
        <v>7076</v>
      </c>
      <c r="B466" s="17" t="n">
        <v>101</v>
      </c>
      <c r="C466" s="7" t="n">
        <v>0</v>
      </c>
      <c r="D466" s="7" t="n">
        <v>408</v>
      </c>
      <c r="E466" s="7" t="n">
        <v>7</v>
      </c>
    </row>
    <row r="467" spans="1:5">
      <c r="A467" t="s">
        <v>4</v>
      </c>
      <c r="B467" s="4" t="s">
        <v>5</v>
      </c>
      <c r="C467" s="4" t="s">
        <v>14</v>
      </c>
      <c r="D467" s="4" t="s">
        <v>10</v>
      </c>
      <c r="E467" s="4" t="s">
        <v>9</v>
      </c>
    </row>
    <row r="468" spans="1:5">
      <c r="A468" t="n">
        <v>7084</v>
      </c>
      <c r="B468" s="17" t="n">
        <v>101</v>
      </c>
      <c r="C468" s="7" t="n">
        <v>0</v>
      </c>
      <c r="D468" s="7" t="n">
        <v>558</v>
      </c>
      <c r="E468" s="7" t="n">
        <v>7</v>
      </c>
    </row>
    <row r="469" spans="1:5">
      <c r="A469" t="s">
        <v>4</v>
      </c>
      <c r="B469" s="4" t="s">
        <v>5</v>
      </c>
      <c r="C469" s="4" t="s">
        <v>14</v>
      </c>
      <c r="D469" s="4" t="s">
        <v>10</v>
      </c>
      <c r="E469" s="4" t="s">
        <v>10</v>
      </c>
      <c r="F469" s="4" t="s">
        <v>14</v>
      </c>
    </row>
    <row r="470" spans="1:5">
      <c r="A470" t="n">
        <v>7092</v>
      </c>
      <c r="B470" s="18" t="n">
        <v>102</v>
      </c>
      <c r="C470" s="7" t="n">
        <v>0</v>
      </c>
      <c r="D470" s="7" t="n">
        <v>0</v>
      </c>
      <c r="E470" s="7" t="n">
        <v>1200</v>
      </c>
      <c r="F470" s="7" t="n">
        <v>255</v>
      </c>
    </row>
    <row r="471" spans="1:5">
      <c r="A471" t="s">
        <v>4</v>
      </c>
      <c r="B471" s="4" t="s">
        <v>5</v>
      </c>
      <c r="C471" s="4" t="s">
        <v>14</v>
      </c>
      <c r="D471" s="4" t="s">
        <v>10</v>
      </c>
      <c r="E471" s="4" t="s">
        <v>10</v>
      </c>
      <c r="F471" s="4" t="s">
        <v>14</v>
      </c>
    </row>
    <row r="472" spans="1:5">
      <c r="A472" t="n">
        <v>7099</v>
      </c>
      <c r="B472" s="18" t="n">
        <v>102</v>
      </c>
      <c r="C472" s="7" t="n">
        <v>0</v>
      </c>
      <c r="D472" s="7" t="n">
        <v>0</v>
      </c>
      <c r="E472" s="7" t="n">
        <v>408</v>
      </c>
      <c r="F472" s="7" t="n">
        <v>255</v>
      </c>
    </row>
    <row r="473" spans="1:5">
      <c r="A473" t="s">
        <v>4</v>
      </c>
      <c r="B473" s="4" t="s">
        <v>5</v>
      </c>
      <c r="C473" s="4" t="s">
        <v>14</v>
      </c>
      <c r="D473" s="4" t="s">
        <v>10</v>
      </c>
      <c r="E473" s="4" t="s">
        <v>10</v>
      </c>
      <c r="F473" s="4" t="s">
        <v>14</v>
      </c>
    </row>
    <row r="474" spans="1:5">
      <c r="A474" t="n">
        <v>7106</v>
      </c>
      <c r="B474" s="18" t="n">
        <v>102</v>
      </c>
      <c r="C474" s="7" t="n">
        <v>0</v>
      </c>
      <c r="D474" s="7" t="n">
        <v>0</v>
      </c>
      <c r="E474" s="7" t="n">
        <v>558</v>
      </c>
      <c r="F474" s="7" t="n">
        <v>255</v>
      </c>
    </row>
    <row r="475" spans="1:5">
      <c r="A475" t="s">
        <v>4</v>
      </c>
      <c r="B475" s="4" t="s">
        <v>5</v>
      </c>
      <c r="C475" s="4" t="s">
        <v>14</v>
      </c>
      <c r="D475" s="4" t="s">
        <v>10</v>
      </c>
      <c r="E475" s="4" t="s">
        <v>10</v>
      </c>
      <c r="F475" s="4" t="s">
        <v>14</v>
      </c>
    </row>
    <row r="476" spans="1:5">
      <c r="A476" t="n">
        <v>7113</v>
      </c>
      <c r="B476" s="18" t="n">
        <v>102</v>
      </c>
      <c r="C476" s="7" t="n">
        <v>0</v>
      </c>
      <c r="D476" s="7" t="n">
        <v>1</v>
      </c>
      <c r="E476" s="7" t="n">
        <v>1250</v>
      </c>
      <c r="F476" s="7" t="n">
        <v>255</v>
      </c>
    </row>
    <row r="477" spans="1:5">
      <c r="A477" t="s">
        <v>4</v>
      </c>
      <c r="B477" s="4" t="s">
        <v>5</v>
      </c>
      <c r="C477" s="4" t="s">
        <v>14</v>
      </c>
      <c r="D477" s="4" t="s">
        <v>10</v>
      </c>
      <c r="E477" s="4" t="s">
        <v>10</v>
      </c>
      <c r="F477" s="4" t="s">
        <v>14</v>
      </c>
    </row>
    <row r="478" spans="1:5">
      <c r="A478" t="n">
        <v>7120</v>
      </c>
      <c r="B478" s="18" t="n">
        <v>102</v>
      </c>
      <c r="C478" s="7" t="n">
        <v>0</v>
      </c>
      <c r="D478" s="7" t="n">
        <v>1</v>
      </c>
      <c r="E478" s="7" t="n">
        <v>408</v>
      </c>
      <c r="F478" s="7" t="n">
        <v>255</v>
      </c>
    </row>
    <row r="479" spans="1:5">
      <c r="A479" t="s">
        <v>4</v>
      </c>
      <c r="B479" s="4" t="s">
        <v>5</v>
      </c>
      <c r="C479" s="4" t="s">
        <v>14</v>
      </c>
      <c r="D479" s="4" t="s">
        <v>10</v>
      </c>
      <c r="E479" s="4" t="s">
        <v>10</v>
      </c>
      <c r="F479" s="4" t="s">
        <v>14</v>
      </c>
    </row>
    <row r="480" spans="1:5">
      <c r="A480" t="n">
        <v>7127</v>
      </c>
      <c r="B480" s="18" t="n">
        <v>102</v>
      </c>
      <c r="C480" s="7" t="n">
        <v>0</v>
      </c>
      <c r="D480" s="7" t="n">
        <v>1</v>
      </c>
      <c r="E480" s="7" t="n">
        <v>558</v>
      </c>
      <c r="F480" s="7" t="n">
        <v>255</v>
      </c>
    </row>
    <row r="481" spans="1:6">
      <c r="A481" t="s">
        <v>4</v>
      </c>
      <c r="B481" s="4" t="s">
        <v>5</v>
      </c>
      <c r="C481" s="4" t="s">
        <v>14</v>
      </c>
      <c r="D481" s="4" t="s">
        <v>10</v>
      </c>
      <c r="E481" s="4" t="s">
        <v>10</v>
      </c>
      <c r="F481" s="4" t="s">
        <v>14</v>
      </c>
    </row>
    <row r="482" spans="1:6">
      <c r="A482" t="n">
        <v>7134</v>
      </c>
      <c r="B482" s="18" t="n">
        <v>102</v>
      </c>
      <c r="C482" s="7" t="n">
        <v>0</v>
      </c>
      <c r="D482" s="7" t="n">
        <v>2</v>
      </c>
      <c r="E482" s="7" t="n">
        <v>1350</v>
      </c>
      <c r="F482" s="7" t="n">
        <v>255</v>
      </c>
    </row>
    <row r="483" spans="1:6">
      <c r="A483" t="s">
        <v>4</v>
      </c>
      <c r="B483" s="4" t="s">
        <v>5</v>
      </c>
      <c r="C483" s="4" t="s">
        <v>14</v>
      </c>
      <c r="D483" s="4" t="s">
        <v>10</v>
      </c>
      <c r="E483" s="4" t="s">
        <v>10</v>
      </c>
      <c r="F483" s="4" t="s">
        <v>14</v>
      </c>
    </row>
    <row r="484" spans="1:6">
      <c r="A484" t="n">
        <v>7141</v>
      </c>
      <c r="B484" s="18" t="n">
        <v>102</v>
      </c>
      <c r="C484" s="7" t="n">
        <v>0</v>
      </c>
      <c r="D484" s="7" t="n">
        <v>2</v>
      </c>
      <c r="E484" s="7" t="n">
        <v>408</v>
      </c>
      <c r="F484" s="7" t="n">
        <v>255</v>
      </c>
    </row>
    <row r="485" spans="1:6">
      <c r="A485" t="s">
        <v>4</v>
      </c>
      <c r="B485" s="4" t="s">
        <v>5</v>
      </c>
      <c r="C485" s="4" t="s">
        <v>14</v>
      </c>
      <c r="D485" s="4" t="s">
        <v>10</v>
      </c>
      <c r="E485" s="4" t="s">
        <v>10</v>
      </c>
      <c r="F485" s="4" t="s">
        <v>14</v>
      </c>
    </row>
    <row r="486" spans="1:6">
      <c r="A486" t="n">
        <v>7148</v>
      </c>
      <c r="B486" s="18" t="n">
        <v>102</v>
      </c>
      <c r="C486" s="7" t="n">
        <v>0</v>
      </c>
      <c r="D486" s="7" t="n">
        <v>2</v>
      </c>
      <c r="E486" s="7" t="n">
        <v>558</v>
      </c>
      <c r="F486" s="7" t="n">
        <v>255</v>
      </c>
    </row>
    <row r="487" spans="1:6">
      <c r="A487" t="s">
        <v>4</v>
      </c>
      <c r="B487" s="4" t="s">
        <v>5</v>
      </c>
      <c r="C487" s="4" t="s">
        <v>14</v>
      </c>
      <c r="D487" s="4" t="s">
        <v>10</v>
      </c>
      <c r="E487" s="4" t="s">
        <v>10</v>
      </c>
      <c r="F487" s="4" t="s">
        <v>14</v>
      </c>
    </row>
    <row r="488" spans="1:6">
      <c r="A488" t="n">
        <v>7155</v>
      </c>
      <c r="B488" s="18" t="n">
        <v>102</v>
      </c>
      <c r="C488" s="7" t="n">
        <v>0</v>
      </c>
      <c r="D488" s="7" t="n">
        <v>3</v>
      </c>
      <c r="E488" s="7" t="n">
        <v>1450</v>
      </c>
      <c r="F488" s="7" t="n">
        <v>255</v>
      </c>
    </row>
    <row r="489" spans="1:6">
      <c r="A489" t="s">
        <v>4</v>
      </c>
      <c r="B489" s="4" t="s">
        <v>5</v>
      </c>
      <c r="C489" s="4" t="s">
        <v>14</v>
      </c>
      <c r="D489" s="4" t="s">
        <v>10</v>
      </c>
      <c r="E489" s="4" t="s">
        <v>10</v>
      </c>
      <c r="F489" s="4" t="s">
        <v>14</v>
      </c>
    </row>
    <row r="490" spans="1:6">
      <c r="A490" t="n">
        <v>7162</v>
      </c>
      <c r="B490" s="18" t="n">
        <v>102</v>
      </c>
      <c r="C490" s="7" t="n">
        <v>0</v>
      </c>
      <c r="D490" s="7" t="n">
        <v>3</v>
      </c>
      <c r="E490" s="7" t="n">
        <v>408</v>
      </c>
      <c r="F490" s="7" t="n">
        <v>255</v>
      </c>
    </row>
    <row r="491" spans="1:6">
      <c r="A491" t="s">
        <v>4</v>
      </c>
      <c r="B491" s="4" t="s">
        <v>5</v>
      </c>
      <c r="C491" s="4" t="s">
        <v>14</v>
      </c>
      <c r="D491" s="4" t="s">
        <v>10</v>
      </c>
      <c r="E491" s="4" t="s">
        <v>10</v>
      </c>
      <c r="F491" s="4" t="s">
        <v>14</v>
      </c>
    </row>
    <row r="492" spans="1:6">
      <c r="A492" t="n">
        <v>7169</v>
      </c>
      <c r="B492" s="18" t="n">
        <v>102</v>
      </c>
      <c r="C492" s="7" t="n">
        <v>0</v>
      </c>
      <c r="D492" s="7" t="n">
        <v>3</v>
      </c>
      <c r="E492" s="7" t="n">
        <v>558</v>
      </c>
      <c r="F492" s="7" t="n">
        <v>255</v>
      </c>
    </row>
    <row r="493" spans="1:6">
      <c r="A493" t="s">
        <v>4</v>
      </c>
      <c r="B493" s="4" t="s">
        <v>5</v>
      </c>
      <c r="C493" s="4" t="s">
        <v>14</v>
      </c>
      <c r="D493" s="4" t="s">
        <v>10</v>
      </c>
      <c r="E493" s="4" t="s">
        <v>10</v>
      </c>
      <c r="F493" s="4" t="s">
        <v>14</v>
      </c>
    </row>
    <row r="494" spans="1:6">
      <c r="A494" t="n">
        <v>7176</v>
      </c>
      <c r="B494" s="18" t="n">
        <v>102</v>
      </c>
      <c r="C494" s="7" t="n">
        <v>0</v>
      </c>
      <c r="D494" s="7" t="n">
        <v>4</v>
      </c>
      <c r="E494" s="7" t="n">
        <v>1500</v>
      </c>
      <c r="F494" s="7" t="n">
        <v>255</v>
      </c>
    </row>
    <row r="495" spans="1:6">
      <c r="A495" t="s">
        <v>4</v>
      </c>
      <c r="B495" s="4" t="s">
        <v>5</v>
      </c>
      <c r="C495" s="4" t="s">
        <v>14</v>
      </c>
      <c r="D495" s="4" t="s">
        <v>10</v>
      </c>
      <c r="E495" s="4" t="s">
        <v>10</v>
      </c>
      <c r="F495" s="4" t="s">
        <v>14</v>
      </c>
    </row>
    <row r="496" spans="1:6">
      <c r="A496" t="n">
        <v>7183</v>
      </c>
      <c r="B496" s="18" t="n">
        <v>102</v>
      </c>
      <c r="C496" s="7" t="n">
        <v>0</v>
      </c>
      <c r="D496" s="7" t="n">
        <v>4</v>
      </c>
      <c r="E496" s="7" t="n">
        <v>408</v>
      </c>
      <c r="F496" s="7" t="n">
        <v>255</v>
      </c>
    </row>
    <row r="497" spans="1:6">
      <c r="A497" t="s">
        <v>4</v>
      </c>
      <c r="B497" s="4" t="s">
        <v>5</v>
      </c>
      <c r="C497" s="4" t="s">
        <v>14</v>
      </c>
      <c r="D497" s="4" t="s">
        <v>10</v>
      </c>
      <c r="E497" s="4" t="s">
        <v>10</v>
      </c>
      <c r="F497" s="4" t="s">
        <v>14</v>
      </c>
    </row>
    <row r="498" spans="1:6">
      <c r="A498" t="n">
        <v>7190</v>
      </c>
      <c r="B498" s="18" t="n">
        <v>102</v>
      </c>
      <c r="C498" s="7" t="n">
        <v>0</v>
      </c>
      <c r="D498" s="7" t="n">
        <v>4</v>
      </c>
      <c r="E498" s="7" t="n">
        <v>558</v>
      </c>
      <c r="F498" s="7" t="n">
        <v>255</v>
      </c>
    </row>
    <row r="499" spans="1:6">
      <c r="A499" t="s">
        <v>4</v>
      </c>
      <c r="B499" s="4" t="s">
        <v>5</v>
      </c>
      <c r="C499" s="4" t="s">
        <v>14</v>
      </c>
      <c r="D499" s="4" t="s">
        <v>10</v>
      </c>
      <c r="E499" s="4" t="s">
        <v>10</v>
      </c>
      <c r="F499" s="4" t="s">
        <v>14</v>
      </c>
    </row>
    <row r="500" spans="1:6">
      <c r="A500" t="n">
        <v>7197</v>
      </c>
      <c r="B500" s="18" t="n">
        <v>102</v>
      </c>
      <c r="C500" s="7" t="n">
        <v>0</v>
      </c>
      <c r="D500" s="7" t="n">
        <v>5</v>
      </c>
      <c r="E500" s="7" t="n">
        <v>1400</v>
      </c>
      <c r="F500" s="7" t="n">
        <v>255</v>
      </c>
    </row>
    <row r="501" spans="1:6">
      <c r="A501" t="s">
        <v>4</v>
      </c>
      <c r="B501" s="4" t="s">
        <v>5</v>
      </c>
      <c r="C501" s="4" t="s">
        <v>14</v>
      </c>
      <c r="D501" s="4" t="s">
        <v>10</v>
      </c>
      <c r="E501" s="4" t="s">
        <v>10</v>
      </c>
      <c r="F501" s="4" t="s">
        <v>14</v>
      </c>
    </row>
    <row r="502" spans="1:6">
      <c r="A502" t="n">
        <v>7204</v>
      </c>
      <c r="B502" s="18" t="n">
        <v>102</v>
      </c>
      <c r="C502" s="7" t="n">
        <v>0</v>
      </c>
      <c r="D502" s="7" t="n">
        <v>5</v>
      </c>
      <c r="E502" s="7" t="n">
        <v>408</v>
      </c>
      <c r="F502" s="7" t="n">
        <v>255</v>
      </c>
    </row>
    <row r="503" spans="1:6">
      <c r="A503" t="s">
        <v>4</v>
      </c>
      <c r="B503" s="4" t="s">
        <v>5</v>
      </c>
      <c r="C503" s="4" t="s">
        <v>14</v>
      </c>
      <c r="D503" s="4" t="s">
        <v>10</v>
      </c>
      <c r="E503" s="4" t="s">
        <v>10</v>
      </c>
      <c r="F503" s="4" t="s">
        <v>14</v>
      </c>
    </row>
    <row r="504" spans="1:6">
      <c r="A504" t="n">
        <v>7211</v>
      </c>
      <c r="B504" s="18" t="n">
        <v>102</v>
      </c>
      <c r="C504" s="7" t="n">
        <v>0</v>
      </c>
      <c r="D504" s="7" t="n">
        <v>5</v>
      </c>
      <c r="E504" s="7" t="n">
        <v>558</v>
      </c>
      <c r="F504" s="7" t="n">
        <v>255</v>
      </c>
    </row>
    <row r="505" spans="1:6">
      <c r="A505" t="s">
        <v>4</v>
      </c>
      <c r="B505" s="4" t="s">
        <v>5</v>
      </c>
      <c r="C505" s="4" t="s">
        <v>14</v>
      </c>
      <c r="D505" s="4" t="s">
        <v>10</v>
      </c>
      <c r="E505" s="4" t="s">
        <v>10</v>
      </c>
      <c r="F505" s="4" t="s">
        <v>14</v>
      </c>
    </row>
    <row r="506" spans="1:6">
      <c r="A506" t="n">
        <v>7218</v>
      </c>
      <c r="B506" s="18" t="n">
        <v>102</v>
      </c>
      <c r="C506" s="7" t="n">
        <v>0</v>
      </c>
      <c r="D506" s="7" t="n">
        <v>6</v>
      </c>
      <c r="E506" s="7" t="n">
        <v>1550</v>
      </c>
      <c r="F506" s="7" t="n">
        <v>255</v>
      </c>
    </row>
    <row r="507" spans="1:6">
      <c r="A507" t="s">
        <v>4</v>
      </c>
      <c r="B507" s="4" t="s">
        <v>5</v>
      </c>
      <c r="C507" s="4" t="s">
        <v>14</v>
      </c>
      <c r="D507" s="4" t="s">
        <v>10</v>
      </c>
      <c r="E507" s="4" t="s">
        <v>10</v>
      </c>
      <c r="F507" s="4" t="s">
        <v>14</v>
      </c>
    </row>
    <row r="508" spans="1:6">
      <c r="A508" t="n">
        <v>7225</v>
      </c>
      <c r="B508" s="18" t="n">
        <v>102</v>
      </c>
      <c r="C508" s="7" t="n">
        <v>0</v>
      </c>
      <c r="D508" s="7" t="n">
        <v>6</v>
      </c>
      <c r="E508" s="7" t="n">
        <v>408</v>
      </c>
      <c r="F508" s="7" t="n">
        <v>255</v>
      </c>
    </row>
    <row r="509" spans="1:6">
      <c r="A509" t="s">
        <v>4</v>
      </c>
      <c r="B509" s="4" t="s">
        <v>5</v>
      </c>
      <c r="C509" s="4" t="s">
        <v>14</v>
      </c>
      <c r="D509" s="4" t="s">
        <v>10</v>
      </c>
      <c r="E509" s="4" t="s">
        <v>10</v>
      </c>
      <c r="F509" s="4" t="s">
        <v>14</v>
      </c>
    </row>
    <row r="510" spans="1:6">
      <c r="A510" t="n">
        <v>7232</v>
      </c>
      <c r="B510" s="18" t="n">
        <v>102</v>
      </c>
      <c r="C510" s="7" t="n">
        <v>0</v>
      </c>
      <c r="D510" s="7" t="n">
        <v>6</v>
      </c>
      <c r="E510" s="7" t="n">
        <v>558</v>
      </c>
      <c r="F510" s="7" t="n">
        <v>255</v>
      </c>
    </row>
    <row r="511" spans="1:6">
      <c r="A511" t="s">
        <v>4</v>
      </c>
      <c r="B511" s="4" t="s">
        <v>5</v>
      </c>
      <c r="C511" s="4" t="s">
        <v>14</v>
      </c>
      <c r="D511" s="4" t="s">
        <v>10</v>
      </c>
      <c r="E511" s="4" t="s">
        <v>9</v>
      </c>
    </row>
    <row r="512" spans="1:6">
      <c r="A512" t="n">
        <v>7239</v>
      </c>
      <c r="B512" s="17" t="n">
        <v>101</v>
      </c>
      <c r="C512" s="7" t="n">
        <v>0</v>
      </c>
      <c r="D512" s="7" t="n">
        <v>3200</v>
      </c>
      <c r="E512" s="7" t="n">
        <v>1</v>
      </c>
    </row>
    <row r="513" spans="1:6">
      <c r="A513" t="s">
        <v>4</v>
      </c>
      <c r="B513" s="4" t="s">
        <v>5</v>
      </c>
      <c r="C513" s="4" t="s">
        <v>14</v>
      </c>
      <c r="D513" s="4" t="s">
        <v>10</v>
      </c>
      <c r="E513" s="4" t="s">
        <v>9</v>
      </c>
    </row>
    <row r="514" spans="1:6">
      <c r="A514" t="n">
        <v>7247</v>
      </c>
      <c r="B514" s="17" t="n">
        <v>101</v>
      </c>
      <c r="C514" s="7" t="n">
        <v>0</v>
      </c>
      <c r="D514" s="7" t="n">
        <v>3201</v>
      </c>
      <c r="E514" s="7" t="n">
        <v>1</v>
      </c>
    </row>
    <row r="515" spans="1:6">
      <c r="A515" t="s">
        <v>4</v>
      </c>
      <c r="B515" s="4" t="s">
        <v>5</v>
      </c>
      <c r="C515" s="4" t="s">
        <v>14</v>
      </c>
      <c r="D515" s="4" t="s">
        <v>10</v>
      </c>
      <c r="E515" s="4" t="s">
        <v>9</v>
      </c>
    </row>
    <row r="516" spans="1:6">
      <c r="A516" t="n">
        <v>7255</v>
      </c>
      <c r="B516" s="17" t="n">
        <v>101</v>
      </c>
      <c r="C516" s="7" t="n">
        <v>0</v>
      </c>
      <c r="D516" s="7" t="n">
        <v>3203</v>
      </c>
      <c r="E516" s="7" t="n">
        <v>1</v>
      </c>
    </row>
    <row r="517" spans="1:6">
      <c r="A517" t="s">
        <v>4</v>
      </c>
      <c r="B517" s="4" t="s">
        <v>5</v>
      </c>
      <c r="C517" s="4" t="s">
        <v>14</v>
      </c>
      <c r="D517" s="4" t="s">
        <v>10</v>
      </c>
      <c r="E517" s="4" t="s">
        <v>9</v>
      </c>
    </row>
    <row r="518" spans="1:6">
      <c r="A518" t="n">
        <v>7263</v>
      </c>
      <c r="B518" s="17" t="n">
        <v>101</v>
      </c>
      <c r="C518" s="7" t="n">
        <v>0</v>
      </c>
      <c r="D518" s="7" t="n">
        <v>3204</v>
      </c>
      <c r="E518" s="7" t="n">
        <v>1</v>
      </c>
    </row>
    <row r="519" spans="1:6">
      <c r="A519" t="s">
        <v>4</v>
      </c>
      <c r="B519" s="4" t="s">
        <v>5</v>
      </c>
      <c r="C519" s="4" t="s">
        <v>14</v>
      </c>
      <c r="D519" s="4" t="s">
        <v>10</v>
      </c>
      <c r="E519" s="4" t="s">
        <v>9</v>
      </c>
    </row>
    <row r="520" spans="1:6">
      <c r="A520" t="n">
        <v>7271</v>
      </c>
      <c r="B520" s="17" t="n">
        <v>101</v>
      </c>
      <c r="C520" s="7" t="n">
        <v>0</v>
      </c>
      <c r="D520" s="7" t="n">
        <v>3206</v>
      </c>
      <c r="E520" s="7" t="n">
        <v>1</v>
      </c>
    </row>
    <row r="521" spans="1:6">
      <c r="A521" t="s">
        <v>4</v>
      </c>
      <c r="B521" s="4" t="s">
        <v>5</v>
      </c>
      <c r="C521" s="4" t="s">
        <v>14</v>
      </c>
      <c r="D521" s="4" t="s">
        <v>10</v>
      </c>
      <c r="E521" s="4" t="s">
        <v>9</v>
      </c>
    </row>
    <row r="522" spans="1:6">
      <c r="A522" t="n">
        <v>7279</v>
      </c>
      <c r="B522" s="17" t="n">
        <v>101</v>
      </c>
      <c r="C522" s="7" t="n">
        <v>0</v>
      </c>
      <c r="D522" s="7" t="n">
        <v>3207</v>
      </c>
      <c r="E522" s="7" t="n">
        <v>1</v>
      </c>
    </row>
    <row r="523" spans="1:6">
      <c r="A523" t="s">
        <v>4</v>
      </c>
      <c r="B523" s="4" t="s">
        <v>5</v>
      </c>
      <c r="C523" s="4" t="s">
        <v>14</v>
      </c>
      <c r="D523" s="4" t="s">
        <v>10</v>
      </c>
      <c r="E523" s="4" t="s">
        <v>9</v>
      </c>
    </row>
    <row r="524" spans="1:6">
      <c r="A524" t="n">
        <v>7287</v>
      </c>
      <c r="B524" s="17" t="n">
        <v>101</v>
      </c>
      <c r="C524" s="7" t="n">
        <v>0</v>
      </c>
      <c r="D524" s="7" t="n">
        <v>3209</v>
      </c>
      <c r="E524" s="7" t="n">
        <v>1</v>
      </c>
    </row>
    <row r="525" spans="1:6">
      <c r="A525" t="s">
        <v>4</v>
      </c>
      <c r="B525" s="4" t="s">
        <v>5</v>
      </c>
      <c r="C525" s="4" t="s">
        <v>14</v>
      </c>
      <c r="D525" s="4" t="s">
        <v>10</v>
      </c>
      <c r="E525" s="4" t="s">
        <v>14</v>
      </c>
      <c r="F525" s="4" t="s">
        <v>14</v>
      </c>
      <c r="G525" s="4" t="s">
        <v>14</v>
      </c>
    </row>
    <row r="526" spans="1:6">
      <c r="A526" t="n">
        <v>7295</v>
      </c>
      <c r="B526" s="18" t="n">
        <v>102</v>
      </c>
      <c r="C526" s="7" t="n">
        <v>6</v>
      </c>
      <c r="D526" s="7" t="n">
        <v>0</v>
      </c>
      <c r="E526" s="7" t="n">
        <v>255</v>
      </c>
      <c r="F526" s="7" t="n">
        <v>1</v>
      </c>
      <c r="G526" s="7" t="n">
        <v>1</v>
      </c>
    </row>
    <row r="527" spans="1:6">
      <c r="A527" t="s">
        <v>4</v>
      </c>
      <c r="B527" s="4" t="s">
        <v>5</v>
      </c>
      <c r="C527" s="4" t="s">
        <v>14</v>
      </c>
      <c r="D527" s="4" t="s">
        <v>10</v>
      </c>
      <c r="E527" s="4" t="s">
        <v>14</v>
      </c>
      <c r="F527" s="4" t="s">
        <v>14</v>
      </c>
      <c r="G527" s="4" t="s">
        <v>14</v>
      </c>
    </row>
    <row r="528" spans="1:6">
      <c r="A528" t="n">
        <v>7302</v>
      </c>
      <c r="B528" s="18" t="n">
        <v>102</v>
      </c>
      <c r="C528" s="7" t="n">
        <v>6</v>
      </c>
      <c r="D528" s="7" t="n">
        <v>1</v>
      </c>
      <c r="E528" s="7" t="n">
        <v>255</v>
      </c>
      <c r="F528" s="7" t="n">
        <v>1</v>
      </c>
      <c r="G528" s="7" t="n">
        <v>1</v>
      </c>
    </row>
    <row r="529" spans="1:7">
      <c r="A529" t="s">
        <v>4</v>
      </c>
      <c r="B529" s="4" t="s">
        <v>5</v>
      </c>
      <c r="C529" s="4" t="s">
        <v>14</v>
      </c>
      <c r="D529" s="4" t="s">
        <v>10</v>
      </c>
      <c r="E529" s="4" t="s">
        <v>14</v>
      </c>
      <c r="F529" s="4" t="s">
        <v>14</v>
      </c>
      <c r="G529" s="4" t="s">
        <v>14</v>
      </c>
    </row>
    <row r="530" spans="1:7">
      <c r="A530" t="n">
        <v>7309</v>
      </c>
      <c r="B530" s="18" t="n">
        <v>102</v>
      </c>
      <c r="C530" s="7" t="n">
        <v>6</v>
      </c>
      <c r="D530" s="7" t="n">
        <v>2</v>
      </c>
      <c r="E530" s="7" t="n">
        <v>255</v>
      </c>
      <c r="F530" s="7" t="n">
        <v>1</v>
      </c>
      <c r="G530" s="7" t="n">
        <v>1</v>
      </c>
    </row>
    <row r="531" spans="1:7">
      <c r="A531" t="s">
        <v>4</v>
      </c>
      <c r="B531" s="4" t="s">
        <v>5</v>
      </c>
      <c r="C531" s="4" t="s">
        <v>14</v>
      </c>
      <c r="D531" s="4" t="s">
        <v>10</v>
      </c>
      <c r="E531" s="4" t="s">
        <v>14</v>
      </c>
      <c r="F531" s="4" t="s">
        <v>14</v>
      </c>
      <c r="G531" s="4" t="s">
        <v>14</v>
      </c>
    </row>
    <row r="532" spans="1:7">
      <c r="A532" t="n">
        <v>7316</v>
      </c>
      <c r="B532" s="18" t="n">
        <v>102</v>
      </c>
      <c r="C532" s="7" t="n">
        <v>6</v>
      </c>
      <c r="D532" s="7" t="n">
        <v>3</v>
      </c>
      <c r="E532" s="7" t="n">
        <v>255</v>
      </c>
      <c r="F532" s="7" t="n">
        <v>1</v>
      </c>
      <c r="G532" s="7" t="n">
        <v>1</v>
      </c>
    </row>
    <row r="533" spans="1:7">
      <c r="A533" t="s">
        <v>4</v>
      </c>
      <c r="B533" s="4" t="s">
        <v>5</v>
      </c>
      <c r="C533" s="4" t="s">
        <v>14</v>
      </c>
      <c r="D533" s="4" t="s">
        <v>10</v>
      </c>
      <c r="E533" s="4" t="s">
        <v>14</v>
      </c>
      <c r="F533" s="4" t="s">
        <v>14</v>
      </c>
      <c r="G533" s="4" t="s">
        <v>14</v>
      </c>
    </row>
    <row r="534" spans="1:7">
      <c r="A534" t="n">
        <v>7323</v>
      </c>
      <c r="B534" s="18" t="n">
        <v>102</v>
      </c>
      <c r="C534" s="7" t="n">
        <v>6</v>
      </c>
      <c r="D534" s="7" t="n">
        <v>4</v>
      </c>
      <c r="E534" s="7" t="n">
        <v>255</v>
      </c>
      <c r="F534" s="7" t="n">
        <v>1</v>
      </c>
      <c r="G534" s="7" t="n">
        <v>1</v>
      </c>
    </row>
    <row r="535" spans="1:7">
      <c r="A535" t="s">
        <v>4</v>
      </c>
      <c r="B535" s="4" t="s">
        <v>5</v>
      </c>
      <c r="C535" s="4" t="s">
        <v>14</v>
      </c>
      <c r="D535" s="4" t="s">
        <v>10</v>
      </c>
      <c r="E535" s="4" t="s">
        <v>14</v>
      </c>
      <c r="F535" s="4" t="s">
        <v>14</v>
      </c>
      <c r="G535" s="4" t="s">
        <v>14</v>
      </c>
    </row>
    <row r="536" spans="1:7">
      <c r="A536" t="n">
        <v>7330</v>
      </c>
      <c r="B536" s="18" t="n">
        <v>102</v>
      </c>
      <c r="C536" s="7" t="n">
        <v>6</v>
      </c>
      <c r="D536" s="7" t="n">
        <v>5</v>
      </c>
      <c r="E536" s="7" t="n">
        <v>255</v>
      </c>
      <c r="F536" s="7" t="n">
        <v>1</v>
      </c>
      <c r="G536" s="7" t="n">
        <v>1</v>
      </c>
    </row>
    <row r="537" spans="1:7">
      <c r="A537" t="s">
        <v>4</v>
      </c>
      <c r="B537" s="4" t="s">
        <v>5</v>
      </c>
      <c r="C537" s="4" t="s">
        <v>14</v>
      </c>
      <c r="D537" s="4" t="s">
        <v>10</v>
      </c>
      <c r="E537" s="4" t="s">
        <v>14</v>
      </c>
      <c r="F537" s="4" t="s">
        <v>14</v>
      </c>
      <c r="G537" s="4" t="s">
        <v>14</v>
      </c>
    </row>
    <row r="538" spans="1:7">
      <c r="A538" t="n">
        <v>7337</v>
      </c>
      <c r="B538" s="18" t="n">
        <v>102</v>
      </c>
      <c r="C538" s="7" t="n">
        <v>6</v>
      </c>
      <c r="D538" s="7" t="n">
        <v>6</v>
      </c>
      <c r="E538" s="7" t="n">
        <v>255</v>
      </c>
      <c r="F538" s="7" t="n">
        <v>1</v>
      </c>
      <c r="G538" s="7" t="n">
        <v>1</v>
      </c>
    </row>
    <row r="539" spans="1:7">
      <c r="A539" t="s">
        <v>4</v>
      </c>
      <c r="B539" s="4" t="s">
        <v>5</v>
      </c>
      <c r="C539" s="4" t="s">
        <v>14</v>
      </c>
      <c r="D539" s="4" t="s">
        <v>10</v>
      </c>
      <c r="E539" s="4" t="s">
        <v>10</v>
      </c>
      <c r="F539" s="4" t="s">
        <v>14</v>
      </c>
      <c r="G539" s="4" t="s">
        <v>14</v>
      </c>
    </row>
    <row r="540" spans="1:7">
      <c r="A540" t="n">
        <v>7344</v>
      </c>
      <c r="B540" s="18" t="n">
        <v>102</v>
      </c>
      <c r="C540" s="7" t="n">
        <v>3</v>
      </c>
      <c r="D540" s="7" t="n">
        <v>0</v>
      </c>
      <c r="E540" s="7" t="n">
        <v>3200</v>
      </c>
      <c r="F540" s="7" t="n">
        <v>0</v>
      </c>
      <c r="G540" s="7" t="n">
        <v>1</v>
      </c>
    </row>
    <row r="541" spans="1:7">
      <c r="A541" t="s">
        <v>4</v>
      </c>
      <c r="B541" s="4" t="s">
        <v>5</v>
      </c>
      <c r="C541" s="4" t="s">
        <v>14</v>
      </c>
      <c r="D541" s="4" t="s">
        <v>10</v>
      </c>
      <c r="E541" s="4" t="s">
        <v>10</v>
      </c>
      <c r="F541" s="4" t="s">
        <v>14</v>
      </c>
      <c r="G541" s="4" t="s">
        <v>14</v>
      </c>
    </row>
    <row r="542" spans="1:7">
      <c r="A542" t="n">
        <v>7352</v>
      </c>
      <c r="B542" s="18" t="n">
        <v>102</v>
      </c>
      <c r="C542" s="7" t="n">
        <v>3</v>
      </c>
      <c r="D542" s="7" t="n">
        <v>1</v>
      </c>
      <c r="E542" s="7" t="n">
        <v>3203</v>
      </c>
      <c r="F542" s="7" t="n">
        <v>0</v>
      </c>
      <c r="G542" s="7" t="n">
        <v>1</v>
      </c>
    </row>
    <row r="543" spans="1:7">
      <c r="A543" t="s">
        <v>4</v>
      </c>
      <c r="B543" s="4" t="s">
        <v>5</v>
      </c>
      <c r="C543" s="4" t="s">
        <v>14</v>
      </c>
      <c r="D543" s="4" t="s">
        <v>10</v>
      </c>
      <c r="E543" s="4" t="s">
        <v>10</v>
      </c>
      <c r="F543" s="4" t="s">
        <v>14</v>
      </c>
      <c r="G543" s="4" t="s">
        <v>14</v>
      </c>
    </row>
    <row r="544" spans="1:7">
      <c r="A544" t="n">
        <v>7360</v>
      </c>
      <c r="B544" s="18" t="n">
        <v>102</v>
      </c>
      <c r="C544" s="7" t="n">
        <v>3</v>
      </c>
      <c r="D544" s="7" t="n">
        <v>2</v>
      </c>
      <c r="E544" s="7" t="n">
        <v>3201</v>
      </c>
      <c r="F544" s="7" t="n">
        <v>0</v>
      </c>
      <c r="G544" s="7" t="n">
        <v>1</v>
      </c>
    </row>
    <row r="545" spans="1:7">
      <c r="A545" t="s">
        <v>4</v>
      </c>
      <c r="B545" s="4" t="s">
        <v>5</v>
      </c>
      <c r="C545" s="4" t="s">
        <v>14</v>
      </c>
      <c r="D545" s="4" t="s">
        <v>10</v>
      </c>
      <c r="E545" s="4" t="s">
        <v>10</v>
      </c>
      <c r="F545" s="4" t="s">
        <v>14</v>
      </c>
      <c r="G545" s="4" t="s">
        <v>14</v>
      </c>
    </row>
    <row r="546" spans="1:7">
      <c r="A546" t="n">
        <v>7368</v>
      </c>
      <c r="B546" s="18" t="n">
        <v>102</v>
      </c>
      <c r="C546" s="7" t="n">
        <v>3</v>
      </c>
      <c r="D546" s="7" t="n">
        <v>3</v>
      </c>
      <c r="E546" s="7" t="n">
        <v>3204</v>
      </c>
      <c r="F546" s="7" t="n">
        <v>0</v>
      </c>
      <c r="G546" s="7" t="n">
        <v>1</v>
      </c>
    </row>
    <row r="547" spans="1:7">
      <c r="A547" t="s">
        <v>4</v>
      </c>
      <c r="B547" s="4" t="s">
        <v>5</v>
      </c>
      <c r="C547" s="4" t="s">
        <v>14</v>
      </c>
      <c r="D547" s="4" t="s">
        <v>10</v>
      </c>
      <c r="E547" s="4" t="s">
        <v>10</v>
      </c>
      <c r="F547" s="4" t="s">
        <v>14</v>
      </c>
      <c r="G547" s="4" t="s">
        <v>14</v>
      </c>
    </row>
    <row r="548" spans="1:7">
      <c r="A548" t="n">
        <v>7376</v>
      </c>
      <c r="B548" s="18" t="n">
        <v>102</v>
      </c>
      <c r="C548" s="7" t="n">
        <v>3</v>
      </c>
      <c r="D548" s="7" t="n">
        <v>4</v>
      </c>
      <c r="E548" s="7" t="n">
        <v>3206</v>
      </c>
      <c r="F548" s="7" t="n">
        <v>0</v>
      </c>
      <c r="G548" s="7" t="n">
        <v>1</v>
      </c>
    </row>
    <row r="549" spans="1:7">
      <c r="A549" t="s">
        <v>4</v>
      </c>
      <c r="B549" s="4" t="s">
        <v>5</v>
      </c>
      <c r="C549" s="4" t="s">
        <v>14</v>
      </c>
      <c r="D549" s="4" t="s">
        <v>10</v>
      </c>
      <c r="E549" s="4" t="s">
        <v>10</v>
      </c>
      <c r="F549" s="4" t="s">
        <v>14</v>
      </c>
      <c r="G549" s="4" t="s">
        <v>14</v>
      </c>
    </row>
    <row r="550" spans="1:7">
      <c r="A550" t="n">
        <v>7384</v>
      </c>
      <c r="B550" s="18" t="n">
        <v>102</v>
      </c>
      <c r="C550" s="7" t="n">
        <v>3</v>
      </c>
      <c r="D550" s="7" t="n">
        <v>5</v>
      </c>
      <c r="E550" s="7" t="n">
        <v>3209</v>
      </c>
      <c r="F550" s="7" t="n">
        <v>0</v>
      </c>
      <c r="G550" s="7" t="n">
        <v>1</v>
      </c>
    </row>
    <row r="551" spans="1:7">
      <c r="A551" t="s">
        <v>4</v>
      </c>
      <c r="B551" s="4" t="s">
        <v>5</v>
      </c>
      <c r="C551" s="4" t="s">
        <v>14</v>
      </c>
      <c r="D551" s="4" t="s">
        <v>10</v>
      </c>
      <c r="E551" s="4" t="s">
        <v>10</v>
      </c>
      <c r="F551" s="4" t="s">
        <v>14</v>
      </c>
      <c r="G551" s="4" t="s">
        <v>14</v>
      </c>
    </row>
    <row r="552" spans="1:7">
      <c r="A552" t="n">
        <v>7392</v>
      </c>
      <c r="B552" s="18" t="n">
        <v>102</v>
      </c>
      <c r="C552" s="7" t="n">
        <v>3</v>
      </c>
      <c r="D552" s="7" t="n">
        <v>6</v>
      </c>
      <c r="E552" s="7" t="n">
        <v>3207</v>
      </c>
      <c r="F552" s="7" t="n">
        <v>0</v>
      </c>
      <c r="G552" s="7" t="n">
        <v>1</v>
      </c>
    </row>
    <row r="553" spans="1:7">
      <c r="A553" t="s">
        <v>4</v>
      </c>
      <c r="B553" s="4" t="s">
        <v>5</v>
      </c>
      <c r="C553" s="4" t="s">
        <v>14</v>
      </c>
      <c r="D553" s="4" t="s">
        <v>10</v>
      </c>
      <c r="E553" s="4" t="s">
        <v>9</v>
      </c>
    </row>
    <row r="554" spans="1:7">
      <c r="A554" t="n">
        <v>7400</v>
      </c>
      <c r="B554" s="19" t="n">
        <v>92</v>
      </c>
      <c r="C554" s="7" t="n">
        <v>2</v>
      </c>
      <c r="D554" s="7" t="n">
        <v>0</v>
      </c>
      <c r="E554" s="7" t="n">
        <v>1</v>
      </c>
    </row>
    <row r="555" spans="1:7">
      <c r="A555" t="s">
        <v>4</v>
      </c>
      <c r="B555" s="4" t="s">
        <v>5</v>
      </c>
      <c r="C555" s="4" t="s">
        <v>14</v>
      </c>
      <c r="D555" s="4" t="s">
        <v>10</v>
      </c>
      <c r="E555" s="4" t="s">
        <v>9</v>
      </c>
    </row>
    <row r="556" spans="1:7">
      <c r="A556" t="n">
        <v>7408</v>
      </c>
      <c r="B556" s="19" t="n">
        <v>92</v>
      </c>
      <c r="C556" s="7" t="n">
        <v>2</v>
      </c>
      <c r="D556" s="7" t="n">
        <v>1</v>
      </c>
      <c r="E556" s="7" t="n">
        <v>1</v>
      </c>
    </row>
    <row r="557" spans="1:7">
      <c r="A557" t="s">
        <v>4</v>
      </c>
      <c r="B557" s="4" t="s">
        <v>5</v>
      </c>
      <c r="C557" s="4" t="s">
        <v>14</v>
      </c>
      <c r="D557" s="4" t="s">
        <v>10</v>
      </c>
      <c r="E557" s="4" t="s">
        <v>9</v>
      </c>
    </row>
    <row r="558" spans="1:7">
      <c r="A558" t="n">
        <v>7416</v>
      </c>
      <c r="B558" s="19" t="n">
        <v>92</v>
      </c>
      <c r="C558" s="7" t="n">
        <v>2</v>
      </c>
      <c r="D558" s="7" t="n">
        <v>2</v>
      </c>
      <c r="E558" s="7" t="n">
        <v>1</v>
      </c>
    </row>
    <row r="559" spans="1:7">
      <c r="A559" t="s">
        <v>4</v>
      </c>
      <c r="B559" s="4" t="s">
        <v>5</v>
      </c>
      <c r="C559" s="4" t="s">
        <v>14</v>
      </c>
      <c r="D559" s="4" t="s">
        <v>10</v>
      </c>
      <c r="E559" s="4" t="s">
        <v>9</v>
      </c>
    </row>
    <row r="560" spans="1:7">
      <c r="A560" t="n">
        <v>7424</v>
      </c>
      <c r="B560" s="19" t="n">
        <v>92</v>
      </c>
      <c r="C560" s="7" t="n">
        <v>2</v>
      </c>
      <c r="D560" s="7" t="n">
        <v>3</v>
      </c>
      <c r="E560" s="7" t="n">
        <v>1</v>
      </c>
    </row>
    <row r="561" spans="1:7">
      <c r="A561" t="s">
        <v>4</v>
      </c>
      <c r="B561" s="4" t="s">
        <v>5</v>
      </c>
      <c r="C561" s="4" t="s">
        <v>14</v>
      </c>
      <c r="D561" s="4" t="s">
        <v>10</v>
      </c>
      <c r="E561" s="4" t="s">
        <v>9</v>
      </c>
    </row>
    <row r="562" spans="1:7">
      <c r="A562" t="n">
        <v>7432</v>
      </c>
      <c r="B562" s="19" t="n">
        <v>92</v>
      </c>
      <c r="C562" s="7" t="n">
        <v>2</v>
      </c>
      <c r="D562" s="7" t="n">
        <v>4</v>
      </c>
      <c r="E562" s="7" t="n">
        <v>1</v>
      </c>
    </row>
    <row r="563" spans="1:7">
      <c r="A563" t="s">
        <v>4</v>
      </c>
      <c r="B563" s="4" t="s">
        <v>5</v>
      </c>
      <c r="C563" s="4" t="s">
        <v>14</v>
      </c>
      <c r="D563" s="4" t="s">
        <v>10</v>
      </c>
      <c r="E563" s="4" t="s">
        <v>9</v>
      </c>
    </row>
    <row r="564" spans="1:7">
      <c r="A564" t="n">
        <v>7440</v>
      </c>
      <c r="B564" s="19" t="n">
        <v>92</v>
      </c>
      <c r="C564" s="7" t="n">
        <v>2</v>
      </c>
      <c r="D564" s="7" t="n">
        <v>5</v>
      </c>
      <c r="E564" s="7" t="n">
        <v>1</v>
      </c>
    </row>
    <row r="565" spans="1:7">
      <c r="A565" t="s">
        <v>4</v>
      </c>
      <c r="B565" s="4" t="s">
        <v>5</v>
      </c>
      <c r="C565" s="4" t="s">
        <v>14</v>
      </c>
      <c r="D565" s="4" t="s">
        <v>10</v>
      </c>
      <c r="E565" s="4" t="s">
        <v>9</v>
      </c>
    </row>
    <row r="566" spans="1:7">
      <c r="A566" t="n">
        <v>7448</v>
      </c>
      <c r="B566" s="19" t="n">
        <v>92</v>
      </c>
      <c r="C566" s="7" t="n">
        <v>2</v>
      </c>
      <c r="D566" s="7" t="n">
        <v>6</v>
      </c>
      <c r="E566" s="7" t="n">
        <v>1</v>
      </c>
    </row>
    <row r="567" spans="1:7">
      <c r="A567" t="s">
        <v>4</v>
      </c>
      <c r="B567" s="4" t="s">
        <v>5</v>
      </c>
      <c r="C567" s="4" t="s">
        <v>14</v>
      </c>
      <c r="D567" s="4" t="s">
        <v>10</v>
      </c>
      <c r="E567" s="4" t="s">
        <v>9</v>
      </c>
    </row>
    <row r="568" spans="1:7">
      <c r="A568" t="n">
        <v>7456</v>
      </c>
      <c r="B568" s="19" t="n">
        <v>92</v>
      </c>
      <c r="C568" s="7" t="n">
        <v>2</v>
      </c>
      <c r="D568" s="7" t="n">
        <v>7</v>
      </c>
      <c r="E568" s="7" t="n">
        <v>1</v>
      </c>
    </row>
    <row r="569" spans="1:7">
      <c r="A569" t="s">
        <v>4</v>
      </c>
      <c r="B569" s="4" t="s">
        <v>5</v>
      </c>
      <c r="C569" s="4" t="s">
        <v>14</v>
      </c>
      <c r="D569" s="4" t="s">
        <v>10</v>
      </c>
      <c r="E569" s="4" t="s">
        <v>9</v>
      </c>
    </row>
    <row r="570" spans="1:7">
      <c r="A570" t="n">
        <v>7464</v>
      </c>
      <c r="B570" s="19" t="n">
        <v>92</v>
      </c>
      <c r="C570" s="7" t="n">
        <v>2</v>
      </c>
      <c r="D570" s="7" t="n">
        <v>8</v>
      </c>
      <c r="E570" s="7" t="n">
        <v>1</v>
      </c>
    </row>
    <row r="571" spans="1:7">
      <c r="A571" t="s">
        <v>4</v>
      </c>
      <c r="B571" s="4" t="s">
        <v>5</v>
      </c>
      <c r="C571" s="4" t="s">
        <v>14</v>
      </c>
      <c r="D571" s="4" t="s">
        <v>10</v>
      </c>
      <c r="E571" s="4" t="s">
        <v>9</v>
      </c>
    </row>
    <row r="572" spans="1:7">
      <c r="A572" t="n">
        <v>7472</v>
      </c>
      <c r="B572" s="19" t="n">
        <v>92</v>
      </c>
      <c r="C572" s="7" t="n">
        <v>2</v>
      </c>
      <c r="D572" s="7" t="n">
        <v>9</v>
      </c>
      <c r="E572" s="7" t="n">
        <v>1</v>
      </c>
    </row>
    <row r="573" spans="1:7">
      <c r="A573" t="s">
        <v>4</v>
      </c>
      <c r="B573" s="4" t="s">
        <v>5</v>
      </c>
      <c r="C573" s="4" t="s">
        <v>14</v>
      </c>
      <c r="D573" s="4" t="s">
        <v>10</v>
      </c>
      <c r="E573" s="4" t="s">
        <v>9</v>
      </c>
    </row>
    <row r="574" spans="1:7">
      <c r="A574" t="n">
        <v>7480</v>
      </c>
      <c r="B574" s="19" t="n">
        <v>92</v>
      </c>
      <c r="C574" s="7" t="n">
        <v>2</v>
      </c>
      <c r="D574" s="7" t="n">
        <v>23</v>
      </c>
      <c r="E574" s="7" t="n">
        <v>1</v>
      </c>
    </row>
    <row r="575" spans="1:7">
      <c r="A575" t="s">
        <v>4</v>
      </c>
      <c r="B575" s="4" t="s">
        <v>5</v>
      </c>
      <c r="C575" s="4" t="s">
        <v>14</v>
      </c>
      <c r="D575" s="4" t="s">
        <v>10</v>
      </c>
      <c r="E575" s="4" t="s">
        <v>9</v>
      </c>
    </row>
    <row r="576" spans="1:7">
      <c r="A576" t="n">
        <v>7488</v>
      </c>
      <c r="B576" s="19" t="n">
        <v>92</v>
      </c>
      <c r="C576" s="7" t="n">
        <v>2</v>
      </c>
      <c r="D576" s="7" t="n">
        <v>11</v>
      </c>
      <c r="E576" s="7" t="n">
        <v>1</v>
      </c>
    </row>
    <row r="577" spans="1:5">
      <c r="A577" t="s">
        <v>4</v>
      </c>
      <c r="B577" s="4" t="s">
        <v>5</v>
      </c>
      <c r="C577" s="4" t="s">
        <v>14</v>
      </c>
      <c r="D577" s="4" t="s">
        <v>10</v>
      </c>
      <c r="E577" s="4" t="s">
        <v>9</v>
      </c>
    </row>
    <row r="578" spans="1:5">
      <c r="A578" t="n">
        <v>7496</v>
      </c>
      <c r="B578" s="19" t="n">
        <v>92</v>
      </c>
      <c r="C578" s="7" t="n">
        <v>2</v>
      </c>
      <c r="D578" s="7" t="n">
        <v>12</v>
      </c>
      <c r="E578" s="7" t="n">
        <v>1</v>
      </c>
    </row>
    <row r="579" spans="1:5">
      <c r="A579" t="s">
        <v>4</v>
      </c>
      <c r="B579" s="4" t="s">
        <v>5</v>
      </c>
      <c r="C579" s="4" t="s">
        <v>14</v>
      </c>
      <c r="D579" s="4" t="s">
        <v>10</v>
      </c>
      <c r="E579" s="4" t="s">
        <v>9</v>
      </c>
    </row>
    <row r="580" spans="1:5">
      <c r="A580" t="n">
        <v>7504</v>
      </c>
      <c r="B580" s="19" t="n">
        <v>92</v>
      </c>
      <c r="C580" s="7" t="n">
        <v>2</v>
      </c>
      <c r="D580" s="7" t="n">
        <v>13</v>
      </c>
      <c r="E580" s="7" t="n">
        <v>1</v>
      </c>
    </row>
    <row r="581" spans="1:5">
      <c r="A581" t="s">
        <v>4</v>
      </c>
      <c r="B581" s="4" t="s">
        <v>5</v>
      </c>
      <c r="C581" s="4" t="s">
        <v>14</v>
      </c>
      <c r="D581" s="4" t="s">
        <v>10</v>
      </c>
      <c r="E581" s="4" t="s">
        <v>9</v>
      </c>
    </row>
    <row r="582" spans="1:5">
      <c r="A582" t="n">
        <v>7512</v>
      </c>
      <c r="B582" s="19" t="n">
        <v>92</v>
      </c>
      <c r="C582" s="7" t="n">
        <v>2</v>
      </c>
      <c r="D582" s="7" t="n">
        <v>14</v>
      </c>
      <c r="E582" s="7" t="n">
        <v>1</v>
      </c>
    </row>
    <row r="583" spans="1:5">
      <c r="A583" t="s">
        <v>4</v>
      </c>
      <c r="B583" s="4" t="s">
        <v>5</v>
      </c>
      <c r="C583" s="4" t="s">
        <v>14</v>
      </c>
      <c r="D583" s="4" t="s">
        <v>10</v>
      </c>
      <c r="E583" s="4" t="s">
        <v>9</v>
      </c>
    </row>
    <row r="584" spans="1:5">
      <c r="A584" t="n">
        <v>7520</v>
      </c>
      <c r="B584" s="19" t="n">
        <v>92</v>
      </c>
      <c r="C584" s="7" t="n">
        <v>2</v>
      </c>
      <c r="D584" s="7" t="n">
        <v>15</v>
      </c>
      <c r="E584" s="7" t="n">
        <v>1</v>
      </c>
    </row>
    <row r="585" spans="1:5">
      <c r="A585" t="s">
        <v>4</v>
      </c>
      <c r="B585" s="4" t="s">
        <v>5</v>
      </c>
      <c r="C585" s="4" t="s">
        <v>14</v>
      </c>
      <c r="D585" s="4" t="s">
        <v>10</v>
      </c>
      <c r="E585" s="4" t="s">
        <v>9</v>
      </c>
    </row>
    <row r="586" spans="1:5">
      <c r="A586" t="n">
        <v>7528</v>
      </c>
      <c r="B586" s="19" t="n">
        <v>92</v>
      </c>
      <c r="C586" s="7" t="n">
        <v>2</v>
      </c>
      <c r="D586" s="7" t="n">
        <v>16</v>
      </c>
      <c r="E586" s="7" t="n">
        <v>1</v>
      </c>
    </row>
    <row r="587" spans="1:5">
      <c r="A587" t="s">
        <v>4</v>
      </c>
      <c r="B587" s="4" t="s">
        <v>5</v>
      </c>
      <c r="C587" s="4" t="s">
        <v>14</v>
      </c>
      <c r="D587" s="4" t="s">
        <v>10</v>
      </c>
      <c r="E587" s="4" t="s">
        <v>9</v>
      </c>
    </row>
    <row r="588" spans="1:5">
      <c r="A588" t="n">
        <v>7536</v>
      </c>
      <c r="B588" s="19" t="n">
        <v>92</v>
      </c>
      <c r="C588" s="7" t="n">
        <v>2</v>
      </c>
      <c r="D588" s="7" t="n">
        <v>17</v>
      </c>
      <c r="E588" s="7" t="n">
        <v>1</v>
      </c>
    </row>
    <row r="589" spans="1:5">
      <c r="A589" t="s">
        <v>4</v>
      </c>
      <c r="B589" s="4" t="s">
        <v>5</v>
      </c>
      <c r="C589" s="4" t="s">
        <v>14</v>
      </c>
      <c r="D589" s="4" t="s">
        <v>10</v>
      </c>
      <c r="E589" s="4" t="s">
        <v>9</v>
      </c>
    </row>
    <row r="590" spans="1:5">
      <c r="A590" t="n">
        <v>7544</v>
      </c>
      <c r="B590" s="19" t="n">
        <v>92</v>
      </c>
      <c r="C590" s="7" t="n">
        <v>2</v>
      </c>
      <c r="D590" s="7" t="n">
        <v>18</v>
      </c>
      <c r="E590" s="7" t="n">
        <v>1</v>
      </c>
    </row>
    <row r="591" spans="1:5">
      <c r="A591" t="s">
        <v>4</v>
      </c>
      <c r="B591" s="4" t="s">
        <v>5</v>
      </c>
      <c r="C591" s="4" t="s">
        <v>14</v>
      </c>
      <c r="D591" s="4" t="s">
        <v>10</v>
      </c>
      <c r="E591" s="4" t="s">
        <v>9</v>
      </c>
    </row>
    <row r="592" spans="1:5">
      <c r="A592" t="n">
        <v>7552</v>
      </c>
      <c r="B592" s="19" t="n">
        <v>92</v>
      </c>
      <c r="C592" s="7" t="n">
        <v>2</v>
      </c>
      <c r="D592" s="7" t="n">
        <v>19</v>
      </c>
      <c r="E592" s="7" t="n">
        <v>1</v>
      </c>
    </row>
    <row r="593" spans="1:5">
      <c r="A593" t="s">
        <v>4</v>
      </c>
      <c r="B593" s="4" t="s">
        <v>5</v>
      </c>
      <c r="C593" s="4" t="s">
        <v>14</v>
      </c>
      <c r="D593" s="4" t="s">
        <v>10</v>
      </c>
      <c r="E593" s="4" t="s">
        <v>9</v>
      </c>
    </row>
    <row r="594" spans="1:5">
      <c r="A594" t="n">
        <v>7560</v>
      </c>
      <c r="B594" s="19" t="n">
        <v>92</v>
      </c>
      <c r="C594" s="7" t="n">
        <v>2</v>
      </c>
      <c r="D594" s="7" t="n">
        <v>20</v>
      </c>
      <c r="E594" s="7" t="n">
        <v>1</v>
      </c>
    </row>
    <row r="595" spans="1:5">
      <c r="A595" t="s">
        <v>4</v>
      </c>
      <c r="B595" s="4" t="s">
        <v>5</v>
      </c>
      <c r="C595" s="4" t="s">
        <v>14</v>
      </c>
      <c r="D595" s="4" t="s">
        <v>10</v>
      </c>
      <c r="E595" s="4" t="s">
        <v>9</v>
      </c>
    </row>
    <row r="596" spans="1:5">
      <c r="A596" t="n">
        <v>7568</v>
      </c>
      <c r="B596" s="19" t="n">
        <v>92</v>
      </c>
      <c r="C596" s="7" t="n">
        <v>2</v>
      </c>
      <c r="D596" s="7" t="n">
        <v>21</v>
      </c>
      <c r="E596" s="7" t="n">
        <v>1</v>
      </c>
    </row>
    <row r="597" spans="1:5">
      <c r="A597" t="s">
        <v>4</v>
      </c>
      <c r="B597" s="4" t="s">
        <v>5</v>
      </c>
      <c r="C597" s="4" t="s">
        <v>14</v>
      </c>
      <c r="D597" s="4" t="s">
        <v>10</v>
      </c>
    </row>
    <row r="598" spans="1:5">
      <c r="A598" t="n">
        <v>7576</v>
      </c>
      <c r="B598" s="20" t="n">
        <v>93</v>
      </c>
      <c r="C598" s="7" t="n">
        <v>2</v>
      </c>
      <c r="D598" s="7" t="n">
        <v>0</v>
      </c>
    </row>
    <row r="599" spans="1:5">
      <c r="A599" t="s">
        <v>4</v>
      </c>
      <c r="B599" s="4" t="s">
        <v>5</v>
      </c>
      <c r="C599" s="4" t="s">
        <v>14</v>
      </c>
      <c r="D599" s="4" t="s">
        <v>10</v>
      </c>
    </row>
    <row r="600" spans="1:5">
      <c r="A600" t="n">
        <v>7580</v>
      </c>
      <c r="B600" s="20" t="n">
        <v>93</v>
      </c>
      <c r="C600" s="7" t="n">
        <v>2</v>
      </c>
      <c r="D600" s="7" t="n">
        <v>1</v>
      </c>
    </row>
    <row r="601" spans="1:5">
      <c r="A601" t="s">
        <v>4</v>
      </c>
      <c r="B601" s="4" t="s">
        <v>5</v>
      </c>
      <c r="C601" s="4" t="s">
        <v>14</v>
      </c>
      <c r="D601" s="4" t="s">
        <v>10</v>
      </c>
    </row>
    <row r="602" spans="1:5">
      <c r="A602" t="n">
        <v>7584</v>
      </c>
      <c r="B602" s="20" t="n">
        <v>93</v>
      </c>
      <c r="C602" s="7" t="n">
        <v>2</v>
      </c>
      <c r="D602" s="7" t="n">
        <v>2</v>
      </c>
    </row>
    <row r="603" spans="1:5">
      <c r="A603" t="s">
        <v>4</v>
      </c>
      <c r="B603" s="4" t="s">
        <v>5</v>
      </c>
      <c r="C603" s="4" t="s">
        <v>14</v>
      </c>
      <c r="D603" s="4" t="s">
        <v>10</v>
      </c>
    </row>
    <row r="604" spans="1:5">
      <c r="A604" t="n">
        <v>7588</v>
      </c>
      <c r="B604" s="20" t="n">
        <v>93</v>
      </c>
      <c r="C604" s="7" t="n">
        <v>2</v>
      </c>
      <c r="D604" s="7" t="n">
        <v>3</v>
      </c>
    </row>
    <row r="605" spans="1:5">
      <c r="A605" t="s">
        <v>4</v>
      </c>
      <c r="B605" s="4" t="s">
        <v>5</v>
      </c>
      <c r="C605" s="4" t="s">
        <v>14</v>
      </c>
      <c r="D605" s="4" t="s">
        <v>10</v>
      </c>
    </row>
    <row r="606" spans="1:5">
      <c r="A606" t="n">
        <v>7592</v>
      </c>
      <c r="B606" s="20" t="n">
        <v>93</v>
      </c>
      <c r="C606" s="7" t="n">
        <v>2</v>
      </c>
      <c r="D606" s="7" t="n">
        <v>4</v>
      </c>
    </row>
    <row r="607" spans="1:5">
      <c r="A607" t="s">
        <v>4</v>
      </c>
      <c r="B607" s="4" t="s">
        <v>5</v>
      </c>
      <c r="C607" s="4" t="s">
        <v>14</v>
      </c>
      <c r="D607" s="4" t="s">
        <v>10</v>
      </c>
    </row>
    <row r="608" spans="1:5">
      <c r="A608" t="n">
        <v>7596</v>
      </c>
      <c r="B608" s="20" t="n">
        <v>93</v>
      </c>
      <c r="C608" s="7" t="n">
        <v>2</v>
      </c>
      <c r="D608" s="7" t="n">
        <v>5</v>
      </c>
    </row>
    <row r="609" spans="1:5">
      <c r="A609" t="s">
        <v>4</v>
      </c>
      <c r="B609" s="4" t="s">
        <v>5</v>
      </c>
      <c r="C609" s="4" t="s">
        <v>14</v>
      </c>
      <c r="D609" s="4" t="s">
        <v>10</v>
      </c>
    </row>
    <row r="610" spans="1:5">
      <c r="A610" t="n">
        <v>7600</v>
      </c>
      <c r="B610" s="20" t="n">
        <v>93</v>
      </c>
      <c r="C610" s="7" t="n">
        <v>2</v>
      </c>
      <c r="D610" s="7" t="n">
        <v>6</v>
      </c>
    </row>
    <row r="611" spans="1:5">
      <c r="A611" t="s">
        <v>4</v>
      </c>
      <c r="B611" s="4" t="s">
        <v>5</v>
      </c>
      <c r="C611" s="4" t="s">
        <v>14</v>
      </c>
      <c r="D611" s="4" t="s">
        <v>10</v>
      </c>
    </row>
    <row r="612" spans="1:5">
      <c r="A612" t="n">
        <v>7604</v>
      </c>
      <c r="B612" s="20" t="n">
        <v>93</v>
      </c>
      <c r="C612" s="7" t="n">
        <v>2</v>
      </c>
      <c r="D612" s="7" t="n">
        <v>7</v>
      </c>
    </row>
    <row r="613" spans="1:5">
      <c r="A613" t="s">
        <v>4</v>
      </c>
      <c r="B613" s="4" t="s">
        <v>5</v>
      </c>
      <c r="C613" s="4" t="s">
        <v>14</v>
      </c>
      <c r="D613" s="4" t="s">
        <v>10</v>
      </c>
    </row>
    <row r="614" spans="1:5">
      <c r="A614" t="n">
        <v>7608</v>
      </c>
      <c r="B614" s="20" t="n">
        <v>93</v>
      </c>
      <c r="C614" s="7" t="n">
        <v>2</v>
      </c>
      <c r="D614" s="7" t="n">
        <v>8</v>
      </c>
    </row>
    <row r="615" spans="1:5">
      <c r="A615" t="s">
        <v>4</v>
      </c>
      <c r="B615" s="4" t="s">
        <v>5</v>
      </c>
      <c r="C615" s="4" t="s">
        <v>14</v>
      </c>
      <c r="D615" s="4" t="s">
        <v>10</v>
      </c>
    </row>
    <row r="616" spans="1:5">
      <c r="A616" t="n">
        <v>7612</v>
      </c>
      <c r="B616" s="20" t="n">
        <v>93</v>
      </c>
      <c r="C616" s="7" t="n">
        <v>2</v>
      </c>
      <c r="D616" s="7" t="n">
        <v>9</v>
      </c>
    </row>
    <row r="617" spans="1:5">
      <c r="A617" t="s">
        <v>4</v>
      </c>
      <c r="B617" s="4" t="s">
        <v>5</v>
      </c>
      <c r="C617" s="4" t="s">
        <v>14</v>
      </c>
      <c r="D617" s="4" t="s">
        <v>10</v>
      </c>
    </row>
    <row r="618" spans="1:5">
      <c r="A618" t="n">
        <v>7616</v>
      </c>
      <c r="B618" s="20" t="n">
        <v>93</v>
      </c>
      <c r="C618" s="7" t="n">
        <v>2</v>
      </c>
      <c r="D618" s="7" t="n">
        <v>23</v>
      </c>
    </row>
    <row r="619" spans="1:5">
      <c r="A619" t="s">
        <v>4</v>
      </c>
      <c r="B619" s="4" t="s">
        <v>5</v>
      </c>
      <c r="C619" s="4" t="s">
        <v>14</v>
      </c>
      <c r="D619" s="4" t="s">
        <v>10</v>
      </c>
    </row>
    <row r="620" spans="1:5">
      <c r="A620" t="n">
        <v>7620</v>
      </c>
      <c r="B620" s="20" t="n">
        <v>93</v>
      </c>
      <c r="C620" s="7" t="n">
        <v>2</v>
      </c>
      <c r="D620" s="7" t="n">
        <v>11</v>
      </c>
    </row>
    <row r="621" spans="1:5">
      <c r="A621" t="s">
        <v>4</v>
      </c>
      <c r="B621" s="4" t="s">
        <v>5</v>
      </c>
      <c r="C621" s="4" t="s">
        <v>14</v>
      </c>
      <c r="D621" s="4" t="s">
        <v>10</v>
      </c>
    </row>
    <row r="622" spans="1:5">
      <c r="A622" t="n">
        <v>7624</v>
      </c>
      <c r="B622" s="20" t="n">
        <v>93</v>
      </c>
      <c r="C622" s="7" t="n">
        <v>2</v>
      </c>
      <c r="D622" s="7" t="n">
        <v>12</v>
      </c>
    </row>
    <row r="623" spans="1:5">
      <c r="A623" t="s">
        <v>4</v>
      </c>
      <c r="B623" s="4" t="s">
        <v>5</v>
      </c>
      <c r="C623" s="4" t="s">
        <v>14</v>
      </c>
      <c r="D623" s="4" t="s">
        <v>10</v>
      </c>
    </row>
    <row r="624" spans="1:5">
      <c r="A624" t="n">
        <v>7628</v>
      </c>
      <c r="B624" s="20" t="n">
        <v>93</v>
      </c>
      <c r="C624" s="7" t="n">
        <v>2</v>
      </c>
      <c r="D624" s="7" t="n">
        <v>13</v>
      </c>
    </row>
    <row r="625" spans="1:4">
      <c r="A625" t="s">
        <v>4</v>
      </c>
      <c r="B625" s="4" t="s">
        <v>5</v>
      </c>
      <c r="C625" s="4" t="s">
        <v>14</v>
      </c>
      <c r="D625" s="4" t="s">
        <v>10</v>
      </c>
    </row>
    <row r="626" spans="1:4">
      <c r="A626" t="n">
        <v>7632</v>
      </c>
      <c r="B626" s="20" t="n">
        <v>93</v>
      </c>
      <c r="C626" s="7" t="n">
        <v>2</v>
      </c>
      <c r="D626" s="7" t="n">
        <v>14</v>
      </c>
    </row>
    <row r="627" spans="1:4">
      <c r="A627" t="s">
        <v>4</v>
      </c>
      <c r="B627" s="4" t="s">
        <v>5</v>
      </c>
      <c r="C627" s="4" t="s">
        <v>14</v>
      </c>
      <c r="D627" s="4" t="s">
        <v>10</v>
      </c>
    </row>
    <row r="628" spans="1:4">
      <c r="A628" t="n">
        <v>7636</v>
      </c>
      <c r="B628" s="20" t="n">
        <v>93</v>
      </c>
      <c r="C628" s="7" t="n">
        <v>2</v>
      </c>
      <c r="D628" s="7" t="n">
        <v>15</v>
      </c>
    </row>
    <row r="629" spans="1:4">
      <c r="A629" t="s">
        <v>4</v>
      </c>
      <c r="B629" s="4" t="s">
        <v>5</v>
      </c>
      <c r="C629" s="4" t="s">
        <v>14</v>
      </c>
      <c r="D629" s="4" t="s">
        <v>10</v>
      </c>
    </row>
    <row r="630" spans="1:4">
      <c r="A630" t="n">
        <v>7640</v>
      </c>
      <c r="B630" s="20" t="n">
        <v>93</v>
      </c>
      <c r="C630" s="7" t="n">
        <v>2</v>
      </c>
      <c r="D630" s="7" t="n">
        <v>16</v>
      </c>
    </row>
    <row r="631" spans="1:4">
      <c r="A631" t="s">
        <v>4</v>
      </c>
      <c r="B631" s="4" t="s">
        <v>5</v>
      </c>
      <c r="C631" s="4" t="s">
        <v>14</v>
      </c>
      <c r="D631" s="4" t="s">
        <v>10</v>
      </c>
    </row>
    <row r="632" spans="1:4">
      <c r="A632" t="n">
        <v>7644</v>
      </c>
      <c r="B632" s="20" t="n">
        <v>93</v>
      </c>
      <c r="C632" s="7" t="n">
        <v>2</v>
      </c>
      <c r="D632" s="7" t="n">
        <v>17</v>
      </c>
    </row>
    <row r="633" spans="1:4">
      <c r="A633" t="s">
        <v>4</v>
      </c>
      <c r="B633" s="4" t="s">
        <v>5</v>
      </c>
      <c r="C633" s="4" t="s">
        <v>14</v>
      </c>
      <c r="D633" s="4" t="s">
        <v>10</v>
      </c>
    </row>
    <row r="634" spans="1:4">
      <c r="A634" t="n">
        <v>7648</v>
      </c>
      <c r="B634" s="20" t="n">
        <v>93</v>
      </c>
      <c r="C634" s="7" t="n">
        <v>2</v>
      </c>
      <c r="D634" s="7" t="n">
        <v>18</v>
      </c>
    </row>
    <row r="635" spans="1:4">
      <c r="A635" t="s">
        <v>4</v>
      </c>
      <c r="B635" s="4" t="s">
        <v>5</v>
      </c>
      <c r="C635" s="4" t="s">
        <v>14</v>
      </c>
      <c r="D635" s="4" t="s">
        <v>10</v>
      </c>
    </row>
    <row r="636" spans="1:4">
      <c r="A636" t="n">
        <v>7652</v>
      </c>
      <c r="B636" s="20" t="n">
        <v>93</v>
      </c>
      <c r="C636" s="7" t="n">
        <v>2</v>
      </c>
      <c r="D636" s="7" t="n">
        <v>19</v>
      </c>
    </row>
    <row r="637" spans="1:4">
      <c r="A637" t="s">
        <v>4</v>
      </c>
      <c r="B637" s="4" t="s">
        <v>5</v>
      </c>
      <c r="C637" s="4" t="s">
        <v>14</v>
      </c>
      <c r="D637" s="4" t="s">
        <v>10</v>
      </c>
    </row>
    <row r="638" spans="1:4">
      <c r="A638" t="n">
        <v>7656</v>
      </c>
      <c r="B638" s="20" t="n">
        <v>93</v>
      </c>
      <c r="C638" s="7" t="n">
        <v>2</v>
      </c>
      <c r="D638" s="7" t="n">
        <v>20</v>
      </c>
    </row>
    <row r="639" spans="1:4">
      <c r="A639" t="s">
        <v>4</v>
      </c>
      <c r="B639" s="4" t="s">
        <v>5</v>
      </c>
      <c r="C639" s="4" t="s">
        <v>14</v>
      </c>
      <c r="D639" s="4" t="s">
        <v>10</v>
      </c>
    </row>
    <row r="640" spans="1:4">
      <c r="A640" t="n">
        <v>7660</v>
      </c>
      <c r="B640" s="20" t="n">
        <v>93</v>
      </c>
      <c r="C640" s="7" t="n">
        <v>2</v>
      </c>
      <c r="D640" s="7" t="n">
        <v>21</v>
      </c>
    </row>
    <row r="641" spans="1:4">
      <c r="A641" t="s">
        <v>4</v>
      </c>
      <c r="B641" s="4" t="s">
        <v>5</v>
      </c>
      <c r="C641" s="4" t="s">
        <v>14</v>
      </c>
      <c r="D641" s="4" t="s">
        <v>10</v>
      </c>
      <c r="E641" s="4" t="s">
        <v>10</v>
      </c>
    </row>
    <row r="642" spans="1:4">
      <c r="A642" t="n">
        <v>7664</v>
      </c>
      <c r="B642" s="19" t="n">
        <v>92</v>
      </c>
      <c r="C642" s="7" t="n">
        <v>4</v>
      </c>
      <c r="D642" s="7" t="n">
        <v>0</v>
      </c>
      <c r="E642" s="7" t="n">
        <v>216</v>
      </c>
    </row>
    <row r="643" spans="1:4">
      <c r="A643" t="s">
        <v>4</v>
      </c>
      <c r="B643" s="4" t="s">
        <v>5</v>
      </c>
      <c r="C643" s="4" t="s">
        <v>14</v>
      </c>
      <c r="D643" s="4" t="s">
        <v>10</v>
      </c>
      <c r="E643" s="4" t="s">
        <v>10</v>
      </c>
    </row>
    <row r="644" spans="1:4">
      <c r="A644" t="n">
        <v>7670</v>
      </c>
      <c r="B644" s="19" t="n">
        <v>92</v>
      </c>
      <c r="C644" s="7" t="n">
        <v>4</v>
      </c>
      <c r="D644" s="7" t="n">
        <v>1</v>
      </c>
      <c r="E644" s="7" t="n">
        <v>236</v>
      </c>
    </row>
    <row r="645" spans="1:4">
      <c r="A645" t="s">
        <v>4</v>
      </c>
      <c r="B645" s="4" t="s">
        <v>5</v>
      </c>
      <c r="C645" s="4" t="s">
        <v>14</v>
      </c>
      <c r="D645" s="4" t="s">
        <v>10</v>
      </c>
      <c r="E645" s="4" t="s">
        <v>10</v>
      </c>
    </row>
    <row r="646" spans="1:4">
      <c r="A646" t="n">
        <v>7676</v>
      </c>
      <c r="B646" s="19" t="n">
        <v>92</v>
      </c>
      <c r="C646" s="7" t="n">
        <v>4</v>
      </c>
      <c r="D646" s="7" t="n">
        <v>2</v>
      </c>
      <c r="E646" s="7" t="n">
        <v>256</v>
      </c>
    </row>
    <row r="647" spans="1:4">
      <c r="A647" t="s">
        <v>4</v>
      </c>
      <c r="B647" s="4" t="s">
        <v>5</v>
      </c>
      <c r="C647" s="4" t="s">
        <v>14</v>
      </c>
      <c r="D647" s="4" t="s">
        <v>10</v>
      </c>
      <c r="E647" s="4" t="s">
        <v>10</v>
      </c>
    </row>
    <row r="648" spans="1:4">
      <c r="A648" t="n">
        <v>7682</v>
      </c>
      <c r="B648" s="19" t="n">
        <v>92</v>
      </c>
      <c r="C648" s="7" t="n">
        <v>4</v>
      </c>
      <c r="D648" s="7" t="n">
        <v>3</v>
      </c>
      <c r="E648" s="7" t="n">
        <v>276</v>
      </c>
    </row>
    <row r="649" spans="1:4">
      <c r="A649" t="s">
        <v>4</v>
      </c>
      <c r="B649" s="4" t="s">
        <v>5</v>
      </c>
      <c r="C649" s="4" t="s">
        <v>14</v>
      </c>
      <c r="D649" s="4" t="s">
        <v>10</v>
      </c>
      <c r="E649" s="4" t="s">
        <v>10</v>
      </c>
    </row>
    <row r="650" spans="1:4">
      <c r="A650" t="n">
        <v>7688</v>
      </c>
      <c r="B650" s="19" t="n">
        <v>92</v>
      </c>
      <c r="C650" s="7" t="n">
        <v>4</v>
      </c>
      <c r="D650" s="7" t="n">
        <v>4</v>
      </c>
      <c r="E650" s="7" t="n">
        <v>296</v>
      </c>
    </row>
    <row r="651" spans="1:4">
      <c r="A651" t="s">
        <v>4</v>
      </c>
      <c r="B651" s="4" t="s">
        <v>5</v>
      </c>
      <c r="C651" s="4" t="s">
        <v>14</v>
      </c>
      <c r="D651" s="4" t="s">
        <v>10</v>
      </c>
      <c r="E651" s="4" t="s">
        <v>10</v>
      </c>
    </row>
    <row r="652" spans="1:4">
      <c r="A652" t="n">
        <v>7694</v>
      </c>
      <c r="B652" s="19" t="n">
        <v>92</v>
      </c>
      <c r="C652" s="7" t="n">
        <v>4</v>
      </c>
      <c r="D652" s="7" t="n">
        <v>5</v>
      </c>
      <c r="E652" s="7" t="n">
        <v>316</v>
      </c>
    </row>
    <row r="653" spans="1:4">
      <c r="A653" t="s">
        <v>4</v>
      </c>
      <c r="B653" s="4" t="s">
        <v>5</v>
      </c>
      <c r="C653" s="4" t="s">
        <v>14</v>
      </c>
      <c r="D653" s="4" t="s">
        <v>10</v>
      </c>
      <c r="E653" s="4" t="s">
        <v>10</v>
      </c>
    </row>
    <row r="654" spans="1:4">
      <c r="A654" t="n">
        <v>7700</v>
      </c>
      <c r="B654" s="19" t="n">
        <v>92</v>
      </c>
      <c r="C654" s="7" t="n">
        <v>4</v>
      </c>
      <c r="D654" s="7" t="n">
        <v>6</v>
      </c>
      <c r="E654" s="7" t="n">
        <v>336</v>
      </c>
    </row>
    <row r="655" spans="1:4">
      <c r="A655" t="s">
        <v>4</v>
      </c>
      <c r="B655" s="4" t="s">
        <v>5</v>
      </c>
      <c r="C655" s="4" t="s">
        <v>14</v>
      </c>
      <c r="D655" s="4" t="s">
        <v>6</v>
      </c>
    </row>
    <row r="656" spans="1:4">
      <c r="A656" t="n">
        <v>7706</v>
      </c>
      <c r="B656" s="21" t="n">
        <v>2</v>
      </c>
      <c r="C656" s="7" t="n">
        <v>11</v>
      </c>
      <c r="D656" s="7" t="s">
        <v>50</v>
      </c>
    </row>
    <row r="657" spans="1:5">
      <c r="A657" t="s">
        <v>4</v>
      </c>
      <c r="B657" s="4" t="s">
        <v>5</v>
      </c>
    </row>
    <row r="658" spans="1:5">
      <c r="A658" t="n">
        <v>7720</v>
      </c>
      <c r="B658" s="5" t="n">
        <v>1</v>
      </c>
    </row>
    <row r="659" spans="1:5" s="3" customFormat="1" customHeight="0">
      <c r="A659" s="3" t="s">
        <v>2</v>
      </c>
      <c r="B659" s="3" t="s">
        <v>51</v>
      </c>
    </row>
    <row r="660" spans="1:5">
      <c r="A660" t="s">
        <v>4</v>
      </c>
      <c r="B660" s="4" t="s">
        <v>5</v>
      </c>
      <c r="C660" s="4" t="s">
        <v>14</v>
      </c>
      <c r="D660" s="4" t="s">
        <v>10</v>
      </c>
      <c r="E660" s="4" t="s">
        <v>6</v>
      </c>
      <c r="F660" s="4" t="s">
        <v>6</v>
      </c>
      <c r="G660" s="4" t="s">
        <v>14</v>
      </c>
    </row>
    <row r="661" spans="1:5">
      <c r="A661" t="n">
        <v>7724</v>
      </c>
      <c r="B661" s="22" t="n">
        <v>32</v>
      </c>
      <c r="C661" s="7" t="n">
        <v>0</v>
      </c>
      <c r="D661" s="7" t="n">
        <v>65533</v>
      </c>
      <c r="E661" s="7" t="s">
        <v>52</v>
      </c>
      <c r="F661" s="7" t="s">
        <v>53</v>
      </c>
      <c r="G661" s="7" t="n">
        <v>1</v>
      </c>
    </row>
    <row r="662" spans="1:5">
      <c r="A662" t="s">
        <v>4</v>
      </c>
      <c r="B662" s="4" t="s">
        <v>5</v>
      </c>
      <c r="C662" s="4" t="s">
        <v>14</v>
      </c>
      <c r="D662" s="4" t="s">
        <v>10</v>
      </c>
      <c r="E662" s="4" t="s">
        <v>6</v>
      </c>
      <c r="F662" s="4" t="s">
        <v>6</v>
      </c>
      <c r="G662" s="4" t="s">
        <v>14</v>
      </c>
    </row>
    <row r="663" spans="1:5">
      <c r="A663" t="n">
        <v>7739</v>
      </c>
      <c r="B663" s="22" t="n">
        <v>32</v>
      </c>
      <c r="C663" s="7" t="n">
        <v>0</v>
      </c>
      <c r="D663" s="7" t="n">
        <v>65533</v>
      </c>
      <c r="E663" s="7" t="s">
        <v>52</v>
      </c>
      <c r="F663" s="7" t="s">
        <v>54</v>
      </c>
      <c r="G663" s="7" t="n">
        <v>0</v>
      </c>
    </row>
    <row r="664" spans="1:5">
      <c r="A664" t="s">
        <v>4</v>
      </c>
      <c r="B664" s="4" t="s">
        <v>5</v>
      </c>
    </row>
    <row r="665" spans="1:5">
      <c r="A665" t="n">
        <v>7754</v>
      </c>
      <c r="B665" s="5" t="n">
        <v>1</v>
      </c>
    </row>
    <row r="666" spans="1:5" s="3" customFormat="1" customHeight="0">
      <c r="A666" s="3" t="s">
        <v>2</v>
      </c>
      <c r="B666" s="3" t="s">
        <v>55</v>
      </c>
    </row>
    <row r="667" spans="1:5">
      <c r="A667" t="s">
        <v>4</v>
      </c>
      <c r="B667" s="4" t="s">
        <v>5</v>
      </c>
      <c r="C667" s="4" t="s">
        <v>14</v>
      </c>
      <c r="D667" s="4" t="s">
        <v>6</v>
      </c>
    </row>
    <row r="668" spans="1:5">
      <c r="A668" t="n">
        <v>7756</v>
      </c>
      <c r="B668" s="21" t="n">
        <v>2</v>
      </c>
      <c r="C668" s="7" t="n">
        <v>11</v>
      </c>
      <c r="D668" s="7" t="s">
        <v>56</v>
      </c>
    </row>
    <row r="669" spans="1:5">
      <c r="A669" t="s">
        <v>4</v>
      </c>
      <c r="B669" s="4" t="s">
        <v>5</v>
      </c>
    </row>
    <row r="670" spans="1:5">
      <c r="A670" t="n">
        <v>7772</v>
      </c>
      <c r="B670" s="5" t="n">
        <v>1</v>
      </c>
    </row>
    <row r="671" spans="1:5" s="3" customFormat="1" customHeight="0">
      <c r="A671" s="3" t="s">
        <v>2</v>
      </c>
      <c r="B671" s="3" t="s">
        <v>57</v>
      </c>
    </row>
    <row r="672" spans="1:5">
      <c r="A672" t="s">
        <v>4</v>
      </c>
      <c r="B672" s="4" t="s">
        <v>5</v>
      </c>
    </row>
    <row r="673" spans="1:7">
      <c r="A673" t="n">
        <v>7776</v>
      </c>
      <c r="B673" s="5" t="n">
        <v>1</v>
      </c>
    </row>
    <row r="674" spans="1:7" s="3" customFormat="1" customHeight="0">
      <c r="A674" s="3" t="s">
        <v>2</v>
      </c>
      <c r="B674" s="3" t="s">
        <v>58</v>
      </c>
    </row>
    <row r="675" spans="1:7">
      <c r="A675" t="s">
        <v>4</v>
      </c>
      <c r="B675" s="4" t="s">
        <v>5</v>
      </c>
      <c r="C675" s="4" t="s">
        <v>14</v>
      </c>
      <c r="D675" s="4" t="s">
        <v>10</v>
      </c>
    </row>
    <row r="676" spans="1:7">
      <c r="A676" t="n">
        <v>7780</v>
      </c>
      <c r="B676" s="23" t="n">
        <v>22</v>
      </c>
      <c r="C676" s="7" t="n">
        <v>10</v>
      </c>
      <c r="D676" s="7" t="n">
        <v>0</v>
      </c>
    </row>
    <row r="677" spans="1:7">
      <c r="A677" t="s">
        <v>4</v>
      </c>
      <c r="B677" s="4" t="s">
        <v>5</v>
      </c>
      <c r="C677" s="4" t="s">
        <v>14</v>
      </c>
      <c r="D677" s="4" t="s">
        <v>14</v>
      </c>
      <c r="E677" s="4" t="s">
        <v>14</v>
      </c>
      <c r="F677" s="4" t="s">
        <v>14</v>
      </c>
    </row>
    <row r="678" spans="1:7">
      <c r="A678" t="n">
        <v>7784</v>
      </c>
      <c r="B678" s="8" t="n">
        <v>14</v>
      </c>
      <c r="C678" s="7" t="n">
        <v>2</v>
      </c>
      <c r="D678" s="7" t="n">
        <v>0</v>
      </c>
      <c r="E678" s="7" t="n">
        <v>0</v>
      </c>
      <c r="F678" s="7" t="n">
        <v>0</v>
      </c>
    </row>
    <row r="679" spans="1:7">
      <c r="A679" t="s">
        <v>4</v>
      </c>
      <c r="B679" s="4" t="s">
        <v>5</v>
      </c>
      <c r="C679" s="4" t="s">
        <v>14</v>
      </c>
      <c r="D679" s="4" t="s">
        <v>14</v>
      </c>
      <c r="E679" s="4" t="s">
        <v>9</v>
      </c>
      <c r="F679" s="4" t="s">
        <v>14</v>
      </c>
      <c r="G679" s="4" t="s">
        <v>14</v>
      </c>
    </row>
    <row r="680" spans="1:7">
      <c r="A680" t="n">
        <v>7789</v>
      </c>
      <c r="B680" s="24" t="n">
        <v>18</v>
      </c>
      <c r="C680" s="7" t="n">
        <v>0</v>
      </c>
      <c r="D680" s="7" t="n">
        <v>0</v>
      </c>
      <c r="E680" s="7" t="n">
        <v>0</v>
      </c>
      <c r="F680" s="7" t="n">
        <v>19</v>
      </c>
      <c r="G680" s="7" t="n">
        <v>1</v>
      </c>
    </row>
    <row r="681" spans="1:7">
      <c r="A681" t="s">
        <v>4</v>
      </c>
      <c r="B681" s="4" t="s">
        <v>5</v>
      </c>
      <c r="C681" s="4" t="s">
        <v>14</v>
      </c>
      <c r="D681" s="4" t="s">
        <v>14</v>
      </c>
      <c r="E681" s="4" t="s">
        <v>14</v>
      </c>
      <c r="F681" s="4" t="s">
        <v>9</v>
      </c>
      <c r="G681" s="4" t="s">
        <v>14</v>
      </c>
      <c r="H681" s="4" t="s">
        <v>14</v>
      </c>
      <c r="I681" s="4" t="s">
        <v>49</v>
      </c>
    </row>
    <row r="682" spans="1:7">
      <c r="A682" t="n">
        <v>7798</v>
      </c>
      <c r="B682" s="11" t="n">
        <v>5</v>
      </c>
      <c r="C682" s="7" t="n">
        <v>35</v>
      </c>
      <c r="D682" s="7" t="n">
        <v>0</v>
      </c>
      <c r="E682" s="7" t="n">
        <v>0</v>
      </c>
      <c r="F682" s="7" t="n">
        <v>-1</v>
      </c>
      <c r="G682" s="7" t="n">
        <v>3</v>
      </c>
      <c r="H682" s="7" t="n">
        <v>1</v>
      </c>
      <c r="I682" s="12" t="n">
        <f t="normal" ca="1">A832</f>
        <v>0</v>
      </c>
    </row>
    <row r="683" spans="1:7">
      <c r="A683" t="s">
        <v>4</v>
      </c>
      <c r="B683" s="4" t="s">
        <v>5</v>
      </c>
      <c r="C683" s="4" t="s">
        <v>14</v>
      </c>
      <c r="D683" s="4" t="s">
        <v>14</v>
      </c>
      <c r="E683" s="4" t="s">
        <v>10</v>
      </c>
      <c r="F683" s="4" t="s">
        <v>9</v>
      </c>
    </row>
    <row r="684" spans="1:7">
      <c r="A684" t="n">
        <v>7812</v>
      </c>
      <c r="B684" s="25" t="n">
        <v>31</v>
      </c>
      <c r="C684" s="7" t="n">
        <v>0</v>
      </c>
      <c r="D684" s="7" t="n">
        <v>0</v>
      </c>
      <c r="E684" s="7" t="n">
        <v>0</v>
      </c>
      <c r="F684" s="7" t="n">
        <v>1107296256</v>
      </c>
    </row>
    <row r="685" spans="1:7">
      <c r="A685" t="s">
        <v>4</v>
      </c>
      <c r="B685" s="4" t="s">
        <v>5</v>
      </c>
      <c r="C685" s="4" t="s">
        <v>14</v>
      </c>
      <c r="D685" s="4" t="s">
        <v>14</v>
      </c>
      <c r="E685" s="4" t="s">
        <v>6</v>
      </c>
      <c r="F685" s="4" t="s">
        <v>10</v>
      </c>
    </row>
    <row r="686" spans="1:7">
      <c r="A686" t="n">
        <v>7821</v>
      </c>
      <c r="B686" s="25" t="n">
        <v>31</v>
      </c>
      <c r="C686" s="7" t="n">
        <v>1</v>
      </c>
      <c r="D686" s="7" t="n">
        <v>0</v>
      </c>
      <c r="E686" s="7" t="s">
        <v>59</v>
      </c>
      <c r="F686" s="7" t="n">
        <v>10</v>
      </c>
    </row>
    <row r="687" spans="1:7">
      <c r="A687" t="s">
        <v>4</v>
      </c>
      <c r="B687" s="4" t="s">
        <v>5</v>
      </c>
      <c r="C687" s="4" t="s">
        <v>14</v>
      </c>
      <c r="D687" s="4" t="s">
        <v>14</v>
      </c>
      <c r="E687" s="4" t="s">
        <v>6</v>
      </c>
      <c r="F687" s="4" t="s">
        <v>10</v>
      </c>
    </row>
    <row r="688" spans="1:7">
      <c r="A688" t="n">
        <v>7844</v>
      </c>
      <c r="B688" s="25" t="n">
        <v>31</v>
      </c>
      <c r="C688" s="7" t="n">
        <v>1</v>
      </c>
      <c r="D688" s="7" t="n">
        <v>0</v>
      </c>
      <c r="E688" s="7" t="s">
        <v>60</v>
      </c>
      <c r="F688" s="7" t="n">
        <v>12</v>
      </c>
    </row>
    <row r="689" spans="1:9">
      <c r="A689" t="s">
        <v>4</v>
      </c>
      <c r="B689" s="4" t="s">
        <v>5</v>
      </c>
      <c r="C689" s="4" t="s">
        <v>14</v>
      </c>
      <c r="D689" s="4" t="s">
        <v>14</v>
      </c>
      <c r="E689" s="4" t="s">
        <v>14</v>
      </c>
      <c r="F689" s="4" t="s">
        <v>10</v>
      </c>
      <c r="G689" s="4" t="s">
        <v>10</v>
      </c>
      <c r="H689" s="4" t="s">
        <v>14</v>
      </c>
    </row>
    <row r="690" spans="1:9">
      <c r="A690" t="n">
        <v>7879</v>
      </c>
      <c r="B690" s="25" t="n">
        <v>31</v>
      </c>
      <c r="C690" s="7" t="n">
        <v>2</v>
      </c>
      <c r="D690" s="7" t="n">
        <v>0</v>
      </c>
      <c r="E690" s="7" t="n">
        <v>1</v>
      </c>
      <c r="F690" s="7" t="n">
        <v>65535</v>
      </c>
      <c r="G690" s="7" t="n">
        <v>65535</v>
      </c>
      <c r="H690" s="7" t="n">
        <v>0</v>
      </c>
    </row>
    <row r="691" spans="1:9">
      <c r="A691" t="s">
        <v>4</v>
      </c>
      <c r="B691" s="4" t="s">
        <v>5</v>
      </c>
      <c r="C691" s="4" t="s">
        <v>14</v>
      </c>
      <c r="D691" s="4" t="s">
        <v>14</v>
      </c>
      <c r="E691" s="4" t="s">
        <v>14</v>
      </c>
    </row>
    <row r="692" spans="1:9">
      <c r="A692" t="n">
        <v>7888</v>
      </c>
      <c r="B692" s="25" t="n">
        <v>31</v>
      </c>
      <c r="C692" s="7" t="n">
        <v>4</v>
      </c>
      <c r="D692" s="7" t="n">
        <v>0</v>
      </c>
      <c r="E692" s="7" t="n">
        <v>0</v>
      </c>
    </row>
    <row r="693" spans="1:9">
      <c r="A693" t="s">
        <v>4</v>
      </c>
      <c r="B693" s="4" t="s">
        <v>5</v>
      </c>
      <c r="C693" s="4" t="s">
        <v>14</v>
      </c>
      <c r="D693" s="4" t="s">
        <v>14</v>
      </c>
      <c r="E693" s="4" t="s">
        <v>14</v>
      </c>
      <c r="F693" s="4" t="s">
        <v>14</v>
      </c>
      <c r="G693" s="4" t="s">
        <v>10</v>
      </c>
      <c r="H693" s="4" t="s">
        <v>49</v>
      </c>
      <c r="I693" s="4" t="s">
        <v>10</v>
      </c>
      <c r="J693" s="4" t="s">
        <v>49</v>
      </c>
      <c r="K693" s="4" t="s">
        <v>10</v>
      </c>
      <c r="L693" s="4" t="s">
        <v>49</v>
      </c>
      <c r="M693" s="4" t="s">
        <v>10</v>
      </c>
      <c r="N693" s="4" t="s">
        <v>49</v>
      </c>
      <c r="O693" s="4" t="s">
        <v>10</v>
      </c>
      <c r="P693" s="4" t="s">
        <v>49</v>
      </c>
      <c r="Q693" s="4" t="s">
        <v>10</v>
      </c>
      <c r="R693" s="4" t="s">
        <v>49</v>
      </c>
      <c r="S693" s="4" t="s">
        <v>10</v>
      </c>
      <c r="T693" s="4" t="s">
        <v>49</v>
      </c>
      <c r="U693" s="4" t="s">
        <v>49</v>
      </c>
    </row>
    <row r="694" spans="1:9">
      <c r="A694" t="n">
        <v>7892</v>
      </c>
      <c r="B694" s="26" t="n">
        <v>6</v>
      </c>
      <c r="C694" s="7" t="n">
        <v>35</v>
      </c>
      <c r="D694" s="7" t="n">
        <v>0</v>
      </c>
      <c r="E694" s="7" t="n">
        <v>1</v>
      </c>
      <c r="F694" s="7" t="n">
        <v>7</v>
      </c>
      <c r="G694" s="7" t="n">
        <v>0</v>
      </c>
      <c r="H694" s="12" t="n">
        <f t="normal" ca="1">A696</f>
        <v>0</v>
      </c>
      <c r="I694" s="7" t="n">
        <v>1</v>
      </c>
      <c r="J694" s="12" t="n">
        <f t="normal" ca="1">A696</f>
        <v>0</v>
      </c>
      <c r="K694" s="7" t="n">
        <v>2</v>
      </c>
      <c r="L694" s="12" t="n">
        <f t="normal" ca="1">A796</f>
        <v>0</v>
      </c>
      <c r="M694" s="7" t="n">
        <v>3</v>
      </c>
      <c r="N694" s="12" t="n">
        <f t="normal" ca="1">A800</f>
        <v>0</v>
      </c>
      <c r="O694" s="7" t="n">
        <v>10</v>
      </c>
      <c r="P694" s="12" t="n">
        <f t="normal" ca="1">A814</f>
        <v>0</v>
      </c>
      <c r="Q694" s="7" t="n">
        <v>11</v>
      </c>
      <c r="R694" s="12" t="n">
        <f t="normal" ca="1">A818</f>
        <v>0</v>
      </c>
      <c r="S694" s="7" t="n">
        <v>12</v>
      </c>
      <c r="T694" s="12" t="n">
        <f t="normal" ca="1">A822</f>
        <v>0</v>
      </c>
      <c r="U694" s="12" t="n">
        <f t="normal" ca="1">A826</f>
        <v>0</v>
      </c>
    </row>
    <row r="695" spans="1:9">
      <c r="A695" t="s">
        <v>4</v>
      </c>
      <c r="B695" s="4" t="s">
        <v>5</v>
      </c>
      <c r="C695" s="4" t="s">
        <v>14</v>
      </c>
      <c r="D695" s="4" t="s">
        <v>14</v>
      </c>
    </row>
    <row r="696" spans="1:9">
      <c r="A696" t="n">
        <v>7943</v>
      </c>
      <c r="B696" s="25" t="n">
        <v>31</v>
      </c>
      <c r="C696" s="7" t="n">
        <v>3</v>
      </c>
      <c r="D696" s="7" t="n">
        <v>0</v>
      </c>
    </row>
    <row r="697" spans="1:9">
      <c r="A697" t="s">
        <v>4</v>
      </c>
      <c r="B697" s="4" t="s">
        <v>5</v>
      </c>
      <c r="C697" s="4" t="s">
        <v>14</v>
      </c>
      <c r="D697" s="4" t="s">
        <v>14</v>
      </c>
      <c r="E697" s="4" t="s">
        <v>9</v>
      </c>
      <c r="F697" s="4" t="s">
        <v>14</v>
      </c>
      <c r="G697" s="4" t="s">
        <v>14</v>
      </c>
    </row>
    <row r="698" spans="1:9">
      <c r="A698" t="n">
        <v>7946</v>
      </c>
      <c r="B698" s="24" t="n">
        <v>18</v>
      </c>
      <c r="C698" s="7" t="n">
        <v>1</v>
      </c>
      <c r="D698" s="7" t="n">
        <v>0</v>
      </c>
      <c r="E698" s="7" t="n">
        <v>0</v>
      </c>
      <c r="F698" s="7" t="n">
        <v>19</v>
      </c>
      <c r="G698" s="7" t="n">
        <v>1</v>
      </c>
    </row>
    <row r="699" spans="1:9">
      <c r="A699" t="s">
        <v>4</v>
      </c>
      <c r="B699" s="4" t="s">
        <v>5</v>
      </c>
      <c r="C699" s="4" t="s">
        <v>14</v>
      </c>
      <c r="D699" s="4" t="s">
        <v>14</v>
      </c>
      <c r="E699" s="4" t="s">
        <v>10</v>
      </c>
      <c r="F699" s="4" t="s">
        <v>9</v>
      </c>
    </row>
    <row r="700" spans="1:9">
      <c r="A700" t="n">
        <v>7955</v>
      </c>
      <c r="B700" s="25" t="n">
        <v>31</v>
      </c>
      <c r="C700" s="7" t="n">
        <v>0</v>
      </c>
      <c r="D700" s="7" t="n">
        <v>1</v>
      </c>
      <c r="E700" s="7" t="n">
        <v>0</v>
      </c>
      <c r="F700" s="7" t="n">
        <v>1107296256</v>
      </c>
    </row>
    <row r="701" spans="1:9">
      <c r="A701" t="s">
        <v>4</v>
      </c>
      <c r="B701" s="4" t="s">
        <v>5</v>
      </c>
      <c r="C701" s="4" t="s">
        <v>14</v>
      </c>
      <c r="D701" s="4" t="s">
        <v>14</v>
      </c>
      <c r="E701" s="4" t="s">
        <v>6</v>
      </c>
      <c r="F701" s="4" t="s">
        <v>10</v>
      </c>
    </row>
    <row r="702" spans="1:9">
      <c r="A702" t="n">
        <v>7964</v>
      </c>
      <c r="B702" s="25" t="n">
        <v>31</v>
      </c>
      <c r="C702" s="7" t="n">
        <v>1</v>
      </c>
      <c r="D702" s="7" t="n">
        <v>1</v>
      </c>
      <c r="E702" s="7" t="s">
        <v>61</v>
      </c>
      <c r="F702" s="7" t="n">
        <v>0</v>
      </c>
    </row>
    <row r="703" spans="1:9">
      <c r="A703" t="s">
        <v>4</v>
      </c>
      <c r="B703" s="4" t="s">
        <v>5</v>
      </c>
      <c r="C703" s="4" t="s">
        <v>14</v>
      </c>
      <c r="D703" s="4" t="s">
        <v>14</v>
      </c>
      <c r="E703" s="4" t="s">
        <v>6</v>
      </c>
      <c r="F703" s="4" t="s">
        <v>10</v>
      </c>
    </row>
    <row r="704" spans="1:9">
      <c r="A704" t="n">
        <v>7984</v>
      </c>
      <c r="B704" s="25" t="n">
        <v>31</v>
      </c>
      <c r="C704" s="7" t="n">
        <v>1</v>
      </c>
      <c r="D704" s="7" t="n">
        <v>1</v>
      </c>
      <c r="E704" s="7" t="s">
        <v>62</v>
      </c>
      <c r="F704" s="7" t="n">
        <v>1</v>
      </c>
    </row>
    <row r="705" spans="1:21">
      <c r="A705" t="s">
        <v>4</v>
      </c>
      <c r="B705" s="4" t="s">
        <v>5</v>
      </c>
      <c r="C705" s="4" t="s">
        <v>14</v>
      </c>
      <c r="D705" s="4" t="s">
        <v>14</v>
      </c>
      <c r="E705" s="4" t="s">
        <v>6</v>
      </c>
      <c r="F705" s="4" t="s">
        <v>10</v>
      </c>
    </row>
    <row r="706" spans="1:21">
      <c r="A706" t="n">
        <v>8007</v>
      </c>
      <c r="B706" s="25" t="n">
        <v>31</v>
      </c>
      <c r="C706" s="7" t="n">
        <v>1</v>
      </c>
      <c r="D706" s="7" t="n">
        <v>1</v>
      </c>
      <c r="E706" s="7" t="s">
        <v>63</v>
      </c>
      <c r="F706" s="7" t="n">
        <v>2</v>
      </c>
    </row>
    <row r="707" spans="1:21">
      <c r="A707" t="s">
        <v>4</v>
      </c>
      <c r="B707" s="4" t="s">
        <v>5</v>
      </c>
      <c r="C707" s="4" t="s">
        <v>14</v>
      </c>
      <c r="D707" s="4" t="s">
        <v>14</v>
      </c>
      <c r="E707" s="4" t="s">
        <v>6</v>
      </c>
      <c r="F707" s="4" t="s">
        <v>10</v>
      </c>
    </row>
    <row r="708" spans="1:21">
      <c r="A708" t="n">
        <v>8030</v>
      </c>
      <c r="B708" s="25" t="n">
        <v>31</v>
      </c>
      <c r="C708" s="7" t="n">
        <v>1</v>
      </c>
      <c r="D708" s="7" t="n">
        <v>1</v>
      </c>
      <c r="E708" s="7" t="s">
        <v>64</v>
      </c>
      <c r="F708" s="7" t="n">
        <v>3</v>
      </c>
    </row>
    <row r="709" spans="1:21">
      <c r="A709" t="s">
        <v>4</v>
      </c>
      <c r="B709" s="4" t="s">
        <v>5</v>
      </c>
      <c r="C709" s="4" t="s">
        <v>14</v>
      </c>
      <c r="D709" s="4" t="s">
        <v>14</v>
      </c>
      <c r="E709" s="4" t="s">
        <v>6</v>
      </c>
      <c r="F709" s="4" t="s">
        <v>10</v>
      </c>
    </row>
    <row r="710" spans="1:21">
      <c r="A710" t="n">
        <v>8051</v>
      </c>
      <c r="B710" s="25" t="n">
        <v>31</v>
      </c>
      <c r="C710" s="7" t="n">
        <v>1</v>
      </c>
      <c r="D710" s="7" t="n">
        <v>1</v>
      </c>
      <c r="E710" s="7" t="s">
        <v>65</v>
      </c>
      <c r="F710" s="7" t="n">
        <v>4</v>
      </c>
    </row>
    <row r="711" spans="1:21">
      <c r="A711" t="s">
        <v>4</v>
      </c>
      <c r="B711" s="4" t="s">
        <v>5</v>
      </c>
      <c r="C711" s="4" t="s">
        <v>14</v>
      </c>
      <c r="D711" s="4" t="s">
        <v>14</v>
      </c>
      <c r="E711" s="4" t="s">
        <v>6</v>
      </c>
      <c r="F711" s="4" t="s">
        <v>10</v>
      </c>
    </row>
    <row r="712" spans="1:21">
      <c r="A712" t="n">
        <v>8072</v>
      </c>
      <c r="B712" s="25" t="n">
        <v>31</v>
      </c>
      <c r="C712" s="7" t="n">
        <v>1</v>
      </c>
      <c r="D712" s="7" t="n">
        <v>1</v>
      </c>
      <c r="E712" s="7" t="s">
        <v>66</v>
      </c>
      <c r="F712" s="7" t="n">
        <v>5</v>
      </c>
    </row>
    <row r="713" spans="1:21">
      <c r="A713" t="s">
        <v>4</v>
      </c>
      <c r="B713" s="4" t="s">
        <v>5</v>
      </c>
      <c r="C713" s="4" t="s">
        <v>14</v>
      </c>
      <c r="D713" s="4" t="s">
        <v>14</v>
      </c>
      <c r="E713" s="4" t="s">
        <v>14</v>
      </c>
      <c r="F713" s="4" t="s">
        <v>10</v>
      </c>
      <c r="G713" s="4" t="s">
        <v>10</v>
      </c>
      <c r="H713" s="4" t="s">
        <v>14</v>
      </c>
    </row>
    <row r="714" spans="1:21">
      <c r="A714" t="n">
        <v>8096</v>
      </c>
      <c r="B714" s="25" t="n">
        <v>31</v>
      </c>
      <c r="C714" s="7" t="n">
        <v>2</v>
      </c>
      <c r="D714" s="7" t="n">
        <v>1</v>
      </c>
      <c r="E714" s="7" t="n">
        <v>0</v>
      </c>
      <c r="F714" s="7" t="n">
        <v>65535</v>
      </c>
      <c r="G714" s="7" t="n">
        <v>65535</v>
      </c>
      <c r="H714" s="7" t="n">
        <v>0</v>
      </c>
    </row>
    <row r="715" spans="1:21">
      <c r="A715" t="s">
        <v>4</v>
      </c>
      <c r="B715" s="4" t="s">
        <v>5</v>
      </c>
      <c r="C715" s="4" t="s">
        <v>14</v>
      </c>
      <c r="D715" s="4" t="s">
        <v>14</v>
      </c>
      <c r="E715" s="4" t="s">
        <v>14</v>
      </c>
    </row>
    <row r="716" spans="1:21">
      <c r="A716" t="n">
        <v>8105</v>
      </c>
      <c r="B716" s="25" t="n">
        <v>31</v>
      </c>
      <c r="C716" s="7" t="n">
        <v>4</v>
      </c>
      <c r="D716" s="7" t="n">
        <v>1</v>
      </c>
      <c r="E716" s="7" t="n">
        <v>1</v>
      </c>
    </row>
    <row r="717" spans="1:21">
      <c r="A717" t="s">
        <v>4</v>
      </c>
      <c r="B717" s="4" t="s">
        <v>5</v>
      </c>
      <c r="C717" s="4" t="s">
        <v>14</v>
      </c>
      <c r="D717" s="4" t="s">
        <v>14</v>
      </c>
      <c r="E717" s="4" t="s">
        <v>14</v>
      </c>
      <c r="F717" s="4" t="s">
        <v>9</v>
      </c>
      <c r="G717" s="4" t="s">
        <v>14</v>
      </c>
      <c r="H717" s="4" t="s">
        <v>14</v>
      </c>
      <c r="I717" s="4" t="s">
        <v>49</v>
      </c>
    </row>
    <row r="718" spans="1:21">
      <c r="A718" t="n">
        <v>8109</v>
      </c>
      <c r="B718" s="11" t="n">
        <v>5</v>
      </c>
      <c r="C718" s="7" t="n">
        <v>35</v>
      </c>
      <c r="D718" s="7" t="n">
        <v>0</v>
      </c>
      <c r="E718" s="7" t="n">
        <v>0</v>
      </c>
      <c r="F718" s="7" t="n">
        <v>0</v>
      </c>
      <c r="G718" s="7" t="n">
        <v>2</v>
      </c>
      <c r="H718" s="7" t="n">
        <v>1</v>
      </c>
      <c r="I718" s="12" t="n">
        <f t="normal" ca="1">A756</f>
        <v>0</v>
      </c>
    </row>
    <row r="719" spans="1:21">
      <c r="A719" t="s">
        <v>4</v>
      </c>
      <c r="B719" s="4" t="s">
        <v>5</v>
      </c>
      <c r="C719" s="4" t="s">
        <v>14</v>
      </c>
      <c r="D719" s="4" t="s">
        <v>14</v>
      </c>
      <c r="E719" s="4" t="s">
        <v>14</v>
      </c>
      <c r="F719" s="4" t="s">
        <v>9</v>
      </c>
      <c r="G719" s="4" t="s">
        <v>14</v>
      </c>
      <c r="H719" s="4" t="s">
        <v>14</v>
      </c>
      <c r="I719" s="4" t="s">
        <v>49</v>
      </c>
    </row>
    <row r="720" spans="1:21">
      <c r="A720" t="n">
        <v>8123</v>
      </c>
      <c r="B720" s="11" t="n">
        <v>5</v>
      </c>
      <c r="C720" s="7" t="n">
        <v>35</v>
      </c>
      <c r="D720" s="7" t="n">
        <v>1</v>
      </c>
      <c r="E720" s="7" t="n">
        <v>0</v>
      </c>
      <c r="F720" s="7" t="n">
        <v>0</v>
      </c>
      <c r="G720" s="7" t="n">
        <v>2</v>
      </c>
      <c r="H720" s="7" t="n">
        <v>1</v>
      </c>
      <c r="I720" s="12" t="n">
        <f t="normal" ca="1">A726</f>
        <v>0</v>
      </c>
    </row>
    <row r="721" spans="1:9">
      <c r="A721" t="s">
        <v>4</v>
      </c>
      <c r="B721" s="4" t="s">
        <v>5</v>
      </c>
      <c r="C721" s="4" t="s">
        <v>14</v>
      </c>
      <c r="D721" s="4" t="s">
        <v>9</v>
      </c>
      <c r="E721" s="4" t="s">
        <v>14</v>
      </c>
      <c r="F721" s="4" t="s">
        <v>14</v>
      </c>
      <c r="G721" s="4" t="s">
        <v>9</v>
      </c>
      <c r="H721" s="4" t="s">
        <v>14</v>
      </c>
      <c r="I721" s="4" t="s">
        <v>9</v>
      </c>
      <c r="J721" s="4" t="s">
        <v>14</v>
      </c>
    </row>
    <row r="722" spans="1:9">
      <c r="A722" t="n">
        <v>8137</v>
      </c>
      <c r="B722" s="27" t="n">
        <v>33</v>
      </c>
      <c r="C722" s="7" t="n">
        <v>0</v>
      </c>
      <c r="D722" s="7" t="n">
        <v>4</v>
      </c>
      <c r="E722" s="7" t="n">
        <v>0</v>
      </c>
      <c r="F722" s="7" t="n">
        <v>0</v>
      </c>
      <c r="G722" s="7" t="n">
        <v>-1</v>
      </c>
      <c r="H722" s="7" t="n">
        <v>0</v>
      </c>
      <c r="I722" s="7" t="n">
        <v>-1</v>
      </c>
      <c r="J722" s="7" t="n">
        <v>0</v>
      </c>
    </row>
    <row r="723" spans="1:9">
      <c r="A723" t="s">
        <v>4</v>
      </c>
      <c r="B723" s="4" t="s">
        <v>5</v>
      </c>
      <c r="C723" s="4" t="s">
        <v>49</v>
      </c>
    </row>
    <row r="724" spans="1:9">
      <c r="A724" t="n">
        <v>8155</v>
      </c>
      <c r="B724" s="28" t="n">
        <v>3</v>
      </c>
      <c r="C724" s="12" t="n">
        <f t="normal" ca="1">A754</f>
        <v>0</v>
      </c>
    </row>
    <row r="725" spans="1:9">
      <c r="A725" t="s">
        <v>4</v>
      </c>
      <c r="B725" s="4" t="s">
        <v>5</v>
      </c>
      <c r="C725" s="4" t="s">
        <v>14</v>
      </c>
      <c r="D725" s="4" t="s">
        <v>14</v>
      </c>
      <c r="E725" s="4" t="s">
        <v>14</v>
      </c>
      <c r="F725" s="4" t="s">
        <v>9</v>
      </c>
      <c r="G725" s="4" t="s">
        <v>14</v>
      </c>
      <c r="H725" s="4" t="s">
        <v>14</v>
      </c>
      <c r="I725" s="4" t="s">
        <v>49</v>
      </c>
    </row>
    <row r="726" spans="1:9">
      <c r="A726" t="n">
        <v>8160</v>
      </c>
      <c r="B726" s="11" t="n">
        <v>5</v>
      </c>
      <c r="C726" s="7" t="n">
        <v>35</v>
      </c>
      <c r="D726" s="7" t="n">
        <v>1</v>
      </c>
      <c r="E726" s="7" t="n">
        <v>0</v>
      </c>
      <c r="F726" s="7" t="n">
        <v>1</v>
      </c>
      <c r="G726" s="7" t="n">
        <v>2</v>
      </c>
      <c r="H726" s="7" t="n">
        <v>1</v>
      </c>
      <c r="I726" s="12" t="n">
        <f t="normal" ca="1">A732</f>
        <v>0</v>
      </c>
    </row>
    <row r="727" spans="1:9">
      <c r="A727" t="s">
        <v>4</v>
      </c>
      <c r="B727" s="4" t="s">
        <v>5</v>
      </c>
      <c r="C727" s="4" t="s">
        <v>14</v>
      </c>
      <c r="D727" s="4" t="s">
        <v>9</v>
      </c>
      <c r="E727" s="4" t="s">
        <v>14</v>
      </c>
      <c r="F727" s="4" t="s">
        <v>14</v>
      </c>
      <c r="G727" s="4" t="s">
        <v>9</v>
      </c>
      <c r="H727" s="4" t="s">
        <v>14</v>
      </c>
      <c r="I727" s="4" t="s">
        <v>9</v>
      </c>
      <c r="J727" s="4" t="s">
        <v>14</v>
      </c>
    </row>
    <row r="728" spans="1:9">
      <c r="A728" t="n">
        <v>8174</v>
      </c>
      <c r="B728" s="27" t="n">
        <v>33</v>
      </c>
      <c r="C728" s="7" t="n">
        <v>0</v>
      </c>
      <c r="D728" s="7" t="n">
        <v>4</v>
      </c>
      <c r="E728" s="7" t="n">
        <v>1</v>
      </c>
      <c r="F728" s="7" t="n">
        <v>0</v>
      </c>
      <c r="G728" s="7" t="n">
        <v>-1</v>
      </c>
      <c r="H728" s="7" t="n">
        <v>0</v>
      </c>
      <c r="I728" s="7" t="n">
        <v>-1</v>
      </c>
      <c r="J728" s="7" t="n">
        <v>0</v>
      </c>
    </row>
    <row r="729" spans="1:9">
      <c r="A729" t="s">
        <v>4</v>
      </c>
      <c r="B729" s="4" t="s">
        <v>5</v>
      </c>
      <c r="C729" s="4" t="s">
        <v>49</v>
      </c>
    </row>
    <row r="730" spans="1:9">
      <c r="A730" t="n">
        <v>8192</v>
      </c>
      <c r="B730" s="28" t="n">
        <v>3</v>
      </c>
      <c r="C730" s="12" t="n">
        <f t="normal" ca="1">A754</f>
        <v>0</v>
      </c>
    </row>
    <row r="731" spans="1:9">
      <c r="A731" t="s">
        <v>4</v>
      </c>
      <c r="B731" s="4" t="s">
        <v>5</v>
      </c>
      <c r="C731" s="4" t="s">
        <v>14</v>
      </c>
      <c r="D731" s="4" t="s">
        <v>14</v>
      </c>
      <c r="E731" s="4" t="s">
        <v>14</v>
      </c>
      <c r="F731" s="4" t="s">
        <v>9</v>
      </c>
      <c r="G731" s="4" t="s">
        <v>14</v>
      </c>
      <c r="H731" s="4" t="s">
        <v>14</v>
      </c>
      <c r="I731" s="4" t="s">
        <v>49</v>
      </c>
    </row>
    <row r="732" spans="1:9">
      <c r="A732" t="n">
        <v>8197</v>
      </c>
      <c r="B732" s="11" t="n">
        <v>5</v>
      </c>
      <c r="C732" s="7" t="n">
        <v>35</v>
      </c>
      <c r="D732" s="7" t="n">
        <v>1</v>
      </c>
      <c r="E732" s="7" t="n">
        <v>0</v>
      </c>
      <c r="F732" s="7" t="n">
        <v>2</v>
      </c>
      <c r="G732" s="7" t="n">
        <v>2</v>
      </c>
      <c r="H732" s="7" t="n">
        <v>1</v>
      </c>
      <c r="I732" s="12" t="n">
        <f t="normal" ca="1">A738</f>
        <v>0</v>
      </c>
    </row>
    <row r="733" spans="1:9">
      <c r="A733" t="s">
        <v>4</v>
      </c>
      <c r="B733" s="4" t="s">
        <v>5</v>
      </c>
      <c r="C733" s="4" t="s">
        <v>14</v>
      </c>
      <c r="D733" s="4" t="s">
        <v>9</v>
      </c>
      <c r="E733" s="4" t="s">
        <v>14</v>
      </c>
      <c r="F733" s="4" t="s">
        <v>14</v>
      </c>
      <c r="G733" s="4" t="s">
        <v>9</v>
      </c>
      <c r="H733" s="4" t="s">
        <v>14</v>
      </c>
      <c r="I733" s="4" t="s">
        <v>9</v>
      </c>
      <c r="J733" s="4" t="s">
        <v>14</v>
      </c>
    </row>
    <row r="734" spans="1:9">
      <c r="A734" t="n">
        <v>8211</v>
      </c>
      <c r="B734" s="27" t="n">
        <v>33</v>
      </c>
      <c r="C734" s="7" t="n">
        <v>0</v>
      </c>
      <c r="D734" s="7" t="n">
        <v>4</v>
      </c>
      <c r="E734" s="7" t="n">
        <v>2</v>
      </c>
      <c r="F734" s="7" t="n">
        <v>0</v>
      </c>
      <c r="G734" s="7" t="n">
        <v>-1</v>
      </c>
      <c r="H734" s="7" t="n">
        <v>0</v>
      </c>
      <c r="I734" s="7" t="n">
        <v>-1</v>
      </c>
      <c r="J734" s="7" t="n">
        <v>0</v>
      </c>
    </row>
    <row r="735" spans="1:9">
      <c r="A735" t="s">
        <v>4</v>
      </c>
      <c r="B735" s="4" t="s">
        <v>5</v>
      </c>
      <c r="C735" s="4" t="s">
        <v>49</v>
      </c>
    </row>
    <row r="736" spans="1:9">
      <c r="A736" t="n">
        <v>8229</v>
      </c>
      <c r="B736" s="28" t="n">
        <v>3</v>
      </c>
      <c r="C736" s="12" t="n">
        <f t="normal" ca="1">A754</f>
        <v>0</v>
      </c>
    </row>
    <row r="737" spans="1:10">
      <c r="A737" t="s">
        <v>4</v>
      </c>
      <c r="B737" s="4" t="s">
        <v>5</v>
      </c>
      <c r="C737" s="4" t="s">
        <v>14</v>
      </c>
      <c r="D737" s="4" t="s">
        <v>14</v>
      </c>
      <c r="E737" s="4" t="s">
        <v>14</v>
      </c>
      <c r="F737" s="4" t="s">
        <v>9</v>
      </c>
      <c r="G737" s="4" t="s">
        <v>14</v>
      </c>
      <c r="H737" s="4" t="s">
        <v>14</v>
      </c>
      <c r="I737" s="4" t="s">
        <v>49</v>
      </c>
    </row>
    <row r="738" spans="1:10">
      <c r="A738" t="n">
        <v>8234</v>
      </c>
      <c r="B738" s="11" t="n">
        <v>5</v>
      </c>
      <c r="C738" s="7" t="n">
        <v>35</v>
      </c>
      <c r="D738" s="7" t="n">
        <v>1</v>
      </c>
      <c r="E738" s="7" t="n">
        <v>0</v>
      </c>
      <c r="F738" s="7" t="n">
        <v>3</v>
      </c>
      <c r="G738" s="7" t="n">
        <v>2</v>
      </c>
      <c r="H738" s="7" t="n">
        <v>1</v>
      </c>
      <c r="I738" s="12" t="n">
        <f t="normal" ca="1">A744</f>
        <v>0</v>
      </c>
    </row>
    <row r="739" spans="1:10">
      <c r="A739" t="s">
        <v>4</v>
      </c>
      <c r="B739" s="4" t="s">
        <v>5</v>
      </c>
      <c r="C739" s="4" t="s">
        <v>14</v>
      </c>
      <c r="D739" s="4" t="s">
        <v>9</v>
      </c>
      <c r="E739" s="4" t="s">
        <v>14</v>
      </c>
      <c r="F739" s="4" t="s">
        <v>14</v>
      </c>
      <c r="G739" s="4" t="s">
        <v>9</v>
      </c>
      <c r="H739" s="4" t="s">
        <v>14</v>
      </c>
      <c r="I739" s="4" t="s">
        <v>9</v>
      </c>
      <c r="J739" s="4" t="s">
        <v>14</v>
      </c>
    </row>
    <row r="740" spans="1:10">
      <c r="A740" t="n">
        <v>8248</v>
      </c>
      <c r="B740" s="27" t="n">
        <v>33</v>
      </c>
      <c r="C740" s="7" t="n">
        <v>0</v>
      </c>
      <c r="D740" s="7" t="n">
        <v>4</v>
      </c>
      <c r="E740" s="7" t="n">
        <v>3</v>
      </c>
      <c r="F740" s="7" t="n">
        <v>0</v>
      </c>
      <c r="G740" s="7" t="n">
        <v>-1</v>
      </c>
      <c r="H740" s="7" t="n">
        <v>0</v>
      </c>
      <c r="I740" s="7" t="n">
        <v>-1</v>
      </c>
      <c r="J740" s="7" t="n">
        <v>0</v>
      </c>
    </row>
    <row r="741" spans="1:10">
      <c r="A741" t="s">
        <v>4</v>
      </c>
      <c r="B741" s="4" t="s">
        <v>5</v>
      </c>
      <c r="C741" s="4" t="s">
        <v>49</v>
      </c>
    </row>
    <row r="742" spans="1:10">
      <c r="A742" t="n">
        <v>8266</v>
      </c>
      <c r="B742" s="28" t="n">
        <v>3</v>
      </c>
      <c r="C742" s="12" t="n">
        <f t="normal" ca="1">A754</f>
        <v>0</v>
      </c>
    </row>
    <row r="743" spans="1:10">
      <c r="A743" t="s">
        <v>4</v>
      </c>
      <c r="B743" s="4" t="s">
        <v>5</v>
      </c>
      <c r="C743" s="4" t="s">
        <v>14</v>
      </c>
      <c r="D743" s="4" t="s">
        <v>14</v>
      </c>
      <c r="E743" s="4" t="s">
        <v>14</v>
      </c>
      <c r="F743" s="4" t="s">
        <v>9</v>
      </c>
      <c r="G743" s="4" t="s">
        <v>14</v>
      </c>
      <c r="H743" s="4" t="s">
        <v>14</v>
      </c>
      <c r="I743" s="4" t="s">
        <v>49</v>
      </c>
    </row>
    <row r="744" spans="1:10">
      <c r="A744" t="n">
        <v>8271</v>
      </c>
      <c r="B744" s="11" t="n">
        <v>5</v>
      </c>
      <c r="C744" s="7" t="n">
        <v>35</v>
      </c>
      <c r="D744" s="7" t="n">
        <v>1</v>
      </c>
      <c r="E744" s="7" t="n">
        <v>0</v>
      </c>
      <c r="F744" s="7" t="n">
        <v>4</v>
      </c>
      <c r="G744" s="7" t="n">
        <v>2</v>
      </c>
      <c r="H744" s="7" t="n">
        <v>1</v>
      </c>
      <c r="I744" s="12" t="n">
        <f t="normal" ca="1">A750</f>
        <v>0</v>
      </c>
    </row>
    <row r="745" spans="1:10">
      <c r="A745" t="s">
        <v>4</v>
      </c>
      <c r="B745" s="4" t="s">
        <v>5</v>
      </c>
      <c r="C745" s="4" t="s">
        <v>14</v>
      </c>
      <c r="D745" s="4" t="s">
        <v>9</v>
      </c>
      <c r="E745" s="4" t="s">
        <v>14</v>
      </c>
      <c r="F745" s="4" t="s">
        <v>14</v>
      </c>
      <c r="G745" s="4" t="s">
        <v>9</v>
      </c>
      <c r="H745" s="4" t="s">
        <v>14</v>
      </c>
      <c r="I745" s="4" t="s">
        <v>9</v>
      </c>
      <c r="J745" s="4" t="s">
        <v>14</v>
      </c>
    </row>
    <row r="746" spans="1:10">
      <c r="A746" t="n">
        <v>8285</v>
      </c>
      <c r="B746" s="27" t="n">
        <v>33</v>
      </c>
      <c r="C746" s="7" t="n">
        <v>0</v>
      </c>
      <c r="D746" s="7" t="n">
        <v>4</v>
      </c>
      <c r="E746" s="7" t="n">
        <v>4</v>
      </c>
      <c r="F746" s="7" t="n">
        <v>0</v>
      </c>
      <c r="G746" s="7" t="n">
        <v>-1</v>
      </c>
      <c r="H746" s="7" t="n">
        <v>0</v>
      </c>
      <c r="I746" s="7" t="n">
        <v>-1</v>
      </c>
      <c r="J746" s="7" t="n">
        <v>0</v>
      </c>
    </row>
    <row r="747" spans="1:10">
      <c r="A747" t="s">
        <v>4</v>
      </c>
      <c r="B747" s="4" t="s">
        <v>5</v>
      </c>
      <c r="C747" s="4" t="s">
        <v>49</v>
      </c>
    </row>
    <row r="748" spans="1:10">
      <c r="A748" t="n">
        <v>8303</v>
      </c>
      <c r="B748" s="28" t="n">
        <v>3</v>
      </c>
      <c r="C748" s="12" t="n">
        <f t="normal" ca="1">A754</f>
        <v>0</v>
      </c>
    </row>
    <row r="749" spans="1:10">
      <c r="A749" t="s">
        <v>4</v>
      </c>
      <c r="B749" s="4" t="s">
        <v>5</v>
      </c>
      <c r="C749" s="4" t="s">
        <v>14</v>
      </c>
      <c r="D749" s="4" t="s">
        <v>14</v>
      </c>
      <c r="E749" s="4" t="s">
        <v>14</v>
      </c>
      <c r="F749" s="4" t="s">
        <v>9</v>
      </c>
      <c r="G749" s="4" t="s">
        <v>14</v>
      </c>
      <c r="H749" s="4" t="s">
        <v>14</v>
      </c>
      <c r="I749" s="4" t="s">
        <v>49</v>
      </c>
    </row>
    <row r="750" spans="1:10">
      <c r="A750" t="n">
        <v>8308</v>
      </c>
      <c r="B750" s="11" t="n">
        <v>5</v>
      </c>
      <c r="C750" s="7" t="n">
        <v>35</v>
      </c>
      <c r="D750" s="7" t="n">
        <v>1</v>
      </c>
      <c r="E750" s="7" t="n">
        <v>0</v>
      </c>
      <c r="F750" s="7" t="n">
        <v>5</v>
      </c>
      <c r="G750" s="7" t="n">
        <v>2</v>
      </c>
      <c r="H750" s="7" t="n">
        <v>1</v>
      </c>
      <c r="I750" s="12" t="n">
        <f t="normal" ca="1">A754</f>
        <v>0</v>
      </c>
    </row>
    <row r="751" spans="1:10">
      <c r="A751" t="s">
        <v>4</v>
      </c>
      <c r="B751" s="4" t="s">
        <v>5</v>
      </c>
      <c r="C751" s="4" t="s">
        <v>14</v>
      </c>
      <c r="D751" s="4" t="s">
        <v>9</v>
      </c>
      <c r="E751" s="4" t="s">
        <v>14</v>
      </c>
      <c r="F751" s="4" t="s">
        <v>14</v>
      </c>
      <c r="G751" s="4" t="s">
        <v>9</v>
      </c>
      <c r="H751" s="4" t="s">
        <v>14</v>
      </c>
      <c r="I751" s="4" t="s">
        <v>9</v>
      </c>
      <c r="J751" s="4" t="s">
        <v>14</v>
      </c>
    </row>
    <row r="752" spans="1:10">
      <c r="A752" t="n">
        <v>8322</v>
      </c>
      <c r="B752" s="27" t="n">
        <v>33</v>
      </c>
      <c r="C752" s="7" t="n">
        <v>0</v>
      </c>
      <c r="D752" s="7" t="n">
        <v>4</v>
      </c>
      <c r="E752" s="7" t="n">
        <v>5</v>
      </c>
      <c r="F752" s="7" t="n">
        <v>0</v>
      </c>
      <c r="G752" s="7" t="n">
        <v>-1</v>
      </c>
      <c r="H752" s="7" t="n">
        <v>0</v>
      </c>
      <c r="I752" s="7" t="n">
        <v>-1</v>
      </c>
      <c r="J752" s="7" t="n">
        <v>0</v>
      </c>
    </row>
    <row r="753" spans="1:10">
      <c r="A753" t="s">
        <v>4</v>
      </c>
      <c r="B753" s="4" t="s">
        <v>5</v>
      </c>
      <c r="C753" s="4" t="s">
        <v>49</v>
      </c>
    </row>
    <row r="754" spans="1:10">
      <c r="A754" t="n">
        <v>8340</v>
      </c>
      <c r="B754" s="28" t="n">
        <v>3</v>
      </c>
      <c r="C754" s="12" t="n">
        <f t="normal" ca="1">A792</f>
        <v>0</v>
      </c>
    </row>
    <row r="755" spans="1:10">
      <c r="A755" t="s">
        <v>4</v>
      </c>
      <c r="B755" s="4" t="s">
        <v>5</v>
      </c>
      <c r="C755" s="4" t="s">
        <v>14</v>
      </c>
      <c r="D755" s="4" t="s">
        <v>14</v>
      </c>
      <c r="E755" s="4" t="s">
        <v>14</v>
      </c>
      <c r="F755" s="4" t="s">
        <v>9</v>
      </c>
      <c r="G755" s="4" t="s">
        <v>14</v>
      </c>
      <c r="H755" s="4" t="s">
        <v>14</v>
      </c>
      <c r="I755" s="4" t="s">
        <v>49</v>
      </c>
    </row>
    <row r="756" spans="1:10">
      <c r="A756" t="n">
        <v>8345</v>
      </c>
      <c r="B756" s="11" t="n">
        <v>5</v>
      </c>
      <c r="C756" s="7" t="n">
        <v>35</v>
      </c>
      <c r="D756" s="7" t="n">
        <v>0</v>
      </c>
      <c r="E756" s="7" t="n">
        <v>0</v>
      </c>
      <c r="F756" s="7" t="n">
        <v>1</v>
      </c>
      <c r="G756" s="7" t="n">
        <v>2</v>
      </c>
      <c r="H756" s="7" t="n">
        <v>1</v>
      </c>
      <c r="I756" s="12" t="n">
        <f t="normal" ca="1">A792</f>
        <v>0</v>
      </c>
    </row>
    <row r="757" spans="1:10">
      <c r="A757" t="s">
        <v>4</v>
      </c>
      <c r="B757" s="4" t="s">
        <v>5</v>
      </c>
      <c r="C757" s="4" t="s">
        <v>14</v>
      </c>
      <c r="D757" s="4" t="s">
        <v>14</v>
      </c>
      <c r="E757" s="4" t="s">
        <v>14</v>
      </c>
      <c r="F757" s="4" t="s">
        <v>9</v>
      </c>
      <c r="G757" s="4" t="s">
        <v>14</v>
      </c>
      <c r="H757" s="4" t="s">
        <v>14</v>
      </c>
      <c r="I757" s="4" t="s">
        <v>49</v>
      </c>
    </row>
    <row r="758" spans="1:10">
      <c r="A758" t="n">
        <v>8359</v>
      </c>
      <c r="B758" s="11" t="n">
        <v>5</v>
      </c>
      <c r="C758" s="7" t="n">
        <v>35</v>
      </c>
      <c r="D758" s="7" t="n">
        <v>1</v>
      </c>
      <c r="E758" s="7" t="n">
        <v>0</v>
      </c>
      <c r="F758" s="7" t="n">
        <v>0</v>
      </c>
      <c r="G758" s="7" t="n">
        <v>2</v>
      </c>
      <c r="H758" s="7" t="n">
        <v>1</v>
      </c>
      <c r="I758" s="12" t="n">
        <f t="normal" ca="1">A764</f>
        <v>0</v>
      </c>
    </row>
    <row r="759" spans="1:10">
      <c r="A759" t="s">
        <v>4</v>
      </c>
      <c r="B759" s="4" t="s">
        <v>5</v>
      </c>
      <c r="C759" s="4" t="s">
        <v>14</v>
      </c>
      <c r="D759" s="4" t="s">
        <v>9</v>
      </c>
      <c r="E759" s="4" t="s">
        <v>14</v>
      </c>
      <c r="F759" s="4" t="s">
        <v>14</v>
      </c>
      <c r="G759" s="4" t="s">
        <v>9</v>
      </c>
      <c r="H759" s="4" t="s">
        <v>14</v>
      </c>
      <c r="I759" s="4" t="s">
        <v>9</v>
      </c>
      <c r="J759" s="4" t="s">
        <v>14</v>
      </c>
    </row>
    <row r="760" spans="1:10">
      <c r="A760" t="n">
        <v>8373</v>
      </c>
      <c r="B760" s="27" t="n">
        <v>33</v>
      </c>
      <c r="C760" s="7" t="n">
        <v>0</v>
      </c>
      <c r="D760" s="7" t="n">
        <v>5</v>
      </c>
      <c r="E760" s="7" t="n">
        <v>0</v>
      </c>
      <c r="F760" s="7" t="n">
        <v>0</v>
      </c>
      <c r="G760" s="7" t="n">
        <v>-1</v>
      </c>
      <c r="H760" s="7" t="n">
        <v>0</v>
      </c>
      <c r="I760" s="7" t="n">
        <v>-1</v>
      </c>
      <c r="J760" s="7" t="n">
        <v>0</v>
      </c>
    </row>
    <row r="761" spans="1:10">
      <c r="A761" t="s">
        <v>4</v>
      </c>
      <c r="B761" s="4" t="s">
        <v>5</v>
      </c>
      <c r="C761" s="4" t="s">
        <v>49</v>
      </c>
    </row>
    <row r="762" spans="1:10">
      <c r="A762" t="n">
        <v>8391</v>
      </c>
      <c r="B762" s="28" t="n">
        <v>3</v>
      </c>
      <c r="C762" s="12" t="n">
        <f t="normal" ca="1">A792</f>
        <v>0</v>
      </c>
    </row>
    <row r="763" spans="1:10">
      <c r="A763" t="s">
        <v>4</v>
      </c>
      <c r="B763" s="4" t="s">
        <v>5</v>
      </c>
      <c r="C763" s="4" t="s">
        <v>14</v>
      </c>
      <c r="D763" s="4" t="s">
        <v>14</v>
      </c>
      <c r="E763" s="4" t="s">
        <v>14</v>
      </c>
      <c r="F763" s="4" t="s">
        <v>9</v>
      </c>
      <c r="G763" s="4" t="s">
        <v>14</v>
      </c>
      <c r="H763" s="4" t="s">
        <v>14</v>
      </c>
      <c r="I763" s="4" t="s">
        <v>49</v>
      </c>
    </row>
    <row r="764" spans="1:10">
      <c r="A764" t="n">
        <v>8396</v>
      </c>
      <c r="B764" s="11" t="n">
        <v>5</v>
      </c>
      <c r="C764" s="7" t="n">
        <v>35</v>
      </c>
      <c r="D764" s="7" t="n">
        <v>1</v>
      </c>
      <c r="E764" s="7" t="n">
        <v>0</v>
      </c>
      <c r="F764" s="7" t="n">
        <v>1</v>
      </c>
      <c r="G764" s="7" t="n">
        <v>2</v>
      </c>
      <c r="H764" s="7" t="n">
        <v>1</v>
      </c>
      <c r="I764" s="12" t="n">
        <f t="normal" ca="1">A770</f>
        <v>0</v>
      </c>
    </row>
    <row r="765" spans="1:10">
      <c r="A765" t="s">
        <v>4</v>
      </c>
      <c r="B765" s="4" t="s">
        <v>5</v>
      </c>
      <c r="C765" s="4" t="s">
        <v>14</v>
      </c>
      <c r="D765" s="4" t="s">
        <v>9</v>
      </c>
      <c r="E765" s="4" t="s">
        <v>14</v>
      </c>
      <c r="F765" s="4" t="s">
        <v>14</v>
      </c>
      <c r="G765" s="4" t="s">
        <v>9</v>
      </c>
      <c r="H765" s="4" t="s">
        <v>14</v>
      </c>
      <c r="I765" s="4" t="s">
        <v>9</v>
      </c>
      <c r="J765" s="4" t="s">
        <v>14</v>
      </c>
    </row>
    <row r="766" spans="1:10">
      <c r="A766" t="n">
        <v>8410</v>
      </c>
      <c r="B766" s="27" t="n">
        <v>33</v>
      </c>
      <c r="C766" s="7" t="n">
        <v>0</v>
      </c>
      <c r="D766" s="7" t="n">
        <v>5</v>
      </c>
      <c r="E766" s="7" t="n">
        <v>1</v>
      </c>
      <c r="F766" s="7" t="n">
        <v>0</v>
      </c>
      <c r="G766" s="7" t="n">
        <v>-1</v>
      </c>
      <c r="H766" s="7" t="n">
        <v>0</v>
      </c>
      <c r="I766" s="7" t="n">
        <v>-1</v>
      </c>
      <c r="J766" s="7" t="n">
        <v>0</v>
      </c>
    </row>
    <row r="767" spans="1:10">
      <c r="A767" t="s">
        <v>4</v>
      </c>
      <c r="B767" s="4" t="s">
        <v>5</v>
      </c>
      <c r="C767" s="4" t="s">
        <v>49</v>
      </c>
    </row>
    <row r="768" spans="1:10">
      <c r="A768" t="n">
        <v>8428</v>
      </c>
      <c r="B768" s="28" t="n">
        <v>3</v>
      </c>
      <c r="C768" s="12" t="n">
        <f t="normal" ca="1">A792</f>
        <v>0</v>
      </c>
    </row>
    <row r="769" spans="1:10">
      <c r="A769" t="s">
        <v>4</v>
      </c>
      <c r="B769" s="4" t="s">
        <v>5</v>
      </c>
      <c r="C769" s="4" t="s">
        <v>14</v>
      </c>
      <c r="D769" s="4" t="s">
        <v>14</v>
      </c>
      <c r="E769" s="4" t="s">
        <v>14</v>
      </c>
      <c r="F769" s="4" t="s">
        <v>9</v>
      </c>
      <c r="G769" s="4" t="s">
        <v>14</v>
      </c>
      <c r="H769" s="4" t="s">
        <v>14</v>
      </c>
      <c r="I769" s="4" t="s">
        <v>49</v>
      </c>
    </row>
    <row r="770" spans="1:10">
      <c r="A770" t="n">
        <v>8433</v>
      </c>
      <c r="B770" s="11" t="n">
        <v>5</v>
      </c>
      <c r="C770" s="7" t="n">
        <v>35</v>
      </c>
      <c r="D770" s="7" t="n">
        <v>1</v>
      </c>
      <c r="E770" s="7" t="n">
        <v>0</v>
      </c>
      <c r="F770" s="7" t="n">
        <v>2</v>
      </c>
      <c r="G770" s="7" t="n">
        <v>2</v>
      </c>
      <c r="H770" s="7" t="n">
        <v>1</v>
      </c>
      <c r="I770" s="12" t="n">
        <f t="normal" ca="1">A776</f>
        <v>0</v>
      </c>
    </row>
    <row r="771" spans="1:10">
      <c r="A771" t="s">
        <v>4</v>
      </c>
      <c r="B771" s="4" t="s">
        <v>5</v>
      </c>
      <c r="C771" s="4" t="s">
        <v>14</v>
      </c>
      <c r="D771" s="4" t="s">
        <v>9</v>
      </c>
      <c r="E771" s="4" t="s">
        <v>14</v>
      </c>
      <c r="F771" s="4" t="s">
        <v>14</v>
      </c>
      <c r="G771" s="4" t="s">
        <v>9</v>
      </c>
      <c r="H771" s="4" t="s">
        <v>14</v>
      </c>
      <c r="I771" s="4" t="s">
        <v>9</v>
      </c>
      <c r="J771" s="4" t="s">
        <v>14</v>
      </c>
    </row>
    <row r="772" spans="1:10">
      <c r="A772" t="n">
        <v>8447</v>
      </c>
      <c r="B772" s="27" t="n">
        <v>33</v>
      </c>
      <c r="C772" s="7" t="n">
        <v>0</v>
      </c>
      <c r="D772" s="7" t="n">
        <v>5</v>
      </c>
      <c r="E772" s="7" t="n">
        <v>2</v>
      </c>
      <c r="F772" s="7" t="n">
        <v>0</v>
      </c>
      <c r="G772" s="7" t="n">
        <v>-1</v>
      </c>
      <c r="H772" s="7" t="n">
        <v>0</v>
      </c>
      <c r="I772" s="7" t="n">
        <v>-1</v>
      </c>
      <c r="J772" s="7" t="n">
        <v>0</v>
      </c>
    </row>
    <row r="773" spans="1:10">
      <c r="A773" t="s">
        <v>4</v>
      </c>
      <c r="B773" s="4" t="s">
        <v>5</v>
      </c>
      <c r="C773" s="4" t="s">
        <v>49</v>
      </c>
    </row>
    <row r="774" spans="1:10">
      <c r="A774" t="n">
        <v>8465</v>
      </c>
      <c r="B774" s="28" t="n">
        <v>3</v>
      </c>
      <c r="C774" s="12" t="n">
        <f t="normal" ca="1">A792</f>
        <v>0</v>
      </c>
    </row>
    <row r="775" spans="1:10">
      <c r="A775" t="s">
        <v>4</v>
      </c>
      <c r="B775" s="4" t="s">
        <v>5</v>
      </c>
      <c r="C775" s="4" t="s">
        <v>14</v>
      </c>
      <c r="D775" s="4" t="s">
        <v>14</v>
      </c>
      <c r="E775" s="4" t="s">
        <v>14</v>
      </c>
      <c r="F775" s="4" t="s">
        <v>9</v>
      </c>
      <c r="G775" s="4" t="s">
        <v>14</v>
      </c>
      <c r="H775" s="4" t="s">
        <v>14</v>
      </c>
      <c r="I775" s="4" t="s">
        <v>49</v>
      </c>
    </row>
    <row r="776" spans="1:10">
      <c r="A776" t="n">
        <v>8470</v>
      </c>
      <c r="B776" s="11" t="n">
        <v>5</v>
      </c>
      <c r="C776" s="7" t="n">
        <v>35</v>
      </c>
      <c r="D776" s="7" t="n">
        <v>1</v>
      </c>
      <c r="E776" s="7" t="n">
        <v>0</v>
      </c>
      <c r="F776" s="7" t="n">
        <v>3</v>
      </c>
      <c r="G776" s="7" t="n">
        <v>2</v>
      </c>
      <c r="H776" s="7" t="n">
        <v>1</v>
      </c>
      <c r="I776" s="12" t="n">
        <f t="normal" ca="1">A782</f>
        <v>0</v>
      </c>
    </row>
    <row r="777" spans="1:10">
      <c r="A777" t="s">
        <v>4</v>
      </c>
      <c r="B777" s="4" t="s">
        <v>5</v>
      </c>
      <c r="C777" s="4" t="s">
        <v>14</v>
      </c>
      <c r="D777" s="4" t="s">
        <v>9</v>
      </c>
      <c r="E777" s="4" t="s">
        <v>14</v>
      </c>
      <c r="F777" s="4" t="s">
        <v>14</v>
      </c>
      <c r="G777" s="4" t="s">
        <v>9</v>
      </c>
      <c r="H777" s="4" t="s">
        <v>14</v>
      </c>
      <c r="I777" s="4" t="s">
        <v>9</v>
      </c>
      <c r="J777" s="4" t="s">
        <v>14</v>
      </c>
    </row>
    <row r="778" spans="1:10">
      <c r="A778" t="n">
        <v>8484</v>
      </c>
      <c r="B778" s="27" t="n">
        <v>33</v>
      </c>
      <c r="C778" s="7" t="n">
        <v>0</v>
      </c>
      <c r="D778" s="7" t="n">
        <v>5</v>
      </c>
      <c r="E778" s="7" t="n">
        <v>3</v>
      </c>
      <c r="F778" s="7" t="n">
        <v>0</v>
      </c>
      <c r="G778" s="7" t="n">
        <v>-1</v>
      </c>
      <c r="H778" s="7" t="n">
        <v>0</v>
      </c>
      <c r="I778" s="7" t="n">
        <v>-1</v>
      </c>
      <c r="J778" s="7" t="n">
        <v>0</v>
      </c>
    </row>
    <row r="779" spans="1:10">
      <c r="A779" t="s">
        <v>4</v>
      </c>
      <c r="B779" s="4" t="s">
        <v>5</v>
      </c>
      <c r="C779" s="4" t="s">
        <v>49</v>
      </c>
    </row>
    <row r="780" spans="1:10">
      <c r="A780" t="n">
        <v>8502</v>
      </c>
      <c r="B780" s="28" t="n">
        <v>3</v>
      </c>
      <c r="C780" s="12" t="n">
        <f t="normal" ca="1">A792</f>
        <v>0</v>
      </c>
    </row>
    <row r="781" spans="1:10">
      <c r="A781" t="s">
        <v>4</v>
      </c>
      <c r="B781" s="4" t="s">
        <v>5</v>
      </c>
      <c r="C781" s="4" t="s">
        <v>14</v>
      </c>
      <c r="D781" s="4" t="s">
        <v>14</v>
      </c>
      <c r="E781" s="4" t="s">
        <v>14</v>
      </c>
      <c r="F781" s="4" t="s">
        <v>9</v>
      </c>
      <c r="G781" s="4" t="s">
        <v>14</v>
      </c>
      <c r="H781" s="4" t="s">
        <v>14</v>
      </c>
      <c r="I781" s="4" t="s">
        <v>49</v>
      </c>
    </row>
    <row r="782" spans="1:10">
      <c r="A782" t="n">
        <v>8507</v>
      </c>
      <c r="B782" s="11" t="n">
        <v>5</v>
      </c>
      <c r="C782" s="7" t="n">
        <v>35</v>
      </c>
      <c r="D782" s="7" t="n">
        <v>1</v>
      </c>
      <c r="E782" s="7" t="n">
        <v>0</v>
      </c>
      <c r="F782" s="7" t="n">
        <v>4</v>
      </c>
      <c r="G782" s="7" t="n">
        <v>2</v>
      </c>
      <c r="H782" s="7" t="n">
        <v>1</v>
      </c>
      <c r="I782" s="12" t="n">
        <f t="normal" ca="1">A788</f>
        <v>0</v>
      </c>
    </row>
    <row r="783" spans="1:10">
      <c r="A783" t="s">
        <v>4</v>
      </c>
      <c r="B783" s="4" t="s">
        <v>5</v>
      </c>
      <c r="C783" s="4" t="s">
        <v>14</v>
      </c>
      <c r="D783" s="4" t="s">
        <v>9</v>
      </c>
      <c r="E783" s="4" t="s">
        <v>14</v>
      </c>
      <c r="F783" s="4" t="s">
        <v>14</v>
      </c>
      <c r="G783" s="4" t="s">
        <v>9</v>
      </c>
      <c r="H783" s="4" t="s">
        <v>14</v>
      </c>
      <c r="I783" s="4" t="s">
        <v>9</v>
      </c>
      <c r="J783" s="4" t="s">
        <v>14</v>
      </c>
    </row>
    <row r="784" spans="1:10">
      <c r="A784" t="n">
        <v>8521</v>
      </c>
      <c r="B784" s="27" t="n">
        <v>33</v>
      </c>
      <c r="C784" s="7" t="n">
        <v>0</v>
      </c>
      <c r="D784" s="7" t="n">
        <v>5</v>
      </c>
      <c r="E784" s="7" t="n">
        <v>4</v>
      </c>
      <c r="F784" s="7" t="n">
        <v>0</v>
      </c>
      <c r="G784" s="7" t="n">
        <v>-1</v>
      </c>
      <c r="H784" s="7" t="n">
        <v>0</v>
      </c>
      <c r="I784" s="7" t="n">
        <v>-1</v>
      </c>
      <c r="J784" s="7" t="n">
        <v>0</v>
      </c>
    </row>
    <row r="785" spans="1:10">
      <c r="A785" t="s">
        <v>4</v>
      </c>
      <c r="B785" s="4" t="s">
        <v>5</v>
      </c>
      <c r="C785" s="4" t="s">
        <v>49</v>
      </c>
    </row>
    <row r="786" spans="1:10">
      <c r="A786" t="n">
        <v>8539</v>
      </c>
      <c r="B786" s="28" t="n">
        <v>3</v>
      </c>
      <c r="C786" s="12" t="n">
        <f t="normal" ca="1">A792</f>
        <v>0</v>
      </c>
    </row>
    <row r="787" spans="1:10">
      <c r="A787" t="s">
        <v>4</v>
      </c>
      <c r="B787" s="4" t="s">
        <v>5</v>
      </c>
      <c r="C787" s="4" t="s">
        <v>14</v>
      </c>
      <c r="D787" s="4" t="s">
        <v>14</v>
      </c>
      <c r="E787" s="4" t="s">
        <v>14</v>
      </c>
      <c r="F787" s="4" t="s">
        <v>9</v>
      </c>
      <c r="G787" s="4" t="s">
        <v>14</v>
      </c>
      <c r="H787" s="4" t="s">
        <v>14</v>
      </c>
      <c r="I787" s="4" t="s">
        <v>49</v>
      </c>
    </row>
    <row r="788" spans="1:10">
      <c r="A788" t="n">
        <v>8544</v>
      </c>
      <c r="B788" s="11" t="n">
        <v>5</v>
      </c>
      <c r="C788" s="7" t="n">
        <v>35</v>
      </c>
      <c r="D788" s="7" t="n">
        <v>1</v>
      </c>
      <c r="E788" s="7" t="n">
        <v>0</v>
      </c>
      <c r="F788" s="7" t="n">
        <v>5</v>
      </c>
      <c r="G788" s="7" t="n">
        <v>2</v>
      </c>
      <c r="H788" s="7" t="n">
        <v>1</v>
      </c>
      <c r="I788" s="12" t="n">
        <f t="normal" ca="1">A792</f>
        <v>0</v>
      </c>
    </row>
    <row r="789" spans="1:10">
      <c r="A789" t="s">
        <v>4</v>
      </c>
      <c r="B789" s="4" t="s">
        <v>5</v>
      </c>
      <c r="C789" s="4" t="s">
        <v>14</v>
      </c>
      <c r="D789" s="4" t="s">
        <v>9</v>
      </c>
      <c r="E789" s="4" t="s">
        <v>14</v>
      </c>
      <c r="F789" s="4" t="s">
        <v>14</v>
      </c>
      <c r="G789" s="4" t="s">
        <v>9</v>
      </c>
      <c r="H789" s="4" t="s">
        <v>14</v>
      </c>
      <c r="I789" s="4" t="s">
        <v>9</v>
      </c>
      <c r="J789" s="4" t="s">
        <v>14</v>
      </c>
    </row>
    <row r="790" spans="1:10">
      <c r="A790" t="n">
        <v>8558</v>
      </c>
      <c r="B790" s="27" t="n">
        <v>33</v>
      </c>
      <c r="C790" s="7" t="n">
        <v>0</v>
      </c>
      <c r="D790" s="7" t="n">
        <v>5</v>
      </c>
      <c r="E790" s="7" t="n">
        <v>5</v>
      </c>
      <c r="F790" s="7" t="n">
        <v>0</v>
      </c>
      <c r="G790" s="7" t="n">
        <v>-1</v>
      </c>
      <c r="H790" s="7" t="n">
        <v>0</v>
      </c>
      <c r="I790" s="7" t="n">
        <v>-1</v>
      </c>
      <c r="J790" s="7" t="n">
        <v>0</v>
      </c>
    </row>
    <row r="791" spans="1:10">
      <c r="A791" t="s">
        <v>4</v>
      </c>
      <c r="B791" s="4" t="s">
        <v>5</v>
      </c>
      <c r="C791" s="4" t="s">
        <v>14</v>
      </c>
      <c r="D791" s="4" t="s">
        <v>14</v>
      </c>
    </row>
    <row r="792" spans="1:10">
      <c r="A792" t="n">
        <v>8576</v>
      </c>
      <c r="B792" s="25" t="n">
        <v>31</v>
      </c>
      <c r="C792" s="7" t="n">
        <v>3</v>
      </c>
      <c r="D792" s="7" t="n">
        <v>1</v>
      </c>
    </row>
    <row r="793" spans="1:10">
      <c r="A793" t="s">
        <v>4</v>
      </c>
      <c r="B793" s="4" t="s">
        <v>5</v>
      </c>
      <c r="C793" s="4" t="s">
        <v>49</v>
      </c>
    </row>
    <row r="794" spans="1:10">
      <c r="A794" t="n">
        <v>8579</v>
      </c>
      <c r="B794" s="28" t="n">
        <v>3</v>
      </c>
      <c r="C794" s="12" t="n">
        <f t="normal" ca="1">A830</f>
        <v>0</v>
      </c>
    </row>
    <row r="795" spans="1:10">
      <c r="A795" t="s">
        <v>4</v>
      </c>
      <c r="B795" s="4" t="s">
        <v>5</v>
      </c>
      <c r="C795" s="4" t="s">
        <v>14</v>
      </c>
      <c r="D795" s="4" t="s">
        <v>9</v>
      </c>
      <c r="E795" s="4" t="s">
        <v>14</v>
      </c>
      <c r="F795" s="4" t="s">
        <v>14</v>
      </c>
      <c r="G795" s="4" t="s">
        <v>9</v>
      </c>
      <c r="H795" s="4" t="s">
        <v>14</v>
      </c>
      <c r="I795" s="4" t="s">
        <v>9</v>
      </c>
      <c r="J795" s="4" t="s">
        <v>14</v>
      </c>
    </row>
    <row r="796" spans="1:10">
      <c r="A796" t="n">
        <v>8584</v>
      </c>
      <c r="B796" s="27" t="n">
        <v>33</v>
      </c>
      <c r="C796" s="7" t="n">
        <v>0</v>
      </c>
      <c r="D796" s="7" t="n">
        <v>6</v>
      </c>
      <c r="E796" s="7" t="n">
        <v>0</v>
      </c>
      <c r="F796" s="7" t="n">
        <v>0</v>
      </c>
      <c r="G796" s="7" t="n">
        <v>-1</v>
      </c>
      <c r="H796" s="7" t="n">
        <v>0</v>
      </c>
      <c r="I796" s="7" t="n">
        <v>-1</v>
      </c>
      <c r="J796" s="7" t="n">
        <v>0</v>
      </c>
    </row>
    <row r="797" spans="1:10">
      <c r="A797" t="s">
        <v>4</v>
      </c>
      <c r="B797" s="4" t="s">
        <v>5</v>
      </c>
      <c r="C797" s="4" t="s">
        <v>49</v>
      </c>
    </row>
    <row r="798" spans="1:10">
      <c r="A798" t="n">
        <v>8602</v>
      </c>
      <c r="B798" s="28" t="n">
        <v>3</v>
      </c>
      <c r="C798" s="12" t="n">
        <f t="normal" ca="1">A830</f>
        <v>0</v>
      </c>
    </row>
    <row r="799" spans="1:10">
      <c r="A799" t="s">
        <v>4</v>
      </c>
      <c r="B799" s="4" t="s">
        <v>5</v>
      </c>
      <c r="C799" s="4" t="s">
        <v>14</v>
      </c>
      <c r="D799" s="29" t="s">
        <v>67</v>
      </c>
      <c r="E799" s="4" t="s">
        <v>5</v>
      </c>
      <c r="F799" s="4" t="s">
        <v>14</v>
      </c>
      <c r="G799" s="4" t="s">
        <v>10</v>
      </c>
      <c r="H799" s="29" t="s">
        <v>68</v>
      </c>
      <c r="I799" s="4" t="s">
        <v>14</v>
      </c>
      <c r="J799" s="4" t="s">
        <v>49</v>
      </c>
    </row>
    <row r="800" spans="1:10">
      <c r="A800" t="n">
        <v>8607</v>
      </c>
      <c r="B800" s="11" t="n">
        <v>5</v>
      </c>
      <c r="C800" s="7" t="n">
        <v>28</v>
      </c>
      <c r="D800" s="29" t="s">
        <v>3</v>
      </c>
      <c r="E800" s="14" t="n">
        <v>64</v>
      </c>
      <c r="F800" s="7" t="n">
        <v>5</v>
      </c>
      <c r="G800" s="7" t="n">
        <v>0</v>
      </c>
      <c r="H800" s="29" t="s">
        <v>3</v>
      </c>
      <c r="I800" s="7" t="n">
        <v>1</v>
      </c>
      <c r="J800" s="12" t="n">
        <f t="normal" ca="1">A810</f>
        <v>0</v>
      </c>
    </row>
    <row r="801" spans="1:10">
      <c r="A801" t="s">
        <v>4</v>
      </c>
      <c r="B801" s="4" t="s">
        <v>5</v>
      </c>
      <c r="C801" s="4" t="s">
        <v>14</v>
      </c>
    </row>
    <row r="802" spans="1:10">
      <c r="A802" t="n">
        <v>8618</v>
      </c>
      <c r="B802" s="14" t="n">
        <v>64</v>
      </c>
      <c r="C802" s="7" t="n">
        <v>2</v>
      </c>
    </row>
    <row r="803" spans="1:10">
      <c r="A803" t="s">
        <v>4</v>
      </c>
      <c r="B803" s="4" t="s">
        <v>5</v>
      </c>
      <c r="C803" s="4" t="s">
        <v>14</v>
      </c>
      <c r="D803" s="4" t="s">
        <v>10</v>
      </c>
    </row>
    <row r="804" spans="1:10">
      <c r="A804" t="n">
        <v>8620</v>
      </c>
      <c r="B804" s="14" t="n">
        <v>64</v>
      </c>
      <c r="C804" s="7" t="n">
        <v>0</v>
      </c>
      <c r="D804" s="7" t="n">
        <v>20</v>
      </c>
    </row>
    <row r="805" spans="1:10">
      <c r="A805" t="s">
        <v>4</v>
      </c>
      <c r="B805" s="4" t="s">
        <v>5</v>
      </c>
      <c r="C805" s="4" t="s">
        <v>14</v>
      </c>
      <c r="D805" s="4" t="s">
        <v>10</v>
      </c>
    </row>
    <row r="806" spans="1:10">
      <c r="A806" t="n">
        <v>8624</v>
      </c>
      <c r="B806" s="14" t="n">
        <v>64</v>
      </c>
      <c r="C806" s="7" t="n">
        <v>0</v>
      </c>
      <c r="D806" s="7" t="n">
        <v>21</v>
      </c>
    </row>
    <row r="807" spans="1:10">
      <c r="A807" t="s">
        <v>4</v>
      </c>
      <c r="B807" s="4" t="s">
        <v>5</v>
      </c>
      <c r="C807" s="4" t="s">
        <v>14</v>
      </c>
      <c r="D807" s="4" t="s">
        <v>10</v>
      </c>
    </row>
    <row r="808" spans="1:10">
      <c r="A808" t="n">
        <v>8628</v>
      </c>
      <c r="B808" s="14" t="n">
        <v>64</v>
      </c>
      <c r="C808" s="7" t="n">
        <v>4</v>
      </c>
      <c r="D808" s="7" t="n">
        <v>20</v>
      </c>
    </row>
    <row r="809" spans="1:10">
      <c r="A809" t="s">
        <v>4</v>
      </c>
      <c r="B809" s="4" t="s">
        <v>5</v>
      </c>
      <c r="C809" s="4" t="s">
        <v>14</v>
      </c>
      <c r="D809" s="4" t="s">
        <v>9</v>
      </c>
      <c r="E809" s="4" t="s">
        <v>14</v>
      </c>
      <c r="F809" s="4" t="s">
        <v>14</v>
      </c>
      <c r="G809" s="4" t="s">
        <v>9</v>
      </c>
      <c r="H809" s="4" t="s">
        <v>14</v>
      </c>
      <c r="I809" s="4" t="s">
        <v>9</v>
      </c>
      <c r="J809" s="4" t="s">
        <v>14</v>
      </c>
    </row>
    <row r="810" spans="1:10">
      <c r="A810" t="n">
        <v>8632</v>
      </c>
      <c r="B810" s="27" t="n">
        <v>33</v>
      </c>
      <c r="C810" s="7" t="n">
        <v>0</v>
      </c>
      <c r="D810" s="7" t="n">
        <v>7</v>
      </c>
      <c r="E810" s="7" t="n">
        <v>0</v>
      </c>
      <c r="F810" s="7" t="n">
        <v>0</v>
      </c>
      <c r="G810" s="7" t="n">
        <v>-1</v>
      </c>
      <c r="H810" s="7" t="n">
        <v>0</v>
      </c>
      <c r="I810" s="7" t="n">
        <v>-1</v>
      </c>
      <c r="J810" s="7" t="n">
        <v>0</v>
      </c>
    </row>
    <row r="811" spans="1:10">
      <c r="A811" t="s">
        <v>4</v>
      </c>
      <c r="B811" s="4" t="s">
        <v>5</v>
      </c>
      <c r="C811" s="4" t="s">
        <v>49</v>
      </c>
    </row>
    <row r="812" spans="1:10">
      <c r="A812" t="n">
        <v>8650</v>
      </c>
      <c r="B812" s="28" t="n">
        <v>3</v>
      </c>
      <c r="C812" s="12" t="n">
        <f t="normal" ca="1">A830</f>
        <v>0</v>
      </c>
    </row>
    <row r="813" spans="1:10">
      <c r="A813" t="s">
        <v>4</v>
      </c>
      <c r="B813" s="4" t="s">
        <v>5</v>
      </c>
      <c r="C813" s="4" t="s">
        <v>14</v>
      </c>
      <c r="D813" s="4" t="s">
        <v>9</v>
      </c>
      <c r="E813" s="4" t="s">
        <v>14</v>
      </c>
      <c r="F813" s="4" t="s">
        <v>14</v>
      </c>
      <c r="G813" s="4" t="s">
        <v>9</v>
      </c>
      <c r="H813" s="4" t="s">
        <v>14</v>
      </c>
      <c r="I813" s="4" t="s">
        <v>9</v>
      </c>
      <c r="J813" s="4" t="s">
        <v>14</v>
      </c>
    </row>
    <row r="814" spans="1:10">
      <c r="A814" t="n">
        <v>8655</v>
      </c>
      <c r="B814" s="27" t="n">
        <v>33</v>
      </c>
      <c r="C814" s="7" t="n">
        <v>0</v>
      </c>
      <c r="D814" s="7" t="n">
        <v>2</v>
      </c>
      <c r="E814" s="7" t="n">
        <v>0</v>
      </c>
      <c r="F814" s="7" t="n">
        <v>0</v>
      </c>
      <c r="G814" s="7" t="n">
        <v>2</v>
      </c>
      <c r="H814" s="7" t="n">
        <v>1</v>
      </c>
      <c r="I814" s="7" t="n">
        <v>2</v>
      </c>
      <c r="J814" s="7" t="n">
        <v>2</v>
      </c>
    </row>
    <row r="815" spans="1:10">
      <c r="A815" t="s">
        <v>4</v>
      </c>
      <c r="B815" s="4" t="s">
        <v>5</v>
      </c>
      <c r="C815" s="4" t="s">
        <v>49</v>
      </c>
    </row>
    <row r="816" spans="1:10">
      <c r="A816" t="n">
        <v>8673</v>
      </c>
      <c r="B816" s="28" t="n">
        <v>3</v>
      </c>
      <c r="C816" s="12" t="n">
        <f t="normal" ca="1">A830</f>
        <v>0</v>
      </c>
    </row>
    <row r="817" spans="1:10">
      <c r="A817" t="s">
        <v>4</v>
      </c>
      <c r="B817" s="4" t="s">
        <v>5</v>
      </c>
      <c r="C817" s="4" t="s">
        <v>14</v>
      </c>
      <c r="D817" s="4" t="s">
        <v>9</v>
      </c>
      <c r="E817" s="4" t="s">
        <v>14</v>
      </c>
      <c r="F817" s="4" t="s">
        <v>14</v>
      </c>
      <c r="G817" s="4" t="s">
        <v>9</v>
      </c>
      <c r="H817" s="4" t="s">
        <v>14</v>
      </c>
      <c r="I817" s="4" t="s">
        <v>9</v>
      </c>
      <c r="J817" s="4" t="s">
        <v>14</v>
      </c>
    </row>
    <row r="818" spans="1:10">
      <c r="A818" t="n">
        <v>8678</v>
      </c>
      <c r="B818" s="27" t="n">
        <v>33</v>
      </c>
      <c r="C818" s="7" t="n">
        <v>0</v>
      </c>
      <c r="D818" s="7" t="n">
        <v>3</v>
      </c>
      <c r="E818" s="7" t="n">
        <v>0</v>
      </c>
      <c r="F818" s="7" t="n">
        <v>0</v>
      </c>
      <c r="G818" s="7" t="n">
        <v>2</v>
      </c>
      <c r="H818" s="7" t="n">
        <v>1</v>
      </c>
      <c r="I818" s="7" t="n">
        <v>2</v>
      </c>
      <c r="J818" s="7" t="n">
        <v>2</v>
      </c>
    </row>
    <row r="819" spans="1:10">
      <c r="A819" t="s">
        <v>4</v>
      </c>
      <c r="B819" s="4" t="s">
        <v>5</v>
      </c>
      <c r="C819" s="4" t="s">
        <v>49</v>
      </c>
    </row>
    <row r="820" spans="1:10">
      <c r="A820" t="n">
        <v>8696</v>
      </c>
      <c r="B820" s="28" t="n">
        <v>3</v>
      </c>
      <c r="C820" s="12" t="n">
        <f t="normal" ca="1">A830</f>
        <v>0</v>
      </c>
    </row>
    <row r="821" spans="1:10">
      <c r="A821" t="s">
        <v>4</v>
      </c>
      <c r="B821" s="4" t="s">
        <v>5</v>
      </c>
      <c r="C821" s="4" t="s">
        <v>14</v>
      </c>
      <c r="D821" s="4" t="s">
        <v>9</v>
      </c>
      <c r="E821" s="4" t="s">
        <v>14</v>
      </c>
      <c r="F821" s="4" t="s">
        <v>14</v>
      </c>
      <c r="G821" s="4" t="s">
        <v>9</v>
      </c>
      <c r="H821" s="4" t="s">
        <v>14</v>
      </c>
      <c r="I821" s="4" t="s">
        <v>9</v>
      </c>
      <c r="J821" s="4" t="s">
        <v>14</v>
      </c>
    </row>
    <row r="822" spans="1:10">
      <c r="A822" t="n">
        <v>8701</v>
      </c>
      <c r="B822" s="27" t="n">
        <v>33</v>
      </c>
      <c r="C822" s="7" t="n">
        <v>0</v>
      </c>
      <c r="D822" s="7" t="n">
        <v>8</v>
      </c>
      <c r="E822" s="7" t="n">
        <v>0</v>
      </c>
      <c r="F822" s="7" t="n">
        <v>0</v>
      </c>
      <c r="G822" s="7" t="n">
        <v>-1</v>
      </c>
      <c r="H822" s="7" t="n">
        <v>0</v>
      </c>
      <c r="I822" s="7" t="n">
        <v>-1</v>
      </c>
      <c r="J822" s="7" t="n">
        <v>0</v>
      </c>
    </row>
    <row r="823" spans="1:10">
      <c r="A823" t="s">
        <v>4</v>
      </c>
      <c r="B823" s="4" t="s">
        <v>5</v>
      </c>
      <c r="C823" s="4" t="s">
        <v>49</v>
      </c>
    </row>
    <row r="824" spans="1:10">
      <c r="A824" t="n">
        <v>8719</v>
      </c>
      <c r="B824" s="28" t="n">
        <v>3</v>
      </c>
      <c r="C824" s="12" t="n">
        <f t="normal" ca="1">A830</f>
        <v>0</v>
      </c>
    </row>
    <row r="825" spans="1:10">
      <c r="A825" t="s">
        <v>4</v>
      </c>
      <c r="B825" s="4" t="s">
        <v>5</v>
      </c>
      <c r="C825" s="4" t="s">
        <v>14</v>
      </c>
      <c r="D825" s="4" t="s">
        <v>14</v>
      </c>
      <c r="E825" s="4" t="s">
        <v>9</v>
      </c>
      <c r="F825" s="4" t="s">
        <v>14</v>
      </c>
      <c r="G825" s="4" t="s">
        <v>14</v>
      </c>
    </row>
    <row r="826" spans="1:10">
      <c r="A826" t="n">
        <v>8724</v>
      </c>
      <c r="B826" s="24" t="n">
        <v>18</v>
      </c>
      <c r="C826" s="7" t="n">
        <v>0</v>
      </c>
      <c r="D826" s="7" t="n">
        <v>0</v>
      </c>
      <c r="E826" s="7" t="n">
        <v>-1</v>
      </c>
      <c r="F826" s="7" t="n">
        <v>19</v>
      </c>
      <c r="G826" s="7" t="n">
        <v>1</v>
      </c>
    </row>
    <row r="827" spans="1:10">
      <c r="A827" t="s">
        <v>4</v>
      </c>
      <c r="B827" s="4" t="s">
        <v>5</v>
      </c>
      <c r="C827" s="4" t="s">
        <v>49</v>
      </c>
    </row>
    <row r="828" spans="1:10">
      <c r="A828" t="n">
        <v>8733</v>
      </c>
      <c r="B828" s="28" t="n">
        <v>3</v>
      </c>
      <c r="C828" s="12" t="n">
        <f t="normal" ca="1">A830</f>
        <v>0</v>
      </c>
    </row>
    <row r="829" spans="1:10">
      <c r="A829" t="s">
        <v>4</v>
      </c>
      <c r="B829" s="4" t="s">
        <v>5</v>
      </c>
      <c r="C829" s="4" t="s">
        <v>49</v>
      </c>
    </row>
    <row r="830" spans="1:10">
      <c r="A830" t="n">
        <v>8738</v>
      </c>
      <c r="B830" s="28" t="n">
        <v>3</v>
      </c>
      <c r="C830" s="12" t="n">
        <f t="normal" ca="1">A682</f>
        <v>0</v>
      </c>
    </row>
    <row r="831" spans="1:10">
      <c r="A831" t="s">
        <v>4</v>
      </c>
      <c r="B831" s="4" t="s">
        <v>5</v>
      </c>
      <c r="C831" s="4" t="s">
        <v>14</v>
      </c>
      <c r="D831" s="4" t="s">
        <v>14</v>
      </c>
    </row>
    <row r="832" spans="1:10">
      <c r="A832" t="n">
        <v>8743</v>
      </c>
      <c r="B832" s="25" t="n">
        <v>31</v>
      </c>
      <c r="C832" s="7" t="n">
        <v>3</v>
      </c>
      <c r="D832" s="7" t="n">
        <v>0</v>
      </c>
    </row>
    <row r="833" spans="1:10">
      <c r="A833" t="s">
        <v>4</v>
      </c>
      <c r="B833" s="4" t="s">
        <v>5</v>
      </c>
      <c r="C833" s="4" t="s">
        <v>9</v>
      </c>
    </row>
    <row r="834" spans="1:10">
      <c r="A834" t="n">
        <v>8746</v>
      </c>
      <c r="B834" s="30" t="n">
        <v>15</v>
      </c>
      <c r="C834" s="7" t="n">
        <v>2</v>
      </c>
    </row>
    <row r="835" spans="1:10">
      <c r="A835" t="s">
        <v>4</v>
      </c>
      <c r="B835" s="4" t="s">
        <v>5</v>
      </c>
      <c r="C835" s="4" t="s">
        <v>14</v>
      </c>
    </row>
    <row r="836" spans="1:10">
      <c r="A836" t="n">
        <v>8751</v>
      </c>
      <c r="B836" s="31" t="n">
        <v>23</v>
      </c>
      <c r="C836" s="7" t="n">
        <v>10</v>
      </c>
    </row>
    <row r="837" spans="1:10">
      <c r="A837" t="s">
        <v>4</v>
      </c>
      <c r="B837" s="4" t="s">
        <v>5</v>
      </c>
    </row>
    <row r="838" spans="1:10">
      <c r="A838" t="n">
        <v>8753</v>
      </c>
      <c r="B838" s="5" t="n">
        <v>1</v>
      </c>
    </row>
    <row r="839" spans="1:10" s="3" customFormat="1" customHeight="0">
      <c r="A839" s="3" t="s">
        <v>2</v>
      </c>
      <c r="B839" s="3" t="s">
        <v>69</v>
      </c>
    </row>
    <row r="840" spans="1:10">
      <c r="A840" t="s">
        <v>4</v>
      </c>
      <c r="B840" s="4" t="s">
        <v>5</v>
      </c>
      <c r="C840" s="4" t="s">
        <v>14</v>
      </c>
      <c r="D840" s="4" t="s">
        <v>10</v>
      </c>
    </row>
    <row r="841" spans="1:10">
      <c r="A841" t="n">
        <v>8756</v>
      </c>
      <c r="B841" s="23" t="n">
        <v>22</v>
      </c>
      <c r="C841" s="7" t="n">
        <v>10</v>
      </c>
      <c r="D841" s="7" t="n">
        <v>0</v>
      </c>
    </row>
    <row r="842" spans="1:10">
      <c r="A842" t="s">
        <v>4</v>
      </c>
      <c r="B842" s="4" t="s">
        <v>5</v>
      </c>
      <c r="C842" s="4" t="s">
        <v>14</v>
      </c>
      <c r="D842" s="4" t="s">
        <v>14</v>
      </c>
      <c r="E842" s="4" t="s">
        <v>14</v>
      </c>
      <c r="F842" s="4" t="s">
        <v>14</v>
      </c>
    </row>
    <row r="843" spans="1:10">
      <c r="A843" t="n">
        <v>8760</v>
      </c>
      <c r="B843" s="8" t="n">
        <v>14</v>
      </c>
      <c r="C843" s="7" t="n">
        <v>2</v>
      </c>
      <c r="D843" s="7" t="n">
        <v>0</v>
      </c>
      <c r="E843" s="7" t="n">
        <v>0</v>
      </c>
      <c r="F843" s="7" t="n">
        <v>0</v>
      </c>
    </row>
    <row r="844" spans="1:10">
      <c r="A844" t="s">
        <v>4</v>
      </c>
      <c r="B844" s="4" t="s">
        <v>5</v>
      </c>
      <c r="C844" s="4" t="s">
        <v>14</v>
      </c>
      <c r="D844" s="4" t="s">
        <v>14</v>
      </c>
      <c r="E844" s="4" t="s">
        <v>9</v>
      </c>
      <c r="F844" s="4" t="s">
        <v>14</v>
      </c>
      <c r="G844" s="4" t="s">
        <v>14</v>
      </c>
    </row>
    <row r="845" spans="1:10">
      <c r="A845" t="n">
        <v>8765</v>
      </c>
      <c r="B845" s="32" t="n">
        <v>10</v>
      </c>
      <c r="C845" s="7" t="n">
        <v>0</v>
      </c>
      <c r="D845" s="7" t="n">
        <v>0</v>
      </c>
      <c r="E845" s="7" t="n">
        <v>0</v>
      </c>
      <c r="F845" s="7" t="n">
        <v>19</v>
      </c>
      <c r="G845" s="7" t="n">
        <v>1</v>
      </c>
    </row>
    <row r="846" spans="1:10">
      <c r="A846" t="s">
        <v>4</v>
      </c>
      <c r="B846" s="4" t="s">
        <v>5</v>
      </c>
      <c r="C846" s="4" t="s">
        <v>14</v>
      </c>
      <c r="D846" s="4" t="s">
        <v>14</v>
      </c>
      <c r="E846" s="4" t="s">
        <v>9</v>
      </c>
      <c r="F846" s="4" t="s">
        <v>14</v>
      </c>
      <c r="G846" s="4" t="s">
        <v>14</v>
      </c>
    </row>
    <row r="847" spans="1:10">
      <c r="A847" t="n">
        <v>8774</v>
      </c>
      <c r="B847" s="24" t="n">
        <v>18</v>
      </c>
      <c r="C847" s="7" t="n">
        <v>0</v>
      </c>
      <c r="D847" s="7" t="n">
        <v>0</v>
      </c>
      <c r="E847" s="7" t="n">
        <v>0</v>
      </c>
      <c r="F847" s="7" t="n">
        <v>19</v>
      </c>
      <c r="G847" s="7" t="n">
        <v>1</v>
      </c>
    </row>
    <row r="848" spans="1:10">
      <c r="A848" t="s">
        <v>4</v>
      </c>
      <c r="B848" s="4" t="s">
        <v>5</v>
      </c>
      <c r="C848" s="4" t="s">
        <v>14</v>
      </c>
      <c r="D848" s="4" t="s">
        <v>14</v>
      </c>
      <c r="E848" s="4" t="s">
        <v>14</v>
      </c>
      <c r="F848" s="4" t="s">
        <v>9</v>
      </c>
      <c r="G848" s="4" t="s">
        <v>14</v>
      </c>
      <c r="H848" s="4" t="s">
        <v>14</v>
      </c>
      <c r="I848" s="4" t="s">
        <v>49</v>
      </c>
    </row>
    <row r="849" spans="1:9">
      <c r="A849" t="n">
        <v>8783</v>
      </c>
      <c r="B849" s="11" t="n">
        <v>5</v>
      </c>
      <c r="C849" s="7" t="n">
        <v>35</v>
      </c>
      <c r="D849" s="7" t="n">
        <v>0</v>
      </c>
      <c r="E849" s="7" t="n">
        <v>0</v>
      </c>
      <c r="F849" s="7" t="n">
        <v>-1</v>
      </c>
      <c r="G849" s="7" t="n">
        <v>3</v>
      </c>
      <c r="H849" s="7" t="n">
        <v>1</v>
      </c>
      <c r="I849" s="12" t="n">
        <f t="normal" ca="1">A1101</f>
        <v>0</v>
      </c>
    </row>
    <row r="850" spans="1:9">
      <c r="A850" t="s">
        <v>4</v>
      </c>
      <c r="B850" s="4" t="s">
        <v>5</v>
      </c>
      <c r="C850" s="4" t="s">
        <v>14</v>
      </c>
      <c r="D850" s="4" t="s">
        <v>14</v>
      </c>
      <c r="E850" s="4" t="s">
        <v>10</v>
      </c>
      <c r="F850" s="4" t="s">
        <v>9</v>
      </c>
    </row>
    <row r="851" spans="1:9">
      <c r="A851" t="n">
        <v>8797</v>
      </c>
      <c r="B851" s="25" t="n">
        <v>31</v>
      </c>
      <c r="C851" s="7" t="n">
        <v>0</v>
      </c>
      <c r="D851" s="7" t="n">
        <v>0</v>
      </c>
      <c r="E851" s="7" t="n">
        <v>0</v>
      </c>
      <c r="F851" s="7" t="n">
        <v>1107296256</v>
      </c>
    </row>
    <row r="852" spans="1:9">
      <c r="A852" t="s">
        <v>4</v>
      </c>
      <c r="B852" s="4" t="s">
        <v>5</v>
      </c>
      <c r="C852" s="4" t="s">
        <v>14</v>
      </c>
      <c r="D852" s="4" t="s">
        <v>14</v>
      </c>
      <c r="E852" s="4" t="s">
        <v>6</v>
      </c>
      <c r="F852" s="4" t="s">
        <v>10</v>
      </c>
    </row>
    <row r="853" spans="1:9">
      <c r="A853" t="n">
        <v>8806</v>
      </c>
      <c r="B853" s="25" t="n">
        <v>31</v>
      </c>
      <c r="C853" s="7" t="n">
        <v>1</v>
      </c>
      <c r="D853" s="7" t="n">
        <v>0</v>
      </c>
      <c r="E853" s="7" t="s">
        <v>70</v>
      </c>
      <c r="F853" s="7" t="n">
        <v>0</v>
      </c>
    </row>
    <row r="854" spans="1:9">
      <c r="A854" t="s">
        <v>4</v>
      </c>
      <c r="B854" s="4" t="s">
        <v>5</v>
      </c>
      <c r="C854" s="4" t="s">
        <v>14</v>
      </c>
      <c r="D854" s="4" t="s">
        <v>14</v>
      </c>
      <c r="E854" s="4" t="s">
        <v>6</v>
      </c>
      <c r="F854" s="4" t="s">
        <v>10</v>
      </c>
    </row>
    <row r="855" spans="1:9">
      <c r="A855" t="n">
        <v>8823</v>
      </c>
      <c r="B855" s="25" t="n">
        <v>31</v>
      </c>
      <c r="C855" s="7" t="n">
        <v>1</v>
      </c>
      <c r="D855" s="7" t="n">
        <v>0</v>
      </c>
      <c r="E855" s="7" t="s">
        <v>71</v>
      </c>
      <c r="F855" s="7" t="n">
        <v>1</v>
      </c>
    </row>
    <row r="856" spans="1:9">
      <c r="A856" t="s">
        <v>4</v>
      </c>
      <c r="B856" s="4" t="s">
        <v>5</v>
      </c>
      <c r="C856" s="4" t="s">
        <v>14</v>
      </c>
      <c r="D856" s="4" t="s">
        <v>14</v>
      </c>
      <c r="E856" s="4" t="s">
        <v>6</v>
      </c>
      <c r="F856" s="4" t="s">
        <v>10</v>
      </c>
    </row>
    <row r="857" spans="1:9">
      <c r="A857" t="n">
        <v>8839</v>
      </c>
      <c r="B857" s="25" t="n">
        <v>31</v>
      </c>
      <c r="C857" s="7" t="n">
        <v>1</v>
      </c>
      <c r="D857" s="7" t="n">
        <v>0</v>
      </c>
      <c r="E857" s="7" t="s">
        <v>72</v>
      </c>
      <c r="F857" s="7" t="n">
        <v>2</v>
      </c>
    </row>
    <row r="858" spans="1:9">
      <c r="A858" t="s">
        <v>4</v>
      </c>
      <c r="B858" s="4" t="s">
        <v>5</v>
      </c>
      <c r="C858" s="4" t="s">
        <v>14</v>
      </c>
      <c r="D858" s="4" t="s">
        <v>14</v>
      </c>
      <c r="E858" s="4" t="s">
        <v>6</v>
      </c>
      <c r="F858" s="4" t="s">
        <v>10</v>
      </c>
    </row>
    <row r="859" spans="1:9">
      <c r="A859" t="n">
        <v>8863</v>
      </c>
      <c r="B859" s="25" t="n">
        <v>31</v>
      </c>
      <c r="C859" s="7" t="n">
        <v>1</v>
      </c>
      <c r="D859" s="7" t="n">
        <v>0</v>
      </c>
      <c r="E859" s="7" t="s">
        <v>73</v>
      </c>
      <c r="F859" s="7" t="n">
        <v>3</v>
      </c>
    </row>
    <row r="860" spans="1:9">
      <c r="A860" t="s">
        <v>4</v>
      </c>
      <c r="B860" s="4" t="s">
        <v>5</v>
      </c>
      <c r="C860" s="4" t="s">
        <v>14</v>
      </c>
      <c r="D860" s="4" t="s">
        <v>14</v>
      </c>
      <c r="E860" s="4" t="s">
        <v>14</v>
      </c>
      <c r="F860" s="4" t="s">
        <v>10</v>
      </c>
      <c r="G860" s="4" t="s">
        <v>10</v>
      </c>
      <c r="H860" s="4" t="s">
        <v>14</v>
      </c>
    </row>
    <row r="861" spans="1:9">
      <c r="A861" t="n">
        <v>8881</v>
      </c>
      <c r="B861" s="25" t="n">
        <v>31</v>
      </c>
      <c r="C861" s="7" t="n">
        <v>2</v>
      </c>
      <c r="D861" s="7" t="n">
        <v>0</v>
      </c>
      <c r="E861" s="7" t="n">
        <v>1</v>
      </c>
      <c r="F861" s="7" t="n">
        <v>65535</v>
      </c>
      <c r="G861" s="7" t="n">
        <v>65535</v>
      </c>
      <c r="H861" s="7" t="n">
        <v>0</v>
      </c>
    </row>
    <row r="862" spans="1:9">
      <c r="A862" t="s">
        <v>4</v>
      </c>
      <c r="B862" s="4" t="s">
        <v>5</v>
      </c>
      <c r="C862" s="4" t="s">
        <v>14</v>
      </c>
      <c r="D862" s="4" t="s">
        <v>14</v>
      </c>
      <c r="E862" s="4" t="s">
        <v>14</v>
      </c>
    </row>
    <row r="863" spans="1:9">
      <c r="A863" t="n">
        <v>8890</v>
      </c>
      <c r="B863" s="25" t="n">
        <v>31</v>
      </c>
      <c r="C863" s="7" t="n">
        <v>4</v>
      </c>
      <c r="D863" s="7" t="n">
        <v>0</v>
      </c>
      <c r="E863" s="7" t="n">
        <v>0</v>
      </c>
    </row>
    <row r="864" spans="1:9">
      <c r="A864" t="s">
        <v>4</v>
      </c>
      <c r="B864" s="4" t="s">
        <v>5</v>
      </c>
      <c r="C864" s="4" t="s">
        <v>14</v>
      </c>
      <c r="D864" s="4" t="s">
        <v>14</v>
      </c>
      <c r="E864" s="4" t="s">
        <v>14</v>
      </c>
      <c r="F864" s="4" t="s">
        <v>14</v>
      </c>
      <c r="G864" s="4" t="s">
        <v>10</v>
      </c>
      <c r="H864" s="4" t="s">
        <v>49</v>
      </c>
      <c r="I864" s="4" t="s">
        <v>10</v>
      </c>
      <c r="J864" s="4" t="s">
        <v>49</v>
      </c>
      <c r="K864" s="4" t="s">
        <v>10</v>
      </c>
      <c r="L864" s="4" t="s">
        <v>49</v>
      </c>
      <c r="M864" s="4" t="s">
        <v>10</v>
      </c>
      <c r="N864" s="4" t="s">
        <v>49</v>
      </c>
      <c r="O864" s="4" t="s">
        <v>49</v>
      </c>
    </row>
    <row r="865" spans="1:15">
      <c r="A865" t="n">
        <v>8894</v>
      </c>
      <c r="B865" s="26" t="n">
        <v>6</v>
      </c>
      <c r="C865" s="7" t="n">
        <v>35</v>
      </c>
      <c r="D865" s="7" t="n">
        <v>0</v>
      </c>
      <c r="E865" s="7" t="n">
        <v>1</v>
      </c>
      <c r="F865" s="7" t="n">
        <v>4</v>
      </c>
      <c r="G865" s="7" t="n">
        <v>0</v>
      </c>
      <c r="H865" s="12" t="n">
        <f t="normal" ca="1">A867</f>
        <v>0</v>
      </c>
      <c r="I865" s="7" t="n">
        <v>1</v>
      </c>
      <c r="J865" s="12" t="n">
        <f t="normal" ca="1">A883</f>
        <v>0</v>
      </c>
      <c r="K865" s="7" t="n">
        <v>2</v>
      </c>
      <c r="L865" s="12" t="n">
        <f t="normal" ca="1">A983</f>
        <v>0</v>
      </c>
      <c r="M865" s="7" t="n">
        <v>3</v>
      </c>
      <c r="N865" s="12" t="n">
        <f t="normal" ca="1">A1079</f>
        <v>0</v>
      </c>
      <c r="O865" s="12" t="n">
        <f t="normal" ca="1">A1095</f>
        <v>0</v>
      </c>
    </row>
    <row r="866" spans="1:15">
      <c r="A866" t="s">
        <v>4</v>
      </c>
      <c r="B866" s="4" t="s">
        <v>5</v>
      </c>
      <c r="C866" s="4" t="s">
        <v>14</v>
      </c>
      <c r="D866" s="4" t="s">
        <v>14</v>
      </c>
    </row>
    <row r="867" spans="1:15">
      <c r="A867" t="n">
        <v>8927</v>
      </c>
      <c r="B867" s="25" t="n">
        <v>31</v>
      </c>
      <c r="C867" s="7" t="n">
        <v>3</v>
      </c>
      <c r="D867" s="7" t="n">
        <v>0</v>
      </c>
    </row>
    <row r="868" spans="1:15">
      <c r="A868" t="s">
        <v>4</v>
      </c>
      <c r="B868" s="4" t="s">
        <v>5</v>
      </c>
      <c r="C868" s="4" t="s">
        <v>9</v>
      </c>
    </row>
    <row r="869" spans="1:15">
      <c r="A869" t="n">
        <v>8930</v>
      </c>
      <c r="B869" s="30" t="n">
        <v>15</v>
      </c>
      <c r="C869" s="7" t="n">
        <v>2</v>
      </c>
    </row>
    <row r="870" spans="1:15">
      <c r="A870" t="s">
        <v>4</v>
      </c>
      <c r="B870" s="4" t="s">
        <v>5</v>
      </c>
      <c r="C870" s="4" t="s">
        <v>14</v>
      </c>
    </row>
    <row r="871" spans="1:15">
      <c r="A871" t="n">
        <v>8935</v>
      </c>
      <c r="B871" s="31" t="n">
        <v>23</v>
      </c>
      <c r="C871" s="7" t="n">
        <v>10</v>
      </c>
    </row>
    <row r="872" spans="1:15">
      <c r="A872" t="s">
        <v>4</v>
      </c>
      <c r="B872" s="4" t="s">
        <v>5</v>
      </c>
      <c r="C872" s="4" t="s">
        <v>14</v>
      </c>
      <c r="D872" s="4" t="s">
        <v>10</v>
      </c>
      <c r="E872" s="4" t="s">
        <v>42</v>
      </c>
    </row>
    <row r="873" spans="1:15">
      <c r="A873" t="n">
        <v>8937</v>
      </c>
      <c r="B873" s="33" t="n">
        <v>58</v>
      </c>
      <c r="C873" s="7" t="n">
        <v>0</v>
      </c>
      <c r="D873" s="7" t="n">
        <v>1000</v>
      </c>
      <c r="E873" s="7" t="n">
        <v>1</v>
      </c>
    </row>
    <row r="874" spans="1:15">
      <c r="A874" t="s">
        <v>4</v>
      </c>
      <c r="B874" s="4" t="s">
        <v>5</v>
      </c>
      <c r="C874" s="4" t="s">
        <v>14</v>
      </c>
      <c r="D874" s="4" t="s">
        <v>10</v>
      </c>
    </row>
    <row r="875" spans="1:15">
      <c r="A875" t="n">
        <v>8945</v>
      </c>
      <c r="B875" s="33" t="n">
        <v>58</v>
      </c>
      <c r="C875" s="7" t="n">
        <v>255</v>
      </c>
      <c r="D875" s="7" t="n">
        <v>0</v>
      </c>
    </row>
    <row r="876" spans="1:15">
      <c r="A876" t="s">
        <v>4</v>
      </c>
      <c r="B876" s="4" t="s">
        <v>5</v>
      </c>
      <c r="C876" s="4" t="s">
        <v>14</v>
      </c>
      <c r="D876" s="4" t="s">
        <v>6</v>
      </c>
    </row>
    <row r="877" spans="1:15">
      <c r="A877" t="n">
        <v>8949</v>
      </c>
      <c r="B877" s="21" t="n">
        <v>2</v>
      </c>
      <c r="C877" s="7" t="n">
        <v>11</v>
      </c>
      <c r="D877" s="7" t="s">
        <v>74</v>
      </c>
    </row>
    <row r="878" spans="1:15">
      <c r="A878" t="s">
        <v>4</v>
      </c>
      <c r="B878" s="4" t="s">
        <v>5</v>
      </c>
      <c r="C878" s="4" t="s">
        <v>14</v>
      </c>
      <c r="D878" s="4" t="s">
        <v>14</v>
      </c>
      <c r="E878" s="4" t="s">
        <v>9</v>
      </c>
      <c r="F878" s="4" t="s">
        <v>14</v>
      </c>
      <c r="G878" s="4" t="s">
        <v>14</v>
      </c>
    </row>
    <row r="879" spans="1:15">
      <c r="A879" t="n">
        <v>8961</v>
      </c>
      <c r="B879" s="24" t="n">
        <v>18</v>
      </c>
      <c r="C879" s="7" t="n">
        <v>0</v>
      </c>
      <c r="D879" s="7" t="n">
        <v>0</v>
      </c>
      <c r="E879" s="7" t="n">
        <v>-1</v>
      </c>
      <c r="F879" s="7" t="n">
        <v>19</v>
      </c>
      <c r="G879" s="7" t="n">
        <v>1</v>
      </c>
    </row>
    <row r="880" spans="1:15">
      <c r="A880" t="s">
        <v>4</v>
      </c>
      <c r="B880" s="4" t="s">
        <v>5</v>
      </c>
      <c r="C880" s="4" t="s">
        <v>49</v>
      </c>
    </row>
    <row r="881" spans="1:15">
      <c r="A881" t="n">
        <v>8970</v>
      </c>
      <c r="B881" s="28" t="n">
        <v>3</v>
      </c>
      <c r="C881" s="12" t="n">
        <f t="normal" ca="1">A1099</f>
        <v>0</v>
      </c>
    </row>
    <row r="882" spans="1:15">
      <c r="A882" t="s">
        <v>4</v>
      </c>
      <c r="B882" s="4" t="s">
        <v>5</v>
      </c>
      <c r="C882" s="4" t="s">
        <v>14</v>
      </c>
    </row>
    <row r="883" spans="1:15">
      <c r="A883" t="n">
        <v>8975</v>
      </c>
      <c r="B883" s="14" t="n">
        <v>64</v>
      </c>
      <c r="C883" s="7" t="n">
        <v>2</v>
      </c>
    </row>
    <row r="884" spans="1:15">
      <c r="A884" t="s">
        <v>4</v>
      </c>
      <c r="B884" s="4" t="s">
        <v>5</v>
      </c>
      <c r="C884" s="4" t="s">
        <v>14</v>
      </c>
      <c r="D884" s="4" t="s">
        <v>10</v>
      </c>
    </row>
    <row r="885" spans="1:15">
      <c r="A885" t="n">
        <v>8977</v>
      </c>
      <c r="B885" s="14" t="n">
        <v>64</v>
      </c>
      <c r="C885" s="7" t="n">
        <v>0</v>
      </c>
      <c r="D885" s="7" t="n">
        <v>0</v>
      </c>
    </row>
    <row r="886" spans="1:15">
      <c r="A886" t="s">
        <v>4</v>
      </c>
      <c r="B886" s="4" t="s">
        <v>5</v>
      </c>
      <c r="C886" s="4" t="s">
        <v>14</v>
      </c>
      <c r="D886" s="4" t="s">
        <v>10</v>
      </c>
    </row>
    <row r="887" spans="1:15">
      <c r="A887" t="n">
        <v>8981</v>
      </c>
      <c r="B887" s="14" t="n">
        <v>64</v>
      </c>
      <c r="C887" s="7" t="n">
        <v>4</v>
      </c>
      <c r="D887" s="7" t="n">
        <v>0</v>
      </c>
    </row>
    <row r="888" spans="1:15">
      <c r="A888" t="s">
        <v>4</v>
      </c>
      <c r="B888" s="4" t="s">
        <v>5</v>
      </c>
      <c r="C888" s="4" t="s">
        <v>14</v>
      </c>
      <c r="D888" s="4" t="s">
        <v>10</v>
      </c>
      <c r="E888" s="4" t="s">
        <v>10</v>
      </c>
      <c r="F888" s="4" t="s">
        <v>10</v>
      </c>
      <c r="G888" s="4" t="s">
        <v>10</v>
      </c>
      <c r="H888" s="4" t="s">
        <v>10</v>
      </c>
      <c r="I888" s="4" t="s">
        <v>10</v>
      </c>
      <c r="J888" s="4" t="s">
        <v>10</v>
      </c>
      <c r="K888" s="4" t="s">
        <v>10</v>
      </c>
      <c r="L888" s="4" t="s">
        <v>10</v>
      </c>
      <c r="M888" s="4" t="s">
        <v>10</v>
      </c>
      <c r="N888" s="4" t="s">
        <v>10</v>
      </c>
      <c r="O888" s="4" t="s">
        <v>10</v>
      </c>
      <c r="P888" s="4" t="s">
        <v>10</v>
      </c>
      <c r="Q888" s="4" t="s">
        <v>10</v>
      </c>
      <c r="R888" s="4" t="s">
        <v>10</v>
      </c>
      <c r="S888" s="4" t="s">
        <v>10</v>
      </c>
      <c r="T888" s="4" t="s">
        <v>10</v>
      </c>
      <c r="U888" s="4" t="s">
        <v>10</v>
      </c>
      <c r="V888" s="4" t="s">
        <v>10</v>
      </c>
      <c r="W888" s="4" t="s">
        <v>10</v>
      </c>
      <c r="X888" s="4" t="s">
        <v>10</v>
      </c>
      <c r="Y888" s="4" t="s">
        <v>10</v>
      </c>
      <c r="Z888" s="4" t="s">
        <v>10</v>
      </c>
      <c r="AA888" s="4" t="s">
        <v>10</v>
      </c>
    </row>
    <row r="889" spans="1:15">
      <c r="A889" t="n">
        <v>8985</v>
      </c>
      <c r="B889" s="14" t="n">
        <v>64</v>
      </c>
      <c r="C889" s="7" t="n">
        <v>13</v>
      </c>
      <c r="D889" s="7" t="n">
        <v>16</v>
      </c>
      <c r="E889" s="7" t="n">
        <v>15</v>
      </c>
      <c r="F889" s="7" t="n">
        <v>14</v>
      </c>
      <c r="G889" s="7" t="n">
        <v>65533</v>
      </c>
      <c r="H889" s="7" t="n">
        <v>65533</v>
      </c>
      <c r="I889" s="7" t="n">
        <v>65533</v>
      </c>
      <c r="J889" s="7" t="n">
        <v>65533</v>
      </c>
      <c r="K889" s="7" t="n">
        <v>65533</v>
      </c>
      <c r="L889" s="7" t="n">
        <v>65533</v>
      </c>
      <c r="M889" s="7" t="n">
        <v>65533</v>
      </c>
      <c r="N889" s="7" t="n">
        <v>65533</v>
      </c>
      <c r="O889" s="7" t="n">
        <v>65533</v>
      </c>
      <c r="P889" s="7" t="n">
        <v>65533</v>
      </c>
      <c r="Q889" s="7" t="n">
        <v>65533</v>
      </c>
      <c r="R889" s="7" t="n">
        <v>65533</v>
      </c>
      <c r="S889" s="7" t="n">
        <v>65533</v>
      </c>
      <c r="T889" s="7" t="n">
        <v>65533</v>
      </c>
      <c r="U889" s="7" t="n">
        <v>65533</v>
      </c>
      <c r="V889" s="7" t="n">
        <v>65533</v>
      </c>
      <c r="W889" s="7" t="n">
        <v>65533</v>
      </c>
      <c r="X889" s="7" t="n">
        <v>65533</v>
      </c>
      <c r="Y889" s="7" t="n">
        <v>65533</v>
      </c>
      <c r="Z889" s="7" t="n">
        <v>65533</v>
      </c>
      <c r="AA889" s="7" t="n">
        <v>65533</v>
      </c>
    </row>
    <row r="890" spans="1:15">
      <c r="A890" t="s">
        <v>4</v>
      </c>
      <c r="B890" s="4" t="s">
        <v>5</v>
      </c>
      <c r="C890" s="4" t="s">
        <v>14</v>
      </c>
      <c r="D890" s="4" t="s">
        <v>10</v>
      </c>
      <c r="E890" s="4" t="s">
        <v>10</v>
      </c>
      <c r="F890" s="4" t="s">
        <v>10</v>
      </c>
      <c r="G890" s="4" t="s">
        <v>10</v>
      </c>
      <c r="H890" s="4" t="s">
        <v>10</v>
      </c>
      <c r="I890" s="4" t="s">
        <v>10</v>
      </c>
      <c r="J890" s="4" t="s">
        <v>10</v>
      </c>
      <c r="K890" s="4" t="s">
        <v>10</v>
      </c>
      <c r="L890" s="4" t="s">
        <v>10</v>
      </c>
      <c r="M890" s="4" t="s">
        <v>10</v>
      </c>
      <c r="N890" s="4" t="s">
        <v>10</v>
      </c>
      <c r="O890" s="4" t="s">
        <v>10</v>
      </c>
      <c r="P890" s="4" t="s">
        <v>10</v>
      </c>
      <c r="Q890" s="4" t="s">
        <v>10</v>
      </c>
      <c r="R890" s="4" t="s">
        <v>10</v>
      </c>
      <c r="S890" s="4" t="s">
        <v>10</v>
      </c>
      <c r="T890" s="4" t="s">
        <v>10</v>
      </c>
      <c r="U890" s="4" t="s">
        <v>10</v>
      </c>
      <c r="V890" s="4" t="s">
        <v>10</v>
      </c>
      <c r="W890" s="4" t="s">
        <v>10</v>
      </c>
      <c r="X890" s="4" t="s">
        <v>10</v>
      </c>
      <c r="Y890" s="4" t="s">
        <v>10</v>
      </c>
      <c r="Z890" s="4" t="s">
        <v>10</v>
      </c>
      <c r="AA890" s="4" t="s">
        <v>10</v>
      </c>
    </row>
    <row r="891" spans="1:15">
      <c r="A891" t="n">
        <v>9035</v>
      </c>
      <c r="B891" s="14" t="n">
        <v>64</v>
      </c>
      <c r="C891" s="7" t="n">
        <v>13</v>
      </c>
      <c r="D891" s="7" t="n">
        <v>1</v>
      </c>
      <c r="E891" s="7" t="n">
        <v>2</v>
      </c>
      <c r="F891" s="7" t="n">
        <v>4</v>
      </c>
      <c r="G891" s="7" t="n">
        <v>7</v>
      </c>
      <c r="H891" s="7" t="n">
        <v>8</v>
      </c>
      <c r="I891" s="7" t="n">
        <v>9</v>
      </c>
      <c r="J891" s="7" t="n">
        <v>65533</v>
      </c>
      <c r="K891" s="7" t="n">
        <v>65533</v>
      </c>
      <c r="L891" s="7" t="n">
        <v>65533</v>
      </c>
      <c r="M891" s="7" t="n">
        <v>65533</v>
      </c>
      <c r="N891" s="7" t="n">
        <v>65533</v>
      </c>
      <c r="O891" s="7" t="n">
        <v>65533</v>
      </c>
      <c r="P891" s="7" t="n">
        <v>65533</v>
      </c>
      <c r="Q891" s="7" t="n">
        <v>65533</v>
      </c>
      <c r="R891" s="7" t="n">
        <v>65533</v>
      </c>
      <c r="S891" s="7" t="n">
        <v>65533</v>
      </c>
      <c r="T891" s="7" t="n">
        <v>65533</v>
      </c>
      <c r="U891" s="7" t="n">
        <v>65533</v>
      </c>
      <c r="V891" s="7" t="n">
        <v>65533</v>
      </c>
      <c r="W891" s="7" t="n">
        <v>65533</v>
      </c>
      <c r="X891" s="7" t="n">
        <v>65533</v>
      </c>
      <c r="Y891" s="7" t="n">
        <v>65533</v>
      </c>
      <c r="Z891" s="7" t="n">
        <v>65533</v>
      </c>
      <c r="AA891" s="7" t="n">
        <v>65533</v>
      </c>
    </row>
    <row r="892" spans="1:15">
      <c r="A892" t="s">
        <v>4</v>
      </c>
      <c r="B892" s="4" t="s">
        <v>5</v>
      </c>
      <c r="C892" s="4" t="s">
        <v>14</v>
      </c>
      <c r="D892" s="4" t="s">
        <v>10</v>
      </c>
      <c r="E892" s="4" t="s">
        <v>10</v>
      </c>
      <c r="F892" s="4" t="s">
        <v>10</v>
      </c>
      <c r="G892" s="4" t="s">
        <v>10</v>
      </c>
      <c r="H892" s="4" t="s">
        <v>10</v>
      </c>
      <c r="I892" s="4" t="s">
        <v>10</v>
      </c>
      <c r="J892" s="4" t="s">
        <v>10</v>
      </c>
      <c r="K892" s="4" t="s">
        <v>10</v>
      </c>
      <c r="L892" s="4" t="s">
        <v>10</v>
      </c>
      <c r="M892" s="4" t="s">
        <v>10</v>
      </c>
      <c r="N892" s="4" t="s">
        <v>10</v>
      </c>
      <c r="O892" s="4" t="s">
        <v>10</v>
      </c>
      <c r="P892" s="4" t="s">
        <v>10</v>
      </c>
      <c r="Q892" s="4" t="s">
        <v>10</v>
      </c>
      <c r="R892" s="4" t="s">
        <v>10</v>
      </c>
      <c r="S892" s="4" t="s">
        <v>10</v>
      </c>
      <c r="T892" s="4" t="s">
        <v>10</v>
      </c>
      <c r="U892" s="4" t="s">
        <v>10</v>
      </c>
      <c r="V892" s="4" t="s">
        <v>10</v>
      </c>
      <c r="W892" s="4" t="s">
        <v>10</v>
      </c>
      <c r="X892" s="4" t="s">
        <v>10</v>
      </c>
      <c r="Y892" s="4" t="s">
        <v>10</v>
      </c>
      <c r="Z892" s="4" t="s">
        <v>10</v>
      </c>
      <c r="AA892" s="4" t="s">
        <v>10</v>
      </c>
    </row>
    <row r="893" spans="1:15">
      <c r="A893" t="n">
        <v>9085</v>
      </c>
      <c r="B893" s="14" t="n">
        <v>64</v>
      </c>
      <c r="C893" s="7" t="n">
        <v>13</v>
      </c>
      <c r="D893" s="7" t="n">
        <v>1</v>
      </c>
      <c r="E893" s="7" t="n">
        <v>2</v>
      </c>
      <c r="F893" s="7" t="n">
        <v>4</v>
      </c>
      <c r="G893" s="7" t="n">
        <v>7</v>
      </c>
      <c r="H893" s="7" t="n">
        <v>8</v>
      </c>
      <c r="I893" s="7" t="n">
        <v>9</v>
      </c>
      <c r="J893" s="7" t="n">
        <v>65533</v>
      </c>
      <c r="K893" s="7" t="n">
        <v>65533</v>
      </c>
      <c r="L893" s="7" t="n">
        <v>65533</v>
      </c>
      <c r="M893" s="7" t="n">
        <v>65533</v>
      </c>
      <c r="N893" s="7" t="n">
        <v>65533</v>
      </c>
      <c r="O893" s="7" t="n">
        <v>65533</v>
      </c>
      <c r="P893" s="7" t="n">
        <v>65533</v>
      </c>
      <c r="Q893" s="7" t="n">
        <v>65533</v>
      </c>
      <c r="R893" s="7" t="n">
        <v>65533</v>
      </c>
      <c r="S893" s="7" t="n">
        <v>65533</v>
      </c>
      <c r="T893" s="7" t="n">
        <v>65533</v>
      </c>
      <c r="U893" s="7" t="n">
        <v>65533</v>
      </c>
      <c r="V893" s="7" t="n">
        <v>65533</v>
      </c>
      <c r="W893" s="7" t="n">
        <v>65533</v>
      </c>
      <c r="X893" s="7" t="n">
        <v>65533</v>
      </c>
      <c r="Y893" s="7" t="n">
        <v>65533</v>
      </c>
      <c r="Z893" s="7" t="n">
        <v>65533</v>
      </c>
      <c r="AA893" s="7" t="n">
        <v>65533</v>
      </c>
    </row>
    <row r="894" spans="1:15">
      <c r="A894" t="s">
        <v>4</v>
      </c>
      <c r="B894" s="4" t="s">
        <v>5</v>
      </c>
      <c r="C894" s="4" t="s">
        <v>10</v>
      </c>
    </row>
    <row r="895" spans="1:15">
      <c r="A895" t="n">
        <v>9135</v>
      </c>
      <c r="B895" s="34" t="n">
        <v>13</v>
      </c>
      <c r="C895" s="7" t="n">
        <v>6712</v>
      </c>
    </row>
    <row r="896" spans="1:15">
      <c r="A896" t="s">
        <v>4</v>
      </c>
      <c r="B896" s="4" t="s">
        <v>5</v>
      </c>
      <c r="C896" s="4" t="s">
        <v>10</v>
      </c>
    </row>
    <row r="897" spans="1:27">
      <c r="A897" t="n">
        <v>9138</v>
      </c>
      <c r="B897" s="34" t="n">
        <v>13</v>
      </c>
      <c r="C897" s="7" t="n">
        <v>6711</v>
      </c>
    </row>
    <row r="898" spans="1:27">
      <c r="A898" t="s">
        <v>4</v>
      </c>
      <c r="B898" s="4" t="s">
        <v>5</v>
      </c>
      <c r="C898" s="4" t="s">
        <v>10</v>
      </c>
    </row>
    <row r="899" spans="1:27">
      <c r="A899" t="n">
        <v>9141</v>
      </c>
      <c r="B899" s="34" t="n">
        <v>13</v>
      </c>
      <c r="C899" s="7" t="n">
        <v>6710</v>
      </c>
    </row>
    <row r="900" spans="1:27">
      <c r="A900" t="s">
        <v>4</v>
      </c>
      <c r="B900" s="4" t="s">
        <v>5</v>
      </c>
      <c r="C900" s="4" t="s">
        <v>10</v>
      </c>
    </row>
    <row r="901" spans="1:27">
      <c r="A901" t="n">
        <v>9144</v>
      </c>
      <c r="B901" s="34" t="n">
        <v>13</v>
      </c>
      <c r="C901" s="7" t="n">
        <v>6704</v>
      </c>
    </row>
    <row r="902" spans="1:27">
      <c r="A902" t="s">
        <v>4</v>
      </c>
      <c r="B902" s="4" t="s">
        <v>5</v>
      </c>
      <c r="C902" s="4" t="s">
        <v>10</v>
      </c>
    </row>
    <row r="903" spans="1:27">
      <c r="A903" t="n">
        <v>9147</v>
      </c>
      <c r="B903" s="34" t="n">
        <v>13</v>
      </c>
      <c r="C903" s="7" t="n">
        <v>6705</v>
      </c>
    </row>
    <row r="904" spans="1:27">
      <c r="A904" t="s">
        <v>4</v>
      </c>
      <c r="B904" s="4" t="s">
        <v>5</v>
      </c>
      <c r="C904" s="4" t="s">
        <v>10</v>
      </c>
    </row>
    <row r="905" spans="1:27">
      <c r="A905" t="n">
        <v>9150</v>
      </c>
      <c r="B905" s="34" t="n">
        <v>13</v>
      </c>
      <c r="C905" s="7" t="n">
        <v>6706</v>
      </c>
    </row>
    <row r="906" spans="1:27">
      <c r="A906" t="s">
        <v>4</v>
      </c>
      <c r="B906" s="4" t="s">
        <v>5</v>
      </c>
      <c r="C906" s="4" t="s">
        <v>10</v>
      </c>
    </row>
    <row r="907" spans="1:27">
      <c r="A907" t="n">
        <v>9153</v>
      </c>
      <c r="B907" s="34" t="n">
        <v>13</v>
      </c>
      <c r="C907" s="7" t="n">
        <v>6707</v>
      </c>
    </row>
    <row r="908" spans="1:27">
      <c r="A908" t="s">
        <v>4</v>
      </c>
      <c r="B908" s="4" t="s">
        <v>5</v>
      </c>
      <c r="C908" s="4" t="s">
        <v>10</v>
      </c>
    </row>
    <row r="909" spans="1:27">
      <c r="A909" t="n">
        <v>9156</v>
      </c>
      <c r="B909" s="34" t="n">
        <v>13</v>
      </c>
      <c r="C909" s="7" t="n">
        <v>6708</v>
      </c>
    </row>
    <row r="910" spans="1:27">
      <c r="A910" t="s">
        <v>4</v>
      </c>
      <c r="B910" s="4" t="s">
        <v>5</v>
      </c>
      <c r="C910" s="4" t="s">
        <v>10</v>
      </c>
    </row>
    <row r="911" spans="1:27">
      <c r="A911" t="n">
        <v>9159</v>
      </c>
      <c r="B911" s="34" t="n">
        <v>13</v>
      </c>
      <c r="C911" s="7" t="n">
        <v>6709</v>
      </c>
    </row>
    <row r="912" spans="1:27">
      <c r="A912" t="s">
        <v>4</v>
      </c>
      <c r="B912" s="4" t="s">
        <v>5</v>
      </c>
      <c r="C912" s="4" t="s">
        <v>14</v>
      </c>
      <c r="D912" s="29" t="s">
        <v>67</v>
      </c>
      <c r="E912" s="4" t="s">
        <v>5</v>
      </c>
      <c r="F912" s="4" t="s">
        <v>14</v>
      </c>
      <c r="G912" s="4" t="s">
        <v>10</v>
      </c>
      <c r="H912" s="29" t="s">
        <v>68</v>
      </c>
      <c r="I912" s="4" t="s">
        <v>14</v>
      </c>
      <c r="J912" s="4" t="s">
        <v>49</v>
      </c>
    </row>
    <row r="913" spans="1:10">
      <c r="A913" t="n">
        <v>9162</v>
      </c>
      <c r="B913" s="11" t="n">
        <v>5</v>
      </c>
      <c r="C913" s="7" t="n">
        <v>28</v>
      </c>
      <c r="D913" s="29" t="s">
        <v>3</v>
      </c>
      <c r="E913" s="14" t="n">
        <v>64</v>
      </c>
      <c r="F913" s="7" t="n">
        <v>5</v>
      </c>
      <c r="G913" s="7" t="n">
        <v>16</v>
      </c>
      <c r="H913" s="29" t="s">
        <v>3</v>
      </c>
      <c r="I913" s="7" t="n">
        <v>1</v>
      </c>
      <c r="J913" s="12" t="n">
        <f t="normal" ca="1">A917</f>
        <v>0</v>
      </c>
    </row>
    <row r="914" spans="1:10">
      <c r="A914" t="s">
        <v>4</v>
      </c>
      <c r="B914" s="4" t="s">
        <v>5</v>
      </c>
      <c r="C914" s="4" t="s">
        <v>10</v>
      </c>
    </row>
    <row r="915" spans="1:10">
      <c r="A915" t="n">
        <v>9173</v>
      </c>
      <c r="B915" s="13" t="n">
        <v>12</v>
      </c>
      <c r="C915" s="7" t="n">
        <v>6712</v>
      </c>
    </row>
    <row r="916" spans="1:10">
      <c r="A916" t="s">
        <v>4</v>
      </c>
      <c r="B916" s="4" t="s">
        <v>5</v>
      </c>
      <c r="C916" s="4" t="s">
        <v>14</v>
      </c>
      <c r="D916" s="29" t="s">
        <v>67</v>
      </c>
      <c r="E916" s="4" t="s">
        <v>5</v>
      </c>
      <c r="F916" s="4" t="s">
        <v>14</v>
      </c>
      <c r="G916" s="4" t="s">
        <v>10</v>
      </c>
      <c r="H916" s="29" t="s">
        <v>68</v>
      </c>
      <c r="I916" s="4" t="s">
        <v>14</v>
      </c>
      <c r="J916" s="4" t="s">
        <v>49</v>
      </c>
    </row>
    <row r="917" spans="1:10">
      <c r="A917" t="n">
        <v>9176</v>
      </c>
      <c r="B917" s="11" t="n">
        <v>5</v>
      </c>
      <c r="C917" s="7" t="n">
        <v>28</v>
      </c>
      <c r="D917" s="29" t="s">
        <v>3</v>
      </c>
      <c r="E917" s="14" t="n">
        <v>64</v>
      </c>
      <c r="F917" s="7" t="n">
        <v>5</v>
      </c>
      <c r="G917" s="7" t="n">
        <v>15</v>
      </c>
      <c r="H917" s="29" t="s">
        <v>3</v>
      </c>
      <c r="I917" s="7" t="n">
        <v>1</v>
      </c>
      <c r="J917" s="12" t="n">
        <f t="normal" ca="1">A921</f>
        <v>0</v>
      </c>
    </row>
    <row r="918" spans="1:10">
      <c r="A918" t="s">
        <v>4</v>
      </c>
      <c r="B918" s="4" t="s">
        <v>5</v>
      </c>
      <c r="C918" s="4" t="s">
        <v>10</v>
      </c>
    </row>
    <row r="919" spans="1:10">
      <c r="A919" t="n">
        <v>9187</v>
      </c>
      <c r="B919" s="13" t="n">
        <v>12</v>
      </c>
      <c r="C919" s="7" t="n">
        <v>6711</v>
      </c>
    </row>
    <row r="920" spans="1:10">
      <c r="A920" t="s">
        <v>4</v>
      </c>
      <c r="B920" s="4" t="s">
        <v>5</v>
      </c>
      <c r="C920" s="4" t="s">
        <v>14</v>
      </c>
      <c r="D920" s="29" t="s">
        <v>67</v>
      </c>
      <c r="E920" s="4" t="s">
        <v>5</v>
      </c>
      <c r="F920" s="4" t="s">
        <v>14</v>
      </c>
      <c r="G920" s="4" t="s">
        <v>10</v>
      </c>
      <c r="H920" s="29" t="s">
        <v>68</v>
      </c>
      <c r="I920" s="4" t="s">
        <v>14</v>
      </c>
      <c r="J920" s="4" t="s">
        <v>49</v>
      </c>
    </row>
    <row r="921" spans="1:10">
      <c r="A921" t="n">
        <v>9190</v>
      </c>
      <c r="B921" s="11" t="n">
        <v>5</v>
      </c>
      <c r="C921" s="7" t="n">
        <v>28</v>
      </c>
      <c r="D921" s="29" t="s">
        <v>3</v>
      </c>
      <c r="E921" s="14" t="n">
        <v>64</v>
      </c>
      <c r="F921" s="7" t="n">
        <v>5</v>
      </c>
      <c r="G921" s="7" t="n">
        <v>14</v>
      </c>
      <c r="H921" s="29" t="s">
        <v>3</v>
      </c>
      <c r="I921" s="7" t="n">
        <v>1</v>
      </c>
      <c r="J921" s="12" t="n">
        <f t="normal" ca="1">A925</f>
        <v>0</v>
      </c>
    </row>
    <row r="922" spans="1:10">
      <c r="A922" t="s">
        <v>4</v>
      </c>
      <c r="B922" s="4" t="s">
        <v>5</v>
      </c>
      <c r="C922" s="4" t="s">
        <v>10</v>
      </c>
    </row>
    <row r="923" spans="1:10">
      <c r="A923" t="n">
        <v>9201</v>
      </c>
      <c r="B923" s="13" t="n">
        <v>12</v>
      </c>
      <c r="C923" s="7" t="n">
        <v>6710</v>
      </c>
    </row>
    <row r="924" spans="1:10">
      <c r="A924" t="s">
        <v>4</v>
      </c>
      <c r="B924" s="4" t="s">
        <v>5</v>
      </c>
      <c r="C924" s="4" t="s">
        <v>14</v>
      </c>
      <c r="D924" s="29" t="s">
        <v>67</v>
      </c>
      <c r="E924" s="4" t="s">
        <v>5</v>
      </c>
      <c r="F924" s="4" t="s">
        <v>14</v>
      </c>
      <c r="G924" s="4" t="s">
        <v>10</v>
      </c>
      <c r="H924" s="29" t="s">
        <v>68</v>
      </c>
      <c r="I924" s="4" t="s">
        <v>14</v>
      </c>
      <c r="J924" s="4" t="s">
        <v>49</v>
      </c>
    </row>
    <row r="925" spans="1:10">
      <c r="A925" t="n">
        <v>9204</v>
      </c>
      <c r="B925" s="11" t="n">
        <v>5</v>
      </c>
      <c r="C925" s="7" t="n">
        <v>28</v>
      </c>
      <c r="D925" s="29" t="s">
        <v>3</v>
      </c>
      <c r="E925" s="14" t="n">
        <v>64</v>
      </c>
      <c r="F925" s="7" t="n">
        <v>5</v>
      </c>
      <c r="G925" s="7" t="n">
        <v>1</v>
      </c>
      <c r="H925" s="29" t="s">
        <v>3</v>
      </c>
      <c r="I925" s="7" t="n">
        <v>1</v>
      </c>
      <c r="J925" s="12" t="n">
        <f t="normal" ca="1">A929</f>
        <v>0</v>
      </c>
    </row>
    <row r="926" spans="1:10">
      <c r="A926" t="s">
        <v>4</v>
      </c>
      <c r="B926" s="4" t="s">
        <v>5</v>
      </c>
      <c r="C926" s="4" t="s">
        <v>10</v>
      </c>
    </row>
    <row r="927" spans="1:10">
      <c r="A927" t="n">
        <v>9215</v>
      </c>
      <c r="B927" s="13" t="n">
        <v>12</v>
      </c>
      <c r="C927" s="7" t="n">
        <v>6704</v>
      </c>
    </row>
    <row r="928" spans="1:10">
      <c r="A928" t="s">
        <v>4</v>
      </c>
      <c r="B928" s="4" t="s">
        <v>5</v>
      </c>
      <c r="C928" s="4" t="s">
        <v>14</v>
      </c>
      <c r="D928" s="29" t="s">
        <v>67</v>
      </c>
      <c r="E928" s="4" t="s">
        <v>5</v>
      </c>
      <c r="F928" s="4" t="s">
        <v>14</v>
      </c>
      <c r="G928" s="4" t="s">
        <v>10</v>
      </c>
      <c r="H928" s="29" t="s">
        <v>68</v>
      </c>
      <c r="I928" s="4" t="s">
        <v>14</v>
      </c>
      <c r="J928" s="4" t="s">
        <v>49</v>
      </c>
    </row>
    <row r="929" spans="1:10">
      <c r="A929" t="n">
        <v>9218</v>
      </c>
      <c r="B929" s="11" t="n">
        <v>5</v>
      </c>
      <c r="C929" s="7" t="n">
        <v>28</v>
      </c>
      <c r="D929" s="29" t="s">
        <v>3</v>
      </c>
      <c r="E929" s="14" t="n">
        <v>64</v>
      </c>
      <c r="F929" s="7" t="n">
        <v>5</v>
      </c>
      <c r="G929" s="7" t="n">
        <v>2</v>
      </c>
      <c r="H929" s="29" t="s">
        <v>3</v>
      </c>
      <c r="I929" s="7" t="n">
        <v>1</v>
      </c>
      <c r="J929" s="12" t="n">
        <f t="normal" ca="1">A933</f>
        <v>0</v>
      </c>
    </row>
    <row r="930" spans="1:10">
      <c r="A930" t="s">
        <v>4</v>
      </c>
      <c r="B930" s="4" t="s">
        <v>5</v>
      </c>
      <c r="C930" s="4" t="s">
        <v>10</v>
      </c>
    </row>
    <row r="931" spans="1:10">
      <c r="A931" t="n">
        <v>9229</v>
      </c>
      <c r="B931" s="13" t="n">
        <v>12</v>
      </c>
      <c r="C931" s="7" t="n">
        <v>6705</v>
      </c>
    </row>
    <row r="932" spans="1:10">
      <c r="A932" t="s">
        <v>4</v>
      </c>
      <c r="B932" s="4" t="s">
        <v>5</v>
      </c>
      <c r="C932" s="4" t="s">
        <v>14</v>
      </c>
      <c r="D932" s="29" t="s">
        <v>67</v>
      </c>
      <c r="E932" s="4" t="s">
        <v>5</v>
      </c>
      <c r="F932" s="4" t="s">
        <v>14</v>
      </c>
      <c r="G932" s="4" t="s">
        <v>10</v>
      </c>
      <c r="H932" s="29" t="s">
        <v>68</v>
      </c>
      <c r="I932" s="4" t="s">
        <v>14</v>
      </c>
      <c r="J932" s="4" t="s">
        <v>49</v>
      </c>
    </row>
    <row r="933" spans="1:10">
      <c r="A933" t="n">
        <v>9232</v>
      </c>
      <c r="B933" s="11" t="n">
        <v>5</v>
      </c>
      <c r="C933" s="7" t="n">
        <v>28</v>
      </c>
      <c r="D933" s="29" t="s">
        <v>3</v>
      </c>
      <c r="E933" s="14" t="n">
        <v>64</v>
      </c>
      <c r="F933" s="7" t="n">
        <v>5</v>
      </c>
      <c r="G933" s="7" t="n">
        <v>4</v>
      </c>
      <c r="H933" s="29" t="s">
        <v>3</v>
      </c>
      <c r="I933" s="7" t="n">
        <v>1</v>
      </c>
      <c r="J933" s="12" t="n">
        <f t="normal" ca="1">A937</f>
        <v>0</v>
      </c>
    </row>
    <row r="934" spans="1:10">
      <c r="A934" t="s">
        <v>4</v>
      </c>
      <c r="B934" s="4" t="s">
        <v>5</v>
      </c>
      <c r="C934" s="4" t="s">
        <v>10</v>
      </c>
    </row>
    <row r="935" spans="1:10">
      <c r="A935" t="n">
        <v>9243</v>
      </c>
      <c r="B935" s="13" t="n">
        <v>12</v>
      </c>
      <c r="C935" s="7" t="n">
        <v>6706</v>
      </c>
    </row>
    <row r="936" spans="1:10">
      <c r="A936" t="s">
        <v>4</v>
      </c>
      <c r="B936" s="4" t="s">
        <v>5</v>
      </c>
      <c r="C936" s="4" t="s">
        <v>14</v>
      </c>
      <c r="D936" s="29" t="s">
        <v>67</v>
      </c>
      <c r="E936" s="4" t="s">
        <v>5</v>
      </c>
      <c r="F936" s="4" t="s">
        <v>14</v>
      </c>
      <c r="G936" s="4" t="s">
        <v>10</v>
      </c>
      <c r="H936" s="29" t="s">
        <v>68</v>
      </c>
      <c r="I936" s="4" t="s">
        <v>14</v>
      </c>
      <c r="J936" s="4" t="s">
        <v>49</v>
      </c>
    </row>
    <row r="937" spans="1:10">
      <c r="A937" t="n">
        <v>9246</v>
      </c>
      <c r="B937" s="11" t="n">
        <v>5</v>
      </c>
      <c r="C937" s="7" t="n">
        <v>28</v>
      </c>
      <c r="D937" s="29" t="s">
        <v>3</v>
      </c>
      <c r="E937" s="14" t="n">
        <v>64</v>
      </c>
      <c r="F937" s="7" t="n">
        <v>5</v>
      </c>
      <c r="G937" s="7" t="n">
        <v>7</v>
      </c>
      <c r="H937" s="29" t="s">
        <v>3</v>
      </c>
      <c r="I937" s="7" t="n">
        <v>1</v>
      </c>
      <c r="J937" s="12" t="n">
        <f t="normal" ca="1">A941</f>
        <v>0</v>
      </c>
    </row>
    <row r="938" spans="1:10">
      <c r="A938" t="s">
        <v>4</v>
      </c>
      <c r="B938" s="4" t="s">
        <v>5</v>
      </c>
      <c r="C938" s="4" t="s">
        <v>10</v>
      </c>
    </row>
    <row r="939" spans="1:10">
      <c r="A939" t="n">
        <v>9257</v>
      </c>
      <c r="B939" s="13" t="n">
        <v>12</v>
      </c>
      <c r="C939" s="7" t="n">
        <v>6707</v>
      </c>
    </row>
    <row r="940" spans="1:10">
      <c r="A940" t="s">
        <v>4</v>
      </c>
      <c r="B940" s="4" t="s">
        <v>5</v>
      </c>
      <c r="C940" s="4" t="s">
        <v>14</v>
      </c>
      <c r="D940" s="29" t="s">
        <v>67</v>
      </c>
      <c r="E940" s="4" t="s">
        <v>5</v>
      </c>
      <c r="F940" s="4" t="s">
        <v>14</v>
      </c>
      <c r="G940" s="4" t="s">
        <v>10</v>
      </c>
      <c r="H940" s="29" t="s">
        <v>68</v>
      </c>
      <c r="I940" s="4" t="s">
        <v>14</v>
      </c>
      <c r="J940" s="4" t="s">
        <v>49</v>
      </c>
    </row>
    <row r="941" spans="1:10">
      <c r="A941" t="n">
        <v>9260</v>
      </c>
      <c r="B941" s="11" t="n">
        <v>5</v>
      </c>
      <c r="C941" s="7" t="n">
        <v>28</v>
      </c>
      <c r="D941" s="29" t="s">
        <v>3</v>
      </c>
      <c r="E941" s="14" t="n">
        <v>64</v>
      </c>
      <c r="F941" s="7" t="n">
        <v>5</v>
      </c>
      <c r="G941" s="7" t="n">
        <v>8</v>
      </c>
      <c r="H941" s="29" t="s">
        <v>3</v>
      </c>
      <c r="I941" s="7" t="n">
        <v>1</v>
      </c>
      <c r="J941" s="12" t="n">
        <f t="normal" ca="1">A945</f>
        <v>0</v>
      </c>
    </row>
    <row r="942" spans="1:10">
      <c r="A942" t="s">
        <v>4</v>
      </c>
      <c r="B942" s="4" t="s">
        <v>5</v>
      </c>
      <c r="C942" s="4" t="s">
        <v>10</v>
      </c>
    </row>
    <row r="943" spans="1:10">
      <c r="A943" t="n">
        <v>9271</v>
      </c>
      <c r="B943" s="13" t="n">
        <v>12</v>
      </c>
      <c r="C943" s="7" t="n">
        <v>6708</v>
      </c>
    </row>
    <row r="944" spans="1:10">
      <c r="A944" t="s">
        <v>4</v>
      </c>
      <c r="B944" s="4" t="s">
        <v>5</v>
      </c>
      <c r="C944" s="4" t="s">
        <v>14</v>
      </c>
      <c r="D944" s="29" t="s">
        <v>67</v>
      </c>
      <c r="E944" s="4" t="s">
        <v>5</v>
      </c>
      <c r="F944" s="4" t="s">
        <v>14</v>
      </c>
      <c r="G944" s="4" t="s">
        <v>10</v>
      </c>
      <c r="H944" s="29" t="s">
        <v>68</v>
      </c>
      <c r="I944" s="4" t="s">
        <v>14</v>
      </c>
      <c r="J944" s="4" t="s">
        <v>49</v>
      </c>
    </row>
    <row r="945" spans="1:10">
      <c r="A945" t="n">
        <v>9274</v>
      </c>
      <c r="B945" s="11" t="n">
        <v>5</v>
      </c>
      <c r="C945" s="7" t="n">
        <v>28</v>
      </c>
      <c r="D945" s="29" t="s">
        <v>3</v>
      </c>
      <c r="E945" s="14" t="n">
        <v>64</v>
      </c>
      <c r="F945" s="7" t="n">
        <v>5</v>
      </c>
      <c r="G945" s="7" t="n">
        <v>9</v>
      </c>
      <c r="H945" s="29" t="s">
        <v>3</v>
      </c>
      <c r="I945" s="7" t="n">
        <v>1</v>
      </c>
      <c r="J945" s="12" t="n">
        <f t="normal" ca="1">A949</f>
        <v>0</v>
      </c>
    </row>
    <row r="946" spans="1:10">
      <c r="A946" t="s">
        <v>4</v>
      </c>
      <c r="B946" s="4" t="s">
        <v>5</v>
      </c>
      <c r="C946" s="4" t="s">
        <v>10</v>
      </c>
    </row>
    <row r="947" spans="1:10">
      <c r="A947" t="n">
        <v>9285</v>
      </c>
      <c r="B947" s="13" t="n">
        <v>12</v>
      </c>
      <c r="C947" s="7" t="n">
        <v>6709</v>
      </c>
    </row>
    <row r="948" spans="1:10">
      <c r="A948" t="s">
        <v>4</v>
      </c>
      <c r="B948" s="4" t="s">
        <v>5</v>
      </c>
      <c r="C948" s="4" t="s">
        <v>14</v>
      </c>
      <c r="D948" s="4" t="s">
        <v>10</v>
      </c>
      <c r="E948" s="4" t="s">
        <v>6</v>
      </c>
    </row>
    <row r="949" spans="1:10">
      <c r="A949" t="n">
        <v>9288</v>
      </c>
      <c r="B949" s="35" t="n">
        <v>51</v>
      </c>
      <c r="C949" s="7" t="n">
        <v>4</v>
      </c>
      <c r="D949" s="7" t="n">
        <v>0</v>
      </c>
      <c r="E949" s="7" t="s">
        <v>25</v>
      </c>
    </row>
    <row r="950" spans="1:10">
      <c r="A950" t="s">
        <v>4</v>
      </c>
      <c r="B950" s="4" t="s">
        <v>5</v>
      </c>
      <c r="C950" s="4" t="s">
        <v>10</v>
      </c>
    </row>
    <row r="951" spans="1:10">
      <c r="A951" t="n">
        <v>9293</v>
      </c>
      <c r="B951" s="36" t="n">
        <v>16</v>
      </c>
      <c r="C951" s="7" t="n">
        <v>0</v>
      </c>
    </row>
    <row r="952" spans="1:10">
      <c r="A952" t="s">
        <v>4</v>
      </c>
      <c r="B952" s="4" t="s">
        <v>5</v>
      </c>
      <c r="C952" s="4" t="s">
        <v>10</v>
      </c>
      <c r="D952" s="4" t="s">
        <v>75</v>
      </c>
      <c r="E952" s="4" t="s">
        <v>14</v>
      </c>
      <c r="F952" s="4" t="s">
        <v>14</v>
      </c>
    </row>
    <row r="953" spans="1:10">
      <c r="A953" t="n">
        <v>9296</v>
      </c>
      <c r="B953" s="37" t="n">
        <v>26</v>
      </c>
      <c r="C953" s="7" t="n">
        <v>0</v>
      </c>
      <c r="D953" s="7" t="s">
        <v>76</v>
      </c>
      <c r="E953" s="7" t="n">
        <v>2</v>
      </c>
      <c r="F953" s="7" t="n">
        <v>0</v>
      </c>
    </row>
    <row r="954" spans="1:10">
      <c r="A954" t="s">
        <v>4</v>
      </c>
      <c r="B954" s="4" t="s">
        <v>5</v>
      </c>
    </row>
    <row r="955" spans="1:10">
      <c r="A955" t="n">
        <v>9399</v>
      </c>
      <c r="B955" s="38" t="n">
        <v>28</v>
      </c>
    </row>
    <row r="956" spans="1:10">
      <c r="A956" t="s">
        <v>4</v>
      </c>
      <c r="B956" s="4" t="s">
        <v>5</v>
      </c>
      <c r="C956" s="4" t="s">
        <v>14</v>
      </c>
      <c r="D956" s="4" t="s">
        <v>10</v>
      </c>
      <c r="E956" s="4" t="s">
        <v>6</v>
      </c>
    </row>
    <row r="957" spans="1:10">
      <c r="A957" t="n">
        <v>9400</v>
      </c>
      <c r="B957" s="35" t="n">
        <v>51</v>
      </c>
      <c r="C957" s="7" t="n">
        <v>4</v>
      </c>
      <c r="D957" s="7" t="n">
        <v>61488</v>
      </c>
      <c r="E957" s="7" t="s">
        <v>25</v>
      </c>
    </row>
    <row r="958" spans="1:10">
      <c r="A958" t="s">
        <v>4</v>
      </c>
      <c r="B958" s="4" t="s">
        <v>5</v>
      </c>
      <c r="C958" s="4" t="s">
        <v>10</v>
      </c>
    </row>
    <row r="959" spans="1:10">
      <c r="A959" t="n">
        <v>9405</v>
      </c>
      <c r="B959" s="36" t="n">
        <v>16</v>
      </c>
      <c r="C959" s="7" t="n">
        <v>0</v>
      </c>
    </row>
    <row r="960" spans="1:10">
      <c r="A960" t="s">
        <v>4</v>
      </c>
      <c r="B960" s="4" t="s">
        <v>5</v>
      </c>
      <c r="C960" s="4" t="s">
        <v>10</v>
      </c>
      <c r="D960" s="4" t="s">
        <v>75</v>
      </c>
      <c r="E960" s="4" t="s">
        <v>14</v>
      </c>
      <c r="F960" s="4" t="s">
        <v>14</v>
      </c>
    </row>
    <row r="961" spans="1:10">
      <c r="A961" t="n">
        <v>9408</v>
      </c>
      <c r="B961" s="37" t="n">
        <v>26</v>
      </c>
      <c r="C961" s="7" t="n">
        <v>61488</v>
      </c>
      <c r="D961" s="7" t="s">
        <v>77</v>
      </c>
      <c r="E961" s="7" t="n">
        <v>2</v>
      </c>
      <c r="F961" s="7" t="n">
        <v>0</v>
      </c>
    </row>
    <row r="962" spans="1:10">
      <c r="A962" t="s">
        <v>4</v>
      </c>
      <c r="B962" s="4" t="s">
        <v>5</v>
      </c>
    </row>
    <row r="963" spans="1:10">
      <c r="A963" t="n">
        <v>9422</v>
      </c>
      <c r="B963" s="38" t="n">
        <v>28</v>
      </c>
    </row>
    <row r="964" spans="1:10">
      <c r="A964" t="s">
        <v>4</v>
      </c>
      <c r="B964" s="4" t="s">
        <v>5</v>
      </c>
      <c r="C964" s="4" t="s">
        <v>14</v>
      </c>
      <c r="D964" s="4" t="s">
        <v>10</v>
      </c>
      <c r="E964" s="4" t="s">
        <v>6</v>
      </c>
    </row>
    <row r="965" spans="1:10">
      <c r="A965" t="n">
        <v>9423</v>
      </c>
      <c r="B965" s="35" t="n">
        <v>51</v>
      </c>
      <c r="C965" s="7" t="n">
        <v>4</v>
      </c>
      <c r="D965" s="7" t="n">
        <v>61489</v>
      </c>
      <c r="E965" s="7" t="s">
        <v>25</v>
      </c>
    </row>
    <row r="966" spans="1:10">
      <c r="A966" t="s">
        <v>4</v>
      </c>
      <c r="B966" s="4" t="s">
        <v>5</v>
      </c>
      <c r="C966" s="4" t="s">
        <v>10</v>
      </c>
    </row>
    <row r="967" spans="1:10">
      <c r="A967" t="n">
        <v>9428</v>
      </c>
      <c r="B967" s="36" t="n">
        <v>16</v>
      </c>
      <c r="C967" s="7" t="n">
        <v>0</v>
      </c>
    </row>
    <row r="968" spans="1:10">
      <c r="A968" t="s">
        <v>4</v>
      </c>
      <c r="B968" s="4" t="s">
        <v>5</v>
      </c>
      <c r="C968" s="4" t="s">
        <v>10</v>
      </c>
      <c r="D968" s="4" t="s">
        <v>75</v>
      </c>
      <c r="E968" s="4" t="s">
        <v>14</v>
      </c>
      <c r="F968" s="4" t="s">
        <v>14</v>
      </c>
    </row>
    <row r="969" spans="1:10">
      <c r="A969" t="n">
        <v>9431</v>
      </c>
      <c r="B969" s="37" t="n">
        <v>26</v>
      </c>
      <c r="C969" s="7" t="n">
        <v>61489</v>
      </c>
      <c r="D969" s="7" t="s">
        <v>78</v>
      </c>
      <c r="E969" s="7" t="n">
        <v>2</v>
      </c>
      <c r="F969" s="7" t="n">
        <v>0</v>
      </c>
    </row>
    <row r="970" spans="1:10">
      <c r="A970" t="s">
        <v>4</v>
      </c>
      <c r="B970" s="4" t="s">
        <v>5</v>
      </c>
    </row>
    <row r="971" spans="1:10">
      <c r="A971" t="n">
        <v>9460</v>
      </c>
      <c r="B971" s="38" t="n">
        <v>28</v>
      </c>
    </row>
    <row r="972" spans="1:10">
      <c r="A972" t="s">
        <v>4</v>
      </c>
      <c r="B972" s="4" t="s">
        <v>5</v>
      </c>
      <c r="C972" s="4" t="s">
        <v>14</v>
      </c>
      <c r="D972" s="4" t="s">
        <v>10</v>
      </c>
      <c r="E972" s="4" t="s">
        <v>6</v>
      </c>
    </row>
    <row r="973" spans="1:10">
      <c r="A973" t="n">
        <v>9461</v>
      </c>
      <c r="B973" s="35" t="n">
        <v>51</v>
      </c>
      <c r="C973" s="7" t="n">
        <v>4</v>
      </c>
      <c r="D973" s="7" t="n">
        <v>61490</v>
      </c>
      <c r="E973" s="7" t="s">
        <v>25</v>
      </c>
    </row>
    <row r="974" spans="1:10">
      <c r="A974" t="s">
        <v>4</v>
      </c>
      <c r="B974" s="4" t="s">
        <v>5</v>
      </c>
      <c r="C974" s="4" t="s">
        <v>10</v>
      </c>
    </row>
    <row r="975" spans="1:10">
      <c r="A975" t="n">
        <v>9466</v>
      </c>
      <c r="B975" s="36" t="n">
        <v>16</v>
      </c>
      <c r="C975" s="7" t="n">
        <v>0</v>
      </c>
    </row>
    <row r="976" spans="1:10">
      <c r="A976" t="s">
        <v>4</v>
      </c>
      <c r="B976" s="4" t="s">
        <v>5</v>
      </c>
      <c r="C976" s="4" t="s">
        <v>10</v>
      </c>
      <c r="D976" s="4" t="s">
        <v>75</v>
      </c>
      <c r="E976" s="4" t="s">
        <v>14</v>
      </c>
      <c r="F976" s="4" t="s">
        <v>14</v>
      </c>
    </row>
    <row r="977" spans="1:6">
      <c r="A977" t="n">
        <v>9469</v>
      </c>
      <c r="B977" s="37" t="n">
        <v>26</v>
      </c>
      <c r="C977" s="7" t="n">
        <v>61490</v>
      </c>
      <c r="D977" s="7" t="s">
        <v>79</v>
      </c>
      <c r="E977" s="7" t="n">
        <v>2</v>
      </c>
      <c r="F977" s="7" t="n">
        <v>0</v>
      </c>
    </row>
    <row r="978" spans="1:6">
      <c r="A978" t="s">
        <v>4</v>
      </c>
      <c r="B978" s="4" t="s">
        <v>5</v>
      </c>
    </row>
    <row r="979" spans="1:6">
      <c r="A979" t="n">
        <v>9498</v>
      </c>
      <c r="B979" s="38" t="n">
        <v>28</v>
      </c>
    </row>
    <row r="980" spans="1:6">
      <c r="A980" t="s">
        <v>4</v>
      </c>
      <c r="B980" s="4" t="s">
        <v>5</v>
      </c>
      <c r="C980" s="4" t="s">
        <v>49</v>
      </c>
    </row>
    <row r="981" spans="1:6">
      <c r="A981" t="n">
        <v>9499</v>
      </c>
      <c r="B981" s="28" t="n">
        <v>3</v>
      </c>
      <c r="C981" s="12" t="n">
        <f t="normal" ca="1">A1099</f>
        <v>0</v>
      </c>
    </row>
    <row r="982" spans="1:6">
      <c r="A982" t="s">
        <v>4</v>
      </c>
      <c r="B982" s="4" t="s">
        <v>5</v>
      </c>
      <c r="C982" s="4" t="s">
        <v>14</v>
      </c>
      <c r="D982" s="4" t="s">
        <v>10</v>
      </c>
      <c r="E982" s="4" t="s">
        <v>9</v>
      </c>
    </row>
    <row r="983" spans="1:6">
      <c r="A983" t="n">
        <v>9504</v>
      </c>
      <c r="B983" s="39" t="n">
        <v>167</v>
      </c>
      <c r="C983" s="7" t="n">
        <v>0</v>
      </c>
      <c r="D983" s="7" t="n">
        <v>0</v>
      </c>
      <c r="E983" s="7" t="n">
        <v>32</v>
      </c>
    </row>
    <row r="984" spans="1:6">
      <c r="A984" t="s">
        <v>4</v>
      </c>
      <c r="B984" s="4" t="s">
        <v>5</v>
      </c>
      <c r="C984" s="4" t="s">
        <v>14</v>
      </c>
      <c r="D984" s="4" t="s">
        <v>10</v>
      </c>
      <c r="E984" s="4" t="s">
        <v>9</v>
      </c>
    </row>
    <row r="985" spans="1:6">
      <c r="A985" t="n">
        <v>9512</v>
      </c>
      <c r="B985" s="39" t="n">
        <v>167</v>
      </c>
      <c r="C985" s="7" t="n">
        <v>1</v>
      </c>
      <c r="D985" s="7" t="n">
        <v>1</v>
      </c>
      <c r="E985" s="7" t="n">
        <v>32</v>
      </c>
    </row>
    <row r="986" spans="1:6">
      <c r="A986" t="s">
        <v>4</v>
      </c>
      <c r="B986" s="4" t="s">
        <v>5</v>
      </c>
      <c r="C986" s="4" t="s">
        <v>14</v>
      </c>
      <c r="D986" s="4" t="s">
        <v>10</v>
      </c>
      <c r="E986" s="4" t="s">
        <v>9</v>
      </c>
    </row>
    <row r="987" spans="1:6">
      <c r="A987" t="n">
        <v>9520</v>
      </c>
      <c r="B987" s="39" t="n">
        <v>167</v>
      </c>
      <c r="C987" s="7" t="n">
        <v>1</v>
      </c>
      <c r="D987" s="7" t="n">
        <v>2</v>
      </c>
      <c r="E987" s="7" t="n">
        <v>32</v>
      </c>
    </row>
    <row r="988" spans="1:6">
      <c r="A988" t="s">
        <v>4</v>
      </c>
      <c r="B988" s="4" t="s">
        <v>5</v>
      </c>
      <c r="C988" s="4" t="s">
        <v>14</v>
      </c>
      <c r="D988" s="4" t="s">
        <v>10</v>
      </c>
      <c r="E988" s="4" t="s">
        <v>9</v>
      </c>
    </row>
    <row r="989" spans="1:6">
      <c r="A989" t="n">
        <v>9528</v>
      </c>
      <c r="B989" s="39" t="n">
        <v>167</v>
      </c>
      <c r="C989" s="7" t="n">
        <v>1</v>
      </c>
      <c r="D989" s="7" t="n">
        <v>3</v>
      </c>
      <c r="E989" s="7" t="n">
        <v>32</v>
      </c>
    </row>
    <row r="990" spans="1:6">
      <c r="A990" t="s">
        <v>4</v>
      </c>
      <c r="B990" s="4" t="s">
        <v>5</v>
      </c>
      <c r="C990" s="4" t="s">
        <v>14</v>
      </c>
      <c r="D990" s="4" t="s">
        <v>10</v>
      </c>
      <c r="E990" s="4" t="s">
        <v>9</v>
      </c>
    </row>
    <row r="991" spans="1:6">
      <c r="A991" t="n">
        <v>9536</v>
      </c>
      <c r="B991" s="39" t="n">
        <v>167</v>
      </c>
      <c r="C991" s="7" t="n">
        <v>1</v>
      </c>
      <c r="D991" s="7" t="n">
        <v>4</v>
      </c>
      <c r="E991" s="7" t="n">
        <v>32</v>
      </c>
    </row>
    <row r="992" spans="1:6">
      <c r="A992" t="s">
        <v>4</v>
      </c>
      <c r="B992" s="4" t="s">
        <v>5</v>
      </c>
      <c r="C992" s="4" t="s">
        <v>14</v>
      </c>
      <c r="D992" s="4" t="s">
        <v>10</v>
      </c>
      <c r="E992" s="4" t="s">
        <v>9</v>
      </c>
    </row>
    <row r="993" spans="1:6">
      <c r="A993" t="n">
        <v>9544</v>
      </c>
      <c r="B993" s="39" t="n">
        <v>167</v>
      </c>
      <c r="C993" s="7" t="n">
        <v>1</v>
      </c>
      <c r="D993" s="7" t="n">
        <v>5</v>
      </c>
      <c r="E993" s="7" t="n">
        <v>32</v>
      </c>
    </row>
    <row r="994" spans="1:6">
      <c r="A994" t="s">
        <v>4</v>
      </c>
      <c r="B994" s="4" t="s">
        <v>5</v>
      </c>
      <c r="C994" s="4" t="s">
        <v>14</v>
      </c>
      <c r="D994" s="4" t="s">
        <v>10</v>
      </c>
      <c r="E994" s="4" t="s">
        <v>9</v>
      </c>
    </row>
    <row r="995" spans="1:6">
      <c r="A995" t="n">
        <v>9552</v>
      </c>
      <c r="B995" s="39" t="n">
        <v>167</v>
      </c>
      <c r="C995" s="7" t="n">
        <v>0</v>
      </c>
      <c r="D995" s="7" t="n">
        <v>6</v>
      </c>
      <c r="E995" s="7" t="n">
        <v>32</v>
      </c>
    </row>
    <row r="996" spans="1:6">
      <c r="A996" t="s">
        <v>4</v>
      </c>
      <c r="B996" s="4" t="s">
        <v>5</v>
      </c>
      <c r="C996" s="4" t="s">
        <v>14</v>
      </c>
      <c r="D996" s="4" t="s">
        <v>10</v>
      </c>
      <c r="E996" s="4" t="s">
        <v>9</v>
      </c>
    </row>
    <row r="997" spans="1:6">
      <c r="A997" t="n">
        <v>9560</v>
      </c>
      <c r="B997" s="39" t="n">
        <v>167</v>
      </c>
      <c r="C997" s="7" t="n">
        <v>1</v>
      </c>
      <c r="D997" s="7" t="n">
        <v>7</v>
      </c>
      <c r="E997" s="7" t="n">
        <v>32</v>
      </c>
    </row>
    <row r="998" spans="1:6">
      <c r="A998" t="s">
        <v>4</v>
      </c>
      <c r="B998" s="4" t="s">
        <v>5</v>
      </c>
      <c r="C998" s="4" t="s">
        <v>14</v>
      </c>
      <c r="D998" s="4" t="s">
        <v>10</v>
      </c>
      <c r="E998" s="4" t="s">
        <v>9</v>
      </c>
    </row>
    <row r="999" spans="1:6">
      <c r="A999" t="n">
        <v>9568</v>
      </c>
      <c r="B999" s="39" t="n">
        <v>167</v>
      </c>
      <c r="C999" s="7" t="n">
        <v>1</v>
      </c>
      <c r="D999" s="7" t="n">
        <v>8</v>
      </c>
      <c r="E999" s="7" t="n">
        <v>32</v>
      </c>
    </row>
    <row r="1000" spans="1:6">
      <c r="A1000" t="s">
        <v>4</v>
      </c>
      <c r="B1000" s="4" t="s">
        <v>5</v>
      </c>
      <c r="C1000" s="4" t="s">
        <v>14</v>
      </c>
      <c r="D1000" s="4" t="s">
        <v>10</v>
      </c>
      <c r="E1000" s="4" t="s">
        <v>9</v>
      </c>
    </row>
    <row r="1001" spans="1:6">
      <c r="A1001" t="n">
        <v>9576</v>
      </c>
      <c r="B1001" s="39" t="n">
        <v>167</v>
      </c>
      <c r="C1001" s="7" t="n">
        <v>1</v>
      </c>
      <c r="D1001" s="7" t="n">
        <v>9</v>
      </c>
      <c r="E1001" s="7" t="n">
        <v>32</v>
      </c>
    </row>
    <row r="1002" spans="1:6">
      <c r="A1002" t="s">
        <v>4</v>
      </c>
      <c r="B1002" s="4" t="s">
        <v>5</v>
      </c>
      <c r="C1002" s="4" t="s">
        <v>14</v>
      </c>
      <c r="D1002" s="4" t="s">
        <v>10</v>
      </c>
      <c r="E1002" s="4" t="s">
        <v>9</v>
      </c>
    </row>
    <row r="1003" spans="1:6">
      <c r="A1003" t="n">
        <v>9584</v>
      </c>
      <c r="B1003" s="39" t="n">
        <v>167</v>
      </c>
      <c r="C1003" s="7" t="n">
        <v>0</v>
      </c>
      <c r="D1003" s="7" t="n">
        <v>11</v>
      </c>
      <c r="E1003" s="7" t="n">
        <v>32</v>
      </c>
    </row>
    <row r="1004" spans="1:6">
      <c r="A1004" t="s">
        <v>4</v>
      </c>
      <c r="B1004" s="4" t="s">
        <v>5</v>
      </c>
      <c r="C1004" s="4" t="s">
        <v>14</v>
      </c>
      <c r="D1004" s="4" t="s">
        <v>10</v>
      </c>
      <c r="E1004" s="4" t="s">
        <v>9</v>
      </c>
    </row>
    <row r="1005" spans="1:6">
      <c r="A1005" t="n">
        <v>9592</v>
      </c>
      <c r="B1005" s="39" t="n">
        <v>167</v>
      </c>
      <c r="C1005" s="7" t="n">
        <v>1</v>
      </c>
      <c r="D1005" s="7" t="n">
        <v>12</v>
      </c>
      <c r="E1005" s="7" t="n">
        <v>32</v>
      </c>
    </row>
    <row r="1006" spans="1:6">
      <c r="A1006" t="s">
        <v>4</v>
      </c>
      <c r="B1006" s="4" t="s">
        <v>5</v>
      </c>
      <c r="C1006" s="4" t="s">
        <v>14</v>
      </c>
      <c r="D1006" s="4" t="s">
        <v>10</v>
      </c>
      <c r="E1006" s="4" t="s">
        <v>9</v>
      </c>
    </row>
    <row r="1007" spans="1:6">
      <c r="A1007" t="n">
        <v>9600</v>
      </c>
      <c r="B1007" s="39" t="n">
        <v>167</v>
      </c>
      <c r="C1007" s="7" t="n">
        <v>1</v>
      </c>
      <c r="D1007" s="7" t="n">
        <v>13</v>
      </c>
      <c r="E1007" s="7" t="n">
        <v>32</v>
      </c>
    </row>
    <row r="1008" spans="1:6">
      <c r="A1008" t="s">
        <v>4</v>
      </c>
      <c r="B1008" s="4" t="s">
        <v>5</v>
      </c>
      <c r="C1008" s="4" t="s">
        <v>14</v>
      </c>
      <c r="D1008" s="4" t="s">
        <v>10</v>
      </c>
      <c r="E1008" s="4" t="s">
        <v>9</v>
      </c>
    </row>
    <row r="1009" spans="1:5">
      <c r="A1009" t="n">
        <v>9608</v>
      </c>
      <c r="B1009" s="39" t="n">
        <v>167</v>
      </c>
      <c r="C1009" s="7" t="n">
        <v>1</v>
      </c>
      <c r="D1009" s="7" t="n">
        <v>14</v>
      </c>
      <c r="E1009" s="7" t="n">
        <v>32</v>
      </c>
    </row>
    <row r="1010" spans="1:5">
      <c r="A1010" t="s">
        <v>4</v>
      </c>
      <c r="B1010" s="4" t="s">
        <v>5</v>
      </c>
      <c r="C1010" s="4" t="s">
        <v>14</v>
      </c>
      <c r="D1010" s="4" t="s">
        <v>10</v>
      </c>
      <c r="E1010" s="4" t="s">
        <v>9</v>
      </c>
    </row>
    <row r="1011" spans="1:5">
      <c r="A1011" t="n">
        <v>9616</v>
      </c>
      <c r="B1011" s="39" t="n">
        <v>167</v>
      </c>
      <c r="C1011" s="7" t="n">
        <v>1</v>
      </c>
      <c r="D1011" s="7" t="n">
        <v>15</v>
      </c>
      <c r="E1011" s="7" t="n">
        <v>32</v>
      </c>
    </row>
    <row r="1012" spans="1:5">
      <c r="A1012" t="s">
        <v>4</v>
      </c>
      <c r="B1012" s="4" t="s">
        <v>5</v>
      </c>
      <c r="C1012" s="4" t="s">
        <v>14</v>
      </c>
      <c r="D1012" s="4" t="s">
        <v>10</v>
      </c>
      <c r="E1012" s="4" t="s">
        <v>9</v>
      </c>
    </row>
    <row r="1013" spans="1:5">
      <c r="A1013" t="n">
        <v>9624</v>
      </c>
      <c r="B1013" s="39" t="n">
        <v>167</v>
      </c>
      <c r="C1013" s="7" t="n">
        <v>1</v>
      </c>
      <c r="D1013" s="7" t="n">
        <v>16</v>
      </c>
      <c r="E1013" s="7" t="n">
        <v>32</v>
      </c>
    </row>
    <row r="1014" spans="1:5">
      <c r="A1014" t="s">
        <v>4</v>
      </c>
      <c r="B1014" s="4" t="s">
        <v>5</v>
      </c>
      <c r="C1014" s="4" t="s">
        <v>14</v>
      </c>
      <c r="D1014" s="4" t="s">
        <v>10</v>
      </c>
      <c r="E1014" s="4" t="s">
        <v>9</v>
      </c>
    </row>
    <row r="1015" spans="1:5">
      <c r="A1015" t="n">
        <v>9632</v>
      </c>
      <c r="B1015" s="39" t="n">
        <v>167</v>
      </c>
      <c r="C1015" s="7" t="n">
        <v>1</v>
      </c>
      <c r="D1015" s="7" t="n">
        <v>17</v>
      </c>
      <c r="E1015" s="7" t="n">
        <v>32</v>
      </c>
    </row>
    <row r="1016" spans="1:5">
      <c r="A1016" t="s">
        <v>4</v>
      </c>
      <c r="B1016" s="4" t="s">
        <v>5</v>
      </c>
      <c r="C1016" s="4" t="s">
        <v>14</v>
      </c>
      <c r="D1016" s="4" t="s">
        <v>10</v>
      </c>
      <c r="E1016" s="4" t="s">
        <v>9</v>
      </c>
    </row>
    <row r="1017" spans="1:5">
      <c r="A1017" t="n">
        <v>9640</v>
      </c>
      <c r="B1017" s="39" t="n">
        <v>167</v>
      </c>
      <c r="C1017" s="7" t="n">
        <v>1</v>
      </c>
      <c r="D1017" s="7" t="n">
        <v>18</v>
      </c>
      <c r="E1017" s="7" t="n">
        <v>32</v>
      </c>
    </row>
    <row r="1018" spans="1:5">
      <c r="A1018" t="s">
        <v>4</v>
      </c>
      <c r="B1018" s="4" t="s">
        <v>5</v>
      </c>
      <c r="C1018" s="4" t="s">
        <v>14</v>
      </c>
    </row>
    <row r="1019" spans="1:5">
      <c r="A1019" t="n">
        <v>9648</v>
      </c>
      <c r="B1019" s="14" t="n">
        <v>64</v>
      </c>
      <c r="C1019" s="7" t="n">
        <v>2</v>
      </c>
    </row>
    <row r="1020" spans="1:5">
      <c r="A1020" t="s">
        <v>4</v>
      </c>
      <c r="B1020" s="4" t="s">
        <v>5</v>
      </c>
      <c r="C1020" s="4" t="s">
        <v>14</v>
      </c>
      <c r="D1020" s="4" t="s">
        <v>10</v>
      </c>
    </row>
    <row r="1021" spans="1:5">
      <c r="A1021" t="n">
        <v>9650</v>
      </c>
      <c r="B1021" s="14" t="n">
        <v>64</v>
      </c>
      <c r="C1021" s="7" t="n">
        <v>0</v>
      </c>
      <c r="D1021" s="7" t="n">
        <v>0</v>
      </c>
    </row>
    <row r="1022" spans="1:5">
      <c r="A1022" t="s">
        <v>4</v>
      </c>
      <c r="B1022" s="4" t="s">
        <v>5</v>
      </c>
      <c r="C1022" s="4" t="s">
        <v>14</v>
      </c>
      <c r="D1022" s="4" t="s">
        <v>10</v>
      </c>
    </row>
    <row r="1023" spans="1:5">
      <c r="A1023" t="n">
        <v>9654</v>
      </c>
      <c r="B1023" s="14" t="n">
        <v>64</v>
      </c>
      <c r="C1023" s="7" t="n">
        <v>4</v>
      </c>
      <c r="D1023" s="7" t="n">
        <v>0</v>
      </c>
    </row>
    <row r="1024" spans="1:5">
      <c r="A1024" t="s">
        <v>4</v>
      </c>
      <c r="B1024" s="4" t="s">
        <v>5</v>
      </c>
      <c r="C1024" s="4" t="s">
        <v>14</v>
      </c>
      <c r="D1024" s="4" t="s">
        <v>10</v>
      </c>
    </row>
    <row r="1025" spans="1:5">
      <c r="A1025" t="n">
        <v>9658</v>
      </c>
      <c r="B1025" s="14" t="n">
        <v>64</v>
      </c>
      <c r="C1025" s="7" t="n">
        <v>0</v>
      </c>
      <c r="D1025" s="7" t="n">
        <v>6</v>
      </c>
    </row>
    <row r="1026" spans="1:5">
      <c r="A1026" t="s">
        <v>4</v>
      </c>
      <c r="B1026" s="4" t="s">
        <v>5</v>
      </c>
      <c r="C1026" s="4" t="s">
        <v>14</v>
      </c>
      <c r="D1026" s="4" t="s">
        <v>10</v>
      </c>
    </row>
    <row r="1027" spans="1:5">
      <c r="A1027" t="n">
        <v>9662</v>
      </c>
      <c r="B1027" s="14" t="n">
        <v>64</v>
      </c>
      <c r="C1027" s="7" t="n">
        <v>0</v>
      </c>
      <c r="D1027" s="7" t="n">
        <v>11</v>
      </c>
    </row>
    <row r="1028" spans="1:5">
      <c r="A1028" t="s">
        <v>4</v>
      </c>
      <c r="B1028" s="4" t="s">
        <v>5</v>
      </c>
      <c r="C1028" s="4" t="s">
        <v>14</v>
      </c>
      <c r="D1028" s="4" t="s">
        <v>10</v>
      </c>
      <c r="E1028" s="4" t="s">
        <v>10</v>
      </c>
      <c r="F1028" s="4" t="s">
        <v>10</v>
      </c>
      <c r="G1028" s="4" t="s">
        <v>10</v>
      </c>
      <c r="H1028" s="4" t="s">
        <v>10</v>
      </c>
      <c r="I1028" s="4" t="s">
        <v>10</v>
      </c>
      <c r="J1028" s="4" t="s">
        <v>10</v>
      </c>
      <c r="K1028" s="4" t="s">
        <v>10</v>
      </c>
      <c r="L1028" s="4" t="s">
        <v>10</v>
      </c>
      <c r="M1028" s="4" t="s">
        <v>10</v>
      </c>
      <c r="N1028" s="4" t="s">
        <v>10</v>
      </c>
      <c r="O1028" s="4" t="s">
        <v>10</v>
      </c>
      <c r="P1028" s="4" t="s">
        <v>10</v>
      </c>
      <c r="Q1028" s="4" t="s">
        <v>10</v>
      </c>
      <c r="R1028" s="4" t="s">
        <v>10</v>
      </c>
      <c r="S1028" s="4" t="s">
        <v>10</v>
      </c>
      <c r="T1028" s="4" t="s">
        <v>10</v>
      </c>
      <c r="U1028" s="4" t="s">
        <v>10</v>
      </c>
      <c r="V1028" s="4" t="s">
        <v>10</v>
      </c>
      <c r="W1028" s="4" t="s">
        <v>10</v>
      </c>
      <c r="X1028" s="4" t="s">
        <v>10</v>
      </c>
      <c r="Y1028" s="4" t="s">
        <v>10</v>
      </c>
      <c r="Z1028" s="4" t="s">
        <v>10</v>
      </c>
      <c r="AA1028" s="4" t="s">
        <v>10</v>
      </c>
    </row>
    <row r="1029" spans="1:5">
      <c r="A1029" t="n">
        <v>9666</v>
      </c>
      <c r="B1029" s="14" t="n">
        <v>64</v>
      </c>
      <c r="C1029" s="7" t="n">
        <v>13</v>
      </c>
      <c r="D1029" s="7" t="n">
        <v>1</v>
      </c>
      <c r="E1029" s="7" t="n">
        <v>2</v>
      </c>
      <c r="F1029" s="7" t="n">
        <v>4</v>
      </c>
      <c r="G1029" s="7" t="n">
        <v>5</v>
      </c>
      <c r="H1029" s="7" t="n">
        <v>7</v>
      </c>
      <c r="I1029" s="7" t="n">
        <v>8</v>
      </c>
      <c r="J1029" s="7" t="n">
        <v>9</v>
      </c>
      <c r="K1029" s="7" t="n">
        <v>65533</v>
      </c>
      <c r="L1029" s="7" t="n">
        <v>65533</v>
      </c>
      <c r="M1029" s="7" t="n">
        <v>65533</v>
      </c>
      <c r="N1029" s="7" t="n">
        <v>65533</v>
      </c>
      <c r="O1029" s="7" t="n">
        <v>65533</v>
      </c>
      <c r="P1029" s="7" t="n">
        <v>65533</v>
      </c>
      <c r="Q1029" s="7" t="n">
        <v>65533</v>
      </c>
      <c r="R1029" s="7" t="n">
        <v>65533</v>
      </c>
      <c r="S1029" s="7" t="n">
        <v>65533</v>
      </c>
      <c r="T1029" s="7" t="n">
        <v>65533</v>
      </c>
      <c r="U1029" s="7" t="n">
        <v>65533</v>
      </c>
      <c r="V1029" s="7" t="n">
        <v>65533</v>
      </c>
      <c r="W1029" s="7" t="n">
        <v>65533</v>
      </c>
      <c r="X1029" s="7" t="n">
        <v>65533</v>
      </c>
      <c r="Y1029" s="7" t="n">
        <v>65533</v>
      </c>
      <c r="Z1029" s="7" t="n">
        <v>65533</v>
      </c>
      <c r="AA1029" s="7" t="n">
        <v>65533</v>
      </c>
    </row>
    <row r="1030" spans="1:5">
      <c r="A1030" t="s">
        <v>4</v>
      </c>
      <c r="B1030" s="4" t="s">
        <v>5</v>
      </c>
      <c r="C1030" s="4" t="s">
        <v>14</v>
      </c>
      <c r="D1030" s="4" t="s">
        <v>10</v>
      </c>
      <c r="E1030" s="4" t="s">
        <v>10</v>
      </c>
      <c r="F1030" s="4" t="s">
        <v>10</v>
      </c>
      <c r="G1030" s="4" t="s">
        <v>10</v>
      </c>
      <c r="H1030" s="4" t="s">
        <v>10</v>
      </c>
      <c r="I1030" s="4" t="s">
        <v>10</v>
      </c>
      <c r="J1030" s="4" t="s">
        <v>10</v>
      </c>
      <c r="K1030" s="4" t="s">
        <v>10</v>
      </c>
      <c r="L1030" s="4" t="s">
        <v>10</v>
      </c>
      <c r="M1030" s="4" t="s">
        <v>10</v>
      </c>
      <c r="N1030" s="4" t="s">
        <v>10</v>
      </c>
      <c r="O1030" s="4" t="s">
        <v>10</v>
      </c>
      <c r="P1030" s="4" t="s">
        <v>10</v>
      </c>
      <c r="Q1030" s="4" t="s">
        <v>10</v>
      </c>
      <c r="R1030" s="4" t="s">
        <v>10</v>
      </c>
      <c r="S1030" s="4" t="s">
        <v>10</v>
      </c>
      <c r="T1030" s="4" t="s">
        <v>10</v>
      </c>
      <c r="U1030" s="4" t="s">
        <v>10</v>
      </c>
      <c r="V1030" s="4" t="s">
        <v>10</v>
      </c>
      <c r="W1030" s="4" t="s">
        <v>10</v>
      </c>
      <c r="X1030" s="4" t="s">
        <v>10</v>
      </c>
      <c r="Y1030" s="4" t="s">
        <v>10</v>
      </c>
      <c r="Z1030" s="4" t="s">
        <v>10</v>
      </c>
      <c r="AA1030" s="4" t="s">
        <v>10</v>
      </c>
    </row>
    <row r="1031" spans="1:5">
      <c r="A1031" t="n">
        <v>9716</v>
      </c>
      <c r="B1031" s="14" t="n">
        <v>64</v>
      </c>
      <c r="C1031" s="7" t="n">
        <v>13</v>
      </c>
      <c r="D1031" s="7" t="n">
        <v>1</v>
      </c>
      <c r="E1031" s="7" t="n">
        <v>2</v>
      </c>
      <c r="F1031" s="7" t="n">
        <v>4</v>
      </c>
      <c r="G1031" s="7" t="n">
        <v>5</v>
      </c>
      <c r="H1031" s="7" t="n">
        <v>7</v>
      </c>
      <c r="I1031" s="7" t="n">
        <v>8</v>
      </c>
      <c r="J1031" s="7" t="n">
        <v>9</v>
      </c>
      <c r="K1031" s="7" t="n">
        <v>65533</v>
      </c>
      <c r="L1031" s="7" t="n">
        <v>65533</v>
      </c>
      <c r="M1031" s="7" t="n">
        <v>65533</v>
      </c>
      <c r="N1031" s="7" t="n">
        <v>65533</v>
      </c>
      <c r="O1031" s="7" t="n">
        <v>65533</v>
      </c>
      <c r="P1031" s="7" t="n">
        <v>65533</v>
      </c>
      <c r="Q1031" s="7" t="n">
        <v>65533</v>
      </c>
      <c r="R1031" s="7" t="n">
        <v>65533</v>
      </c>
      <c r="S1031" s="7" t="n">
        <v>65533</v>
      </c>
      <c r="T1031" s="7" t="n">
        <v>65533</v>
      </c>
      <c r="U1031" s="7" t="n">
        <v>65533</v>
      </c>
      <c r="V1031" s="7" t="n">
        <v>65533</v>
      </c>
      <c r="W1031" s="7" t="n">
        <v>65533</v>
      </c>
      <c r="X1031" s="7" t="n">
        <v>65533</v>
      </c>
      <c r="Y1031" s="7" t="n">
        <v>65533</v>
      </c>
      <c r="Z1031" s="7" t="n">
        <v>65533</v>
      </c>
      <c r="AA1031" s="7" t="n">
        <v>65533</v>
      </c>
    </row>
    <row r="1032" spans="1:5">
      <c r="A1032" t="s">
        <v>4</v>
      </c>
      <c r="B1032" s="4" t="s">
        <v>5</v>
      </c>
      <c r="C1032" s="4" t="s">
        <v>14</v>
      </c>
      <c r="D1032" s="4" t="s">
        <v>10</v>
      </c>
      <c r="E1032" s="4" t="s">
        <v>10</v>
      </c>
      <c r="F1032" s="4" t="s">
        <v>10</v>
      </c>
      <c r="G1032" s="4" t="s">
        <v>10</v>
      </c>
      <c r="H1032" s="4" t="s">
        <v>10</v>
      </c>
      <c r="I1032" s="4" t="s">
        <v>10</v>
      </c>
      <c r="J1032" s="4" t="s">
        <v>10</v>
      </c>
      <c r="K1032" s="4" t="s">
        <v>10</v>
      </c>
      <c r="L1032" s="4" t="s">
        <v>10</v>
      </c>
      <c r="M1032" s="4" t="s">
        <v>10</v>
      </c>
      <c r="N1032" s="4" t="s">
        <v>10</v>
      </c>
      <c r="O1032" s="4" t="s">
        <v>10</v>
      </c>
      <c r="P1032" s="4" t="s">
        <v>10</v>
      </c>
      <c r="Q1032" s="4" t="s">
        <v>10</v>
      </c>
      <c r="R1032" s="4" t="s">
        <v>10</v>
      </c>
      <c r="S1032" s="4" t="s">
        <v>10</v>
      </c>
      <c r="T1032" s="4" t="s">
        <v>10</v>
      </c>
      <c r="U1032" s="4" t="s">
        <v>10</v>
      </c>
      <c r="V1032" s="4" t="s">
        <v>10</v>
      </c>
      <c r="W1032" s="4" t="s">
        <v>10</v>
      </c>
      <c r="X1032" s="4" t="s">
        <v>10</v>
      </c>
      <c r="Y1032" s="4" t="s">
        <v>10</v>
      </c>
      <c r="Z1032" s="4" t="s">
        <v>10</v>
      </c>
      <c r="AA1032" s="4" t="s">
        <v>10</v>
      </c>
    </row>
    <row r="1033" spans="1:5">
      <c r="A1033" t="n">
        <v>9766</v>
      </c>
      <c r="B1033" s="14" t="n">
        <v>64</v>
      </c>
      <c r="C1033" s="7" t="n">
        <v>13</v>
      </c>
      <c r="D1033" s="7" t="n">
        <v>1</v>
      </c>
      <c r="E1033" s="7" t="n">
        <v>2</v>
      </c>
      <c r="F1033" s="7" t="n">
        <v>4</v>
      </c>
      <c r="G1033" s="7" t="n">
        <v>5</v>
      </c>
      <c r="H1033" s="7" t="n">
        <v>7</v>
      </c>
      <c r="I1033" s="7" t="n">
        <v>8</v>
      </c>
      <c r="J1033" s="7" t="n">
        <v>9</v>
      </c>
      <c r="K1033" s="7" t="n">
        <v>65533</v>
      </c>
      <c r="L1033" s="7" t="n">
        <v>65533</v>
      </c>
      <c r="M1033" s="7" t="n">
        <v>65533</v>
      </c>
      <c r="N1033" s="7" t="n">
        <v>65533</v>
      </c>
      <c r="O1033" s="7" t="n">
        <v>65533</v>
      </c>
      <c r="P1033" s="7" t="n">
        <v>65533</v>
      </c>
      <c r="Q1033" s="7" t="n">
        <v>65533</v>
      </c>
      <c r="R1033" s="7" t="n">
        <v>65533</v>
      </c>
      <c r="S1033" s="7" t="n">
        <v>65533</v>
      </c>
      <c r="T1033" s="7" t="n">
        <v>65533</v>
      </c>
      <c r="U1033" s="7" t="n">
        <v>65533</v>
      </c>
      <c r="V1033" s="7" t="n">
        <v>65533</v>
      </c>
      <c r="W1033" s="7" t="n">
        <v>65533</v>
      </c>
      <c r="X1033" s="7" t="n">
        <v>65533</v>
      </c>
      <c r="Y1033" s="7" t="n">
        <v>65533</v>
      </c>
      <c r="Z1033" s="7" t="n">
        <v>65533</v>
      </c>
      <c r="AA1033" s="7" t="n">
        <v>65533</v>
      </c>
    </row>
    <row r="1034" spans="1:5">
      <c r="A1034" t="s">
        <v>4</v>
      </c>
      <c r="B1034" s="4" t="s">
        <v>5</v>
      </c>
      <c r="C1034" s="4" t="s">
        <v>14</v>
      </c>
      <c r="D1034" s="4" t="s">
        <v>10</v>
      </c>
      <c r="E1034" s="4" t="s">
        <v>10</v>
      </c>
      <c r="F1034" s="4" t="s">
        <v>10</v>
      </c>
      <c r="G1034" s="4" t="s">
        <v>10</v>
      </c>
      <c r="H1034" s="4" t="s">
        <v>10</v>
      </c>
      <c r="I1034" s="4" t="s">
        <v>10</v>
      </c>
      <c r="J1034" s="4" t="s">
        <v>10</v>
      </c>
      <c r="K1034" s="4" t="s">
        <v>10</v>
      </c>
      <c r="L1034" s="4" t="s">
        <v>10</v>
      </c>
      <c r="M1034" s="4" t="s">
        <v>10</v>
      </c>
      <c r="N1034" s="4" t="s">
        <v>10</v>
      </c>
      <c r="O1034" s="4" t="s">
        <v>10</v>
      </c>
      <c r="P1034" s="4" t="s">
        <v>10</v>
      </c>
      <c r="Q1034" s="4" t="s">
        <v>10</v>
      </c>
      <c r="R1034" s="4" t="s">
        <v>10</v>
      </c>
      <c r="S1034" s="4" t="s">
        <v>10</v>
      </c>
      <c r="T1034" s="4" t="s">
        <v>10</v>
      </c>
      <c r="U1034" s="4" t="s">
        <v>10</v>
      </c>
      <c r="V1034" s="4" t="s">
        <v>10</v>
      </c>
      <c r="W1034" s="4" t="s">
        <v>10</v>
      </c>
      <c r="X1034" s="4" t="s">
        <v>10</v>
      </c>
      <c r="Y1034" s="4" t="s">
        <v>10</v>
      </c>
      <c r="Z1034" s="4" t="s">
        <v>10</v>
      </c>
      <c r="AA1034" s="4" t="s">
        <v>10</v>
      </c>
    </row>
    <row r="1035" spans="1:5">
      <c r="A1035" t="n">
        <v>9816</v>
      </c>
      <c r="B1035" s="14" t="n">
        <v>64</v>
      </c>
      <c r="C1035" s="7" t="n">
        <v>13</v>
      </c>
      <c r="D1035" s="7" t="n">
        <v>1</v>
      </c>
      <c r="E1035" s="7" t="n">
        <v>2</v>
      </c>
      <c r="F1035" s="7" t="n">
        <v>4</v>
      </c>
      <c r="G1035" s="7" t="n">
        <v>5</v>
      </c>
      <c r="H1035" s="7" t="n">
        <v>7</v>
      </c>
      <c r="I1035" s="7" t="n">
        <v>8</v>
      </c>
      <c r="J1035" s="7" t="n">
        <v>9</v>
      </c>
      <c r="K1035" s="7" t="n">
        <v>65533</v>
      </c>
      <c r="L1035" s="7" t="n">
        <v>65533</v>
      </c>
      <c r="M1035" s="7" t="n">
        <v>65533</v>
      </c>
      <c r="N1035" s="7" t="n">
        <v>65533</v>
      </c>
      <c r="O1035" s="7" t="n">
        <v>65533</v>
      </c>
      <c r="P1035" s="7" t="n">
        <v>65533</v>
      </c>
      <c r="Q1035" s="7" t="n">
        <v>65533</v>
      </c>
      <c r="R1035" s="7" t="n">
        <v>65533</v>
      </c>
      <c r="S1035" s="7" t="n">
        <v>65533</v>
      </c>
      <c r="T1035" s="7" t="n">
        <v>65533</v>
      </c>
      <c r="U1035" s="7" t="n">
        <v>65533</v>
      </c>
      <c r="V1035" s="7" t="n">
        <v>65533</v>
      </c>
      <c r="W1035" s="7" t="n">
        <v>65533</v>
      </c>
      <c r="X1035" s="7" t="n">
        <v>65533</v>
      </c>
      <c r="Y1035" s="7" t="n">
        <v>65533</v>
      </c>
      <c r="Z1035" s="7" t="n">
        <v>65533</v>
      </c>
      <c r="AA1035" s="7" t="n">
        <v>65533</v>
      </c>
    </row>
    <row r="1036" spans="1:5">
      <c r="A1036" t="s">
        <v>4</v>
      </c>
      <c r="B1036" s="4" t="s">
        <v>5</v>
      </c>
      <c r="C1036" s="4" t="s">
        <v>14</v>
      </c>
      <c r="D1036" s="4" t="s">
        <v>10</v>
      </c>
      <c r="E1036" s="4" t="s">
        <v>6</v>
      </c>
    </row>
    <row r="1037" spans="1:5">
      <c r="A1037" t="n">
        <v>9866</v>
      </c>
      <c r="B1037" s="35" t="n">
        <v>51</v>
      </c>
      <c r="C1037" s="7" t="n">
        <v>4</v>
      </c>
      <c r="D1037" s="7" t="n">
        <v>0</v>
      </c>
      <c r="E1037" s="7" t="s">
        <v>25</v>
      </c>
    </row>
    <row r="1038" spans="1:5">
      <c r="A1038" t="s">
        <v>4</v>
      </c>
      <c r="B1038" s="4" t="s">
        <v>5</v>
      </c>
      <c r="C1038" s="4" t="s">
        <v>10</v>
      </c>
    </row>
    <row r="1039" spans="1:5">
      <c r="A1039" t="n">
        <v>9871</v>
      </c>
      <c r="B1039" s="36" t="n">
        <v>16</v>
      </c>
      <c r="C1039" s="7" t="n">
        <v>0</v>
      </c>
    </row>
    <row r="1040" spans="1:5">
      <c r="A1040" t="s">
        <v>4</v>
      </c>
      <c r="B1040" s="4" t="s">
        <v>5</v>
      </c>
      <c r="C1040" s="4" t="s">
        <v>10</v>
      </c>
      <c r="D1040" s="4" t="s">
        <v>75</v>
      </c>
      <c r="E1040" s="4" t="s">
        <v>14</v>
      </c>
      <c r="F1040" s="4" t="s">
        <v>14</v>
      </c>
      <c r="G1040" s="4" t="s">
        <v>75</v>
      </c>
      <c r="H1040" s="4" t="s">
        <v>14</v>
      </c>
      <c r="I1040" s="4" t="s">
        <v>14</v>
      </c>
    </row>
    <row r="1041" spans="1:27">
      <c r="A1041" t="n">
        <v>9874</v>
      </c>
      <c r="B1041" s="37" t="n">
        <v>26</v>
      </c>
      <c r="C1041" s="7" t="n">
        <v>0</v>
      </c>
      <c r="D1041" s="7" t="s">
        <v>80</v>
      </c>
      <c r="E1041" s="7" t="n">
        <v>2</v>
      </c>
      <c r="F1041" s="7" t="n">
        <v>3</v>
      </c>
      <c r="G1041" s="7" t="s">
        <v>81</v>
      </c>
      <c r="H1041" s="7" t="n">
        <v>2</v>
      </c>
      <c r="I1041" s="7" t="n">
        <v>0</v>
      </c>
    </row>
    <row r="1042" spans="1:27">
      <c r="A1042" t="s">
        <v>4</v>
      </c>
      <c r="B1042" s="4" t="s">
        <v>5</v>
      </c>
    </row>
    <row r="1043" spans="1:27">
      <c r="A1043" t="n">
        <v>9979</v>
      </c>
      <c r="B1043" s="38" t="n">
        <v>28</v>
      </c>
    </row>
    <row r="1044" spans="1:27">
      <c r="A1044" t="s">
        <v>4</v>
      </c>
      <c r="B1044" s="4" t="s">
        <v>5</v>
      </c>
      <c r="C1044" s="4" t="s">
        <v>14</v>
      </c>
      <c r="D1044" s="4" t="s">
        <v>10</v>
      </c>
      <c r="E1044" s="4" t="s">
        <v>6</v>
      </c>
    </row>
    <row r="1045" spans="1:27">
      <c r="A1045" t="n">
        <v>9980</v>
      </c>
      <c r="B1045" s="35" t="n">
        <v>51</v>
      </c>
      <c r="C1045" s="7" t="n">
        <v>4</v>
      </c>
      <c r="D1045" s="7" t="n">
        <v>61491</v>
      </c>
      <c r="E1045" s="7" t="s">
        <v>25</v>
      </c>
    </row>
    <row r="1046" spans="1:27">
      <c r="A1046" t="s">
        <v>4</v>
      </c>
      <c r="B1046" s="4" t="s">
        <v>5</v>
      </c>
      <c r="C1046" s="4" t="s">
        <v>10</v>
      </c>
    </row>
    <row r="1047" spans="1:27">
      <c r="A1047" t="n">
        <v>9985</v>
      </c>
      <c r="B1047" s="36" t="n">
        <v>16</v>
      </c>
      <c r="C1047" s="7" t="n">
        <v>0</v>
      </c>
    </row>
    <row r="1048" spans="1:27">
      <c r="A1048" t="s">
        <v>4</v>
      </c>
      <c r="B1048" s="4" t="s">
        <v>5</v>
      </c>
      <c r="C1048" s="4" t="s">
        <v>10</v>
      </c>
      <c r="D1048" s="4" t="s">
        <v>75</v>
      </c>
      <c r="E1048" s="4" t="s">
        <v>14</v>
      </c>
      <c r="F1048" s="4" t="s">
        <v>14</v>
      </c>
    </row>
    <row r="1049" spans="1:27">
      <c r="A1049" t="n">
        <v>9988</v>
      </c>
      <c r="B1049" s="37" t="n">
        <v>26</v>
      </c>
      <c r="C1049" s="7" t="n">
        <v>61491</v>
      </c>
      <c r="D1049" s="7" t="s">
        <v>82</v>
      </c>
      <c r="E1049" s="7" t="n">
        <v>2</v>
      </c>
      <c r="F1049" s="7" t="n">
        <v>0</v>
      </c>
    </row>
    <row r="1050" spans="1:27">
      <c r="A1050" t="s">
        <v>4</v>
      </c>
      <c r="B1050" s="4" t="s">
        <v>5</v>
      </c>
    </row>
    <row r="1051" spans="1:27">
      <c r="A1051" t="n">
        <v>10025</v>
      </c>
      <c r="B1051" s="38" t="n">
        <v>28</v>
      </c>
    </row>
    <row r="1052" spans="1:27">
      <c r="A1052" t="s">
        <v>4</v>
      </c>
      <c r="B1052" s="4" t="s">
        <v>5</v>
      </c>
      <c r="C1052" s="4" t="s">
        <v>14</v>
      </c>
      <c r="D1052" s="4" t="s">
        <v>10</v>
      </c>
      <c r="E1052" s="4" t="s">
        <v>6</v>
      </c>
    </row>
    <row r="1053" spans="1:27">
      <c r="A1053" t="n">
        <v>10026</v>
      </c>
      <c r="B1053" s="35" t="n">
        <v>51</v>
      </c>
      <c r="C1053" s="7" t="n">
        <v>4</v>
      </c>
      <c r="D1053" s="7" t="n">
        <v>61492</v>
      </c>
      <c r="E1053" s="7" t="s">
        <v>25</v>
      </c>
    </row>
    <row r="1054" spans="1:27">
      <c r="A1054" t="s">
        <v>4</v>
      </c>
      <c r="B1054" s="4" t="s">
        <v>5</v>
      </c>
      <c r="C1054" s="4" t="s">
        <v>10</v>
      </c>
    </row>
    <row r="1055" spans="1:27">
      <c r="A1055" t="n">
        <v>10031</v>
      </c>
      <c r="B1055" s="36" t="n">
        <v>16</v>
      </c>
      <c r="C1055" s="7" t="n">
        <v>0</v>
      </c>
    </row>
    <row r="1056" spans="1:27">
      <c r="A1056" t="s">
        <v>4</v>
      </c>
      <c r="B1056" s="4" t="s">
        <v>5</v>
      </c>
      <c r="C1056" s="4" t="s">
        <v>10</v>
      </c>
      <c r="D1056" s="4" t="s">
        <v>75</v>
      </c>
      <c r="E1056" s="4" t="s">
        <v>14</v>
      </c>
      <c r="F1056" s="4" t="s">
        <v>14</v>
      </c>
    </row>
    <row r="1057" spans="1:9">
      <c r="A1057" t="n">
        <v>10034</v>
      </c>
      <c r="B1057" s="37" t="n">
        <v>26</v>
      </c>
      <c r="C1057" s="7" t="n">
        <v>61492</v>
      </c>
      <c r="D1057" s="7" t="s">
        <v>83</v>
      </c>
      <c r="E1057" s="7" t="n">
        <v>2</v>
      </c>
      <c r="F1057" s="7" t="n">
        <v>0</v>
      </c>
    </row>
    <row r="1058" spans="1:9">
      <c r="A1058" t="s">
        <v>4</v>
      </c>
      <c r="B1058" s="4" t="s">
        <v>5</v>
      </c>
    </row>
    <row r="1059" spans="1:9">
      <c r="A1059" t="n">
        <v>10071</v>
      </c>
      <c r="B1059" s="38" t="n">
        <v>28</v>
      </c>
    </row>
    <row r="1060" spans="1:9">
      <c r="A1060" t="s">
        <v>4</v>
      </c>
      <c r="B1060" s="4" t="s">
        <v>5</v>
      </c>
      <c r="C1060" s="4" t="s">
        <v>14</v>
      </c>
      <c r="D1060" s="4" t="s">
        <v>10</v>
      </c>
      <c r="E1060" s="4" t="s">
        <v>6</v>
      </c>
    </row>
    <row r="1061" spans="1:9">
      <c r="A1061" t="n">
        <v>10072</v>
      </c>
      <c r="B1061" s="35" t="n">
        <v>51</v>
      </c>
      <c r="C1061" s="7" t="n">
        <v>4</v>
      </c>
      <c r="D1061" s="7" t="n">
        <v>61493</v>
      </c>
      <c r="E1061" s="7" t="s">
        <v>25</v>
      </c>
    </row>
    <row r="1062" spans="1:9">
      <c r="A1062" t="s">
        <v>4</v>
      </c>
      <c r="B1062" s="4" t="s">
        <v>5</v>
      </c>
      <c r="C1062" s="4" t="s">
        <v>10</v>
      </c>
    </row>
    <row r="1063" spans="1:9">
      <c r="A1063" t="n">
        <v>10077</v>
      </c>
      <c r="B1063" s="36" t="n">
        <v>16</v>
      </c>
      <c r="C1063" s="7" t="n">
        <v>0</v>
      </c>
    </row>
    <row r="1064" spans="1:9">
      <c r="A1064" t="s">
        <v>4</v>
      </c>
      <c r="B1064" s="4" t="s">
        <v>5</v>
      </c>
      <c r="C1064" s="4" t="s">
        <v>10</v>
      </c>
      <c r="D1064" s="4" t="s">
        <v>75</v>
      </c>
      <c r="E1064" s="4" t="s">
        <v>14</v>
      </c>
      <c r="F1064" s="4" t="s">
        <v>14</v>
      </c>
    </row>
    <row r="1065" spans="1:9">
      <c r="A1065" t="n">
        <v>10080</v>
      </c>
      <c r="B1065" s="37" t="n">
        <v>26</v>
      </c>
      <c r="C1065" s="7" t="n">
        <v>61493</v>
      </c>
      <c r="D1065" s="7" t="s">
        <v>84</v>
      </c>
      <c r="E1065" s="7" t="n">
        <v>2</v>
      </c>
      <c r="F1065" s="7" t="n">
        <v>0</v>
      </c>
    </row>
    <row r="1066" spans="1:9">
      <c r="A1066" t="s">
        <v>4</v>
      </c>
      <c r="B1066" s="4" t="s">
        <v>5</v>
      </c>
    </row>
    <row r="1067" spans="1:9">
      <c r="A1067" t="n">
        <v>10117</v>
      </c>
      <c r="B1067" s="38" t="n">
        <v>28</v>
      </c>
    </row>
    <row r="1068" spans="1:9">
      <c r="A1068" t="s">
        <v>4</v>
      </c>
      <c r="B1068" s="4" t="s">
        <v>5</v>
      </c>
      <c r="C1068" s="4" t="s">
        <v>14</v>
      </c>
      <c r="D1068" s="4" t="s">
        <v>10</v>
      </c>
      <c r="E1068" s="4" t="s">
        <v>6</v>
      </c>
    </row>
    <row r="1069" spans="1:9">
      <c r="A1069" t="n">
        <v>10118</v>
      </c>
      <c r="B1069" s="35" t="n">
        <v>51</v>
      </c>
      <c r="C1069" s="7" t="n">
        <v>4</v>
      </c>
      <c r="D1069" s="7" t="n">
        <v>61494</v>
      </c>
      <c r="E1069" s="7" t="s">
        <v>25</v>
      </c>
    </row>
    <row r="1070" spans="1:9">
      <c r="A1070" t="s">
        <v>4</v>
      </c>
      <c r="B1070" s="4" t="s">
        <v>5</v>
      </c>
      <c r="C1070" s="4" t="s">
        <v>10</v>
      </c>
    </row>
    <row r="1071" spans="1:9">
      <c r="A1071" t="n">
        <v>10123</v>
      </c>
      <c r="B1071" s="36" t="n">
        <v>16</v>
      </c>
      <c r="C1071" s="7" t="n">
        <v>0</v>
      </c>
    </row>
    <row r="1072" spans="1:9">
      <c r="A1072" t="s">
        <v>4</v>
      </c>
      <c r="B1072" s="4" t="s">
        <v>5</v>
      </c>
      <c r="C1072" s="4" t="s">
        <v>10</v>
      </c>
      <c r="D1072" s="4" t="s">
        <v>75</v>
      </c>
      <c r="E1072" s="4" t="s">
        <v>14</v>
      </c>
      <c r="F1072" s="4" t="s">
        <v>14</v>
      </c>
    </row>
    <row r="1073" spans="1:6">
      <c r="A1073" t="n">
        <v>10126</v>
      </c>
      <c r="B1073" s="37" t="n">
        <v>26</v>
      </c>
      <c r="C1073" s="7" t="n">
        <v>61494</v>
      </c>
      <c r="D1073" s="7" t="s">
        <v>85</v>
      </c>
      <c r="E1073" s="7" t="n">
        <v>2</v>
      </c>
      <c r="F1073" s="7" t="n">
        <v>0</v>
      </c>
    </row>
    <row r="1074" spans="1:6">
      <c r="A1074" t="s">
        <v>4</v>
      </c>
      <c r="B1074" s="4" t="s">
        <v>5</v>
      </c>
    </row>
    <row r="1075" spans="1:6">
      <c r="A1075" t="n">
        <v>10163</v>
      </c>
      <c r="B1075" s="38" t="n">
        <v>28</v>
      </c>
    </row>
    <row r="1076" spans="1:6">
      <c r="A1076" t="s">
        <v>4</v>
      </c>
      <c r="B1076" s="4" t="s">
        <v>5</v>
      </c>
      <c r="C1076" s="4" t="s">
        <v>49</v>
      </c>
    </row>
    <row r="1077" spans="1:6">
      <c r="A1077" t="n">
        <v>10164</v>
      </c>
      <c r="B1077" s="28" t="n">
        <v>3</v>
      </c>
      <c r="C1077" s="12" t="n">
        <f t="normal" ca="1">A1099</f>
        <v>0</v>
      </c>
    </row>
    <row r="1078" spans="1:6">
      <c r="A1078" t="s">
        <v>4</v>
      </c>
      <c r="B1078" s="4" t="s">
        <v>5</v>
      </c>
      <c r="C1078" s="4" t="s">
        <v>14</v>
      </c>
      <c r="D1078" s="4" t="s">
        <v>14</v>
      </c>
    </row>
    <row r="1079" spans="1:6">
      <c r="A1079" t="n">
        <v>10169</v>
      </c>
      <c r="B1079" s="25" t="n">
        <v>31</v>
      </c>
      <c r="C1079" s="7" t="n">
        <v>3</v>
      </c>
      <c r="D1079" s="7" t="n">
        <v>0</v>
      </c>
    </row>
    <row r="1080" spans="1:6">
      <c r="A1080" t="s">
        <v>4</v>
      </c>
      <c r="B1080" s="4" t="s">
        <v>5</v>
      </c>
      <c r="C1080" s="4" t="s">
        <v>9</v>
      </c>
    </row>
    <row r="1081" spans="1:6">
      <c r="A1081" t="n">
        <v>10172</v>
      </c>
      <c r="B1081" s="30" t="n">
        <v>15</v>
      </c>
      <c r="C1081" s="7" t="n">
        <v>2</v>
      </c>
    </row>
    <row r="1082" spans="1:6">
      <c r="A1082" t="s">
        <v>4</v>
      </c>
      <c r="B1082" s="4" t="s">
        <v>5</v>
      </c>
      <c r="C1082" s="4" t="s">
        <v>14</v>
      </c>
    </row>
    <row r="1083" spans="1:6">
      <c r="A1083" t="n">
        <v>10177</v>
      </c>
      <c r="B1083" s="31" t="n">
        <v>23</v>
      </c>
      <c r="C1083" s="7" t="n">
        <v>10</v>
      </c>
    </row>
    <row r="1084" spans="1:6">
      <c r="A1084" t="s">
        <v>4</v>
      </c>
      <c r="B1084" s="4" t="s">
        <v>5</v>
      </c>
      <c r="C1084" s="4" t="s">
        <v>14</v>
      </c>
      <c r="D1084" s="4" t="s">
        <v>10</v>
      </c>
      <c r="E1084" s="4" t="s">
        <v>42</v>
      </c>
    </row>
    <row r="1085" spans="1:6">
      <c r="A1085" t="n">
        <v>10179</v>
      </c>
      <c r="B1085" s="33" t="n">
        <v>58</v>
      </c>
      <c r="C1085" s="7" t="n">
        <v>0</v>
      </c>
      <c r="D1085" s="7" t="n">
        <v>1000</v>
      </c>
      <c r="E1085" s="7" t="n">
        <v>1</v>
      </c>
    </row>
    <row r="1086" spans="1:6">
      <c r="A1086" t="s">
        <v>4</v>
      </c>
      <c r="B1086" s="4" t="s">
        <v>5</v>
      </c>
      <c r="C1086" s="4" t="s">
        <v>14</v>
      </c>
      <c r="D1086" s="4" t="s">
        <v>10</v>
      </c>
    </row>
    <row r="1087" spans="1:6">
      <c r="A1087" t="n">
        <v>10187</v>
      </c>
      <c r="B1087" s="33" t="n">
        <v>58</v>
      </c>
      <c r="C1087" s="7" t="n">
        <v>255</v>
      </c>
      <c r="D1087" s="7" t="n">
        <v>0</v>
      </c>
    </row>
    <row r="1088" spans="1:6">
      <c r="A1088" t="s">
        <v>4</v>
      </c>
      <c r="B1088" s="4" t="s">
        <v>5</v>
      </c>
      <c r="C1088" s="4" t="s">
        <v>14</v>
      </c>
      <c r="D1088" s="4" t="s">
        <v>6</v>
      </c>
    </row>
    <row r="1089" spans="1:6">
      <c r="A1089" t="n">
        <v>10191</v>
      </c>
      <c r="B1089" s="21" t="n">
        <v>2</v>
      </c>
      <c r="C1089" s="7" t="n">
        <v>11</v>
      </c>
      <c r="D1089" s="7" t="s">
        <v>86</v>
      </c>
    </row>
    <row r="1090" spans="1:6">
      <c r="A1090" t="s">
        <v>4</v>
      </c>
      <c r="B1090" s="4" t="s">
        <v>5</v>
      </c>
      <c r="C1090" s="4" t="s">
        <v>14</v>
      </c>
      <c r="D1090" s="4" t="s">
        <v>14</v>
      </c>
      <c r="E1090" s="4" t="s">
        <v>9</v>
      </c>
      <c r="F1090" s="4" t="s">
        <v>14</v>
      </c>
      <c r="G1090" s="4" t="s">
        <v>14</v>
      </c>
    </row>
    <row r="1091" spans="1:6">
      <c r="A1091" t="n">
        <v>10205</v>
      </c>
      <c r="B1091" s="24" t="n">
        <v>18</v>
      </c>
      <c r="C1091" s="7" t="n">
        <v>0</v>
      </c>
      <c r="D1091" s="7" t="n">
        <v>0</v>
      </c>
      <c r="E1091" s="7" t="n">
        <v>-1</v>
      </c>
      <c r="F1091" s="7" t="n">
        <v>19</v>
      </c>
      <c r="G1091" s="7" t="n">
        <v>1</v>
      </c>
    </row>
    <row r="1092" spans="1:6">
      <c r="A1092" t="s">
        <v>4</v>
      </c>
      <c r="B1092" s="4" t="s">
        <v>5</v>
      </c>
      <c r="C1092" s="4" t="s">
        <v>49</v>
      </c>
    </row>
    <row r="1093" spans="1:6">
      <c r="A1093" t="n">
        <v>10214</v>
      </c>
      <c r="B1093" s="28" t="n">
        <v>3</v>
      </c>
      <c r="C1093" s="12" t="n">
        <f t="normal" ca="1">A1099</f>
        <v>0</v>
      </c>
    </row>
    <row r="1094" spans="1:6">
      <c r="A1094" t="s">
        <v>4</v>
      </c>
      <c r="B1094" s="4" t="s">
        <v>5</v>
      </c>
      <c r="C1094" s="4" t="s">
        <v>14</v>
      </c>
      <c r="D1094" s="4" t="s">
        <v>14</v>
      </c>
      <c r="E1094" s="4" t="s">
        <v>9</v>
      </c>
      <c r="F1094" s="4" t="s">
        <v>14</v>
      </c>
      <c r="G1094" s="4" t="s">
        <v>14</v>
      </c>
    </row>
    <row r="1095" spans="1:6">
      <c r="A1095" t="n">
        <v>10219</v>
      </c>
      <c r="B1095" s="24" t="n">
        <v>18</v>
      </c>
      <c r="C1095" s="7" t="n">
        <v>0</v>
      </c>
      <c r="D1095" s="7" t="n">
        <v>0</v>
      </c>
      <c r="E1095" s="7" t="n">
        <v>-1</v>
      </c>
      <c r="F1095" s="7" t="n">
        <v>19</v>
      </c>
      <c r="G1095" s="7" t="n">
        <v>1</v>
      </c>
    </row>
    <row r="1096" spans="1:6">
      <c r="A1096" t="s">
        <v>4</v>
      </c>
      <c r="B1096" s="4" t="s">
        <v>5</v>
      </c>
      <c r="C1096" s="4" t="s">
        <v>49</v>
      </c>
    </row>
    <row r="1097" spans="1:6">
      <c r="A1097" t="n">
        <v>10228</v>
      </c>
      <c r="B1097" s="28" t="n">
        <v>3</v>
      </c>
      <c r="C1097" s="12" t="n">
        <f t="normal" ca="1">A1099</f>
        <v>0</v>
      </c>
    </row>
    <row r="1098" spans="1:6">
      <c r="A1098" t="s">
        <v>4</v>
      </c>
      <c r="B1098" s="4" t="s">
        <v>5</v>
      </c>
      <c r="C1098" s="4" t="s">
        <v>49</v>
      </c>
    </row>
    <row r="1099" spans="1:6">
      <c r="A1099" t="n">
        <v>10233</v>
      </c>
      <c r="B1099" s="28" t="n">
        <v>3</v>
      </c>
      <c r="C1099" s="12" t="n">
        <f t="normal" ca="1">A849</f>
        <v>0</v>
      </c>
    </row>
    <row r="1100" spans="1:6">
      <c r="A1100" t="s">
        <v>4</v>
      </c>
      <c r="B1100" s="4" t="s">
        <v>5</v>
      </c>
      <c r="C1100" s="4" t="s">
        <v>14</v>
      </c>
      <c r="D1100" s="4" t="s">
        <v>14</v>
      </c>
    </row>
    <row r="1101" spans="1:6">
      <c r="A1101" t="n">
        <v>10238</v>
      </c>
      <c r="B1101" s="25" t="n">
        <v>31</v>
      </c>
      <c r="C1101" s="7" t="n">
        <v>3</v>
      </c>
      <c r="D1101" s="7" t="n">
        <v>0</v>
      </c>
    </row>
    <row r="1102" spans="1:6">
      <c r="A1102" t="s">
        <v>4</v>
      </c>
      <c r="B1102" s="4" t="s">
        <v>5</v>
      </c>
      <c r="C1102" s="4" t="s">
        <v>9</v>
      </c>
    </row>
    <row r="1103" spans="1:6">
      <c r="A1103" t="n">
        <v>10241</v>
      </c>
      <c r="B1103" s="30" t="n">
        <v>15</v>
      </c>
      <c r="C1103" s="7" t="n">
        <v>2</v>
      </c>
    </row>
    <row r="1104" spans="1:6">
      <c r="A1104" t="s">
        <v>4</v>
      </c>
      <c r="B1104" s="4" t="s">
        <v>5</v>
      </c>
      <c r="C1104" s="4" t="s">
        <v>14</v>
      </c>
    </row>
    <row r="1105" spans="1:7">
      <c r="A1105" t="n">
        <v>10246</v>
      </c>
      <c r="B1105" s="31" t="n">
        <v>23</v>
      </c>
      <c r="C1105" s="7" t="n">
        <v>10</v>
      </c>
    </row>
    <row r="1106" spans="1:7">
      <c r="A1106" t="s">
        <v>4</v>
      </c>
      <c r="B1106" s="4" t="s">
        <v>5</v>
      </c>
    </row>
    <row r="1107" spans="1:7">
      <c r="A1107" t="n">
        <v>10248</v>
      </c>
      <c r="B1107" s="5" t="n">
        <v>1</v>
      </c>
    </row>
    <row r="1108" spans="1:7" s="3" customFormat="1" customHeight="0">
      <c r="A1108" s="3" t="s">
        <v>2</v>
      </c>
      <c r="B1108" s="3" t="s">
        <v>87</v>
      </c>
    </row>
    <row r="1109" spans="1:7">
      <c r="A1109" t="s">
        <v>4</v>
      </c>
      <c r="B1109" s="4" t="s">
        <v>5</v>
      </c>
      <c r="C1109" s="4" t="s">
        <v>14</v>
      </c>
      <c r="D1109" s="4" t="s">
        <v>14</v>
      </c>
      <c r="E1109" s="4" t="s">
        <v>14</v>
      </c>
      <c r="F1109" s="4" t="s">
        <v>14</v>
      </c>
    </row>
    <row r="1110" spans="1:7">
      <c r="A1110" t="n">
        <v>10252</v>
      </c>
      <c r="B1110" s="8" t="n">
        <v>14</v>
      </c>
      <c r="C1110" s="7" t="n">
        <v>2</v>
      </c>
      <c r="D1110" s="7" t="n">
        <v>0</v>
      </c>
      <c r="E1110" s="7" t="n">
        <v>0</v>
      </c>
      <c r="F1110" s="7" t="n">
        <v>0</v>
      </c>
    </row>
    <row r="1111" spans="1:7">
      <c r="A1111" t="s">
        <v>4</v>
      </c>
      <c r="B1111" s="4" t="s">
        <v>5</v>
      </c>
      <c r="C1111" s="4" t="s">
        <v>14</v>
      </c>
      <c r="D1111" s="29" t="s">
        <v>67</v>
      </c>
      <c r="E1111" s="4" t="s">
        <v>5</v>
      </c>
      <c r="F1111" s="4" t="s">
        <v>14</v>
      </c>
      <c r="G1111" s="4" t="s">
        <v>10</v>
      </c>
      <c r="H1111" s="29" t="s">
        <v>68</v>
      </c>
      <c r="I1111" s="4" t="s">
        <v>14</v>
      </c>
      <c r="J1111" s="4" t="s">
        <v>9</v>
      </c>
      <c r="K1111" s="4" t="s">
        <v>14</v>
      </c>
      <c r="L1111" s="4" t="s">
        <v>14</v>
      </c>
      <c r="M1111" s="29" t="s">
        <v>67</v>
      </c>
      <c r="N1111" s="4" t="s">
        <v>5</v>
      </c>
      <c r="O1111" s="4" t="s">
        <v>14</v>
      </c>
      <c r="P1111" s="4" t="s">
        <v>10</v>
      </c>
      <c r="Q1111" s="29" t="s">
        <v>68</v>
      </c>
      <c r="R1111" s="4" t="s">
        <v>14</v>
      </c>
      <c r="S1111" s="4" t="s">
        <v>9</v>
      </c>
      <c r="T1111" s="4" t="s">
        <v>14</v>
      </c>
      <c r="U1111" s="4" t="s">
        <v>14</v>
      </c>
      <c r="V1111" s="4" t="s">
        <v>14</v>
      </c>
      <c r="W1111" s="4" t="s">
        <v>49</v>
      </c>
    </row>
    <row r="1112" spans="1:7">
      <c r="A1112" t="n">
        <v>10257</v>
      </c>
      <c r="B1112" s="11" t="n">
        <v>5</v>
      </c>
      <c r="C1112" s="7" t="n">
        <v>28</v>
      </c>
      <c r="D1112" s="29" t="s">
        <v>3</v>
      </c>
      <c r="E1112" s="40" t="n">
        <v>162</v>
      </c>
      <c r="F1112" s="7" t="n">
        <v>3</v>
      </c>
      <c r="G1112" s="7" t="n">
        <v>1</v>
      </c>
      <c r="H1112" s="29" t="s">
        <v>3</v>
      </c>
      <c r="I1112" s="7" t="n">
        <v>0</v>
      </c>
      <c r="J1112" s="7" t="n">
        <v>1</v>
      </c>
      <c r="K1112" s="7" t="n">
        <v>2</v>
      </c>
      <c r="L1112" s="7" t="n">
        <v>28</v>
      </c>
      <c r="M1112" s="29" t="s">
        <v>3</v>
      </c>
      <c r="N1112" s="40" t="n">
        <v>162</v>
      </c>
      <c r="O1112" s="7" t="n">
        <v>3</v>
      </c>
      <c r="P1112" s="7" t="n">
        <v>1</v>
      </c>
      <c r="Q1112" s="29" t="s">
        <v>3</v>
      </c>
      <c r="R1112" s="7" t="n">
        <v>0</v>
      </c>
      <c r="S1112" s="7" t="n">
        <v>2</v>
      </c>
      <c r="T1112" s="7" t="n">
        <v>2</v>
      </c>
      <c r="U1112" s="7" t="n">
        <v>11</v>
      </c>
      <c r="V1112" s="7" t="n">
        <v>1</v>
      </c>
      <c r="W1112" s="12" t="n">
        <f t="normal" ca="1">A1116</f>
        <v>0</v>
      </c>
    </row>
    <row r="1113" spans="1:7">
      <c r="A1113" t="s">
        <v>4</v>
      </c>
      <c r="B1113" s="4" t="s">
        <v>5</v>
      </c>
      <c r="C1113" s="4" t="s">
        <v>14</v>
      </c>
      <c r="D1113" s="4" t="s">
        <v>10</v>
      </c>
      <c r="E1113" s="4" t="s">
        <v>42</v>
      </c>
    </row>
    <row r="1114" spans="1:7">
      <c r="A1114" t="n">
        <v>10286</v>
      </c>
      <c r="B1114" s="33" t="n">
        <v>58</v>
      </c>
      <c r="C1114" s="7" t="n">
        <v>0</v>
      </c>
      <c r="D1114" s="7" t="n">
        <v>0</v>
      </c>
      <c r="E1114" s="7" t="n">
        <v>1</v>
      </c>
    </row>
    <row r="1115" spans="1:7">
      <c r="A1115" t="s">
        <v>4</v>
      </c>
      <c r="B1115" s="4" t="s">
        <v>5</v>
      </c>
      <c r="C1115" s="4" t="s">
        <v>14</v>
      </c>
      <c r="D1115" s="29" t="s">
        <v>67</v>
      </c>
      <c r="E1115" s="4" t="s">
        <v>5</v>
      </c>
      <c r="F1115" s="4" t="s">
        <v>14</v>
      </c>
      <c r="G1115" s="4" t="s">
        <v>10</v>
      </c>
      <c r="H1115" s="29" t="s">
        <v>68</v>
      </c>
      <c r="I1115" s="4" t="s">
        <v>14</v>
      </c>
      <c r="J1115" s="4" t="s">
        <v>9</v>
      </c>
      <c r="K1115" s="4" t="s">
        <v>14</v>
      </c>
      <c r="L1115" s="4" t="s">
        <v>14</v>
      </c>
      <c r="M1115" s="29" t="s">
        <v>67</v>
      </c>
      <c r="N1115" s="4" t="s">
        <v>5</v>
      </c>
      <c r="O1115" s="4" t="s">
        <v>14</v>
      </c>
      <c r="P1115" s="4" t="s">
        <v>10</v>
      </c>
      <c r="Q1115" s="29" t="s">
        <v>68</v>
      </c>
      <c r="R1115" s="4" t="s">
        <v>14</v>
      </c>
      <c r="S1115" s="4" t="s">
        <v>9</v>
      </c>
      <c r="T1115" s="4" t="s">
        <v>14</v>
      </c>
      <c r="U1115" s="4" t="s">
        <v>14</v>
      </c>
      <c r="V1115" s="4" t="s">
        <v>14</v>
      </c>
      <c r="W1115" s="4" t="s">
        <v>49</v>
      </c>
    </row>
    <row r="1116" spans="1:7">
      <c r="A1116" t="n">
        <v>10294</v>
      </c>
      <c r="B1116" s="11" t="n">
        <v>5</v>
      </c>
      <c r="C1116" s="7" t="n">
        <v>28</v>
      </c>
      <c r="D1116" s="29" t="s">
        <v>3</v>
      </c>
      <c r="E1116" s="40" t="n">
        <v>162</v>
      </c>
      <c r="F1116" s="7" t="n">
        <v>3</v>
      </c>
      <c r="G1116" s="7" t="n">
        <v>1</v>
      </c>
      <c r="H1116" s="29" t="s">
        <v>3</v>
      </c>
      <c r="I1116" s="7" t="n">
        <v>0</v>
      </c>
      <c r="J1116" s="7" t="n">
        <v>1</v>
      </c>
      <c r="K1116" s="7" t="n">
        <v>3</v>
      </c>
      <c r="L1116" s="7" t="n">
        <v>28</v>
      </c>
      <c r="M1116" s="29" t="s">
        <v>3</v>
      </c>
      <c r="N1116" s="40" t="n">
        <v>162</v>
      </c>
      <c r="O1116" s="7" t="n">
        <v>3</v>
      </c>
      <c r="P1116" s="7" t="n">
        <v>1</v>
      </c>
      <c r="Q1116" s="29" t="s">
        <v>3</v>
      </c>
      <c r="R1116" s="7" t="n">
        <v>0</v>
      </c>
      <c r="S1116" s="7" t="n">
        <v>2</v>
      </c>
      <c r="T1116" s="7" t="n">
        <v>3</v>
      </c>
      <c r="U1116" s="7" t="n">
        <v>9</v>
      </c>
      <c r="V1116" s="7" t="n">
        <v>1</v>
      </c>
      <c r="W1116" s="12" t="n">
        <f t="normal" ca="1">A1126</f>
        <v>0</v>
      </c>
    </row>
    <row r="1117" spans="1:7">
      <c r="A1117" t="s">
        <v>4</v>
      </c>
      <c r="B1117" s="4" t="s">
        <v>5</v>
      </c>
      <c r="C1117" s="4" t="s">
        <v>14</v>
      </c>
      <c r="D1117" s="29" t="s">
        <v>67</v>
      </c>
      <c r="E1117" s="4" t="s">
        <v>5</v>
      </c>
      <c r="F1117" s="4" t="s">
        <v>10</v>
      </c>
      <c r="G1117" s="4" t="s">
        <v>14</v>
      </c>
      <c r="H1117" s="4" t="s">
        <v>14</v>
      </c>
      <c r="I1117" s="4" t="s">
        <v>6</v>
      </c>
      <c r="J1117" s="29" t="s">
        <v>68</v>
      </c>
      <c r="K1117" s="4" t="s">
        <v>14</v>
      </c>
      <c r="L1117" s="4" t="s">
        <v>14</v>
      </c>
      <c r="M1117" s="29" t="s">
        <v>67</v>
      </c>
      <c r="N1117" s="4" t="s">
        <v>5</v>
      </c>
      <c r="O1117" s="4" t="s">
        <v>14</v>
      </c>
      <c r="P1117" s="29" t="s">
        <v>68</v>
      </c>
      <c r="Q1117" s="4" t="s">
        <v>14</v>
      </c>
      <c r="R1117" s="4" t="s">
        <v>9</v>
      </c>
      <c r="S1117" s="4" t="s">
        <v>14</v>
      </c>
      <c r="T1117" s="4" t="s">
        <v>14</v>
      </c>
      <c r="U1117" s="4" t="s">
        <v>14</v>
      </c>
      <c r="V1117" s="29" t="s">
        <v>67</v>
      </c>
      <c r="W1117" s="4" t="s">
        <v>5</v>
      </c>
      <c r="X1117" s="4" t="s">
        <v>14</v>
      </c>
      <c r="Y1117" s="29" t="s">
        <v>68</v>
      </c>
      <c r="Z1117" s="4" t="s">
        <v>14</v>
      </c>
      <c r="AA1117" s="4" t="s">
        <v>9</v>
      </c>
      <c r="AB1117" s="4" t="s">
        <v>14</v>
      </c>
      <c r="AC1117" s="4" t="s">
        <v>14</v>
      </c>
      <c r="AD1117" s="4" t="s">
        <v>14</v>
      </c>
      <c r="AE1117" s="4" t="s">
        <v>49</v>
      </c>
    </row>
    <row r="1118" spans="1:7">
      <c r="A1118" t="n">
        <v>10323</v>
      </c>
      <c r="B1118" s="11" t="n">
        <v>5</v>
      </c>
      <c r="C1118" s="7" t="n">
        <v>28</v>
      </c>
      <c r="D1118" s="29" t="s">
        <v>3</v>
      </c>
      <c r="E1118" s="41" t="n">
        <v>47</v>
      </c>
      <c r="F1118" s="7" t="n">
        <v>61456</v>
      </c>
      <c r="G1118" s="7" t="n">
        <v>2</v>
      </c>
      <c r="H1118" s="7" t="n">
        <v>0</v>
      </c>
      <c r="I1118" s="7" t="s">
        <v>88</v>
      </c>
      <c r="J1118" s="29" t="s">
        <v>3</v>
      </c>
      <c r="K1118" s="7" t="n">
        <v>8</v>
      </c>
      <c r="L1118" s="7" t="n">
        <v>28</v>
      </c>
      <c r="M1118" s="29" t="s">
        <v>3</v>
      </c>
      <c r="N1118" s="42" t="n">
        <v>74</v>
      </c>
      <c r="O1118" s="7" t="n">
        <v>65</v>
      </c>
      <c r="P1118" s="29" t="s">
        <v>3</v>
      </c>
      <c r="Q1118" s="7" t="n">
        <v>0</v>
      </c>
      <c r="R1118" s="7" t="n">
        <v>1</v>
      </c>
      <c r="S1118" s="7" t="n">
        <v>3</v>
      </c>
      <c r="T1118" s="7" t="n">
        <v>9</v>
      </c>
      <c r="U1118" s="7" t="n">
        <v>28</v>
      </c>
      <c r="V1118" s="29" t="s">
        <v>3</v>
      </c>
      <c r="W1118" s="42" t="n">
        <v>74</v>
      </c>
      <c r="X1118" s="7" t="n">
        <v>65</v>
      </c>
      <c r="Y1118" s="29" t="s">
        <v>3</v>
      </c>
      <c r="Z1118" s="7" t="n">
        <v>0</v>
      </c>
      <c r="AA1118" s="7" t="n">
        <v>2</v>
      </c>
      <c r="AB1118" s="7" t="n">
        <v>3</v>
      </c>
      <c r="AC1118" s="7" t="n">
        <v>9</v>
      </c>
      <c r="AD1118" s="7" t="n">
        <v>1</v>
      </c>
      <c r="AE1118" s="12" t="n">
        <f t="normal" ca="1">A1122</f>
        <v>0</v>
      </c>
    </row>
    <row r="1119" spans="1:7">
      <c r="A1119" t="s">
        <v>4</v>
      </c>
      <c r="B1119" s="4" t="s">
        <v>5</v>
      </c>
      <c r="C1119" s="4" t="s">
        <v>10</v>
      </c>
      <c r="D1119" s="4" t="s">
        <v>14</v>
      </c>
      <c r="E1119" s="4" t="s">
        <v>14</v>
      </c>
      <c r="F1119" s="4" t="s">
        <v>6</v>
      </c>
    </row>
    <row r="1120" spans="1:7">
      <c r="A1120" t="n">
        <v>10371</v>
      </c>
      <c r="B1120" s="41" t="n">
        <v>47</v>
      </c>
      <c r="C1120" s="7" t="n">
        <v>61456</v>
      </c>
      <c r="D1120" s="7" t="n">
        <v>0</v>
      </c>
      <c r="E1120" s="7" t="n">
        <v>0</v>
      </c>
      <c r="F1120" s="7" t="s">
        <v>89</v>
      </c>
    </row>
    <row r="1121" spans="1:31">
      <c r="A1121" t="s">
        <v>4</v>
      </c>
      <c r="B1121" s="4" t="s">
        <v>5</v>
      </c>
      <c r="C1121" s="4" t="s">
        <v>14</v>
      </c>
      <c r="D1121" s="4" t="s">
        <v>10</v>
      </c>
      <c r="E1121" s="4" t="s">
        <v>42</v>
      </c>
    </row>
    <row r="1122" spans="1:31">
      <c r="A1122" t="n">
        <v>10384</v>
      </c>
      <c r="B1122" s="33" t="n">
        <v>58</v>
      </c>
      <c r="C1122" s="7" t="n">
        <v>0</v>
      </c>
      <c r="D1122" s="7" t="n">
        <v>300</v>
      </c>
      <c r="E1122" s="7" t="n">
        <v>1</v>
      </c>
    </row>
    <row r="1123" spans="1:31">
      <c r="A1123" t="s">
        <v>4</v>
      </c>
      <c r="B1123" s="4" t="s">
        <v>5</v>
      </c>
      <c r="C1123" s="4" t="s">
        <v>14</v>
      </c>
      <c r="D1123" s="4" t="s">
        <v>10</v>
      </c>
    </row>
    <row r="1124" spans="1:31">
      <c r="A1124" t="n">
        <v>10392</v>
      </c>
      <c r="B1124" s="33" t="n">
        <v>58</v>
      </c>
      <c r="C1124" s="7" t="n">
        <v>255</v>
      </c>
      <c r="D1124" s="7" t="n">
        <v>0</v>
      </c>
    </row>
    <row r="1125" spans="1:31">
      <c r="A1125" t="s">
        <v>4</v>
      </c>
      <c r="B1125" s="4" t="s">
        <v>5</v>
      </c>
      <c r="C1125" s="4" t="s">
        <v>14</v>
      </c>
      <c r="D1125" s="4" t="s">
        <v>14</v>
      </c>
      <c r="E1125" s="4" t="s">
        <v>14</v>
      </c>
      <c r="F1125" s="4" t="s">
        <v>14</v>
      </c>
    </row>
    <row r="1126" spans="1:31">
      <c r="A1126" t="n">
        <v>10396</v>
      </c>
      <c r="B1126" s="8" t="n">
        <v>14</v>
      </c>
      <c r="C1126" s="7" t="n">
        <v>0</v>
      </c>
      <c r="D1126" s="7" t="n">
        <v>0</v>
      </c>
      <c r="E1126" s="7" t="n">
        <v>0</v>
      </c>
      <c r="F1126" s="7" t="n">
        <v>64</v>
      </c>
    </row>
    <row r="1127" spans="1:31">
      <c r="A1127" t="s">
        <v>4</v>
      </c>
      <c r="B1127" s="4" t="s">
        <v>5</v>
      </c>
      <c r="C1127" s="4" t="s">
        <v>14</v>
      </c>
      <c r="D1127" s="4" t="s">
        <v>10</v>
      </c>
    </row>
    <row r="1128" spans="1:31">
      <c r="A1128" t="n">
        <v>10401</v>
      </c>
      <c r="B1128" s="23" t="n">
        <v>22</v>
      </c>
      <c r="C1128" s="7" t="n">
        <v>0</v>
      </c>
      <c r="D1128" s="7" t="n">
        <v>1</v>
      </c>
    </row>
    <row r="1129" spans="1:31">
      <c r="A1129" t="s">
        <v>4</v>
      </c>
      <c r="B1129" s="4" t="s">
        <v>5</v>
      </c>
      <c r="C1129" s="4" t="s">
        <v>14</v>
      </c>
      <c r="D1129" s="4" t="s">
        <v>10</v>
      </c>
    </row>
    <row r="1130" spans="1:31">
      <c r="A1130" t="n">
        <v>10405</v>
      </c>
      <c r="B1130" s="33" t="n">
        <v>58</v>
      </c>
      <c r="C1130" s="7" t="n">
        <v>5</v>
      </c>
      <c r="D1130" s="7" t="n">
        <v>300</v>
      </c>
    </row>
    <row r="1131" spans="1:31">
      <c r="A1131" t="s">
        <v>4</v>
      </c>
      <c r="B1131" s="4" t="s">
        <v>5</v>
      </c>
      <c r="C1131" s="4" t="s">
        <v>42</v>
      </c>
      <c r="D1131" s="4" t="s">
        <v>10</v>
      </c>
    </row>
    <row r="1132" spans="1:31">
      <c r="A1132" t="n">
        <v>10409</v>
      </c>
      <c r="B1132" s="43" t="n">
        <v>103</v>
      </c>
      <c r="C1132" s="7" t="n">
        <v>0</v>
      </c>
      <c r="D1132" s="7" t="n">
        <v>300</v>
      </c>
    </row>
    <row r="1133" spans="1:31">
      <c r="A1133" t="s">
        <v>4</v>
      </c>
      <c r="B1133" s="4" t="s">
        <v>5</v>
      </c>
      <c r="C1133" s="4" t="s">
        <v>14</v>
      </c>
    </row>
    <row r="1134" spans="1:31">
      <c r="A1134" t="n">
        <v>10416</v>
      </c>
      <c r="B1134" s="14" t="n">
        <v>64</v>
      </c>
      <c r="C1134" s="7" t="n">
        <v>7</v>
      </c>
    </row>
    <row r="1135" spans="1:31">
      <c r="A1135" t="s">
        <v>4</v>
      </c>
      <c r="B1135" s="4" t="s">
        <v>5</v>
      </c>
      <c r="C1135" s="4" t="s">
        <v>14</v>
      </c>
      <c r="D1135" s="4" t="s">
        <v>10</v>
      </c>
    </row>
    <row r="1136" spans="1:31">
      <c r="A1136" t="n">
        <v>10418</v>
      </c>
      <c r="B1136" s="44" t="n">
        <v>72</v>
      </c>
      <c r="C1136" s="7" t="n">
        <v>5</v>
      </c>
      <c r="D1136" s="7" t="n">
        <v>0</v>
      </c>
    </row>
    <row r="1137" spans="1:6">
      <c r="A1137" t="s">
        <v>4</v>
      </c>
      <c r="B1137" s="4" t="s">
        <v>5</v>
      </c>
      <c r="C1137" s="4" t="s">
        <v>14</v>
      </c>
      <c r="D1137" s="29" t="s">
        <v>67</v>
      </c>
      <c r="E1137" s="4" t="s">
        <v>5</v>
      </c>
      <c r="F1137" s="4" t="s">
        <v>14</v>
      </c>
      <c r="G1137" s="4" t="s">
        <v>10</v>
      </c>
      <c r="H1137" s="29" t="s">
        <v>68</v>
      </c>
      <c r="I1137" s="4" t="s">
        <v>14</v>
      </c>
      <c r="J1137" s="4" t="s">
        <v>9</v>
      </c>
      <c r="K1137" s="4" t="s">
        <v>14</v>
      </c>
      <c r="L1137" s="4" t="s">
        <v>14</v>
      </c>
      <c r="M1137" s="4" t="s">
        <v>49</v>
      </c>
    </row>
    <row r="1138" spans="1:6">
      <c r="A1138" t="n">
        <v>10422</v>
      </c>
      <c r="B1138" s="11" t="n">
        <v>5</v>
      </c>
      <c r="C1138" s="7" t="n">
        <v>28</v>
      </c>
      <c r="D1138" s="29" t="s">
        <v>3</v>
      </c>
      <c r="E1138" s="40" t="n">
        <v>162</v>
      </c>
      <c r="F1138" s="7" t="n">
        <v>4</v>
      </c>
      <c r="G1138" s="7" t="n">
        <v>1</v>
      </c>
      <c r="H1138" s="29" t="s">
        <v>3</v>
      </c>
      <c r="I1138" s="7" t="n">
        <v>0</v>
      </c>
      <c r="J1138" s="7" t="n">
        <v>1</v>
      </c>
      <c r="K1138" s="7" t="n">
        <v>2</v>
      </c>
      <c r="L1138" s="7" t="n">
        <v>1</v>
      </c>
      <c r="M1138" s="12" t="n">
        <f t="normal" ca="1">A1144</f>
        <v>0</v>
      </c>
    </row>
    <row r="1139" spans="1:6">
      <c r="A1139" t="s">
        <v>4</v>
      </c>
      <c r="B1139" s="4" t="s">
        <v>5</v>
      </c>
      <c r="C1139" s="4" t="s">
        <v>14</v>
      </c>
      <c r="D1139" s="4" t="s">
        <v>6</v>
      </c>
    </row>
    <row r="1140" spans="1:6">
      <c r="A1140" t="n">
        <v>10439</v>
      </c>
      <c r="B1140" s="21" t="n">
        <v>2</v>
      </c>
      <c r="C1140" s="7" t="n">
        <v>10</v>
      </c>
      <c r="D1140" s="7" t="s">
        <v>90</v>
      </c>
    </row>
    <row r="1141" spans="1:6">
      <c r="A1141" t="s">
        <v>4</v>
      </c>
      <c r="B1141" s="4" t="s">
        <v>5</v>
      </c>
      <c r="C1141" s="4" t="s">
        <v>10</v>
      </c>
    </row>
    <row r="1142" spans="1:6">
      <c r="A1142" t="n">
        <v>10456</v>
      </c>
      <c r="B1142" s="36" t="n">
        <v>16</v>
      </c>
      <c r="C1142" s="7" t="n">
        <v>0</v>
      </c>
    </row>
    <row r="1143" spans="1:6">
      <c r="A1143" t="s">
        <v>4</v>
      </c>
      <c r="B1143" s="4" t="s">
        <v>5</v>
      </c>
      <c r="C1143" s="4" t="s">
        <v>10</v>
      </c>
      <c r="D1143" s="4" t="s">
        <v>6</v>
      </c>
      <c r="E1143" s="4" t="s">
        <v>6</v>
      </c>
      <c r="F1143" s="4" t="s">
        <v>6</v>
      </c>
      <c r="G1143" s="4" t="s">
        <v>14</v>
      </c>
      <c r="H1143" s="4" t="s">
        <v>9</v>
      </c>
      <c r="I1143" s="4" t="s">
        <v>42</v>
      </c>
      <c r="J1143" s="4" t="s">
        <v>42</v>
      </c>
      <c r="K1143" s="4" t="s">
        <v>42</v>
      </c>
      <c r="L1143" s="4" t="s">
        <v>42</v>
      </c>
      <c r="M1143" s="4" t="s">
        <v>42</v>
      </c>
      <c r="N1143" s="4" t="s">
        <v>42</v>
      </c>
      <c r="O1143" s="4" t="s">
        <v>42</v>
      </c>
      <c r="P1143" s="4" t="s">
        <v>6</v>
      </c>
      <c r="Q1143" s="4" t="s">
        <v>6</v>
      </c>
      <c r="R1143" s="4" t="s">
        <v>9</v>
      </c>
      <c r="S1143" s="4" t="s">
        <v>14</v>
      </c>
      <c r="T1143" s="4" t="s">
        <v>9</v>
      </c>
      <c r="U1143" s="4" t="s">
        <v>9</v>
      </c>
      <c r="V1143" s="4" t="s">
        <v>10</v>
      </c>
    </row>
    <row r="1144" spans="1:6">
      <c r="A1144" t="n">
        <v>10459</v>
      </c>
      <c r="B1144" s="9" t="n">
        <v>19</v>
      </c>
      <c r="C1144" s="7" t="n">
        <v>12</v>
      </c>
      <c r="D1144" s="7" t="s">
        <v>91</v>
      </c>
      <c r="E1144" s="7" t="s">
        <v>92</v>
      </c>
      <c r="F1144" s="7" t="s">
        <v>25</v>
      </c>
      <c r="G1144" s="7" t="n">
        <v>0</v>
      </c>
      <c r="H1144" s="7" t="n">
        <v>1</v>
      </c>
      <c r="I1144" s="7" t="n">
        <v>0</v>
      </c>
      <c r="J1144" s="7" t="n">
        <v>0</v>
      </c>
      <c r="K1144" s="7" t="n">
        <v>0</v>
      </c>
      <c r="L1144" s="7" t="n">
        <v>0</v>
      </c>
      <c r="M1144" s="7" t="n">
        <v>1</v>
      </c>
      <c r="N1144" s="7" t="n">
        <v>1.60000002384186</v>
      </c>
      <c r="O1144" s="7" t="n">
        <v>0.0900000035762787</v>
      </c>
      <c r="P1144" s="7" t="s">
        <v>25</v>
      </c>
      <c r="Q1144" s="7" t="s">
        <v>25</v>
      </c>
      <c r="R1144" s="7" t="n">
        <v>-1</v>
      </c>
      <c r="S1144" s="7" t="n">
        <v>0</v>
      </c>
      <c r="T1144" s="7" t="n">
        <v>0</v>
      </c>
      <c r="U1144" s="7" t="n">
        <v>0</v>
      </c>
      <c r="V1144" s="7" t="n">
        <v>0</v>
      </c>
    </row>
    <row r="1145" spans="1:6">
      <c r="A1145" t="s">
        <v>4</v>
      </c>
      <c r="B1145" s="4" t="s">
        <v>5</v>
      </c>
      <c r="C1145" s="4" t="s">
        <v>10</v>
      </c>
      <c r="D1145" s="4" t="s">
        <v>6</v>
      </c>
      <c r="E1145" s="4" t="s">
        <v>6</v>
      </c>
      <c r="F1145" s="4" t="s">
        <v>6</v>
      </c>
      <c r="G1145" s="4" t="s">
        <v>14</v>
      </c>
      <c r="H1145" s="4" t="s">
        <v>9</v>
      </c>
      <c r="I1145" s="4" t="s">
        <v>42</v>
      </c>
      <c r="J1145" s="4" t="s">
        <v>42</v>
      </c>
      <c r="K1145" s="4" t="s">
        <v>42</v>
      </c>
      <c r="L1145" s="4" t="s">
        <v>42</v>
      </c>
      <c r="M1145" s="4" t="s">
        <v>42</v>
      </c>
      <c r="N1145" s="4" t="s">
        <v>42</v>
      </c>
      <c r="O1145" s="4" t="s">
        <v>42</v>
      </c>
      <c r="P1145" s="4" t="s">
        <v>6</v>
      </c>
      <c r="Q1145" s="4" t="s">
        <v>6</v>
      </c>
      <c r="R1145" s="4" t="s">
        <v>9</v>
      </c>
      <c r="S1145" s="4" t="s">
        <v>14</v>
      </c>
      <c r="T1145" s="4" t="s">
        <v>9</v>
      </c>
      <c r="U1145" s="4" t="s">
        <v>9</v>
      </c>
      <c r="V1145" s="4" t="s">
        <v>10</v>
      </c>
    </row>
    <row r="1146" spans="1:6">
      <c r="A1146" t="n">
        <v>10539</v>
      </c>
      <c r="B1146" s="9" t="n">
        <v>19</v>
      </c>
      <c r="C1146" s="7" t="n">
        <v>82</v>
      </c>
      <c r="D1146" s="7" t="s">
        <v>93</v>
      </c>
      <c r="E1146" s="7" t="s">
        <v>94</v>
      </c>
      <c r="F1146" s="7" t="s">
        <v>25</v>
      </c>
      <c r="G1146" s="7" t="n">
        <v>0</v>
      </c>
      <c r="H1146" s="7" t="n">
        <v>1</v>
      </c>
      <c r="I1146" s="7" t="n">
        <v>0</v>
      </c>
      <c r="J1146" s="7" t="n">
        <v>0</v>
      </c>
      <c r="K1146" s="7" t="n">
        <v>0</v>
      </c>
      <c r="L1146" s="7" t="n">
        <v>0</v>
      </c>
      <c r="M1146" s="7" t="n">
        <v>1</v>
      </c>
      <c r="N1146" s="7" t="n">
        <v>1.60000002384186</v>
      </c>
      <c r="O1146" s="7" t="n">
        <v>0.0900000035762787</v>
      </c>
      <c r="P1146" s="7" t="s">
        <v>25</v>
      </c>
      <c r="Q1146" s="7" t="s">
        <v>25</v>
      </c>
      <c r="R1146" s="7" t="n">
        <v>-1</v>
      </c>
      <c r="S1146" s="7" t="n">
        <v>0</v>
      </c>
      <c r="T1146" s="7" t="n">
        <v>0</v>
      </c>
      <c r="U1146" s="7" t="n">
        <v>0</v>
      </c>
      <c r="V1146" s="7" t="n">
        <v>0</v>
      </c>
    </row>
    <row r="1147" spans="1:6">
      <c r="A1147" t="s">
        <v>4</v>
      </c>
      <c r="B1147" s="4" t="s">
        <v>5</v>
      </c>
      <c r="C1147" s="4" t="s">
        <v>10</v>
      </c>
      <c r="D1147" s="4" t="s">
        <v>6</v>
      </c>
      <c r="E1147" s="4" t="s">
        <v>6</v>
      </c>
      <c r="F1147" s="4" t="s">
        <v>6</v>
      </c>
      <c r="G1147" s="4" t="s">
        <v>14</v>
      </c>
      <c r="H1147" s="4" t="s">
        <v>9</v>
      </c>
      <c r="I1147" s="4" t="s">
        <v>42</v>
      </c>
      <c r="J1147" s="4" t="s">
        <v>42</v>
      </c>
      <c r="K1147" s="4" t="s">
        <v>42</v>
      </c>
      <c r="L1147" s="4" t="s">
        <v>42</v>
      </c>
      <c r="M1147" s="4" t="s">
        <v>42</v>
      </c>
      <c r="N1147" s="4" t="s">
        <v>42</v>
      </c>
      <c r="O1147" s="4" t="s">
        <v>42</v>
      </c>
      <c r="P1147" s="4" t="s">
        <v>6</v>
      </c>
      <c r="Q1147" s="4" t="s">
        <v>6</v>
      </c>
      <c r="R1147" s="4" t="s">
        <v>9</v>
      </c>
      <c r="S1147" s="4" t="s">
        <v>14</v>
      </c>
      <c r="T1147" s="4" t="s">
        <v>9</v>
      </c>
      <c r="U1147" s="4" t="s">
        <v>9</v>
      </c>
      <c r="V1147" s="4" t="s">
        <v>10</v>
      </c>
    </row>
    <row r="1148" spans="1:6">
      <c r="A1148" t="n">
        <v>10630</v>
      </c>
      <c r="B1148" s="9" t="n">
        <v>19</v>
      </c>
      <c r="C1148" s="7" t="n">
        <v>15</v>
      </c>
      <c r="D1148" s="7" t="s">
        <v>95</v>
      </c>
      <c r="E1148" s="7" t="s">
        <v>96</v>
      </c>
      <c r="F1148" s="7" t="s">
        <v>25</v>
      </c>
      <c r="G1148" s="7" t="n">
        <v>0</v>
      </c>
      <c r="H1148" s="7" t="n">
        <v>1</v>
      </c>
      <c r="I1148" s="7" t="n">
        <v>0</v>
      </c>
      <c r="J1148" s="7" t="n">
        <v>0</v>
      </c>
      <c r="K1148" s="7" t="n">
        <v>0</v>
      </c>
      <c r="L1148" s="7" t="n">
        <v>0</v>
      </c>
      <c r="M1148" s="7" t="n">
        <v>1</v>
      </c>
      <c r="N1148" s="7" t="n">
        <v>1.60000002384186</v>
      </c>
      <c r="O1148" s="7" t="n">
        <v>0.0900000035762787</v>
      </c>
      <c r="P1148" s="7" t="s">
        <v>25</v>
      </c>
      <c r="Q1148" s="7" t="s">
        <v>25</v>
      </c>
      <c r="R1148" s="7" t="n">
        <v>-1</v>
      </c>
      <c r="S1148" s="7" t="n">
        <v>0</v>
      </c>
      <c r="T1148" s="7" t="n">
        <v>0</v>
      </c>
      <c r="U1148" s="7" t="n">
        <v>0</v>
      </c>
      <c r="V1148" s="7" t="n">
        <v>0</v>
      </c>
    </row>
    <row r="1149" spans="1:6">
      <c r="A1149" t="s">
        <v>4</v>
      </c>
      <c r="B1149" s="4" t="s">
        <v>5</v>
      </c>
      <c r="C1149" s="4" t="s">
        <v>10</v>
      </c>
      <c r="D1149" s="4" t="s">
        <v>6</v>
      </c>
      <c r="E1149" s="4" t="s">
        <v>6</v>
      </c>
      <c r="F1149" s="4" t="s">
        <v>6</v>
      </c>
      <c r="G1149" s="4" t="s">
        <v>14</v>
      </c>
      <c r="H1149" s="4" t="s">
        <v>9</v>
      </c>
      <c r="I1149" s="4" t="s">
        <v>42</v>
      </c>
      <c r="J1149" s="4" t="s">
        <v>42</v>
      </c>
      <c r="K1149" s="4" t="s">
        <v>42</v>
      </c>
      <c r="L1149" s="4" t="s">
        <v>42</v>
      </c>
      <c r="M1149" s="4" t="s">
        <v>42</v>
      </c>
      <c r="N1149" s="4" t="s">
        <v>42</v>
      </c>
      <c r="O1149" s="4" t="s">
        <v>42</v>
      </c>
      <c r="P1149" s="4" t="s">
        <v>6</v>
      </c>
      <c r="Q1149" s="4" t="s">
        <v>6</v>
      </c>
      <c r="R1149" s="4" t="s">
        <v>9</v>
      </c>
      <c r="S1149" s="4" t="s">
        <v>14</v>
      </c>
      <c r="T1149" s="4" t="s">
        <v>9</v>
      </c>
      <c r="U1149" s="4" t="s">
        <v>9</v>
      </c>
      <c r="V1149" s="4" t="s">
        <v>10</v>
      </c>
    </row>
    <row r="1150" spans="1:6">
      <c r="A1150" t="n">
        <v>10716</v>
      </c>
      <c r="B1150" s="9" t="n">
        <v>19</v>
      </c>
      <c r="C1150" s="7" t="n">
        <v>7008</v>
      </c>
      <c r="D1150" s="7" t="s">
        <v>97</v>
      </c>
      <c r="E1150" s="7" t="s">
        <v>98</v>
      </c>
      <c r="F1150" s="7" t="s">
        <v>25</v>
      </c>
      <c r="G1150" s="7" t="n">
        <v>0</v>
      </c>
      <c r="H1150" s="7" t="n">
        <v>1</v>
      </c>
      <c r="I1150" s="7" t="n">
        <v>0</v>
      </c>
      <c r="J1150" s="7" t="n">
        <v>0</v>
      </c>
      <c r="K1150" s="7" t="n">
        <v>0</v>
      </c>
      <c r="L1150" s="7" t="n">
        <v>0</v>
      </c>
      <c r="M1150" s="7" t="n">
        <v>1</v>
      </c>
      <c r="N1150" s="7" t="n">
        <v>1.60000002384186</v>
      </c>
      <c r="O1150" s="7" t="n">
        <v>0.0900000035762787</v>
      </c>
      <c r="P1150" s="7" t="s">
        <v>25</v>
      </c>
      <c r="Q1150" s="7" t="s">
        <v>25</v>
      </c>
      <c r="R1150" s="7" t="n">
        <v>-1</v>
      </c>
      <c r="S1150" s="7" t="n">
        <v>0</v>
      </c>
      <c r="T1150" s="7" t="n">
        <v>0</v>
      </c>
      <c r="U1150" s="7" t="n">
        <v>0</v>
      </c>
      <c r="V1150" s="7" t="n">
        <v>0</v>
      </c>
    </row>
    <row r="1151" spans="1:6">
      <c r="A1151" t="s">
        <v>4</v>
      </c>
      <c r="B1151" s="4" t="s">
        <v>5</v>
      </c>
      <c r="C1151" s="4" t="s">
        <v>10</v>
      </c>
      <c r="D1151" s="4" t="s">
        <v>6</v>
      </c>
      <c r="E1151" s="4" t="s">
        <v>6</v>
      </c>
      <c r="F1151" s="4" t="s">
        <v>6</v>
      </c>
      <c r="G1151" s="4" t="s">
        <v>14</v>
      </c>
      <c r="H1151" s="4" t="s">
        <v>9</v>
      </c>
      <c r="I1151" s="4" t="s">
        <v>42</v>
      </c>
      <c r="J1151" s="4" t="s">
        <v>42</v>
      </c>
      <c r="K1151" s="4" t="s">
        <v>42</v>
      </c>
      <c r="L1151" s="4" t="s">
        <v>42</v>
      </c>
      <c r="M1151" s="4" t="s">
        <v>42</v>
      </c>
      <c r="N1151" s="4" t="s">
        <v>42</v>
      </c>
      <c r="O1151" s="4" t="s">
        <v>42</v>
      </c>
      <c r="P1151" s="4" t="s">
        <v>6</v>
      </c>
      <c r="Q1151" s="4" t="s">
        <v>6</v>
      </c>
      <c r="R1151" s="4" t="s">
        <v>9</v>
      </c>
      <c r="S1151" s="4" t="s">
        <v>14</v>
      </c>
      <c r="T1151" s="4" t="s">
        <v>9</v>
      </c>
      <c r="U1151" s="4" t="s">
        <v>9</v>
      </c>
      <c r="V1151" s="4" t="s">
        <v>10</v>
      </c>
    </row>
    <row r="1152" spans="1:6">
      <c r="A1152" t="n">
        <v>10812</v>
      </c>
      <c r="B1152" s="9" t="n">
        <v>19</v>
      </c>
      <c r="C1152" s="7" t="n">
        <v>7007</v>
      </c>
      <c r="D1152" s="7" t="s">
        <v>99</v>
      </c>
      <c r="E1152" s="7" t="s">
        <v>100</v>
      </c>
      <c r="F1152" s="7" t="s">
        <v>25</v>
      </c>
      <c r="G1152" s="7" t="n">
        <v>0</v>
      </c>
      <c r="H1152" s="7" t="n">
        <v>1</v>
      </c>
      <c r="I1152" s="7" t="n">
        <v>0</v>
      </c>
      <c r="J1152" s="7" t="n">
        <v>0</v>
      </c>
      <c r="K1152" s="7" t="n">
        <v>0</v>
      </c>
      <c r="L1152" s="7" t="n">
        <v>0</v>
      </c>
      <c r="M1152" s="7" t="n">
        <v>1</v>
      </c>
      <c r="N1152" s="7" t="n">
        <v>1.60000002384186</v>
      </c>
      <c r="O1152" s="7" t="n">
        <v>0.0900000035762787</v>
      </c>
      <c r="P1152" s="7" t="s">
        <v>25</v>
      </c>
      <c r="Q1152" s="7" t="s">
        <v>25</v>
      </c>
      <c r="R1152" s="7" t="n">
        <v>-1</v>
      </c>
      <c r="S1152" s="7" t="n">
        <v>0</v>
      </c>
      <c r="T1152" s="7" t="n">
        <v>0</v>
      </c>
      <c r="U1152" s="7" t="n">
        <v>0</v>
      </c>
      <c r="V1152" s="7" t="n">
        <v>0</v>
      </c>
    </row>
    <row r="1153" spans="1:22">
      <c r="A1153" t="s">
        <v>4</v>
      </c>
      <c r="B1153" s="4" t="s">
        <v>5</v>
      </c>
      <c r="C1153" s="4" t="s">
        <v>10</v>
      </c>
      <c r="D1153" s="4" t="s">
        <v>6</v>
      </c>
      <c r="E1153" s="4" t="s">
        <v>6</v>
      </c>
      <c r="F1153" s="4" t="s">
        <v>6</v>
      </c>
      <c r="G1153" s="4" t="s">
        <v>14</v>
      </c>
      <c r="H1153" s="4" t="s">
        <v>9</v>
      </c>
      <c r="I1153" s="4" t="s">
        <v>42</v>
      </c>
      <c r="J1153" s="4" t="s">
        <v>42</v>
      </c>
      <c r="K1153" s="4" t="s">
        <v>42</v>
      </c>
      <c r="L1153" s="4" t="s">
        <v>42</v>
      </c>
      <c r="M1153" s="4" t="s">
        <v>42</v>
      </c>
      <c r="N1153" s="4" t="s">
        <v>42</v>
      </c>
      <c r="O1153" s="4" t="s">
        <v>42</v>
      </c>
      <c r="P1153" s="4" t="s">
        <v>6</v>
      </c>
      <c r="Q1153" s="4" t="s">
        <v>6</v>
      </c>
      <c r="R1153" s="4" t="s">
        <v>9</v>
      </c>
      <c r="S1153" s="4" t="s">
        <v>14</v>
      </c>
      <c r="T1153" s="4" t="s">
        <v>9</v>
      </c>
      <c r="U1153" s="4" t="s">
        <v>9</v>
      </c>
      <c r="V1153" s="4" t="s">
        <v>10</v>
      </c>
    </row>
    <row r="1154" spans="1:22">
      <c r="A1154" t="n">
        <v>10909</v>
      </c>
      <c r="B1154" s="9" t="n">
        <v>19</v>
      </c>
      <c r="C1154" s="7" t="n">
        <v>7021</v>
      </c>
      <c r="D1154" s="7" t="s">
        <v>101</v>
      </c>
      <c r="E1154" s="7" t="s">
        <v>102</v>
      </c>
      <c r="F1154" s="7" t="s">
        <v>25</v>
      </c>
      <c r="G1154" s="7" t="n">
        <v>0</v>
      </c>
      <c r="H1154" s="7" t="n">
        <v>1</v>
      </c>
      <c r="I1154" s="7" t="n">
        <v>0</v>
      </c>
      <c r="J1154" s="7" t="n">
        <v>0</v>
      </c>
      <c r="K1154" s="7" t="n">
        <v>0</v>
      </c>
      <c r="L1154" s="7" t="n">
        <v>0</v>
      </c>
      <c r="M1154" s="7" t="n">
        <v>1</v>
      </c>
      <c r="N1154" s="7" t="n">
        <v>1.60000002384186</v>
      </c>
      <c r="O1154" s="7" t="n">
        <v>0.0900000035762787</v>
      </c>
      <c r="P1154" s="7" t="s">
        <v>25</v>
      </c>
      <c r="Q1154" s="7" t="s">
        <v>25</v>
      </c>
      <c r="R1154" s="7" t="n">
        <v>-1</v>
      </c>
      <c r="S1154" s="7" t="n">
        <v>0</v>
      </c>
      <c r="T1154" s="7" t="n">
        <v>0</v>
      </c>
      <c r="U1154" s="7" t="n">
        <v>0</v>
      </c>
      <c r="V1154" s="7" t="n">
        <v>0</v>
      </c>
    </row>
    <row r="1155" spans="1:22">
      <c r="A1155" t="s">
        <v>4</v>
      </c>
      <c r="B1155" s="4" t="s">
        <v>5</v>
      </c>
      <c r="C1155" s="4" t="s">
        <v>10</v>
      </c>
      <c r="D1155" s="4" t="s">
        <v>6</v>
      </c>
      <c r="E1155" s="4" t="s">
        <v>6</v>
      </c>
      <c r="F1155" s="4" t="s">
        <v>6</v>
      </c>
      <c r="G1155" s="4" t="s">
        <v>14</v>
      </c>
      <c r="H1155" s="4" t="s">
        <v>9</v>
      </c>
      <c r="I1155" s="4" t="s">
        <v>42</v>
      </c>
      <c r="J1155" s="4" t="s">
        <v>42</v>
      </c>
      <c r="K1155" s="4" t="s">
        <v>42</v>
      </c>
      <c r="L1155" s="4" t="s">
        <v>42</v>
      </c>
      <c r="M1155" s="4" t="s">
        <v>42</v>
      </c>
      <c r="N1155" s="4" t="s">
        <v>42</v>
      </c>
      <c r="O1155" s="4" t="s">
        <v>42</v>
      </c>
      <c r="P1155" s="4" t="s">
        <v>6</v>
      </c>
      <c r="Q1155" s="4" t="s">
        <v>6</v>
      </c>
      <c r="R1155" s="4" t="s">
        <v>9</v>
      </c>
      <c r="S1155" s="4" t="s">
        <v>14</v>
      </c>
      <c r="T1155" s="4" t="s">
        <v>9</v>
      </c>
      <c r="U1155" s="4" t="s">
        <v>9</v>
      </c>
      <c r="V1155" s="4" t="s">
        <v>10</v>
      </c>
    </row>
    <row r="1156" spans="1:22">
      <c r="A1156" t="n">
        <v>10996</v>
      </c>
      <c r="B1156" s="9" t="n">
        <v>19</v>
      </c>
      <c r="C1156" s="7" t="n">
        <v>4</v>
      </c>
      <c r="D1156" s="7" t="s">
        <v>103</v>
      </c>
      <c r="E1156" s="7" t="s">
        <v>104</v>
      </c>
      <c r="F1156" s="7" t="s">
        <v>25</v>
      </c>
      <c r="G1156" s="7" t="n">
        <v>0</v>
      </c>
      <c r="H1156" s="7" t="n">
        <v>1</v>
      </c>
      <c r="I1156" s="7" t="n">
        <v>0</v>
      </c>
      <c r="J1156" s="7" t="n">
        <v>0</v>
      </c>
      <c r="K1156" s="7" t="n">
        <v>0</v>
      </c>
      <c r="L1156" s="7" t="n">
        <v>0</v>
      </c>
      <c r="M1156" s="7" t="n">
        <v>1</v>
      </c>
      <c r="N1156" s="7" t="n">
        <v>1.60000002384186</v>
      </c>
      <c r="O1156" s="7" t="n">
        <v>0.0900000035762787</v>
      </c>
      <c r="P1156" s="7" t="s">
        <v>25</v>
      </c>
      <c r="Q1156" s="7" t="s">
        <v>25</v>
      </c>
      <c r="R1156" s="7" t="n">
        <v>-1</v>
      </c>
      <c r="S1156" s="7" t="n">
        <v>0</v>
      </c>
      <c r="T1156" s="7" t="n">
        <v>0</v>
      </c>
      <c r="U1156" s="7" t="n">
        <v>0</v>
      </c>
      <c r="V1156" s="7" t="n">
        <v>0</v>
      </c>
    </row>
    <row r="1157" spans="1:22">
      <c r="A1157" t="s">
        <v>4</v>
      </c>
      <c r="B1157" s="4" t="s">
        <v>5</v>
      </c>
      <c r="C1157" s="4" t="s">
        <v>10</v>
      </c>
      <c r="D1157" s="4" t="s">
        <v>6</v>
      </c>
      <c r="E1157" s="4" t="s">
        <v>6</v>
      </c>
      <c r="F1157" s="4" t="s">
        <v>6</v>
      </c>
      <c r="G1157" s="4" t="s">
        <v>14</v>
      </c>
      <c r="H1157" s="4" t="s">
        <v>9</v>
      </c>
      <c r="I1157" s="4" t="s">
        <v>42</v>
      </c>
      <c r="J1157" s="4" t="s">
        <v>42</v>
      </c>
      <c r="K1157" s="4" t="s">
        <v>42</v>
      </c>
      <c r="L1157" s="4" t="s">
        <v>42</v>
      </c>
      <c r="M1157" s="4" t="s">
        <v>42</v>
      </c>
      <c r="N1157" s="4" t="s">
        <v>42</v>
      </c>
      <c r="O1157" s="4" t="s">
        <v>42</v>
      </c>
      <c r="P1157" s="4" t="s">
        <v>6</v>
      </c>
      <c r="Q1157" s="4" t="s">
        <v>6</v>
      </c>
      <c r="R1157" s="4" t="s">
        <v>9</v>
      </c>
      <c r="S1157" s="4" t="s">
        <v>14</v>
      </c>
      <c r="T1157" s="4" t="s">
        <v>9</v>
      </c>
      <c r="U1157" s="4" t="s">
        <v>9</v>
      </c>
      <c r="V1157" s="4" t="s">
        <v>10</v>
      </c>
    </row>
    <row r="1158" spans="1:22">
      <c r="A1158" t="n">
        <v>11071</v>
      </c>
      <c r="B1158" s="9" t="n">
        <v>19</v>
      </c>
      <c r="C1158" s="7" t="n">
        <v>5</v>
      </c>
      <c r="D1158" s="7" t="s">
        <v>105</v>
      </c>
      <c r="E1158" s="7" t="s">
        <v>106</v>
      </c>
      <c r="F1158" s="7" t="s">
        <v>25</v>
      </c>
      <c r="G1158" s="7" t="n">
        <v>0</v>
      </c>
      <c r="H1158" s="7" t="n">
        <v>1</v>
      </c>
      <c r="I1158" s="7" t="n">
        <v>0</v>
      </c>
      <c r="J1158" s="7" t="n">
        <v>0</v>
      </c>
      <c r="K1158" s="7" t="n">
        <v>0</v>
      </c>
      <c r="L1158" s="7" t="n">
        <v>0</v>
      </c>
      <c r="M1158" s="7" t="n">
        <v>1</v>
      </c>
      <c r="N1158" s="7" t="n">
        <v>1.60000002384186</v>
      </c>
      <c r="O1158" s="7" t="n">
        <v>0.0900000035762787</v>
      </c>
      <c r="P1158" s="7" t="s">
        <v>25</v>
      </c>
      <c r="Q1158" s="7" t="s">
        <v>25</v>
      </c>
      <c r="R1158" s="7" t="n">
        <v>-1</v>
      </c>
      <c r="S1158" s="7" t="n">
        <v>0</v>
      </c>
      <c r="T1158" s="7" t="n">
        <v>0</v>
      </c>
      <c r="U1158" s="7" t="n">
        <v>0</v>
      </c>
      <c r="V1158" s="7" t="n">
        <v>0</v>
      </c>
    </row>
    <row r="1159" spans="1:22">
      <c r="A1159" t="s">
        <v>4</v>
      </c>
      <c r="B1159" s="4" t="s">
        <v>5</v>
      </c>
      <c r="C1159" s="4" t="s">
        <v>10</v>
      </c>
      <c r="D1159" s="4" t="s">
        <v>9</v>
      </c>
    </row>
    <row r="1160" spans="1:22">
      <c r="A1160" t="n">
        <v>11143</v>
      </c>
      <c r="B1160" s="45" t="n">
        <v>43</v>
      </c>
      <c r="C1160" s="7" t="n">
        <v>12</v>
      </c>
      <c r="D1160" s="7" t="n">
        <v>256</v>
      </c>
    </row>
    <row r="1161" spans="1:22">
      <c r="A1161" t="s">
        <v>4</v>
      </c>
      <c r="B1161" s="4" t="s">
        <v>5</v>
      </c>
      <c r="C1161" s="4" t="s">
        <v>10</v>
      </c>
      <c r="D1161" s="4" t="s">
        <v>9</v>
      </c>
    </row>
    <row r="1162" spans="1:22">
      <c r="A1162" t="n">
        <v>11150</v>
      </c>
      <c r="B1162" s="45" t="n">
        <v>43</v>
      </c>
      <c r="C1162" s="7" t="n">
        <v>82</v>
      </c>
      <c r="D1162" s="7" t="n">
        <v>256</v>
      </c>
    </row>
    <row r="1163" spans="1:22">
      <c r="A1163" t="s">
        <v>4</v>
      </c>
      <c r="B1163" s="4" t="s">
        <v>5</v>
      </c>
      <c r="C1163" s="4" t="s">
        <v>10</v>
      </c>
      <c r="D1163" s="4" t="s">
        <v>9</v>
      </c>
    </row>
    <row r="1164" spans="1:22">
      <c r="A1164" t="n">
        <v>11157</v>
      </c>
      <c r="B1164" s="45" t="n">
        <v>43</v>
      </c>
      <c r="C1164" s="7" t="n">
        <v>15</v>
      </c>
      <c r="D1164" s="7" t="n">
        <v>256</v>
      </c>
    </row>
    <row r="1165" spans="1:22">
      <c r="A1165" t="s">
        <v>4</v>
      </c>
      <c r="B1165" s="4" t="s">
        <v>5</v>
      </c>
      <c r="C1165" s="4" t="s">
        <v>10</v>
      </c>
      <c r="D1165" s="4" t="s">
        <v>9</v>
      </c>
    </row>
    <row r="1166" spans="1:22">
      <c r="A1166" t="n">
        <v>11164</v>
      </c>
      <c r="B1166" s="45" t="n">
        <v>43</v>
      </c>
      <c r="C1166" s="7" t="n">
        <v>7008</v>
      </c>
      <c r="D1166" s="7" t="n">
        <v>256</v>
      </c>
    </row>
    <row r="1167" spans="1:22">
      <c r="A1167" t="s">
        <v>4</v>
      </c>
      <c r="B1167" s="4" t="s">
        <v>5</v>
      </c>
      <c r="C1167" s="4" t="s">
        <v>10</v>
      </c>
      <c r="D1167" s="4" t="s">
        <v>9</v>
      </c>
    </row>
    <row r="1168" spans="1:22">
      <c r="A1168" t="n">
        <v>11171</v>
      </c>
      <c r="B1168" s="45" t="n">
        <v>43</v>
      </c>
      <c r="C1168" s="7" t="n">
        <v>7007</v>
      </c>
      <c r="D1168" s="7" t="n">
        <v>256</v>
      </c>
    </row>
    <row r="1169" spans="1:22">
      <c r="A1169" t="s">
        <v>4</v>
      </c>
      <c r="B1169" s="4" t="s">
        <v>5</v>
      </c>
      <c r="C1169" s="4" t="s">
        <v>10</v>
      </c>
      <c r="D1169" s="4" t="s">
        <v>9</v>
      </c>
    </row>
    <row r="1170" spans="1:22">
      <c r="A1170" t="n">
        <v>11178</v>
      </c>
      <c r="B1170" s="45" t="n">
        <v>43</v>
      </c>
      <c r="C1170" s="7" t="n">
        <v>7021</v>
      </c>
      <c r="D1170" s="7" t="n">
        <v>256</v>
      </c>
    </row>
    <row r="1171" spans="1:22">
      <c r="A1171" t="s">
        <v>4</v>
      </c>
      <c r="B1171" s="4" t="s">
        <v>5</v>
      </c>
      <c r="C1171" s="4" t="s">
        <v>10</v>
      </c>
      <c r="D1171" s="4" t="s">
        <v>9</v>
      </c>
    </row>
    <row r="1172" spans="1:22">
      <c r="A1172" t="n">
        <v>11185</v>
      </c>
      <c r="B1172" s="45" t="n">
        <v>43</v>
      </c>
      <c r="C1172" s="7" t="n">
        <v>4</v>
      </c>
      <c r="D1172" s="7" t="n">
        <v>256</v>
      </c>
    </row>
    <row r="1173" spans="1:22">
      <c r="A1173" t="s">
        <v>4</v>
      </c>
      <c r="B1173" s="4" t="s">
        <v>5</v>
      </c>
      <c r="C1173" s="4" t="s">
        <v>10</v>
      </c>
      <c r="D1173" s="4" t="s">
        <v>9</v>
      </c>
    </row>
    <row r="1174" spans="1:22">
      <c r="A1174" t="n">
        <v>11192</v>
      </c>
      <c r="B1174" s="45" t="n">
        <v>43</v>
      </c>
      <c r="C1174" s="7" t="n">
        <v>5</v>
      </c>
      <c r="D1174" s="7" t="n">
        <v>256</v>
      </c>
    </row>
    <row r="1175" spans="1:22">
      <c r="A1175" t="s">
        <v>4</v>
      </c>
      <c r="B1175" s="4" t="s">
        <v>5</v>
      </c>
      <c r="C1175" s="4" t="s">
        <v>10</v>
      </c>
      <c r="D1175" s="4" t="s">
        <v>14</v>
      </c>
      <c r="E1175" s="4" t="s">
        <v>14</v>
      </c>
      <c r="F1175" s="4" t="s">
        <v>6</v>
      </c>
    </row>
    <row r="1176" spans="1:22">
      <c r="A1176" t="n">
        <v>11199</v>
      </c>
      <c r="B1176" s="46" t="n">
        <v>20</v>
      </c>
      <c r="C1176" s="7" t="n">
        <v>0</v>
      </c>
      <c r="D1176" s="7" t="n">
        <v>3</v>
      </c>
      <c r="E1176" s="7" t="n">
        <v>10</v>
      </c>
      <c r="F1176" s="7" t="s">
        <v>107</v>
      </c>
    </row>
    <row r="1177" spans="1:22">
      <c r="A1177" t="s">
        <v>4</v>
      </c>
      <c r="B1177" s="4" t="s">
        <v>5</v>
      </c>
      <c r="C1177" s="4" t="s">
        <v>10</v>
      </c>
    </row>
    <row r="1178" spans="1:22">
      <c r="A1178" t="n">
        <v>11217</v>
      </c>
      <c r="B1178" s="36" t="n">
        <v>16</v>
      </c>
      <c r="C1178" s="7" t="n">
        <v>0</v>
      </c>
    </row>
    <row r="1179" spans="1:22">
      <c r="A1179" t="s">
        <v>4</v>
      </c>
      <c r="B1179" s="4" t="s">
        <v>5</v>
      </c>
      <c r="C1179" s="4" t="s">
        <v>10</v>
      </c>
      <c r="D1179" s="4" t="s">
        <v>14</v>
      </c>
      <c r="E1179" s="4" t="s">
        <v>14</v>
      </c>
      <c r="F1179" s="4" t="s">
        <v>6</v>
      </c>
    </row>
    <row r="1180" spans="1:22">
      <c r="A1180" t="n">
        <v>11220</v>
      </c>
      <c r="B1180" s="46" t="n">
        <v>20</v>
      </c>
      <c r="C1180" s="7" t="n">
        <v>12</v>
      </c>
      <c r="D1180" s="7" t="n">
        <v>3</v>
      </c>
      <c r="E1180" s="7" t="n">
        <v>10</v>
      </c>
      <c r="F1180" s="7" t="s">
        <v>107</v>
      </c>
    </row>
    <row r="1181" spans="1:22">
      <c r="A1181" t="s">
        <v>4</v>
      </c>
      <c r="B1181" s="4" t="s">
        <v>5</v>
      </c>
      <c r="C1181" s="4" t="s">
        <v>10</v>
      </c>
    </row>
    <row r="1182" spans="1:22">
      <c r="A1182" t="n">
        <v>11238</v>
      </c>
      <c r="B1182" s="36" t="n">
        <v>16</v>
      </c>
      <c r="C1182" s="7" t="n">
        <v>0</v>
      </c>
    </row>
    <row r="1183" spans="1:22">
      <c r="A1183" t="s">
        <v>4</v>
      </c>
      <c r="B1183" s="4" t="s">
        <v>5</v>
      </c>
      <c r="C1183" s="4" t="s">
        <v>10</v>
      </c>
      <c r="D1183" s="4" t="s">
        <v>14</v>
      </c>
      <c r="E1183" s="4" t="s">
        <v>14</v>
      </c>
      <c r="F1183" s="4" t="s">
        <v>6</v>
      </c>
    </row>
    <row r="1184" spans="1:22">
      <c r="A1184" t="n">
        <v>11241</v>
      </c>
      <c r="B1184" s="46" t="n">
        <v>20</v>
      </c>
      <c r="C1184" s="7" t="n">
        <v>82</v>
      </c>
      <c r="D1184" s="7" t="n">
        <v>3</v>
      </c>
      <c r="E1184" s="7" t="n">
        <v>10</v>
      </c>
      <c r="F1184" s="7" t="s">
        <v>107</v>
      </c>
    </row>
    <row r="1185" spans="1:6">
      <c r="A1185" t="s">
        <v>4</v>
      </c>
      <c r="B1185" s="4" t="s">
        <v>5</v>
      </c>
      <c r="C1185" s="4" t="s">
        <v>10</v>
      </c>
    </row>
    <row r="1186" spans="1:6">
      <c r="A1186" t="n">
        <v>11259</v>
      </c>
      <c r="B1186" s="36" t="n">
        <v>16</v>
      </c>
      <c r="C1186" s="7" t="n">
        <v>0</v>
      </c>
    </row>
    <row r="1187" spans="1:6">
      <c r="A1187" t="s">
        <v>4</v>
      </c>
      <c r="B1187" s="4" t="s">
        <v>5</v>
      </c>
      <c r="C1187" s="4" t="s">
        <v>10</v>
      </c>
      <c r="D1187" s="4" t="s">
        <v>14</v>
      </c>
      <c r="E1187" s="4" t="s">
        <v>14</v>
      </c>
      <c r="F1187" s="4" t="s">
        <v>6</v>
      </c>
    </row>
    <row r="1188" spans="1:6">
      <c r="A1188" t="n">
        <v>11262</v>
      </c>
      <c r="B1188" s="46" t="n">
        <v>20</v>
      </c>
      <c r="C1188" s="7" t="n">
        <v>15</v>
      </c>
      <c r="D1188" s="7" t="n">
        <v>3</v>
      </c>
      <c r="E1188" s="7" t="n">
        <v>10</v>
      </c>
      <c r="F1188" s="7" t="s">
        <v>107</v>
      </c>
    </row>
    <row r="1189" spans="1:6">
      <c r="A1189" t="s">
        <v>4</v>
      </c>
      <c r="B1189" s="4" t="s">
        <v>5</v>
      </c>
      <c r="C1189" s="4" t="s">
        <v>10</v>
      </c>
    </row>
    <row r="1190" spans="1:6">
      <c r="A1190" t="n">
        <v>11280</v>
      </c>
      <c r="B1190" s="36" t="n">
        <v>16</v>
      </c>
      <c r="C1190" s="7" t="n">
        <v>0</v>
      </c>
    </row>
    <row r="1191" spans="1:6">
      <c r="A1191" t="s">
        <v>4</v>
      </c>
      <c r="B1191" s="4" t="s">
        <v>5</v>
      </c>
      <c r="C1191" s="4" t="s">
        <v>10</v>
      </c>
      <c r="D1191" s="4" t="s">
        <v>14</v>
      </c>
      <c r="E1191" s="4" t="s">
        <v>14</v>
      </c>
      <c r="F1191" s="4" t="s">
        <v>6</v>
      </c>
    </row>
    <row r="1192" spans="1:6">
      <c r="A1192" t="n">
        <v>11283</v>
      </c>
      <c r="B1192" s="46" t="n">
        <v>20</v>
      </c>
      <c r="C1192" s="7" t="n">
        <v>7008</v>
      </c>
      <c r="D1192" s="7" t="n">
        <v>3</v>
      </c>
      <c r="E1192" s="7" t="n">
        <v>10</v>
      </c>
      <c r="F1192" s="7" t="s">
        <v>107</v>
      </c>
    </row>
    <row r="1193" spans="1:6">
      <c r="A1193" t="s">
        <v>4</v>
      </c>
      <c r="B1193" s="4" t="s">
        <v>5</v>
      </c>
      <c r="C1193" s="4" t="s">
        <v>10</v>
      </c>
    </row>
    <row r="1194" spans="1:6">
      <c r="A1194" t="n">
        <v>11301</v>
      </c>
      <c r="B1194" s="36" t="n">
        <v>16</v>
      </c>
      <c r="C1194" s="7" t="n">
        <v>0</v>
      </c>
    </row>
    <row r="1195" spans="1:6">
      <c r="A1195" t="s">
        <v>4</v>
      </c>
      <c r="B1195" s="4" t="s">
        <v>5</v>
      </c>
      <c r="C1195" s="4" t="s">
        <v>10</v>
      </c>
      <c r="D1195" s="4" t="s">
        <v>14</v>
      </c>
      <c r="E1195" s="4" t="s">
        <v>14</v>
      </c>
      <c r="F1195" s="4" t="s">
        <v>6</v>
      </c>
    </row>
    <row r="1196" spans="1:6">
      <c r="A1196" t="n">
        <v>11304</v>
      </c>
      <c r="B1196" s="46" t="n">
        <v>20</v>
      </c>
      <c r="C1196" s="7" t="n">
        <v>7007</v>
      </c>
      <c r="D1196" s="7" t="n">
        <v>3</v>
      </c>
      <c r="E1196" s="7" t="n">
        <v>10</v>
      </c>
      <c r="F1196" s="7" t="s">
        <v>107</v>
      </c>
    </row>
    <row r="1197" spans="1:6">
      <c r="A1197" t="s">
        <v>4</v>
      </c>
      <c r="B1197" s="4" t="s">
        <v>5</v>
      </c>
      <c r="C1197" s="4" t="s">
        <v>10</v>
      </c>
    </row>
    <row r="1198" spans="1:6">
      <c r="A1198" t="n">
        <v>11322</v>
      </c>
      <c r="B1198" s="36" t="n">
        <v>16</v>
      </c>
      <c r="C1198" s="7" t="n">
        <v>0</v>
      </c>
    </row>
    <row r="1199" spans="1:6">
      <c r="A1199" t="s">
        <v>4</v>
      </c>
      <c r="B1199" s="4" t="s">
        <v>5</v>
      </c>
      <c r="C1199" s="4" t="s">
        <v>10</v>
      </c>
      <c r="D1199" s="4" t="s">
        <v>14</v>
      </c>
      <c r="E1199" s="4" t="s">
        <v>14</v>
      </c>
      <c r="F1199" s="4" t="s">
        <v>6</v>
      </c>
    </row>
    <row r="1200" spans="1:6">
      <c r="A1200" t="n">
        <v>11325</v>
      </c>
      <c r="B1200" s="46" t="n">
        <v>20</v>
      </c>
      <c r="C1200" s="7" t="n">
        <v>7021</v>
      </c>
      <c r="D1200" s="7" t="n">
        <v>3</v>
      </c>
      <c r="E1200" s="7" t="n">
        <v>10</v>
      </c>
      <c r="F1200" s="7" t="s">
        <v>107</v>
      </c>
    </row>
    <row r="1201" spans="1:6">
      <c r="A1201" t="s">
        <v>4</v>
      </c>
      <c r="B1201" s="4" t="s">
        <v>5</v>
      </c>
      <c r="C1201" s="4" t="s">
        <v>10</v>
      </c>
    </row>
    <row r="1202" spans="1:6">
      <c r="A1202" t="n">
        <v>11343</v>
      </c>
      <c r="B1202" s="36" t="n">
        <v>16</v>
      </c>
      <c r="C1202" s="7" t="n">
        <v>0</v>
      </c>
    </row>
    <row r="1203" spans="1:6">
      <c r="A1203" t="s">
        <v>4</v>
      </c>
      <c r="B1203" s="4" t="s">
        <v>5</v>
      </c>
      <c r="C1203" s="4" t="s">
        <v>10</v>
      </c>
      <c r="D1203" s="4" t="s">
        <v>14</v>
      </c>
      <c r="E1203" s="4" t="s">
        <v>14</v>
      </c>
      <c r="F1203" s="4" t="s">
        <v>6</v>
      </c>
    </row>
    <row r="1204" spans="1:6">
      <c r="A1204" t="n">
        <v>11346</v>
      </c>
      <c r="B1204" s="46" t="n">
        <v>20</v>
      </c>
      <c r="C1204" s="7" t="n">
        <v>4</v>
      </c>
      <c r="D1204" s="7" t="n">
        <v>3</v>
      </c>
      <c r="E1204" s="7" t="n">
        <v>10</v>
      </c>
      <c r="F1204" s="7" t="s">
        <v>107</v>
      </c>
    </row>
    <row r="1205" spans="1:6">
      <c r="A1205" t="s">
        <v>4</v>
      </c>
      <c r="B1205" s="4" t="s">
        <v>5</v>
      </c>
      <c r="C1205" s="4" t="s">
        <v>10</v>
      </c>
    </row>
    <row r="1206" spans="1:6">
      <c r="A1206" t="n">
        <v>11364</v>
      </c>
      <c r="B1206" s="36" t="n">
        <v>16</v>
      </c>
      <c r="C1206" s="7" t="n">
        <v>0</v>
      </c>
    </row>
    <row r="1207" spans="1:6">
      <c r="A1207" t="s">
        <v>4</v>
      </c>
      <c r="B1207" s="4" t="s">
        <v>5</v>
      </c>
      <c r="C1207" s="4" t="s">
        <v>10</v>
      </c>
      <c r="D1207" s="4" t="s">
        <v>14</v>
      </c>
      <c r="E1207" s="4" t="s">
        <v>14</v>
      </c>
      <c r="F1207" s="4" t="s">
        <v>6</v>
      </c>
    </row>
    <row r="1208" spans="1:6">
      <c r="A1208" t="n">
        <v>11367</v>
      </c>
      <c r="B1208" s="46" t="n">
        <v>20</v>
      </c>
      <c r="C1208" s="7" t="n">
        <v>5</v>
      </c>
      <c r="D1208" s="7" t="n">
        <v>3</v>
      </c>
      <c r="E1208" s="7" t="n">
        <v>10</v>
      </c>
      <c r="F1208" s="7" t="s">
        <v>107</v>
      </c>
    </row>
    <row r="1209" spans="1:6">
      <c r="A1209" t="s">
        <v>4</v>
      </c>
      <c r="B1209" s="4" t="s">
        <v>5</v>
      </c>
      <c r="C1209" s="4" t="s">
        <v>10</v>
      </c>
    </row>
    <row r="1210" spans="1:6">
      <c r="A1210" t="n">
        <v>11385</v>
      </c>
      <c r="B1210" s="36" t="n">
        <v>16</v>
      </c>
      <c r="C1210" s="7" t="n">
        <v>0</v>
      </c>
    </row>
    <row r="1211" spans="1:6">
      <c r="A1211" t="s">
        <v>4</v>
      </c>
      <c r="B1211" s="4" t="s">
        <v>5</v>
      </c>
      <c r="C1211" s="4" t="s">
        <v>10</v>
      </c>
      <c r="D1211" s="4" t="s">
        <v>42</v>
      </c>
      <c r="E1211" s="4" t="s">
        <v>42</v>
      </c>
      <c r="F1211" s="4" t="s">
        <v>42</v>
      </c>
      <c r="G1211" s="4" t="s">
        <v>42</v>
      </c>
    </row>
    <row r="1212" spans="1:6">
      <c r="A1212" t="n">
        <v>11388</v>
      </c>
      <c r="B1212" s="47" t="n">
        <v>46</v>
      </c>
      <c r="C1212" s="7" t="n">
        <v>0</v>
      </c>
      <c r="D1212" s="7" t="n">
        <v>77.4000015258789</v>
      </c>
      <c r="E1212" s="7" t="n">
        <v>-2</v>
      </c>
      <c r="F1212" s="7" t="n">
        <v>58.0499992370605</v>
      </c>
      <c r="G1212" s="7" t="n">
        <v>315</v>
      </c>
    </row>
    <row r="1213" spans="1:6">
      <c r="A1213" t="s">
        <v>4</v>
      </c>
      <c r="B1213" s="4" t="s">
        <v>5</v>
      </c>
      <c r="C1213" s="4" t="s">
        <v>10</v>
      </c>
      <c r="D1213" s="4" t="s">
        <v>42</v>
      </c>
      <c r="E1213" s="4" t="s">
        <v>42</v>
      </c>
      <c r="F1213" s="4" t="s">
        <v>42</v>
      </c>
      <c r="G1213" s="4" t="s">
        <v>42</v>
      </c>
    </row>
    <row r="1214" spans="1:6">
      <c r="A1214" t="n">
        <v>11407</v>
      </c>
      <c r="B1214" s="47" t="n">
        <v>46</v>
      </c>
      <c r="C1214" s="7" t="n">
        <v>12</v>
      </c>
      <c r="D1214" s="7" t="n">
        <v>2000</v>
      </c>
      <c r="E1214" s="7" t="n">
        <v>0</v>
      </c>
      <c r="F1214" s="7" t="n">
        <v>0</v>
      </c>
      <c r="G1214" s="7" t="n">
        <v>0</v>
      </c>
    </row>
    <row r="1215" spans="1:6">
      <c r="A1215" t="s">
        <v>4</v>
      </c>
      <c r="B1215" s="4" t="s">
        <v>5</v>
      </c>
      <c r="C1215" s="4" t="s">
        <v>10</v>
      </c>
      <c r="D1215" s="4" t="s">
        <v>42</v>
      </c>
      <c r="E1215" s="4" t="s">
        <v>42</v>
      </c>
      <c r="F1215" s="4" t="s">
        <v>42</v>
      </c>
      <c r="G1215" s="4" t="s">
        <v>42</v>
      </c>
    </row>
    <row r="1216" spans="1:6">
      <c r="A1216" t="n">
        <v>11426</v>
      </c>
      <c r="B1216" s="47" t="n">
        <v>46</v>
      </c>
      <c r="C1216" s="7" t="n">
        <v>82</v>
      </c>
      <c r="D1216" s="7" t="n">
        <v>2000</v>
      </c>
      <c r="E1216" s="7" t="n">
        <v>0</v>
      </c>
      <c r="F1216" s="7" t="n">
        <v>0</v>
      </c>
      <c r="G1216" s="7" t="n">
        <v>0</v>
      </c>
    </row>
    <row r="1217" spans="1:7">
      <c r="A1217" t="s">
        <v>4</v>
      </c>
      <c r="B1217" s="4" t="s">
        <v>5</v>
      </c>
      <c r="C1217" s="4" t="s">
        <v>10</v>
      </c>
      <c r="D1217" s="4" t="s">
        <v>42</v>
      </c>
      <c r="E1217" s="4" t="s">
        <v>42</v>
      </c>
      <c r="F1217" s="4" t="s">
        <v>42</v>
      </c>
      <c r="G1217" s="4" t="s">
        <v>42</v>
      </c>
    </row>
    <row r="1218" spans="1:7">
      <c r="A1218" t="n">
        <v>11445</v>
      </c>
      <c r="B1218" s="47" t="n">
        <v>46</v>
      </c>
      <c r="C1218" s="7" t="n">
        <v>15</v>
      </c>
      <c r="D1218" s="7" t="n">
        <v>2000</v>
      </c>
      <c r="E1218" s="7" t="n">
        <v>0</v>
      </c>
      <c r="F1218" s="7" t="n">
        <v>0</v>
      </c>
      <c r="G1218" s="7" t="n">
        <v>0</v>
      </c>
    </row>
    <row r="1219" spans="1:7">
      <c r="A1219" t="s">
        <v>4</v>
      </c>
      <c r="B1219" s="4" t="s">
        <v>5</v>
      </c>
      <c r="C1219" s="4" t="s">
        <v>10</v>
      </c>
      <c r="D1219" s="4" t="s">
        <v>42</v>
      </c>
      <c r="E1219" s="4" t="s">
        <v>42</v>
      </c>
      <c r="F1219" s="4" t="s">
        <v>42</v>
      </c>
      <c r="G1219" s="4" t="s">
        <v>42</v>
      </c>
    </row>
    <row r="1220" spans="1:7">
      <c r="A1220" t="n">
        <v>11464</v>
      </c>
      <c r="B1220" s="47" t="n">
        <v>46</v>
      </c>
      <c r="C1220" s="7" t="n">
        <v>7008</v>
      </c>
      <c r="D1220" s="7" t="n">
        <v>2000</v>
      </c>
      <c r="E1220" s="7" t="n">
        <v>0</v>
      </c>
      <c r="F1220" s="7" t="n">
        <v>0</v>
      </c>
      <c r="G1220" s="7" t="n">
        <v>0</v>
      </c>
    </row>
    <row r="1221" spans="1:7">
      <c r="A1221" t="s">
        <v>4</v>
      </c>
      <c r="B1221" s="4" t="s">
        <v>5</v>
      </c>
      <c r="C1221" s="4" t="s">
        <v>10</v>
      </c>
      <c r="D1221" s="4" t="s">
        <v>42</v>
      </c>
      <c r="E1221" s="4" t="s">
        <v>42</v>
      </c>
      <c r="F1221" s="4" t="s">
        <v>42</v>
      </c>
      <c r="G1221" s="4" t="s">
        <v>42</v>
      </c>
    </row>
    <row r="1222" spans="1:7">
      <c r="A1222" t="n">
        <v>11483</v>
      </c>
      <c r="B1222" s="47" t="n">
        <v>46</v>
      </c>
      <c r="C1222" s="7" t="n">
        <v>7007</v>
      </c>
      <c r="D1222" s="7" t="n">
        <v>2000</v>
      </c>
      <c r="E1222" s="7" t="n">
        <v>0</v>
      </c>
      <c r="F1222" s="7" t="n">
        <v>0</v>
      </c>
      <c r="G1222" s="7" t="n">
        <v>0</v>
      </c>
    </row>
    <row r="1223" spans="1:7">
      <c r="A1223" t="s">
        <v>4</v>
      </c>
      <c r="B1223" s="4" t="s">
        <v>5</v>
      </c>
      <c r="C1223" s="4" t="s">
        <v>10</v>
      </c>
      <c r="D1223" s="4" t="s">
        <v>42</v>
      </c>
      <c r="E1223" s="4" t="s">
        <v>42</v>
      </c>
      <c r="F1223" s="4" t="s">
        <v>42</v>
      </c>
      <c r="G1223" s="4" t="s">
        <v>42</v>
      </c>
    </row>
    <row r="1224" spans="1:7">
      <c r="A1224" t="n">
        <v>11502</v>
      </c>
      <c r="B1224" s="47" t="n">
        <v>46</v>
      </c>
      <c r="C1224" s="7" t="n">
        <v>7021</v>
      </c>
      <c r="D1224" s="7" t="n">
        <v>2000</v>
      </c>
      <c r="E1224" s="7" t="n">
        <v>0</v>
      </c>
      <c r="F1224" s="7" t="n">
        <v>0</v>
      </c>
      <c r="G1224" s="7" t="n">
        <v>0</v>
      </c>
    </row>
    <row r="1225" spans="1:7">
      <c r="A1225" t="s">
        <v>4</v>
      </c>
      <c r="B1225" s="4" t="s">
        <v>5</v>
      </c>
      <c r="C1225" s="4" t="s">
        <v>10</v>
      </c>
      <c r="D1225" s="4" t="s">
        <v>42</v>
      </c>
      <c r="E1225" s="4" t="s">
        <v>42</v>
      </c>
      <c r="F1225" s="4" t="s">
        <v>42</v>
      </c>
      <c r="G1225" s="4" t="s">
        <v>42</v>
      </c>
    </row>
    <row r="1226" spans="1:7">
      <c r="A1226" t="n">
        <v>11521</v>
      </c>
      <c r="B1226" s="47" t="n">
        <v>46</v>
      </c>
      <c r="C1226" s="7" t="n">
        <v>4</v>
      </c>
      <c r="D1226" s="7" t="n">
        <v>2000</v>
      </c>
      <c r="E1226" s="7" t="n">
        <v>0</v>
      </c>
      <c r="F1226" s="7" t="n">
        <v>0</v>
      </c>
      <c r="G1226" s="7" t="n">
        <v>0</v>
      </c>
    </row>
    <row r="1227" spans="1:7">
      <c r="A1227" t="s">
        <v>4</v>
      </c>
      <c r="B1227" s="4" t="s">
        <v>5</v>
      </c>
      <c r="C1227" s="4" t="s">
        <v>10</v>
      </c>
      <c r="D1227" s="4" t="s">
        <v>42</v>
      </c>
      <c r="E1227" s="4" t="s">
        <v>42</v>
      </c>
      <c r="F1227" s="4" t="s">
        <v>42</v>
      </c>
      <c r="G1227" s="4" t="s">
        <v>42</v>
      </c>
    </row>
    <row r="1228" spans="1:7">
      <c r="A1228" t="n">
        <v>11540</v>
      </c>
      <c r="B1228" s="47" t="n">
        <v>46</v>
      </c>
      <c r="C1228" s="7" t="n">
        <v>5</v>
      </c>
      <c r="D1228" s="7" t="n">
        <v>2000</v>
      </c>
      <c r="E1228" s="7" t="n">
        <v>0</v>
      </c>
      <c r="F1228" s="7" t="n">
        <v>0</v>
      </c>
      <c r="G1228" s="7" t="n">
        <v>0</v>
      </c>
    </row>
    <row r="1229" spans="1:7">
      <c r="A1229" t="s">
        <v>4</v>
      </c>
      <c r="B1229" s="4" t="s">
        <v>5</v>
      </c>
      <c r="C1229" s="4" t="s">
        <v>14</v>
      </c>
      <c r="D1229" s="4" t="s">
        <v>14</v>
      </c>
      <c r="E1229" s="4" t="s">
        <v>42</v>
      </c>
      <c r="F1229" s="4" t="s">
        <v>42</v>
      </c>
      <c r="G1229" s="4" t="s">
        <v>42</v>
      </c>
      <c r="H1229" s="4" t="s">
        <v>10</v>
      </c>
    </row>
    <row r="1230" spans="1:7">
      <c r="A1230" t="n">
        <v>11559</v>
      </c>
      <c r="B1230" s="48" t="n">
        <v>45</v>
      </c>
      <c r="C1230" s="7" t="n">
        <v>2</v>
      </c>
      <c r="D1230" s="7" t="n">
        <v>3</v>
      </c>
      <c r="E1230" s="7" t="n">
        <v>74.3499984741211</v>
      </c>
      <c r="F1230" s="7" t="n">
        <v>0.699999988079071</v>
      </c>
      <c r="G1230" s="7" t="n">
        <v>60.9900016784668</v>
      </c>
      <c r="H1230" s="7" t="n">
        <v>0</v>
      </c>
    </row>
    <row r="1231" spans="1:7">
      <c r="A1231" t="s">
        <v>4</v>
      </c>
      <c r="B1231" s="4" t="s">
        <v>5</v>
      </c>
      <c r="C1231" s="4" t="s">
        <v>14</v>
      </c>
      <c r="D1231" s="4" t="s">
        <v>14</v>
      </c>
      <c r="E1231" s="4" t="s">
        <v>42</v>
      </c>
      <c r="F1231" s="4" t="s">
        <v>42</v>
      </c>
      <c r="G1231" s="4" t="s">
        <v>42</v>
      </c>
      <c r="H1231" s="4" t="s">
        <v>10</v>
      </c>
      <c r="I1231" s="4" t="s">
        <v>14</v>
      </c>
    </row>
    <row r="1232" spans="1:7">
      <c r="A1232" t="n">
        <v>11576</v>
      </c>
      <c r="B1232" s="48" t="n">
        <v>45</v>
      </c>
      <c r="C1232" s="7" t="n">
        <v>4</v>
      </c>
      <c r="D1232" s="7" t="n">
        <v>3</v>
      </c>
      <c r="E1232" s="7" t="n">
        <v>354</v>
      </c>
      <c r="F1232" s="7" t="n">
        <v>135</v>
      </c>
      <c r="G1232" s="7" t="n">
        <v>0</v>
      </c>
      <c r="H1232" s="7" t="n">
        <v>0</v>
      </c>
      <c r="I1232" s="7" t="n">
        <v>0</v>
      </c>
    </row>
    <row r="1233" spans="1:9">
      <c r="A1233" t="s">
        <v>4</v>
      </c>
      <c r="B1233" s="4" t="s">
        <v>5</v>
      </c>
      <c r="C1233" s="4" t="s">
        <v>14</v>
      </c>
      <c r="D1233" s="4" t="s">
        <v>14</v>
      </c>
      <c r="E1233" s="4" t="s">
        <v>42</v>
      </c>
      <c r="F1233" s="4" t="s">
        <v>10</v>
      </c>
    </row>
    <row r="1234" spans="1:9">
      <c r="A1234" t="n">
        <v>11594</v>
      </c>
      <c r="B1234" s="48" t="n">
        <v>45</v>
      </c>
      <c r="C1234" s="7" t="n">
        <v>5</v>
      </c>
      <c r="D1234" s="7" t="n">
        <v>3</v>
      </c>
      <c r="E1234" s="7" t="n">
        <v>7</v>
      </c>
      <c r="F1234" s="7" t="n">
        <v>0</v>
      </c>
    </row>
    <row r="1235" spans="1:9">
      <c r="A1235" t="s">
        <v>4</v>
      </c>
      <c r="B1235" s="4" t="s">
        <v>5</v>
      </c>
      <c r="C1235" s="4" t="s">
        <v>14</v>
      </c>
      <c r="D1235" s="4" t="s">
        <v>14</v>
      </c>
      <c r="E1235" s="4" t="s">
        <v>42</v>
      </c>
      <c r="F1235" s="4" t="s">
        <v>10</v>
      </c>
    </row>
    <row r="1236" spans="1:9">
      <c r="A1236" t="n">
        <v>11603</v>
      </c>
      <c r="B1236" s="48" t="n">
        <v>45</v>
      </c>
      <c r="C1236" s="7" t="n">
        <v>11</v>
      </c>
      <c r="D1236" s="7" t="n">
        <v>3</v>
      </c>
      <c r="E1236" s="7" t="n">
        <v>38</v>
      </c>
      <c r="F1236" s="7" t="n">
        <v>0</v>
      </c>
    </row>
    <row r="1237" spans="1:9">
      <c r="A1237" t="s">
        <v>4</v>
      </c>
      <c r="B1237" s="4" t="s">
        <v>5</v>
      </c>
      <c r="C1237" s="4" t="s">
        <v>14</v>
      </c>
      <c r="D1237" s="4" t="s">
        <v>6</v>
      </c>
      <c r="E1237" s="4" t="s">
        <v>10</v>
      </c>
    </row>
    <row r="1238" spans="1:9">
      <c r="A1238" t="n">
        <v>11612</v>
      </c>
      <c r="B1238" s="49" t="n">
        <v>94</v>
      </c>
      <c r="C1238" s="7" t="n">
        <v>1</v>
      </c>
      <c r="D1238" s="7" t="s">
        <v>108</v>
      </c>
      <c r="E1238" s="7" t="n">
        <v>1</v>
      </c>
    </row>
    <row r="1239" spans="1:9">
      <c r="A1239" t="s">
        <v>4</v>
      </c>
      <c r="B1239" s="4" t="s">
        <v>5</v>
      </c>
      <c r="C1239" s="4" t="s">
        <v>14</v>
      </c>
      <c r="D1239" s="4" t="s">
        <v>6</v>
      </c>
      <c r="E1239" s="4" t="s">
        <v>10</v>
      </c>
    </row>
    <row r="1240" spans="1:9">
      <c r="A1240" t="n">
        <v>11625</v>
      </c>
      <c r="B1240" s="49" t="n">
        <v>94</v>
      </c>
      <c r="C1240" s="7" t="n">
        <v>1</v>
      </c>
      <c r="D1240" s="7" t="s">
        <v>108</v>
      </c>
      <c r="E1240" s="7" t="n">
        <v>2</v>
      </c>
    </row>
    <row r="1241" spans="1:9">
      <c r="A1241" t="s">
        <v>4</v>
      </c>
      <c r="B1241" s="4" t="s">
        <v>5</v>
      </c>
      <c r="C1241" s="4" t="s">
        <v>14</v>
      </c>
      <c r="D1241" s="4" t="s">
        <v>6</v>
      </c>
      <c r="E1241" s="4" t="s">
        <v>10</v>
      </c>
    </row>
    <row r="1242" spans="1:9">
      <c r="A1242" t="n">
        <v>11638</v>
      </c>
      <c r="B1242" s="49" t="n">
        <v>94</v>
      </c>
      <c r="C1242" s="7" t="n">
        <v>0</v>
      </c>
      <c r="D1242" s="7" t="s">
        <v>108</v>
      </c>
      <c r="E1242" s="7" t="n">
        <v>4</v>
      </c>
    </row>
    <row r="1243" spans="1:9">
      <c r="A1243" t="s">
        <v>4</v>
      </c>
      <c r="B1243" s="4" t="s">
        <v>5</v>
      </c>
      <c r="C1243" s="4" t="s">
        <v>14</v>
      </c>
      <c r="D1243" s="4" t="s">
        <v>6</v>
      </c>
      <c r="E1243" s="4" t="s">
        <v>10</v>
      </c>
    </row>
    <row r="1244" spans="1:9">
      <c r="A1244" t="n">
        <v>11651</v>
      </c>
      <c r="B1244" s="49" t="n">
        <v>94</v>
      </c>
      <c r="C1244" s="7" t="n">
        <v>1</v>
      </c>
      <c r="D1244" s="7" t="s">
        <v>109</v>
      </c>
      <c r="E1244" s="7" t="n">
        <v>1</v>
      </c>
    </row>
    <row r="1245" spans="1:9">
      <c r="A1245" t="s">
        <v>4</v>
      </c>
      <c r="B1245" s="4" t="s">
        <v>5</v>
      </c>
      <c r="C1245" s="4" t="s">
        <v>14</v>
      </c>
      <c r="D1245" s="4" t="s">
        <v>6</v>
      </c>
      <c r="E1245" s="4" t="s">
        <v>10</v>
      </c>
    </row>
    <row r="1246" spans="1:9">
      <c r="A1246" t="n">
        <v>11664</v>
      </c>
      <c r="B1246" s="49" t="n">
        <v>94</v>
      </c>
      <c r="C1246" s="7" t="n">
        <v>1</v>
      </c>
      <c r="D1246" s="7" t="s">
        <v>109</v>
      </c>
      <c r="E1246" s="7" t="n">
        <v>2</v>
      </c>
    </row>
    <row r="1247" spans="1:9">
      <c r="A1247" t="s">
        <v>4</v>
      </c>
      <c r="B1247" s="4" t="s">
        <v>5</v>
      </c>
      <c r="C1247" s="4" t="s">
        <v>14</v>
      </c>
      <c r="D1247" s="4" t="s">
        <v>6</v>
      </c>
      <c r="E1247" s="4" t="s">
        <v>10</v>
      </c>
    </row>
    <row r="1248" spans="1:9">
      <c r="A1248" t="n">
        <v>11677</v>
      </c>
      <c r="B1248" s="49" t="n">
        <v>94</v>
      </c>
      <c r="C1248" s="7" t="n">
        <v>0</v>
      </c>
      <c r="D1248" s="7" t="s">
        <v>109</v>
      </c>
      <c r="E1248" s="7" t="n">
        <v>4</v>
      </c>
    </row>
    <row r="1249" spans="1:6">
      <c r="A1249" t="s">
        <v>4</v>
      </c>
      <c r="B1249" s="4" t="s">
        <v>5</v>
      </c>
      <c r="C1249" s="4" t="s">
        <v>14</v>
      </c>
      <c r="D1249" s="4" t="s">
        <v>6</v>
      </c>
      <c r="E1249" s="4" t="s">
        <v>10</v>
      </c>
    </row>
    <row r="1250" spans="1:6">
      <c r="A1250" t="n">
        <v>11690</v>
      </c>
      <c r="B1250" s="49" t="n">
        <v>94</v>
      </c>
      <c r="C1250" s="7" t="n">
        <v>1</v>
      </c>
      <c r="D1250" s="7" t="s">
        <v>110</v>
      </c>
      <c r="E1250" s="7" t="n">
        <v>1</v>
      </c>
    </row>
    <row r="1251" spans="1:6">
      <c r="A1251" t="s">
        <v>4</v>
      </c>
      <c r="B1251" s="4" t="s">
        <v>5</v>
      </c>
      <c r="C1251" s="4" t="s">
        <v>14</v>
      </c>
      <c r="D1251" s="4" t="s">
        <v>6</v>
      </c>
      <c r="E1251" s="4" t="s">
        <v>10</v>
      </c>
    </row>
    <row r="1252" spans="1:6">
      <c r="A1252" t="n">
        <v>11703</v>
      </c>
      <c r="B1252" s="49" t="n">
        <v>94</v>
      </c>
      <c r="C1252" s="7" t="n">
        <v>1</v>
      </c>
      <c r="D1252" s="7" t="s">
        <v>110</v>
      </c>
      <c r="E1252" s="7" t="n">
        <v>2</v>
      </c>
    </row>
    <row r="1253" spans="1:6">
      <c r="A1253" t="s">
        <v>4</v>
      </c>
      <c r="B1253" s="4" t="s">
        <v>5</v>
      </c>
      <c r="C1253" s="4" t="s">
        <v>14</v>
      </c>
      <c r="D1253" s="4" t="s">
        <v>6</v>
      </c>
      <c r="E1253" s="4" t="s">
        <v>10</v>
      </c>
    </row>
    <row r="1254" spans="1:6">
      <c r="A1254" t="n">
        <v>11716</v>
      </c>
      <c r="B1254" s="49" t="n">
        <v>94</v>
      </c>
      <c r="C1254" s="7" t="n">
        <v>0</v>
      </c>
      <c r="D1254" s="7" t="s">
        <v>110</v>
      </c>
      <c r="E1254" s="7" t="n">
        <v>4</v>
      </c>
    </row>
    <row r="1255" spans="1:6">
      <c r="A1255" t="s">
        <v>4</v>
      </c>
      <c r="B1255" s="4" t="s">
        <v>5</v>
      </c>
      <c r="C1255" s="4" t="s">
        <v>14</v>
      </c>
      <c r="D1255" s="4" t="s">
        <v>6</v>
      </c>
      <c r="E1255" s="4" t="s">
        <v>10</v>
      </c>
    </row>
    <row r="1256" spans="1:6">
      <c r="A1256" t="n">
        <v>11729</v>
      </c>
      <c r="B1256" s="49" t="n">
        <v>94</v>
      </c>
      <c r="C1256" s="7" t="n">
        <v>1</v>
      </c>
      <c r="D1256" s="7" t="s">
        <v>111</v>
      </c>
      <c r="E1256" s="7" t="n">
        <v>1</v>
      </c>
    </row>
    <row r="1257" spans="1:6">
      <c r="A1257" t="s">
        <v>4</v>
      </c>
      <c r="B1257" s="4" t="s">
        <v>5</v>
      </c>
      <c r="C1257" s="4" t="s">
        <v>14</v>
      </c>
      <c r="D1257" s="4" t="s">
        <v>6</v>
      </c>
      <c r="E1257" s="4" t="s">
        <v>10</v>
      </c>
    </row>
    <row r="1258" spans="1:6">
      <c r="A1258" t="n">
        <v>11742</v>
      </c>
      <c r="B1258" s="49" t="n">
        <v>94</v>
      </c>
      <c r="C1258" s="7" t="n">
        <v>1</v>
      </c>
      <c r="D1258" s="7" t="s">
        <v>111</v>
      </c>
      <c r="E1258" s="7" t="n">
        <v>2</v>
      </c>
    </row>
    <row r="1259" spans="1:6">
      <c r="A1259" t="s">
        <v>4</v>
      </c>
      <c r="B1259" s="4" t="s">
        <v>5</v>
      </c>
      <c r="C1259" s="4" t="s">
        <v>14</v>
      </c>
      <c r="D1259" s="4" t="s">
        <v>6</v>
      </c>
      <c r="E1259" s="4" t="s">
        <v>10</v>
      </c>
    </row>
    <row r="1260" spans="1:6">
      <c r="A1260" t="n">
        <v>11755</v>
      </c>
      <c r="B1260" s="49" t="n">
        <v>94</v>
      </c>
      <c r="C1260" s="7" t="n">
        <v>0</v>
      </c>
      <c r="D1260" s="7" t="s">
        <v>111</v>
      </c>
      <c r="E1260" s="7" t="n">
        <v>4</v>
      </c>
    </row>
    <row r="1261" spans="1:6">
      <c r="A1261" t="s">
        <v>4</v>
      </c>
      <c r="B1261" s="4" t="s">
        <v>5</v>
      </c>
      <c r="C1261" s="4" t="s">
        <v>14</v>
      </c>
      <c r="D1261" s="4" t="s">
        <v>6</v>
      </c>
      <c r="E1261" s="4" t="s">
        <v>10</v>
      </c>
    </row>
    <row r="1262" spans="1:6">
      <c r="A1262" t="n">
        <v>11768</v>
      </c>
      <c r="B1262" s="49" t="n">
        <v>94</v>
      </c>
      <c r="C1262" s="7" t="n">
        <v>0</v>
      </c>
      <c r="D1262" s="7" t="s">
        <v>112</v>
      </c>
      <c r="E1262" s="7" t="n">
        <v>1</v>
      </c>
    </row>
    <row r="1263" spans="1:6">
      <c r="A1263" t="s">
        <v>4</v>
      </c>
      <c r="B1263" s="4" t="s">
        <v>5</v>
      </c>
      <c r="C1263" s="4" t="s">
        <v>14</v>
      </c>
      <c r="D1263" s="4" t="s">
        <v>6</v>
      </c>
      <c r="E1263" s="4" t="s">
        <v>10</v>
      </c>
    </row>
    <row r="1264" spans="1:6">
      <c r="A1264" t="n">
        <v>11780</v>
      </c>
      <c r="B1264" s="49" t="n">
        <v>94</v>
      </c>
      <c r="C1264" s="7" t="n">
        <v>0</v>
      </c>
      <c r="D1264" s="7" t="s">
        <v>112</v>
      </c>
      <c r="E1264" s="7" t="n">
        <v>2</v>
      </c>
    </row>
    <row r="1265" spans="1:5">
      <c r="A1265" t="s">
        <v>4</v>
      </c>
      <c r="B1265" s="4" t="s">
        <v>5</v>
      </c>
      <c r="C1265" s="4" t="s">
        <v>14</v>
      </c>
      <c r="D1265" s="4" t="s">
        <v>6</v>
      </c>
      <c r="E1265" s="4" t="s">
        <v>10</v>
      </c>
    </row>
    <row r="1266" spans="1:5">
      <c r="A1266" t="n">
        <v>11792</v>
      </c>
      <c r="B1266" s="49" t="n">
        <v>94</v>
      </c>
      <c r="C1266" s="7" t="n">
        <v>1</v>
      </c>
      <c r="D1266" s="7" t="s">
        <v>112</v>
      </c>
      <c r="E1266" s="7" t="n">
        <v>4</v>
      </c>
    </row>
    <row r="1267" spans="1:5">
      <c r="A1267" t="s">
        <v>4</v>
      </c>
      <c r="B1267" s="4" t="s">
        <v>5</v>
      </c>
      <c r="C1267" s="4" t="s">
        <v>14</v>
      </c>
      <c r="D1267" s="4" t="s">
        <v>6</v>
      </c>
      <c r="E1267" s="4" t="s">
        <v>10</v>
      </c>
    </row>
    <row r="1268" spans="1:5">
      <c r="A1268" t="n">
        <v>11804</v>
      </c>
      <c r="B1268" s="49" t="n">
        <v>94</v>
      </c>
      <c r="C1268" s="7" t="n">
        <v>0</v>
      </c>
      <c r="D1268" s="7" t="s">
        <v>113</v>
      </c>
      <c r="E1268" s="7" t="n">
        <v>1</v>
      </c>
    </row>
    <row r="1269" spans="1:5">
      <c r="A1269" t="s">
        <v>4</v>
      </c>
      <c r="B1269" s="4" t="s">
        <v>5</v>
      </c>
      <c r="C1269" s="4" t="s">
        <v>14</v>
      </c>
      <c r="D1269" s="4" t="s">
        <v>6</v>
      </c>
      <c r="E1269" s="4" t="s">
        <v>10</v>
      </c>
    </row>
    <row r="1270" spans="1:5">
      <c r="A1270" t="n">
        <v>11816</v>
      </c>
      <c r="B1270" s="49" t="n">
        <v>94</v>
      </c>
      <c r="C1270" s="7" t="n">
        <v>0</v>
      </c>
      <c r="D1270" s="7" t="s">
        <v>113</v>
      </c>
      <c r="E1270" s="7" t="n">
        <v>2</v>
      </c>
    </row>
    <row r="1271" spans="1:5">
      <c r="A1271" t="s">
        <v>4</v>
      </c>
      <c r="B1271" s="4" t="s">
        <v>5</v>
      </c>
      <c r="C1271" s="4" t="s">
        <v>14</v>
      </c>
      <c r="D1271" s="4" t="s">
        <v>6</v>
      </c>
      <c r="E1271" s="4" t="s">
        <v>10</v>
      </c>
    </row>
    <row r="1272" spans="1:5">
      <c r="A1272" t="n">
        <v>11828</v>
      </c>
      <c r="B1272" s="49" t="n">
        <v>94</v>
      </c>
      <c r="C1272" s="7" t="n">
        <v>1</v>
      </c>
      <c r="D1272" s="7" t="s">
        <v>113</v>
      </c>
      <c r="E1272" s="7" t="n">
        <v>4</v>
      </c>
    </row>
    <row r="1273" spans="1:5">
      <c r="A1273" t="s">
        <v>4</v>
      </c>
      <c r="B1273" s="4" t="s">
        <v>5</v>
      </c>
      <c r="C1273" s="4" t="s">
        <v>14</v>
      </c>
      <c r="D1273" s="4" t="s">
        <v>6</v>
      </c>
      <c r="E1273" s="4" t="s">
        <v>10</v>
      </c>
    </row>
    <row r="1274" spans="1:5">
      <c r="A1274" t="n">
        <v>11840</v>
      </c>
      <c r="B1274" s="49" t="n">
        <v>94</v>
      </c>
      <c r="C1274" s="7" t="n">
        <v>0</v>
      </c>
      <c r="D1274" s="7" t="s">
        <v>114</v>
      </c>
      <c r="E1274" s="7" t="n">
        <v>1</v>
      </c>
    </row>
    <row r="1275" spans="1:5">
      <c r="A1275" t="s">
        <v>4</v>
      </c>
      <c r="B1275" s="4" t="s">
        <v>5</v>
      </c>
      <c r="C1275" s="4" t="s">
        <v>14</v>
      </c>
      <c r="D1275" s="4" t="s">
        <v>6</v>
      </c>
      <c r="E1275" s="4" t="s">
        <v>10</v>
      </c>
    </row>
    <row r="1276" spans="1:5">
      <c r="A1276" t="n">
        <v>11852</v>
      </c>
      <c r="B1276" s="49" t="n">
        <v>94</v>
      </c>
      <c r="C1276" s="7" t="n">
        <v>0</v>
      </c>
      <c r="D1276" s="7" t="s">
        <v>114</v>
      </c>
      <c r="E1276" s="7" t="n">
        <v>2</v>
      </c>
    </row>
    <row r="1277" spans="1:5">
      <c r="A1277" t="s">
        <v>4</v>
      </c>
      <c r="B1277" s="4" t="s">
        <v>5</v>
      </c>
      <c r="C1277" s="4" t="s">
        <v>14</v>
      </c>
      <c r="D1277" s="4" t="s">
        <v>6</v>
      </c>
      <c r="E1277" s="4" t="s">
        <v>10</v>
      </c>
    </row>
    <row r="1278" spans="1:5">
      <c r="A1278" t="n">
        <v>11864</v>
      </c>
      <c r="B1278" s="49" t="n">
        <v>94</v>
      </c>
      <c r="C1278" s="7" t="n">
        <v>1</v>
      </c>
      <c r="D1278" s="7" t="s">
        <v>114</v>
      </c>
      <c r="E1278" s="7" t="n">
        <v>4</v>
      </c>
    </row>
    <row r="1279" spans="1:5">
      <c r="A1279" t="s">
        <v>4</v>
      </c>
      <c r="B1279" s="4" t="s">
        <v>5</v>
      </c>
      <c r="C1279" s="4" t="s">
        <v>14</v>
      </c>
      <c r="D1279" s="4" t="s">
        <v>6</v>
      </c>
      <c r="E1279" s="4" t="s">
        <v>10</v>
      </c>
    </row>
    <row r="1280" spans="1:5">
      <c r="A1280" t="n">
        <v>11876</v>
      </c>
      <c r="B1280" s="49" t="n">
        <v>94</v>
      </c>
      <c r="C1280" s="7" t="n">
        <v>0</v>
      </c>
      <c r="D1280" s="7" t="s">
        <v>115</v>
      </c>
      <c r="E1280" s="7" t="n">
        <v>1</v>
      </c>
    </row>
    <row r="1281" spans="1:5">
      <c r="A1281" t="s">
        <v>4</v>
      </c>
      <c r="B1281" s="4" t="s">
        <v>5</v>
      </c>
      <c r="C1281" s="4" t="s">
        <v>14</v>
      </c>
      <c r="D1281" s="4" t="s">
        <v>6</v>
      </c>
      <c r="E1281" s="4" t="s">
        <v>10</v>
      </c>
    </row>
    <row r="1282" spans="1:5">
      <c r="A1282" t="n">
        <v>11888</v>
      </c>
      <c r="B1282" s="49" t="n">
        <v>94</v>
      </c>
      <c r="C1282" s="7" t="n">
        <v>0</v>
      </c>
      <c r="D1282" s="7" t="s">
        <v>115</v>
      </c>
      <c r="E1282" s="7" t="n">
        <v>2</v>
      </c>
    </row>
    <row r="1283" spans="1:5">
      <c r="A1283" t="s">
        <v>4</v>
      </c>
      <c r="B1283" s="4" t="s">
        <v>5</v>
      </c>
      <c r="C1283" s="4" t="s">
        <v>14</v>
      </c>
      <c r="D1283" s="4" t="s">
        <v>6</v>
      </c>
      <c r="E1283" s="4" t="s">
        <v>10</v>
      </c>
    </row>
    <row r="1284" spans="1:5">
      <c r="A1284" t="n">
        <v>11900</v>
      </c>
      <c r="B1284" s="49" t="n">
        <v>94</v>
      </c>
      <c r="C1284" s="7" t="n">
        <v>1</v>
      </c>
      <c r="D1284" s="7" t="s">
        <v>115</v>
      </c>
      <c r="E1284" s="7" t="n">
        <v>4</v>
      </c>
    </row>
    <row r="1285" spans="1:5">
      <c r="A1285" t="s">
        <v>4</v>
      </c>
      <c r="B1285" s="4" t="s">
        <v>5</v>
      </c>
      <c r="C1285" s="4" t="s">
        <v>14</v>
      </c>
      <c r="D1285" s="4" t="s">
        <v>9</v>
      </c>
      <c r="E1285" s="4" t="s">
        <v>10</v>
      </c>
      <c r="F1285" s="4" t="s">
        <v>6</v>
      </c>
      <c r="G1285" s="4" t="s">
        <v>6</v>
      </c>
      <c r="H1285" s="4" t="s">
        <v>9</v>
      </c>
    </row>
    <row r="1286" spans="1:5">
      <c r="A1286" t="n">
        <v>11912</v>
      </c>
      <c r="B1286" s="50" t="n">
        <v>175</v>
      </c>
      <c r="C1286" s="7" t="n">
        <v>0</v>
      </c>
      <c r="D1286" s="7" t="n">
        <v>0</v>
      </c>
      <c r="E1286" s="7" t="n">
        <v>12</v>
      </c>
      <c r="F1286" s="7" t="s">
        <v>116</v>
      </c>
      <c r="G1286" s="7" t="s">
        <v>117</v>
      </c>
      <c r="H1286" s="7" t="n">
        <v>50</v>
      </c>
    </row>
    <row r="1287" spans="1:5">
      <c r="A1287" t="s">
        <v>4</v>
      </c>
      <c r="B1287" s="4" t="s">
        <v>5</v>
      </c>
      <c r="C1287" s="4" t="s">
        <v>14</v>
      </c>
      <c r="D1287" s="4" t="s">
        <v>9</v>
      </c>
      <c r="E1287" s="4" t="s">
        <v>9</v>
      </c>
      <c r="F1287" s="4" t="s">
        <v>9</v>
      </c>
      <c r="G1287" s="4" t="s">
        <v>9</v>
      </c>
      <c r="H1287" s="4" t="s">
        <v>9</v>
      </c>
      <c r="I1287" s="4" t="s">
        <v>9</v>
      </c>
      <c r="J1287" s="4" t="s">
        <v>9</v>
      </c>
      <c r="K1287" s="4" t="s">
        <v>9</v>
      </c>
    </row>
    <row r="1288" spans="1:5">
      <c r="A1288" t="n">
        <v>11938</v>
      </c>
      <c r="B1288" s="50" t="n">
        <v>175</v>
      </c>
      <c r="C1288" s="7" t="n">
        <v>1</v>
      </c>
      <c r="D1288" s="7" t="n">
        <v>0</v>
      </c>
      <c r="E1288" s="7" t="n">
        <v>0</v>
      </c>
      <c r="F1288" s="7" t="n">
        <v>0</v>
      </c>
      <c r="G1288" s="7" t="n">
        <v>0</v>
      </c>
      <c r="H1288" s="7" t="n">
        <v>0</v>
      </c>
      <c r="I1288" s="7" t="n">
        <v>0</v>
      </c>
      <c r="J1288" s="7" t="n">
        <v>0</v>
      </c>
      <c r="K1288" s="7" t="n">
        <v>1101004800</v>
      </c>
    </row>
    <row r="1289" spans="1:5">
      <c r="A1289" t="s">
        <v>4</v>
      </c>
      <c r="B1289" s="4" t="s">
        <v>5</v>
      </c>
      <c r="C1289" s="4" t="s">
        <v>14</v>
      </c>
      <c r="D1289" s="4" t="s">
        <v>9</v>
      </c>
      <c r="E1289" s="4" t="s">
        <v>9</v>
      </c>
      <c r="F1289" s="4" t="s">
        <v>9</v>
      </c>
      <c r="G1289" s="4" t="s">
        <v>9</v>
      </c>
    </row>
    <row r="1290" spans="1:5">
      <c r="A1290" t="n">
        <v>11972</v>
      </c>
      <c r="B1290" s="50" t="n">
        <v>175</v>
      </c>
      <c r="C1290" s="7" t="n">
        <v>2</v>
      </c>
      <c r="D1290" s="7" t="n">
        <v>0</v>
      </c>
      <c r="E1290" s="7" t="n">
        <v>1117041459</v>
      </c>
      <c r="F1290" s="7" t="n">
        <v>1067450368</v>
      </c>
      <c r="G1290" s="7" t="n">
        <v>1114898432</v>
      </c>
    </row>
    <row r="1291" spans="1:5">
      <c r="A1291" t="s">
        <v>4</v>
      </c>
      <c r="B1291" s="4" t="s">
        <v>5</v>
      </c>
      <c r="C1291" s="4" t="s">
        <v>14</v>
      </c>
      <c r="D1291" s="4" t="s">
        <v>10</v>
      </c>
      <c r="E1291" s="4" t="s">
        <v>42</v>
      </c>
    </row>
    <row r="1292" spans="1:5">
      <c r="A1292" t="n">
        <v>11990</v>
      </c>
      <c r="B1292" s="33" t="n">
        <v>58</v>
      </c>
      <c r="C1292" s="7" t="n">
        <v>100</v>
      </c>
      <c r="D1292" s="7" t="n">
        <v>1000</v>
      </c>
      <c r="E1292" s="7" t="n">
        <v>1</v>
      </c>
    </row>
    <row r="1293" spans="1:5">
      <c r="A1293" t="s">
        <v>4</v>
      </c>
      <c r="B1293" s="4" t="s">
        <v>5</v>
      </c>
      <c r="C1293" s="4" t="s">
        <v>14</v>
      </c>
      <c r="D1293" s="4" t="s">
        <v>10</v>
      </c>
    </row>
    <row r="1294" spans="1:5">
      <c r="A1294" t="n">
        <v>11998</v>
      </c>
      <c r="B1294" s="33" t="n">
        <v>58</v>
      </c>
      <c r="C1294" s="7" t="n">
        <v>255</v>
      </c>
      <c r="D1294" s="7" t="n">
        <v>0</v>
      </c>
    </row>
    <row r="1295" spans="1:5">
      <c r="A1295" t="s">
        <v>4</v>
      </c>
      <c r="B1295" s="4" t="s">
        <v>5</v>
      </c>
      <c r="C1295" s="4" t="s">
        <v>6</v>
      </c>
      <c r="D1295" s="4" t="s">
        <v>6</v>
      </c>
    </row>
    <row r="1296" spans="1:5">
      <c r="A1296" t="n">
        <v>12002</v>
      </c>
      <c r="B1296" s="51" t="n">
        <v>70</v>
      </c>
      <c r="C1296" s="7" t="s">
        <v>116</v>
      </c>
      <c r="D1296" s="7" t="s">
        <v>118</v>
      </c>
    </row>
    <row r="1297" spans="1:11">
      <c r="A1297" t="s">
        <v>4</v>
      </c>
      <c r="B1297" s="4" t="s">
        <v>5</v>
      </c>
      <c r="C1297" s="4" t="s">
        <v>10</v>
      </c>
    </row>
    <row r="1298" spans="1:11">
      <c r="A1298" t="n">
        <v>12017</v>
      </c>
      <c r="B1298" s="36" t="n">
        <v>16</v>
      </c>
      <c r="C1298" s="7" t="n">
        <v>3000</v>
      </c>
    </row>
    <row r="1299" spans="1:11">
      <c r="A1299" t="s">
        <v>4</v>
      </c>
      <c r="B1299" s="4" t="s">
        <v>5</v>
      </c>
      <c r="C1299" s="4" t="s">
        <v>6</v>
      </c>
      <c r="D1299" s="4" t="s">
        <v>6</v>
      </c>
    </row>
    <row r="1300" spans="1:11">
      <c r="A1300" t="n">
        <v>12020</v>
      </c>
      <c r="B1300" s="51" t="n">
        <v>70</v>
      </c>
      <c r="C1300" s="7" t="s">
        <v>116</v>
      </c>
      <c r="D1300" s="7" t="s">
        <v>119</v>
      </c>
    </row>
    <row r="1301" spans="1:11">
      <c r="A1301" t="s">
        <v>4</v>
      </c>
      <c r="B1301" s="4" t="s">
        <v>5</v>
      </c>
      <c r="C1301" s="4" t="s">
        <v>6</v>
      </c>
      <c r="D1301" s="4" t="s">
        <v>6</v>
      </c>
    </row>
    <row r="1302" spans="1:11">
      <c r="A1302" t="n">
        <v>12035</v>
      </c>
      <c r="B1302" s="51" t="n">
        <v>70</v>
      </c>
      <c r="C1302" s="7" t="s">
        <v>112</v>
      </c>
      <c r="D1302" s="7" t="s">
        <v>119</v>
      </c>
    </row>
    <row r="1303" spans="1:11">
      <c r="A1303" t="s">
        <v>4</v>
      </c>
      <c r="B1303" s="4" t="s">
        <v>5</v>
      </c>
      <c r="C1303" s="4" t="s">
        <v>6</v>
      </c>
      <c r="D1303" s="4" t="s">
        <v>6</v>
      </c>
    </row>
    <row r="1304" spans="1:11">
      <c r="A1304" t="n">
        <v>12049</v>
      </c>
      <c r="B1304" s="51" t="n">
        <v>70</v>
      </c>
      <c r="C1304" s="7" t="s">
        <v>113</v>
      </c>
      <c r="D1304" s="7" t="s">
        <v>119</v>
      </c>
    </row>
    <row r="1305" spans="1:11">
      <c r="A1305" t="s">
        <v>4</v>
      </c>
      <c r="B1305" s="4" t="s">
        <v>5</v>
      </c>
      <c r="C1305" s="4" t="s">
        <v>6</v>
      </c>
      <c r="D1305" s="4" t="s">
        <v>6</v>
      </c>
    </row>
    <row r="1306" spans="1:11">
      <c r="A1306" t="n">
        <v>12063</v>
      </c>
      <c r="B1306" s="51" t="n">
        <v>70</v>
      </c>
      <c r="C1306" s="7" t="s">
        <v>114</v>
      </c>
      <c r="D1306" s="7" t="s">
        <v>119</v>
      </c>
    </row>
    <row r="1307" spans="1:11">
      <c r="A1307" t="s">
        <v>4</v>
      </c>
      <c r="B1307" s="4" t="s">
        <v>5</v>
      </c>
      <c r="C1307" s="4" t="s">
        <v>6</v>
      </c>
      <c r="D1307" s="4" t="s">
        <v>6</v>
      </c>
    </row>
    <row r="1308" spans="1:11">
      <c r="A1308" t="n">
        <v>12077</v>
      </c>
      <c r="B1308" s="51" t="n">
        <v>70</v>
      </c>
      <c r="C1308" s="7" t="s">
        <v>115</v>
      </c>
      <c r="D1308" s="7" t="s">
        <v>119</v>
      </c>
    </row>
    <row r="1309" spans="1:11">
      <c r="A1309" t="s">
        <v>4</v>
      </c>
      <c r="B1309" s="4" t="s">
        <v>5</v>
      </c>
      <c r="C1309" s="4" t="s">
        <v>10</v>
      </c>
    </row>
    <row r="1310" spans="1:11">
      <c r="A1310" t="n">
        <v>12091</v>
      </c>
      <c r="B1310" s="36" t="n">
        <v>16</v>
      </c>
      <c r="C1310" s="7" t="n">
        <v>300</v>
      </c>
    </row>
    <row r="1311" spans="1:11">
      <c r="A1311" t="s">
        <v>4</v>
      </c>
      <c r="B1311" s="4" t="s">
        <v>5</v>
      </c>
      <c r="C1311" s="4" t="s">
        <v>14</v>
      </c>
      <c r="D1311" s="4" t="s">
        <v>9</v>
      </c>
    </row>
    <row r="1312" spans="1:11">
      <c r="A1312" t="n">
        <v>12094</v>
      </c>
      <c r="B1312" s="50" t="n">
        <v>175</v>
      </c>
      <c r="C1312" s="7" t="n">
        <v>3</v>
      </c>
      <c r="D1312" s="7" t="n">
        <v>0</v>
      </c>
    </row>
    <row r="1313" spans="1:4">
      <c r="A1313" t="s">
        <v>4</v>
      </c>
      <c r="B1313" s="4" t="s">
        <v>5</v>
      </c>
      <c r="C1313" s="4" t="s">
        <v>10</v>
      </c>
    </row>
    <row r="1314" spans="1:4">
      <c r="A1314" t="n">
        <v>12100</v>
      </c>
      <c r="B1314" s="36" t="n">
        <v>16</v>
      </c>
      <c r="C1314" s="7" t="n">
        <v>2000</v>
      </c>
    </row>
    <row r="1315" spans="1:4">
      <c r="A1315" t="s">
        <v>4</v>
      </c>
      <c r="B1315" s="4" t="s">
        <v>5</v>
      </c>
      <c r="C1315" s="4" t="s">
        <v>14</v>
      </c>
      <c r="D1315" s="4" t="s">
        <v>10</v>
      </c>
      <c r="E1315" s="4" t="s">
        <v>6</v>
      </c>
    </row>
    <row r="1316" spans="1:4">
      <c r="A1316" t="n">
        <v>12103</v>
      </c>
      <c r="B1316" s="35" t="n">
        <v>51</v>
      </c>
      <c r="C1316" s="7" t="n">
        <v>4</v>
      </c>
      <c r="D1316" s="7" t="n">
        <v>12</v>
      </c>
      <c r="E1316" s="7" t="s">
        <v>120</v>
      </c>
    </row>
    <row r="1317" spans="1:4">
      <c r="A1317" t="s">
        <v>4</v>
      </c>
      <c r="B1317" s="4" t="s">
        <v>5</v>
      </c>
      <c r="C1317" s="4" t="s">
        <v>10</v>
      </c>
    </row>
    <row r="1318" spans="1:4">
      <c r="A1318" t="n">
        <v>12116</v>
      </c>
      <c r="B1318" s="36" t="n">
        <v>16</v>
      </c>
      <c r="C1318" s="7" t="n">
        <v>0</v>
      </c>
    </row>
    <row r="1319" spans="1:4">
      <c r="A1319" t="s">
        <v>4</v>
      </c>
      <c r="B1319" s="4" t="s">
        <v>5</v>
      </c>
      <c r="C1319" s="4" t="s">
        <v>10</v>
      </c>
      <c r="D1319" s="4" t="s">
        <v>75</v>
      </c>
      <c r="E1319" s="4" t="s">
        <v>14</v>
      </c>
      <c r="F1319" s="4" t="s">
        <v>14</v>
      </c>
      <c r="G1319" s="4" t="s">
        <v>75</v>
      </c>
      <c r="H1319" s="4" t="s">
        <v>14</v>
      </c>
      <c r="I1319" s="4" t="s">
        <v>14</v>
      </c>
    </row>
    <row r="1320" spans="1:4">
      <c r="A1320" t="n">
        <v>12119</v>
      </c>
      <c r="B1320" s="37" t="n">
        <v>26</v>
      </c>
      <c r="C1320" s="7" t="n">
        <v>12</v>
      </c>
      <c r="D1320" s="7" t="s">
        <v>121</v>
      </c>
      <c r="E1320" s="7" t="n">
        <v>2</v>
      </c>
      <c r="F1320" s="7" t="n">
        <v>3</v>
      </c>
      <c r="G1320" s="7" t="s">
        <v>122</v>
      </c>
      <c r="H1320" s="7" t="n">
        <v>2</v>
      </c>
      <c r="I1320" s="7" t="n">
        <v>0</v>
      </c>
    </row>
    <row r="1321" spans="1:4">
      <c r="A1321" t="s">
        <v>4</v>
      </c>
      <c r="B1321" s="4" t="s">
        <v>5</v>
      </c>
    </row>
    <row r="1322" spans="1:4">
      <c r="A1322" t="n">
        <v>12250</v>
      </c>
      <c r="B1322" s="38" t="n">
        <v>28</v>
      </c>
    </row>
    <row r="1323" spans="1:4">
      <c r="A1323" t="s">
        <v>4</v>
      </c>
      <c r="B1323" s="4" t="s">
        <v>5</v>
      </c>
      <c r="C1323" s="4" t="s">
        <v>14</v>
      </c>
      <c r="D1323" s="4" t="s">
        <v>10</v>
      </c>
      <c r="E1323" s="4" t="s">
        <v>6</v>
      </c>
    </row>
    <row r="1324" spans="1:4">
      <c r="A1324" t="n">
        <v>12251</v>
      </c>
      <c r="B1324" s="35" t="n">
        <v>51</v>
      </c>
      <c r="C1324" s="7" t="n">
        <v>4</v>
      </c>
      <c r="D1324" s="7" t="n">
        <v>0</v>
      </c>
      <c r="E1324" s="7" t="s">
        <v>120</v>
      </c>
    </row>
    <row r="1325" spans="1:4">
      <c r="A1325" t="s">
        <v>4</v>
      </c>
      <c r="B1325" s="4" t="s">
        <v>5</v>
      </c>
      <c r="C1325" s="4" t="s">
        <v>10</v>
      </c>
    </row>
    <row r="1326" spans="1:4">
      <c r="A1326" t="n">
        <v>12264</v>
      </c>
      <c r="B1326" s="36" t="n">
        <v>16</v>
      </c>
      <c r="C1326" s="7" t="n">
        <v>0</v>
      </c>
    </row>
    <row r="1327" spans="1:4">
      <c r="A1327" t="s">
        <v>4</v>
      </c>
      <c r="B1327" s="4" t="s">
        <v>5</v>
      </c>
      <c r="C1327" s="4" t="s">
        <v>10</v>
      </c>
      <c r="D1327" s="4" t="s">
        <v>75</v>
      </c>
      <c r="E1327" s="4" t="s">
        <v>14</v>
      </c>
      <c r="F1327" s="4" t="s">
        <v>14</v>
      </c>
    </row>
    <row r="1328" spans="1:4">
      <c r="A1328" t="n">
        <v>12267</v>
      </c>
      <c r="B1328" s="37" t="n">
        <v>26</v>
      </c>
      <c r="C1328" s="7" t="n">
        <v>0</v>
      </c>
      <c r="D1328" s="7" t="s">
        <v>123</v>
      </c>
      <c r="E1328" s="7" t="n">
        <v>2</v>
      </c>
      <c r="F1328" s="7" t="n">
        <v>0</v>
      </c>
    </row>
    <row r="1329" spans="1:9">
      <c r="A1329" t="s">
        <v>4</v>
      </c>
      <c r="B1329" s="4" t="s">
        <v>5</v>
      </c>
    </row>
    <row r="1330" spans="1:9">
      <c r="A1330" t="n">
        <v>12312</v>
      </c>
      <c r="B1330" s="38" t="n">
        <v>28</v>
      </c>
    </row>
    <row r="1331" spans="1:9">
      <c r="A1331" t="s">
        <v>4</v>
      </c>
      <c r="B1331" s="4" t="s">
        <v>5</v>
      </c>
      <c r="C1331" s="4" t="s">
        <v>14</v>
      </c>
      <c r="D1331" s="4" t="s">
        <v>10</v>
      </c>
      <c r="E1331" s="4" t="s">
        <v>6</v>
      </c>
    </row>
    <row r="1332" spans="1:9">
      <c r="A1332" t="n">
        <v>12313</v>
      </c>
      <c r="B1332" s="35" t="n">
        <v>51</v>
      </c>
      <c r="C1332" s="7" t="n">
        <v>4</v>
      </c>
      <c r="D1332" s="7" t="n">
        <v>12</v>
      </c>
      <c r="E1332" s="7" t="s">
        <v>120</v>
      </c>
    </row>
    <row r="1333" spans="1:9">
      <c r="A1333" t="s">
        <v>4</v>
      </c>
      <c r="B1333" s="4" t="s">
        <v>5</v>
      </c>
      <c r="C1333" s="4" t="s">
        <v>10</v>
      </c>
    </row>
    <row r="1334" spans="1:9">
      <c r="A1334" t="n">
        <v>12326</v>
      </c>
      <c r="B1334" s="36" t="n">
        <v>16</v>
      </c>
      <c r="C1334" s="7" t="n">
        <v>0</v>
      </c>
    </row>
    <row r="1335" spans="1:9">
      <c r="A1335" t="s">
        <v>4</v>
      </c>
      <c r="B1335" s="4" t="s">
        <v>5</v>
      </c>
      <c r="C1335" s="4" t="s">
        <v>10</v>
      </c>
      <c r="D1335" s="4" t="s">
        <v>75</v>
      </c>
      <c r="E1335" s="4" t="s">
        <v>14</v>
      </c>
      <c r="F1335" s="4" t="s">
        <v>14</v>
      </c>
      <c r="G1335" s="4" t="s">
        <v>75</v>
      </c>
      <c r="H1335" s="4" t="s">
        <v>14</v>
      </c>
      <c r="I1335" s="4" t="s">
        <v>14</v>
      </c>
    </row>
    <row r="1336" spans="1:9">
      <c r="A1336" t="n">
        <v>12329</v>
      </c>
      <c r="B1336" s="37" t="n">
        <v>26</v>
      </c>
      <c r="C1336" s="7" t="n">
        <v>12</v>
      </c>
      <c r="D1336" s="7" t="s">
        <v>124</v>
      </c>
      <c r="E1336" s="7" t="n">
        <v>2</v>
      </c>
      <c r="F1336" s="7" t="n">
        <v>3</v>
      </c>
      <c r="G1336" s="7" t="s">
        <v>125</v>
      </c>
      <c r="H1336" s="7" t="n">
        <v>2</v>
      </c>
      <c r="I1336" s="7" t="n">
        <v>0</v>
      </c>
    </row>
    <row r="1337" spans="1:9">
      <c r="A1337" t="s">
        <v>4</v>
      </c>
      <c r="B1337" s="4" t="s">
        <v>5</v>
      </c>
    </row>
    <row r="1338" spans="1:9">
      <c r="A1338" t="n">
        <v>12506</v>
      </c>
      <c r="B1338" s="38" t="n">
        <v>28</v>
      </c>
    </row>
    <row r="1339" spans="1:9">
      <c r="A1339" t="s">
        <v>4</v>
      </c>
      <c r="B1339" s="4" t="s">
        <v>5</v>
      </c>
      <c r="C1339" s="4" t="s">
        <v>10</v>
      </c>
      <c r="D1339" s="4" t="s">
        <v>14</v>
      </c>
    </row>
    <row r="1340" spans="1:9">
      <c r="A1340" t="n">
        <v>12507</v>
      </c>
      <c r="B1340" s="52" t="n">
        <v>89</v>
      </c>
      <c r="C1340" s="7" t="n">
        <v>65533</v>
      </c>
      <c r="D1340" s="7" t="n">
        <v>1</v>
      </c>
    </row>
    <row r="1341" spans="1:9">
      <c r="A1341" t="s">
        <v>4</v>
      </c>
      <c r="B1341" s="4" t="s">
        <v>5</v>
      </c>
      <c r="C1341" s="4" t="s">
        <v>6</v>
      </c>
      <c r="D1341" s="4" t="s">
        <v>6</v>
      </c>
    </row>
    <row r="1342" spans="1:9">
      <c r="A1342" t="n">
        <v>12511</v>
      </c>
      <c r="B1342" s="51" t="n">
        <v>70</v>
      </c>
      <c r="C1342" s="7" t="s">
        <v>116</v>
      </c>
      <c r="D1342" s="7" t="s">
        <v>126</v>
      </c>
    </row>
    <row r="1343" spans="1:9">
      <c r="A1343" t="s">
        <v>4</v>
      </c>
      <c r="B1343" s="4" t="s">
        <v>5</v>
      </c>
      <c r="C1343" s="4" t="s">
        <v>6</v>
      </c>
      <c r="D1343" s="4" t="s">
        <v>6</v>
      </c>
    </row>
    <row r="1344" spans="1:9">
      <c r="A1344" t="n">
        <v>12527</v>
      </c>
      <c r="B1344" s="51" t="n">
        <v>70</v>
      </c>
      <c r="C1344" s="7" t="s">
        <v>112</v>
      </c>
      <c r="D1344" s="7" t="s">
        <v>126</v>
      </c>
    </row>
    <row r="1345" spans="1:9">
      <c r="A1345" t="s">
        <v>4</v>
      </c>
      <c r="B1345" s="4" t="s">
        <v>5</v>
      </c>
      <c r="C1345" s="4" t="s">
        <v>6</v>
      </c>
      <c r="D1345" s="4" t="s">
        <v>6</v>
      </c>
    </row>
    <row r="1346" spans="1:9">
      <c r="A1346" t="n">
        <v>12542</v>
      </c>
      <c r="B1346" s="51" t="n">
        <v>70</v>
      </c>
      <c r="C1346" s="7" t="s">
        <v>113</v>
      </c>
      <c r="D1346" s="7" t="s">
        <v>126</v>
      </c>
    </row>
    <row r="1347" spans="1:9">
      <c r="A1347" t="s">
        <v>4</v>
      </c>
      <c r="B1347" s="4" t="s">
        <v>5</v>
      </c>
      <c r="C1347" s="4" t="s">
        <v>6</v>
      </c>
      <c r="D1347" s="4" t="s">
        <v>6</v>
      </c>
    </row>
    <row r="1348" spans="1:9">
      <c r="A1348" t="n">
        <v>12557</v>
      </c>
      <c r="B1348" s="51" t="n">
        <v>70</v>
      </c>
      <c r="C1348" s="7" t="s">
        <v>114</v>
      </c>
      <c r="D1348" s="7" t="s">
        <v>126</v>
      </c>
    </row>
    <row r="1349" spans="1:9">
      <c r="A1349" t="s">
        <v>4</v>
      </c>
      <c r="B1349" s="4" t="s">
        <v>5</v>
      </c>
      <c r="C1349" s="4" t="s">
        <v>6</v>
      </c>
      <c r="D1349" s="4" t="s">
        <v>6</v>
      </c>
    </row>
    <row r="1350" spans="1:9">
      <c r="A1350" t="n">
        <v>12572</v>
      </c>
      <c r="B1350" s="51" t="n">
        <v>70</v>
      </c>
      <c r="C1350" s="7" t="s">
        <v>115</v>
      </c>
      <c r="D1350" s="7" t="s">
        <v>126</v>
      </c>
    </row>
    <row r="1351" spans="1:9">
      <c r="A1351" t="s">
        <v>4</v>
      </c>
      <c r="B1351" s="4" t="s">
        <v>5</v>
      </c>
      <c r="C1351" s="4" t="s">
        <v>14</v>
      </c>
      <c r="D1351" s="4" t="s">
        <v>9</v>
      </c>
    </row>
    <row r="1352" spans="1:9">
      <c r="A1352" t="n">
        <v>12587</v>
      </c>
      <c r="B1352" s="50" t="n">
        <v>175</v>
      </c>
      <c r="C1352" s="7" t="n">
        <v>4</v>
      </c>
      <c r="D1352" s="7" t="n">
        <v>0</v>
      </c>
    </row>
    <row r="1353" spans="1:9">
      <c r="A1353" t="s">
        <v>4</v>
      </c>
      <c r="B1353" s="4" t="s">
        <v>5</v>
      </c>
      <c r="C1353" s="4" t="s">
        <v>10</v>
      </c>
    </row>
    <row r="1354" spans="1:9">
      <c r="A1354" t="n">
        <v>12593</v>
      </c>
      <c r="B1354" s="36" t="n">
        <v>16</v>
      </c>
      <c r="C1354" s="7" t="n">
        <v>2000</v>
      </c>
    </row>
    <row r="1355" spans="1:9">
      <c r="A1355" t="s">
        <v>4</v>
      </c>
      <c r="B1355" s="4" t="s">
        <v>5</v>
      </c>
      <c r="C1355" s="4" t="s">
        <v>14</v>
      </c>
      <c r="D1355" s="4" t="s">
        <v>9</v>
      </c>
      <c r="E1355" s="4" t="s">
        <v>10</v>
      </c>
      <c r="F1355" s="4" t="s">
        <v>6</v>
      </c>
      <c r="G1355" s="4" t="s">
        <v>6</v>
      </c>
      <c r="H1355" s="4" t="s">
        <v>9</v>
      </c>
    </row>
    <row r="1356" spans="1:9">
      <c r="A1356" t="n">
        <v>12596</v>
      </c>
      <c r="B1356" s="50" t="n">
        <v>175</v>
      </c>
      <c r="C1356" s="7" t="n">
        <v>0</v>
      </c>
      <c r="D1356" s="7" t="n">
        <v>0</v>
      </c>
      <c r="E1356" s="7" t="n">
        <v>4</v>
      </c>
      <c r="F1356" s="7" t="s">
        <v>116</v>
      </c>
      <c r="G1356" s="7" t="s">
        <v>117</v>
      </c>
      <c r="H1356" s="7" t="n">
        <v>50</v>
      </c>
    </row>
    <row r="1357" spans="1:9">
      <c r="A1357" t="s">
        <v>4</v>
      </c>
      <c r="B1357" s="4" t="s">
        <v>5</v>
      </c>
      <c r="C1357" s="4" t="s">
        <v>14</v>
      </c>
      <c r="D1357" s="4" t="s">
        <v>9</v>
      </c>
      <c r="E1357" s="4" t="s">
        <v>9</v>
      </c>
      <c r="F1357" s="4" t="s">
        <v>9</v>
      </c>
      <c r="G1357" s="4" t="s">
        <v>9</v>
      </c>
      <c r="H1357" s="4" t="s">
        <v>9</v>
      </c>
      <c r="I1357" s="4" t="s">
        <v>9</v>
      </c>
      <c r="J1357" s="4" t="s">
        <v>9</v>
      </c>
      <c r="K1357" s="4" t="s">
        <v>9</v>
      </c>
    </row>
    <row r="1358" spans="1:9">
      <c r="A1358" t="n">
        <v>12622</v>
      </c>
      <c r="B1358" s="50" t="n">
        <v>175</v>
      </c>
      <c r="C1358" s="7" t="n">
        <v>1</v>
      </c>
      <c r="D1358" s="7" t="n">
        <v>0</v>
      </c>
      <c r="E1358" s="7" t="n">
        <v>0</v>
      </c>
      <c r="F1358" s="7" t="n">
        <v>0</v>
      </c>
      <c r="G1358" s="7" t="n">
        <v>0</v>
      </c>
      <c r="H1358" s="7" t="n">
        <v>0</v>
      </c>
      <c r="I1358" s="7" t="n">
        <v>0</v>
      </c>
      <c r="J1358" s="7" t="n">
        <v>0</v>
      </c>
      <c r="K1358" s="7" t="n">
        <v>1101004800</v>
      </c>
    </row>
    <row r="1359" spans="1:9">
      <c r="A1359" t="s">
        <v>4</v>
      </c>
      <c r="B1359" s="4" t="s">
        <v>5</v>
      </c>
      <c r="C1359" s="4" t="s">
        <v>14</v>
      </c>
      <c r="D1359" s="4" t="s">
        <v>9</v>
      </c>
      <c r="E1359" s="4" t="s">
        <v>9</v>
      </c>
      <c r="F1359" s="4" t="s">
        <v>9</v>
      </c>
      <c r="G1359" s="4" t="s">
        <v>9</v>
      </c>
    </row>
    <row r="1360" spans="1:9">
      <c r="A1360" t="n">
        <v>12656</v>
      </c>
      <c r="B1360" s="50" t="n">
        <v>175</v>
      </c>
      <c r="C1360" s="7" t="n">
        <v>2</v>
      </c>
      <c r="D1360" s="7" t="n">
        <v>0</v>
      </c>
      <c r="E1360" s="7" t="n">
        <v>1117041459</v>
      </c>
      <c r="F1360" s="7" t="n">
        <v>1067450368</v>
      </c>
      <c r="G1360" s="7" t="n">
        <v>1114898432</v>
      </c>
    </row>
    <row r="1361" spans="1:11">
      <c r="A1361" t="s">
        <v>4</v>
      </c>
      <c r="B1361" s="4" t="s">
        <v>5</v>
      </c>
      <c r="C1361" s="4" t="s">
        <v>6</v>
      </c>
      <c r="D1361" s="4" t="s">
        <v>6</v>
      </c>
    </row>
    <row r="1362" spans="1:11">
      <c r="A1362" t="n">
        <v>12674</v>
      </c>
      <c r="B1362" s="51" t="n">
        <v>70</v>
      </c>
      <c r="C1362" s="7" t="s">
        <v>116</v>
      </c>
      <c r="D1362" s="7" t="s">
        <v>119</v>
      </c>
    </row>
    <row r="1363" spans="1:11">
      <c r="A1363" t="s">
        <v>4</v>
      </c>
      <c r="B1363" s="4" t="s">
        <v>5</v>
      </c>
      <c r="C1363" s="4" t="s">
        <v>6</v>
      </c>
      <c r="D1363" s="4" t="s">
        <v>6</v>
      </c>
    </row>
    <row r="1364" spans="1:11">
      <c r="A1364" t="n">
        <v>12689</v>
      </c>
      <c r="B1364" s="51" t="n">
        <v>70</v>
      </c>
      <c r="C1364" s="7" t="s">
        <v>112</v>
      </c>
      <c r="D1364" s="7" t="s">
        <v>119</v>
      </c>
    </row>
    <row r="1365" spans="1:11">
      <c r="A1365" t="s">
        <v>4</v>
      </c>
      <c r="B1365" s="4" t="s">
        <v>5</v>
      </c>
      <c r="C1365" s="4" t="s">
        <v>6</v>
      </c>
      <c r="D1365" s="4" t="s">
        <v>6</v>
      </c>
    </row>
    <row r="1366" spans="1:11">
      <c r="A1366" t="n">
        <v>12703</v>
      </c>
      <c r="B1366" s="51" t="n">
        <v>70</v>
      </c>
      <c r="C1366" s="7" t="s">
        <v>113</v>
      </c>
      <c r="D1366" s="7" t="s">
        <v>119</v>
      </c>
    </row>
    <row r="1367" spans="1:11">
      <c r="A1367" t="s">
        <v>4</v>
      </c>
      <c r="B1367" s="4" t="s">
        <v>5</v>
      </c>
      <c r="C1367" s="4" t="s">
        <v>6</v>
      </c>
      <c r="D1367" s="4" t="s">
        <v>6</v>
      </c>
    </row>
    <row r="1368" spans="1:11">
      <c r="A1368" t="n">
        <v>12717</v>
      </c>
      <c r="B1368" s="51" t="n">
        <v>70</v>
      </c>
      <c r="C1368" s="7" t="s">
        <v>114</v>
      </c>
      <c r="D1368" s="7" t="s">
        <v>119</v>
      </c>
    </row>
    <row r="1369" spans="1:11">
      <c r="A1369" t="s">
        <v>4</v>
      </c>
      <c r="B1369" s="4" t="s">
        <v>5</v>
      </c>
      <c r="C1369" s="4" t="s">
        <v>6</v>
      </c>
      <c r="D1369" s="4" t="s">
        <v>6</v>
      </c>
    </row>
    <row r="1370" spans="1:11">
      <c r="A1370" t="n">
        <v>12731</v>
      </c>
      <c r="B1370" s="51" t="n">
        <v>70</v>
      </c>
      <c r="C1370" s="7" t="s">
        <v>115</v>
      </c>
      <c r="D1370" s="7" t="s">
        <v>119</v>
      </c>
    </row>
    <row r="1371" spans="1:11">
      <c r="A1371" t="s">
        <v>4</v>
      </c>
      <c r="B1371" s="4" t="s">
        <v>5</v>
      </c>
      <c r="C1371" s="4" t="s">
        <v>10</v>
      </c>
    </row>
    <row r="1372" spans="1:11">
      <c r="A1372" t="n">
        <v>12745</v>
      </c>
      <c r="B1372" s="36" t="n">
        <v>16</v>
      </c>
      <c r="C1372" s="7" t="n">
        <v>300</v>
      </c>
    </row>
    <row r="1373" spans="1:11">
      <c r="A1373" t="s">
        <v>4</v>
      </c>
      <c r="B1373" s="4" t="s">
        <v>5</v>
      </c>
      <c r="C1373" s="4" t="s">
        <v>14</v>
      </c>
      <c r="D1373" s="4" t="s">
        <v>9</v>
      </c>
    </row>
    <row r="1374" spans="1:11">
      <c r="A1374" t="n">
        <v>12748</v>
      </c>
      <c r="B1374" s="50" t="n">
        <v>175</v>
      </c>
      <c r="C1374" s="7" t="n">
        <v>3</v>
      </c>
      <c r="D1374" s="7" t="n">
        <v>0</v>
      </c>
    </row>
    <row r="1375" spans="1:11">
      <c r="A1375" t="s">
        <v>4</v>
      </c>
      <c r="B1375" s="4" t="s">
        <v>5</v>
      </c>
      <c r="C1375" s="4" t="s">
        <v>10</v>
      </c>
    </row>
    <row r="1376" spans="1:11">
      <c r="A1376" t="n">
        <v>12754</v>
      </c>
      <c r="B1376" s="36" t="n">
        <v>16</v>
      </c>
      <c r="C1376" s="7" t="n">
        <v>2000</v>
      </c>
    </row>
    <row r="1377" spans="1:4">
      <c r="A1377" t="s">
        <v>4</v>
      </c>
      <c r="B1377" s="4" t="s">
        <v>5</v>
      </c>
      <c r="C1377" s="4" t="s">
        <v>14</v>
      </c>
      <c r="D1377" s="4" t="s">
        <v>10</v>
      </c>
      <c r="E1377" s="4" t="s">
        <v>6</v>
      </c>
    </row>
    <row r="1378" spans="1:4">
      <c r="A1378" t="n">
        <v>12757</v>
      </c>
      <c r="B1378" s="35" t="n">
        <v>51</v>
      </c>
      <c r="C1378" s="7" t="n">
        <v>4</v>
      </c>
      <c r="D1378" s="7" t="n">
        <v>4</v>
      </c>
      <c r="E1378" s="7" t="s">
        <v>120</v>
      </c>
    </row>
    <row r="1379" spans="1:4">
      <c r="A1379" t="s">
        <v>4</v>
      </c>
      <c r="B1379" s="4" t="s">
        <v>5</v>
      </c>
      <c r="C1379" s="4" t="s">
        <v>10</v>
      </c>
    </row>
    <row r="1380" spans="1:4">
      <c r="A1380" t="n">
        <v>12770</v>
      </c>
      <c r="B1380" s="36" t="n">
        <v>16</v>
      </c>
      <c r="C1380" s="7" t="n">
        <v>0</v>
      </c>
    </row>
    <row r="1381" spans="1:4">
      <c r="A1381" t="s">
        <v>4</v>
      </c>
      <c r="B1381" s="4" t="s">
        <v>5</v>
      </c>
      <c r="C1381" s="4" t="s">
        <v>10</v>
      </c>
      <c r="D1381" s="4" t="s">
        <v>75</v>
      </c>
      <c r="E1381" s="4" t="s">
        <v>14</v>
      </c>
      <c r="F1381" s="4" t="s">
        <v>14</v>
      </c>
    </row>
    <row r="1382" spans="1:4">
      <c r="A1382" t="n">
        <v>12773</v>
      </c>
      <c r="B1382" s="37" t="n">
        <v>26</v>
      </c>
      <c r="C1382" s="7" t="n">
        <v>4</v>
      </c>
      <c r="D1382" s="7" t="s">
        <v>127</v>
      </c>
      <c r="E1382" s="7" t="n">
        <v>2</v>
      </c>
      <c r="F1382" s="7" t="n">
        <v>0</v>
      </c>
    </row>
    <row r="1383" spans="1:4">
      <c r="A1383" t="s">
        <v>4</v>
      </c>
      <c r="B1383" s="4" t="s">
        <v>5</v>
      </c>
    </row>
    <row r="1384" spans="1:4">
      <c r="A1384" t="n">
        <v>12800</v>
      </c>
      <c r="B1384" s="38" t="n">
        <v>28</v>
      </c>
    </row>
    <row r="1385" spans="1:4">
      <c r="A1385" t="s">
        <v>4</v>
      </c>
      <c r="B1385" s="4" t="s">
        <v>5</v>
      </c>
      <c r="C1385" s="4" t="s">
        <v>6</v>
      </c>
      <c r="D1385" s="4" t="s">
        <v>6</v>
      </c>
    </row>
    <row r="1386" spans="1:4">
      <c r="A1386" t="n">
        <v>12801</v>
      </c>
      <c r="B1386" s="51" t="n">
        <v>70</v>
      </c>
      <c r="C1386" s="7" t="s">
        <v>116</v>
      </c>
      <c r="D1386" s="7" t="s">
        <v>126</v>
      </c>
    </row>
    <row r="1387" spans="1:4">
      <c r="A1387" t="s">
        <v>4</v>
      </c>
      <c r="B1387" s="4" t="s">
        <v>5</v>
      </c>
      <c r="C1387" s="4" t="s">
        <v>6</v>
      </c>
      <c r="D1387" s="4" t="s">
        <v>6</v>
      </c>
    </row>
    <row r="1388" spans="1:4">
      <c r="A1388" t="n">
        <v>12817</v>
      </c>
      <c r="B1388" s="51" t="n">
        <v>70</v>
      </c>
      <c r="C1388" s="7" t="s">
        <v>112</v>
      </c>
      <c r="D1388" s="7" t="s">
        <v>126</v>
      </c>
    </row>
    <row r="1389" spans="1:4">
      <c r="A1389" t="s">
        <v>4</v>
      </c>
      <c r="B1389" s="4" t="s">
        <v>5</v>
      </c>
      <c r="C1389" s="4" t="s">
        <v>6</v>
      </c>
      <c r="D1389" s="4" t="s">
        <v>6</v>
      </c>
    </row>
    <row r="1390" spans="1:4">
      <c r="A1390" t="n">
        <v>12832</v>
      </c>
      <c r="B1390" s="51" t="n">
        <v>70</v>
      </c>
      <c r="C1390" s="7" t="s">
        <v>113</v>
      </c>
      <c r="D1390" s="7" t="s">
        <v>126</v>
      </c>
    </row>
    <row r="1391" spans="1:4">
      <c r="A1391" t="s">
        <v>4</v>
      </c>
      <c r="B1391" s="4" t="s">
        <v>5</v>
      </c>
      <c r="C1391" s="4" t="s">
        <v>6</v>
      </c>
      <c r="D1391" s="4" t="s">
        <v>6</v>
      </c>
    </row>
    <row r="1392" spans="1:4">
      <c r="A1392" t="n">
        <v>12847</v>
      </c>
      <c r="B1392" s="51" t="n">
        <v>70</v>
      </c>
      <c r="C1392" s="7" t="s">
        <v>114</v>
      </c>
      <c r="D1392" s="7" t="s">
        <v>126</v>
      </c>
    </row>
    <row r="1393" spans="1:6">
      <c r="A1393" t="s">
        <v>4</v>
      </c>
      <c r="B1393" s="4" t="s">
        <v>5</v>
      </c>
      <c r="C1393" s="4" t="s">
        <v>6</v>
      </c>
      <c r="D1393" s="4" t="s">
        <v>6</v>
      </c>
    </row>
    <row r="1394" spans="1:6">
      <c r="A1394" t="n">
        <v>12862</v>
      </c>
      <c r="B1394" s="51" t="n">
        <v>70</v>
      </c>
      <c r="C1394" s="7" t="s">
        <v>115</v>
      </c>
      <c r="D1394" s="7" t="s">
        <v>126</v>
      </c>
    </row>
    <row r="1395" spans="1:6">
      <c r="A1395" t="s">
        <v>4</v>
      </c>
      <c r="B1395" s="4" t="s">
        <v>5</v>
      </c>
      <c r="C1395" s="4" t="s">
        <v>14</v>
      </c>
      <c r="D1395" s="4" t="s">
        <v>9</v>
      </c>
    </row>
    <row r="1396" spans="1:6">
      <c r="A1396" t="n">
        <v>12877</v>
      </c>
      <c r="B1396" s="50" t="n">
        <v>175</v>
      </c>
      <c r="C1396" s="7" t="n">
        <v>4</v>
      </c>
      <c r="D1396" s="7" t="n">
        <v>0</v>
      </c>
    </row>
    <row r="1397" spans="1:6">
      <c r="A1397" t="s">
        <v>4</v>
      </c>
      <c r="B1397" s="4" t="s">
        <v>5</v>
      </c>
      <c r="C1397" s="4" t="s">
        <v>10</v>
      </c>
    </row>
    <row r="1398" spans="1:6">
      <c r="A1398" t="n">
        <v>12883</v>
      </c>
      <c r="B1398" s="36" t="n">
        <v>16</v>
      </c>
      <c r="C1398" s="7" t="n">
        <v>2000</v>
      </c>
    </row>
    <row r="1399" spans="1:6">
      <c r="A1399" t="s">
        <v>4</v>
      </c>
      <c r="B1399" s="4" t="s">
        <v>5</v>
      </c>
      <c r="C1399" s="4" t="s">
        <v>14</v>
      </c>
      <c r="D1399" s="4" t="s">
        <v>9</v>
      </c>
      <c r="E1399" s="4" t="s">
        <v>10</v>
      </c>
      <c r="F1399" s="4" t="s">
        <v>6</v>
      </c>
      <c r="G1399" s="4" t="s">
        <v>6</v>
      </c>
      <c r="H1399" s="4" t="s">
        <v>9</v>
      </c>
    </row>
    <row r="1400" spans="1:6">
      <c r="A1400" t="n">
        <v>12886</v>
      </c>
      <c r="B1400" s="50" t="n">
        <v>175</v>
      </c>
      <c r="C1400" s="7" t="n">
        <v>0</v>
      </c>
      <c r="D1400" s="7" t="n">
        <v>0</v>
      </c>
      <c r="E1400" s="7" t="n">
        <v>5</v>
      </c>
      <c r="F1400" s="7" t="s">
        <v>116</v>
      </c>
      <c r="G1400" s="7" t="s">
        <v>117</v>
      </c>
      <c r="H1400" s="7" t="n">
        <v>50</v>
      </c>
    </row>
    <row r="1401" spans="1:6">
      <c r="A1401" t="s">
        <v>4</v>
      </c>
      <c r="B1401" s="4" t="s">
        <v>5</v>
      </c>
      <c r="C1401" s="4" t="s">
        <v>14</v>
      </c>
      <c r="D1401" s="4" t="s">
        <v>9</v>
      </c>
      <c r="E1401" s="4" t="s">
        <v>9</v>
      </c>
      <c r="F1401" s="4" t="s">
        <v>9</v>
      </c>
      <c r="G1401" s="4" t="s">
        <v>9</v>
      </c>
      <c r="H1401" s="4" t="s">
        <v>9</v>
      </c>
      <c r="I1401" s="4" t="s">
        <v>9</v>
      </c>
      <c r="J1401" s="4" t="s">
        <v>9</v>
      </c>
      <c r="K1401" s="4" t="s">
        <v>9</v>
      </c>
    </row>
    <row r="1402" spans="1:6">
      <c r="A1402" t="n">
        <v>12912</v>
      </c>
      <c r="B1402" s="50" t="n">
        <v>175</v>
      </c>
      <c r="C1402" s="7" t="n">
        <v>1</v>
      </c>
      <c r="D1402" s="7" t="n">
        <v>0</v>
      </c>
      <c r="E1402" s="7" t="n">
        <v>0</v>
      </c>
      <c r="F1402" s="7" t="n">
        <v>0</v>
      </c>
      <c r="G1402" s="7" t="n">
        <v>0</v>
      </c>
      <c r="H1402" s="7" t="n">
        <v>0</v>
      </c>
      <c r="I1402" s="7" t="n">
        <v>1106247680</v>
      </c>
      <c r="J1402" s="7" t="n">
        <v>0</v>
      </c>
      <c r="K1402" s="7" t="n">
        <v>1101004800</v>
      </c>
    </row>
    <row r="1403" spans="1:6">
      <c r="A1403" t="s">
        <v>4</v>
      </c>
      <c r="B1403" s="4" t="s">
        <v>5</v>
      </c>
      <c r="C1403" s="4" t="s">
        <v>14</v>
      </c>
      <c r="D1403" s="4" t="s">
        <v>9</v>
      </c>
      <c r="E1403" s="4" t="s">
        <v>9</v>
      </c>
      <c r="F1403" s="4" t="s">
        <v>9</v>
      </c>
      <c r="G1403" s="4" t="s">
        <v>9</v>
      </c>
    </row>
    <row r="1404" spans="1:6">
      <c r="A1404" t="n">
        <v>12946</v>
      </c>
      <c r="B1404" s="50" t="n">
        <v>175</v>
      </c>
      <c r="C1404" s="7" t="n">
        <v>2</v>
      </c>
      <c r="D1404" s="7" t="n">
        <v>0</v>
      </c>
      <c r="E1404" s="7" t="n">
        <v>1117041459</v>
      </c>
      <c r="F1404" s="7" t="n">
        <v>1067450368</v>
      </c>
      <c r="G1404" s="7" t="n">
        <v>1114898432</v>
      </c>
    </row>
    <row r="1405" spans="1:6">
      <c r="A1405" t="s">
        <v>4</v>
      </c>
      <c r="B1405" s="4" t="s">
        <v>5</v>
      </c>
      <c r="C1405" s="4" t="s">
        <v>6</v>
      </c>
      <c r="D1405" s="4" t="s">
        <v>6</v>
      </c>
    </row>
    <row r="1406" spans="1:6">
      <c r="A1406" t="n">
        <v>12964</v>
      </c>
      <c r="B1406" s="51" t="n">
        <v>70</v>
      </c>
      <c r="C1406" s="7" t="s">
        <v>116</v>
      </c>
      <c r="D1406" s="7" t="s">
        <v>119</v>
      </c>
    </row>
    <row r="1407" spans="1:6">
      <c r="A1407" t="s">
        <v>4</v>
      </c>
      <c r="B1407" s="4" t="s">
        <v>5</v>
      </c>
      <c r="C1407" s="4" t="s">
        <v>6</v>
      </c>
      <c r="D1407" s="4" t="s">
        <v>6</v>
      </c>
    </row>
    <row r="1408" spans="1:6">
      <c r="A1408" t="n">
        <v>12979</v>
      </c>
      <c r="B1408" s="51" t="n">
        <v>70</v>
      </c>
      <c r="C1408" s="7" t="s">
        <v>112</v>
      </c>
      <c r="D1408" s="7" t="s">
        <v>119</v>
      </c>
    </row>
    <row r="1409" spans="1:11">
      <c r="A1409" t="s">
        <v>4</v>
      </c>
      <c r="B1409" s="4" t="s">
        <v>5</v>
      </c>
      <c r="C1409" s="4" t="s">
        <v>6</v>
      </c>
      <c r="D1409" s="4" t="s">
        <v>6</v>
      </c>
    </row>
    <row r="1410" spans="1:11">
      <c r="A1410" t="n">
        <v>12993</v>
      </c>
      <c r="B1410" s="51" t="n">
        <v>70</v>
      </c>
      <c r="C1410" s="7" t="s">
        <v>113</v>
      </c>
      <c r="D1410" s="7" t="s">
        <v>119</v>
      </c>
    </row>
    <row r="1411" spans="1:11">
      <c r="A1411" t="s">
        <v>4</v>
      </c>
      <c r="B1411" s="4" t="s">
        <v>5</v>
      </c>
      <c r="C1411" s="4" t="s">
        <v>6</v>
      </c>
      <c r="D1411" s="4" t="s">
        <v>6</v>
      </c>
    </row>
    <row r="1412" spans="1:11">
      <c r="A1412" t="n">
        <v>13007</v>
      </c>
      <c r="B1412" s="51" t="n">
        <v>70</v>
      </c>
      <c r="C1412" s="7" t="s">
        <v>114</v>
      </c>
      <c r="D1412" s="7" t="s">
        <v>119</v>
      </c>
    </row>
    <row r="1413" spans="1:11">
      <c r="A1413" t="s">
        <v>4</v>
      </c>
      <c r="B1413" s="4" t="s">
        <v>5</v>
      </c>
      <c r="C1413" s="4" t="s">
        <v>6</v>
      </c>
      <c r="D1413" s="4" t="s">
        <v>6</v>
      </c>
    </row>
    <row r="1414" spans="1:11">
      <c r="A1414" t="n">
        <v>13021</v>
      </c>
      <c r="B1414" s="51" t="n">
        <v>70</v>
      </c>
      <c r="C1414" s="7" t="s">
        <v>115</v>
      </c>
      <c r="D1414" s="7" t="s">
        <v>119</v>
      </c>
    </row>
    <row r="1415" spans="1:11">
      <c r="A1415" t="s">
        <v>4</v>
      </c>
      <c r="B1415" s="4" t="s">
        <v>5</v>
      </c>
      <c r="C1415" s="4" t="s">
        <v>10</v>
      </c>
    </row>
    <row r="1416" spans="1:11">
      <c r="A1416" t="n">
        <v>13035</v>
      </c>
      <c r="B1416" s="36" t="n">
        <v>16</v>
      </c>
      <c r="C1416" s="7" t="n">
        <v>300</v>
      </c>
    </row>
    <row r="1417" spans="1:11">
      <c r="A1417" t="s">
        <v>4</v>
      </c>
      <c r="B1417" s="4" t="s">
        <v>5</v>
      </c>
      <c r="C1417" s="4" t="s">
        <v>14</v>
      </c>
      <c r="D1417" s="4" t="s">
        <v>9</v>
      </c>
    </row>
    <row r="1418" spans="1:11">
      <c r="A1418" t="n">
        <v>13038</v>
      </c>
      <c r="B1418" s="50" t="n">
        <v>175</v>
      </c>
      <c r="C1418" s="7" t="n">
        <v>3</v>
      </c>
      <c r="D1418" s="7" t="n">
        <v>0</v>
      </c>
    </row>
    <row r="1419" spans="1:11">
      <c r="A1419" t="s">
        <v>4</v>
      </c>
      <c r="B1419" s="4" t="s">
        <v>5</v>
      </c>
      <c r="C1419" s="4" t="s">
        <v>10</v>
      </c>
    </row>
    <row r="1420" spans="1:11">
      <c r="A1420" t="n">
        <v>13044</v>
      </c>
      <c r="B1420" s="36" t="n">
        <v>16</v>
      </c>
      <c r="C1420" s="7" t="n">
        <v>2000</v>
      </c>
    </row>
    <row r="1421" spans="1:11">
      <c r="A1421" t="s">
        <v>4</v>
      </c>
      <c r="B1421" s="4" t="s">
        <v>5</v>
      </c>
      <c r="C1421" s="4" t="s">
        <v>14</v>
      </c>
      <c r="D1421" s="4" t="s">
        <v>10</v>
      </c>
      <c r="E1421" s="4" t="s">
        <v>6</v>
      </c>
    </row>
    <row r="1422" spans="1:11">
      <c r="A1422" t="n">
        <v>13047</v>
      </c>
      <c r="B1422" s="35" t="n">
        <v>51</v>
      </c>
      <c r="C1422" s="7" t="n">
        <v>4</v>
      </c>
      <c r="D1422" s="7" t="n">
        <v>5</v>
      </c>
      <c r="E1422" s="7" t="s">
        <v>120</v>
      </c>
    </row>
    <row r="1423" spans="1:11">
      <c r="A1423" t="s">
        <v>4</v>
      </c>
      <c r="B1423" s="4" t="s">
        <v>5</v>
      </c>
      <c r="C1423" s="4" t="s">
        <v>10</v>
      </c>
    </row>
    <row r="1424" spans="1:11">
      <c r="A1424" t="n">
        <v>13060</v>
      </c>
      <c r="B1424" s="36" t="n">
        <v>16</v>
      </c>
      <c r="C1424" s="7" t="n">
        <v>0</v>
      </c>
    </row>
    <row r="1425" spans="1:5">
      <c r="A1425" t="s">
        <v>4</v>
      </c>
      <c r="B1425" s="4" t="s">
        <v>5</v>
      </c>
      <c r="C1425" s="4" t="s">
        <v>10</v>
      </c>
      <c r="D1425" s="4" t="s">
        <v>75</v>
      </c>
      <c r="E1425" s="4" t="s">
        <v>14</v>
      </c>
      <c r="F1425" s="4" t="s">
        <v>14</v>
      </c>
    </row>
    <row r="1426" spans="1:5">
      <c r="A1426" t="n">
        <v>13063</v>
      </c>
      <c r="B1426" s="37" t="n">
        <v>26</v>
      </c>
      <c r="C1426" s="7" t="n">
        <v>5</v>
      </c>
      <c r="D1426" s="7" t="s">
        <v>127</v>
      </c>
      <c r="E1426" s="7" t="n">
        <v>2</v>
      </c>
      <c r="F1426" s="7" t="n">
        <v>0</v>
      </c>
    </row>
    <row r="1427" spans="1:5">
      <c r="A1427" t="s">
        <v>4</v>
      </c>
      <c r="B1427" s="4" t="s">
        <v>5</v>
      </c>
    </row>
    <row r="1428" spans="1:5">
      <c r="A1428" t="n">
        <v>13090</v>
      </c>
      <c r="B1428" s="38" t="n">
        <v>28</v>
      </c>
    </row>
    <row r="1429" spans="1:5">
      <c r="A1429" t="s">
        <v>4</v>
      </c>
      <c r="B1429" s="4" t="s">
        <v>5</v>
      </c>
      <c r="C1429" s="4" t="s">
        <v>6</v>
      </c>
      <c r="D1429" s="4" t="s">
        <v>6</v>
      </c>
    </row>
    <row r="1430" spans="1:5">
      <c r="A1430" t="n">
        <v>13091</v>
      </c>
      <c r="B1430" s="51" t="n">
        <v>70</v>
      </c>
      <c r="C1430" s="7" t="s">
        <v>116</v>
      </c>
      <c r="D1430" s="7" t="s">
        <v>126</v>
      </c>
    </row>
    <row r="1431" spans="1:5">
      <c r="A1431" t="s">
        <v>4</v>
      </c>
      <c r="B1431" s="4" t="s">
        <v>5</v>
      </c>
      <c r="C1431" s="4" t="s">
        <v>6</v>
      </c>
      <c r="D1431" s="4" t="s">
        <v>6</v>
      </c>
    </row>
    <row r="1432" spans="1:5">
      <c r="A1432" t="n">
        <v>13107</v>
      </c>
      <c r="B1432" s="51" t="n">
        <v>70</v>
      </c>
      <c r="C1432" s="7" t="s">
        <v>112</v>
      </c>
      <c r="D1432" s="7" t="s">
        <v>126</v>
      </c>
    </row>
    <row r="1433" spans="1:5">
      <c r="A1433" t="s">
        <v>4</v>
      </c>
      <c r="B1433" s="4" t="s">
        <v>5</v>
      </c>
      <c r="C1433" s="4" t="s">
        <v>6</v>
      </c>
      <c r="D1433" s="4" t="s">
        <v>6</v>
      </c>
    </row>
    <row r="1434" spans="1:5">
      <c r="A1434" t="n">
        <v>13122</v>
      </c>
      <c r="B1434" s="51" t="n">
        <v>70</v>
      </c>
      <c r="C1434" s="7" t="s">
        <v>113</v>
      </c>
      <c r="D1434" s="7" t="s">
        <v>126</v>
      </c>
    </row>
    <row r="1435" spans="1:5">
      <c r="A1435" t="s">
        <v>4</v>
      </c>
      <c r="B1435" s="4" t="s">
        <v>5</v>
      </c>
      <c r="C1435" s="4" t="s">
        <v>6</v>
      </c>
      <c r="D1435" s="4" t="s">
        <v>6</v>
      </c>
    </row>
    <row r="1436" spans="1:5">
      <c r="A1436" t="n">
        <v>13137</v>
      </c>
      <c r="B1436" s="51" t="n">
        <v>70</v>
      </c>
      <c r="C1436" s="7" t="s">
        <v>114</v>
      </c>
      <c r="D1436" s="7" t="s">
        <v>126</v>
      </c>
    </row>
    <row r="1437" spans="1:5">
      <c r="A1437" t="s">
        <v>4</v>
      </c>
      <c r="B1437" s="4" t="s">
        <v>5</v>
      </c>
      <c r="C1437" s="4" t="s">
        <v>6</v>
      </c>
      <c r="D1437" s="4" t="s">
        <v>6</v>
      </c>
    </row>
    <row r="1438" spans="1:5">
      <c r="A1438" t="n">
        <v>13152</v>
      </c>
      <c r="B1438" s="51" t="n">
        <v>70</v>
      </c>
      <c r="C1438" s="7" t="s">
        <v>115</v>
      </c>
      <c r="D1438" s="7" t="s">
        <v>126</v>
      </c>
    </row>
    <row r="1439" spans="1:5">
      <c r="A1439" t="s">
        <v>4</v>
      </c>
      <c r="B1439" s="4" t="s">
        <v>5</v>
      </c>
      <c r="C1439" s="4" t="s">
        <v>14</v>
      </c>
      <c r="D1439" s="4" t="s">
        <v>9</v>
      </c>
    </row>
    <row r="1440" spans="1:5">
      <c r="A1440" t="n">
        <v>13167</v>
      </c>
      <c r="B1440" s="50" t="n">
        <v>175</v>
      </c>
      <c r="C1440" s="7" t="n">
        <v>4</v>
      </c>
      <c r="D1440" s="7" t="n">
        <v>0</v>
      </c>
    </row>
    <row r="1441" spans="1:6">
      <c r="A1441" t="s">
        <v>4</v>
      </c>
      <c r="B1441" s="4" t="s">
        <v>5</v>
      </c>
      <c r="C1441" s="4" t="s">
        <v>10</v>
      </c>
    </row>
    <row r="1442" spans="1:6">
      <c r="A1442" t="n">
        <v>13173</v>
      </c>
      <c r="B1442" s="36" t="n">
        <v>16</v>
      </c>
      <c r="C1442" s="7" t="n">
        <v>2000</v>
      </c>
    </row>
    <row r="1443" spans="1:6">
      <c r="A1443" t="s">
        <v>4</v>
      </c>
      <c r="B1443" s="4" t="s">
        <v>5</v>
      </c>
      <c r="C1443" s="4" t="s">
        <v>14</v>
      </c>
      <c r="D1443" s="4" t="s">
        <v>6</v>
      </c>
      <c r="E1443" s="4" t="s">
        <v>10</v>
      </c>
    </row>
    <row r="1444" spans="1:6">
      <c r="A1444" t="n">
        <v>13176</v>
      </c>
      <c r="B1444" s="49" t="n">
        <v>94</v>
      </c>
      <c r="C1444" s="7" t="n">
        <v>0</v>
      </c>
      <c r="D1444" s="7" t="s">
        <v>108</v>
      </c>
      <c r="E1444" s="7" t="n">
        <v>1</v>
      </c>
    </row>
    <row r="1445" spans="1:6">
      <c r="A1445" t="s">
        <v>4</v>
      </c>
      <c r="B1445" s="4" t="s">
        <v>5</v>
      </c>
      <c r="C1445" s="4" t="s">
        <v>14</v>
      </c>
      <c r="D1445" s="4" t="s">
        <v>6</v>
      </c>
      <c r="E1445" s="4" t="s">
        <v>10</v>
      </c>
    </row>
    <row r="1446" spans="1:6">
      <c r="A1446" t="n">
        <v>13189</v>
      </c>
      <c r="B1446" s="49" t="n">
        <v>94</v>
      </c>
      <c r="C1446" s="7" t="n">
        <v>0</v>
      </c>
      <c r="D1446" s="7" t="s">
        <v>108</v>
      </c>
      <c r="E1446" s="7" t="n">
        <v>2</v>
      </c>
    </row>
    <row r="1447" spans="1:6">
      <c r="A1447" t="s">
        <v>4</v>
      </c>
      <c r="B1447" s="4" t="s">
        <v>5</v>
      </c>
      <c r="C1447" s="4" t="s">
        <v>14</v>
      </c>
      <c r="D1447" s="4" t="s">
        <v>6</v>
      </c>
      <c r="E1447" s="4" t="s">
        <v>10</v>
      </c>
    </row>
    <row r="1448" spans="1:6">
      <c r="A1448" t="n">
        <v>13202</v>
      </c>
      <c r="B1448" s="49" t="n">
        <v>94</v>
      </c>
      <c r="C1448" s="7" t="n">
        <v>1</v>
      </c>
      <c r="D1448" s="7" t="s">
        <v>108</v>
      </c>
      <c r="E1448" s="7" t="n">
        <v>4</v>
      </c>
    </row>
    <row r="1449" spans="1:6">
      <c r="A1449" t="s">
        <v>4</v>
      </c>
      <c r="B1449" s="4" t="s">
        <v>5</v>
      </c>
      <c r="C1449" s="4" t="s">
        <v>14</v>
      </c>
      <c r="D1449" s="4" t="s">
        <v>6</v>
      </c>
      <c r="E1449" s="4" t="s">
        <v>10</v>
      </c>
    </row>
    <row r="1450" spans="1:6">
      <c r="A1450" t="n">
        <v>13215</v>
      </c>
      <c r="B1450" s="49" t="n">
        <v>94</v>
      </c>
      <c r="C1450" s="7" t="n">
        <v>0</v>
      </c>
      <c r="D1450" s="7" t="s">
        <v>109</v>
      </c>
      <c r="E1450" s="7" t="n">
        <v>1</v>
      </c>
    </row>
    <row r="1451" spans="1:6">
      <c r="A1451" t="s">
        <v>4</v>
      </c>
      <c r="B1451" s="4" t="s">
        <v>5</v>
      </c>
      <c r="C1451" s="4" t="s">
        <v>14</v>
      </c>
      <c r="D1451" s="4" t="s">
        <v>6</v>
      </c>
      <c r="E1451" s="4" t="s">
        <v>10</v>
      </c>
    </row>
    <row r="1452" spans="1:6">
      <c r="A1452" t="n">
        <v>13228</v>
      </c>
      <c r="B1452" s="49" t="n">
        <v>94</v>
      </c>
      <c r="C1452" s="7" t="n">
        <v>0</v>
      </c>
      <c r="D1452" s="7" t="s">
        <v>109</v>
      </c>
      <c r="E1452" s="7" t="n">
        <v>2</v>
      </c>
    </row>
    <row r="1453" spans="1:6">
      <c r="A1453" t="s">
        <v>4</v>
      </c>
      <c r="B1453" s="4" t="s">
        <v>5</v>
      </c>
      <c r="C1453" s="4" t="s">
        <v>14</v>
      </c>
      <c r="D1453" s="4" t="s">
        <v>6</v>
      </c>
      <c r="E1453" s="4" t="s">
        <v>10</v>
      </c>
    </row>
    <row r="1454" spans="1:6">
      <c r="A1454" t="n">
        <v>13241</v>
      </c>
      <c r="B1454" s="49" t="n">
        <v>94</v>
      </c>
      <c r="C1454" s="7" t="n">
        <v>1</v>
      </c>
      <c r="D1454" s="7" t="s">
        <v>109</v>
      </c>
      <c r="E1454" s="7" t="n">
        <v>4</v>
      </c>
    </row>
    <row r="1455" spans="1:6">
      <c r="A1455" t="s">
        <v>4</v>
      </c>
      <c r="B1455" s="4" t="s">
        <v>5</v>
      </c>
      <c r="C1455" s="4" t="s">
        <v>14</v>
      </c>
      <c r="D1455" s="4" t="s">
        <v>6</v>
      </c>
      <c r="E1455" s="4" t="s">
        <v>10</v>
      </c>
    </row>
    <row r="1456" spans="1:6">
      <c r="A1456" t="n">
        <v>13254</v>
      </c>
      <c r="B1456" s="49" t="n">
        <v>94</v>
      </c>
      <c r="C1456" s="7" t="n">
        <v>0</v>
      </c>
      <c r="D1456" s="7" t="s">
        <v>110</v>
      </c>
      <c r="E1456" s="7" t="n">
        <v>1</v>
      </c>
    </row>
    <row r="1457" spans="1:5">
      <c r="A1457" t="s">
        <v>4</v>
      </c>
      <c r="B1457" s="4" t="s">
        <v>5</v>
      </c>
      <c r="C1457" s="4" t="s">
        <v>14</v>
      </c>
      <c r="D1457" s="4" t="s">
        <v>6</v>
      </c>
      <c r="E1457" s="4" t="s">
        <v>10</v>
      </c>
    </row>
    <row r="1458" spans="1:5">
      <c r="A1458" t="n">
        <v>13267</v>
      </c>
      <c r="B1458" s="49" t="n">
        <v>94</v>
      </c>
      <c r="C1458" s="7" t="n">
        <v>0</v>
      </c>
      <c r="D1458" s="7" t="s">
        <v>110</v>
      </c>
      <c r="E1458" s="7" t="n">
        <v>2</v>
      </c>
    </row>
    <row r="1459" spans="1:5">
      <c r="A1459" t="s">
        <v>4</v>
      </c>
      <c r="B1459" s="4" t="s">
        <v>5</v>
      </c>
      <c r="C1459" s="4" t="s">
        <v>14</v>
      </c>
      <c r="D1459" s="4" t="s">
        <v>6</v>
      </c>
      <c r="E1459" s="4" t="s">
        <v>10</v>
      </c>
    </row>
    <row r="1460" spans="1:5">
      <c r="A1460" t="n">
        <v>13280</v>
      </c>
      <c r="B1460" s="49" t="n">
        <v>94</v>
      </c>
      <c r="C1460" s="7" t="n">
        <v>1</v>
      </c>
      <c r="D1460" s="7" t="s">
        <v>110</v>
      </c>
      <c r="E1460" s="7" t="n">
        <v>4</v>
      </c>
    </row>
    <row r="1461" spans="1:5">
      <c r="A1461" t="s">
        <v>4</v>
      </c>
      <c r="B1461" s="4" t="s">
        <v>5</v>
      </c>
      <c r="C1461" s="4" t="s">
        <v>14</v>
      </c>
      <c r="D1461" s="4" t="s">
        <v>6</v>
      </c>
      <c r="E1461" s="4" t="s">
        <v>10</v>
      </c>
    </row>
    <row r="1462" spans="1:5">
      <c r="A1462" t="n">
        <v>13293</v>
      </c>
      <c r="B1462" s="49" t="n">
        <v>94</v>
      </c>
      <c r="C1462" s="7" t="n">
        <v>0</v>
      </c>
      <c r="D1462" s="7" t="s">
        <v>111</v>
      </c>
      <c r="E1462" s="7" t="n">
        <v>1</v>
      </c>
    </row>
    <row r="1463" spans="1:5">
      <c r="A1463" t="s">
        <v>4</v>
      </c>
      <c r="B1463" s="4" t="s">
        <v>5</v>
      </c>
      <c r="C1463" s="4" t="s">
        <v>14</v>
      </c>
      <c r="D1463" s="4" t="s">
        <v>6</v>
      </c>
      <c r="E1463" s="4" t="s">
        <v>10</v>
      </c>
    </row>
    <row r="1464" spans="1:5">
      <c r="A1464" t="n">
        <v>13306</v>
      </c>
      <c r="B1464" s="49" t="n">
        <v>94</v>
      </c>
      <c r="C1464" s="7" t="n">
        <v>0</v>
      </c>
      <c r="D1464" s="7" t="s">
        <v>111</v>
      </c>
      <c r="E1464" s="7" t="n">
        <v>2</v>
      </c>
    </row>
    <row r="1465" spans="1:5">
      <c r="A1465" t="s">
        <v>4</v>
      </c>
      <c r="B1465" s="4" t="s">
        <v>5</v>
      </c>
      <c r="C1465" s="4" t="s">
        <v>14</v>
      </c>
      <c r="D1465" s="4" t="s">
        <v>6</v>
      </c>
      <c r="E1465" s="4" t="s">
        <v>10</v>
      </c>
    </row>
    <row r="1466" spans="1:5">
      <c r="A1466" t="n">
        <v>13319</v>
      </c>
      <c r="B1466" s="49" t="n">
        <v>94</v>
      </c>
      <c r="C1466" s="7" t="n">
        <v>1</v>
      </c>
      <c r="D1466" s="7" t="s">
        <v>111</v>
      </c>
      <c r="E1466" s="7" t="n">
        <v>4</v>
      </c>
    </row>
    <row r="1467" spans="1:5">
      <c r="A1467" t="s">
        <v>4</v>
      </c>
      <c r="B1467" s="4" t="s">
        <v>5</v>
      </c>
      <c r="C1467" s="4" t="s">
        <v>14</v>
      </c>
      <c r="D1467" s="4" t="s">
        <v>9</v>
      </c>
      <c r="E1467" s="4" t="s">
        <v>10</v>
      </c>
      <c r="F1467" s="4" t="s">
        <v>6</v>
      </c>
      <c r="G1467" s="4" t="s">
        <v>6</v>
      </c>
      <c r="H1467" s="4" t="s">
        <v>9</v>
      </c>
    </row>
    <row r="1468" spans="1:5">
      <c r="A1468" t="n">
        <v>13332</v>
      </c>
      <c r="B1468" s="50" t="n">
        <v>175</v>
      </c>
      <c r="C1468" s="7" t="n">
        <v>0</v>
      </c>
      <c r="D1468" s="7" t="n">
        <v>0</v>
      </c>
      <c r="E1468" s="7" t="n">
        <v>7008</v>
      </c>
      <c r="F1468" s="7" t="s">
        <v>116</v>
      </c>
      <c r="G1468" s="7" t="s">
        <v>117</v>
      </c>
      <c r="H1468" s="7" t="n">
        <v>50</v>
      </c>
    </row>
    <row r="1469" spans="1:5">
      <c r="A1469" t="s">
        <v>4</v>
      </c>
      <c r="B1469" s="4" t="s">
        <v>5</v>
      </c>
      <c r="C1469" s="4" t="s">
        <v>14</v>
      </c>
      <c r="D1469" s="4" t="s">
        <v>9</v>
      </c>
      <c r="E1469" s="4" t="s">
        <v>9</v>
      </c>
      <c r="F1469" s="4" t="s">
        <v>9</v>
      </c>
      <c r="G1469" s="4" t="s">
        <v>9</v>
      </c>
      <c r="H1469" s="4" t="s">
        <v>9</v>
      </c>
      <c r="I1469" s="4" t="s">
        <v>9</v>
      </c>
      <c r="J1469" s="4" t="s">
        <v>9</v>
      </c>
      <c r="K1469" s="4" t="s">
        <v>9</v>
      </c>
    </row>
    <row r="1470" spans="1:5">
      <c r="A1470" t="n">
        <v>13358</v>
      </c>
      <c r="B1470" s="50" t="n">
        <v>175</v>
      </c>
      <c r="C1470" s="7" t="n">
        <v>1</v>
      </c>
      <c r="D1470" s="7" t="n">
        <v>0</v>
      </c>
      <c r="E1470" s="7" t="n">
        <v>0</v>
      </c>
      <c r="F1470" s="7" t="n">
        <v>0</v>
      </c>
      <c r="G1470" s="7" t="n">
        <v>0</v>
      </c>
      <c r="H1470" s="7" t="n">
        <v>0</v>
      </c>
      <c r="I1470" s="7" t="n">
        <v>0</v>
      </c>
      <c r="J1470" s="7" t="n">
        <v>0</v>
      </c>
      <c r="K1470" s="7" t="n">
        <v>1101004800</v>
      </c>
    </row>
    <row r="1471" spans="1:5">
      <c r="A1471" t="s">
        <v>4</v>
      </c>
      <c r="B1471" s="4" t="s">
        <v>5</v>
      </c>
      <c r="C1471" s="4" t="s">
        <v>14</v>
      </c>
      <c r="D1471" s="4" t="s">
        <v>9</v>
      </c>
      <c r="E1471" s="4" t="s">
        <v>9</v>
      </c>
      <c r="F1471" s="4" t="s">
        <v>9</v>
      </c>
      <c r="G1471" s="4" t="s">
        <v>9</v>
      </c>
    </row>
    <row r="1472" spans="1:5">
      <c r="A1472" t="n">
        <v>13392</v>
      </c>
      <c r="B1472" s="50" t="n">
        <v>175</v>
      </c>
      <c r="C1472" s="7" t="n">
        <v>2</v>
      </c>
      <c r="D1472" s="7" t="n">
        <v>0</v>
      </c>
      <c r="E1472" s="7" t="n">
        <v>1117041459</v>
      </c>
      <c r="F1472" s="7" t="n">
        <v>1067450368</v>
      </c>
      <c r="G1472" s="7" t="n">
        <v>1114898432</v>
      </c>
    </row>
    <row r="1473" spans="1:11">
      <c r="A1473" t="s">
        <v>4</v>
      </c>
      <c r="B1473" s="4" t="s">
        <v>5</v>
      </c>
      <c r="C1473" s="4" t="s">
        <v>14</v>
      </c>
      <c r="D1473" s="4" t="s">
        <v>9</v>
      </c>
      <c r="E1473" s="4" t="s">
        <v>10</v>
      </c>
      <c r="F1473" s="4" t="s">
        <v>6</v>
      </c>
      <c r="G1473" s="4" t="s">
        <v>6</v>
      </c>
      <c r="H1473" s="4" t="s">
        <v>9</v>
      </c>
    </row>
    <row r="1474" spans="1:11">
      <c r="A1474" t="n">
        <v>13410</v>
      </c>
      <c r="B1474" s="50" t="n">
        <v>175</v>
      </c>
      <c r="C1474" s="7" t="n">
        <v>0</v>
      </c>
      <c r="D1474" s="7" t="n">
        <v>1</v>
      </c>
      <c r="E1474" s="7" t="n">
        <v>7007</v>
      </c>
      <c r="F1474" s="7" t="s">
        <v>109</v>
      </c>
      <c r="G1474" s="7" t="s">
        <v>117</v>
      </c>
      <c r="H1474" s="7" t="n">
        <v>50</v>
      </c>
    </row>
    <row r="1475" spans="1:11">
      <c r="A1475" t="s">
        <v>4</v>
      </c>
      <c r="B1475" s="4" t="s">
        <v>5</v>
      </c>
      <c r="C1475" s="4" t="s">
        <v>14</v>
      </c>
      <c r="D1475" s="4" t="s">
        <v>9</v>
      </c>
      <c r="E1475" s="4" t="s">
        <v>9</v>
      </c>
      <c r="F1475" s="4" t="s">
        <v>9</v>
      </c>
      <c r="G1475" s="4" t="s">
        <v>9</v>
      </c>
      <c r="H1475" s="4" t="s">
        <v>9</v>
      </c>
      <c r="I1475" s="4" t="s">
        <v>9</v>
      </c>
      <c r="J1475" s="4" t="s">
        <v>9</v>
      </c>
      <c r="K1475" s="4" t="s">
        <v>9</v>
      </c>
    </row>
    <row r="1476" spans="1:11">
      <c r="A1476" t="n">
        <v>13436</v>
      </c>
      <c r="B1476" s="50" t="n">
        <v>175</v>
      </c>
      <c r="C1476" s="7" t="n">
        <v>1</v>
      </c>
      <c r="D1476" s="7" t="n">
        <v>1</v>
      </c>
      <c r="E1476" s="7" t="n">
        <v>0</v>
      </c>
      <c r="F1476" s="7" t="n">
        <v>0</v>
      </c>
      <c r="G1476" s="7" t="n">
        <v>0</v>
      </c>
      <c r="H1476" s="7" t="n">
        <v>0</v>
      </c>
      <c r="I1476" s="7" t="n">
        <v>0</v>
      </c>
      <c r="J1476" s="7" t="n">
        <v>0</v>
      </c>
      <c r="K1476" s="7" t="n">
        <v>1092616192</v>
      </c>
    </row>
    <row r="1477" spans="1:11">
      <c r="A1477" t="s">
        <v>4</v>
      </c>
      <c r="B1477" s="4" t="s">
        <v>5</v>
      </c>
      <c r="C1477" s="4" t="s">
        <v>14</v>
      </c>
      <c r="D1477" s="4" t="s">
        <v>9</v>
      </c>
      <c r="E1477" s="4" t="s">
        <v>9</v>
      </c>
      <c r="F1477" s="4" t="s">
        <v>9</v>
      </c>
      <c r="G1477" s="4" t="s">
        <v>9</v>
      </c>
    </row>
    <row r="1478" spans="1:11">
      <c r="A1478" t="n">
        <v>13470</v>
      </c>
      <c r="B1478" s="50" t="n">
        <v>175</v>
      </c>
      <c r="C1478" s="7" t="n">
        <v>2</v>
      </c>
      <c r="D1478" s="7" t="n">
        <v>1</v>
      </c>
      <c r="E1478" s="7" t="n">
        <v>1117244621</v>
      </c>
      <c r="F1478" s="7" t="n">
        <v>1045220557</v>
      </c>
      <c r="G1478" s="7" t="n">
        <v>1115291648</v>
      </c>
    </row>
    <row r="1479" spans="1:11">
      <c r="A1479" t="s">
        <v>4</v>
      </c>
      <c r="B1479" s="4" t="s">
        <v>5</v>
      </c>
      <c r="C1479" s="4" t="s">
        <v>14</v>
      </c>
      <c r="D1479" s="4" t="s">
        <v>9</v>
      </c>
      <c r="E1479" s="4" t="s">
        <v>10</v>
      </c>
      <c r="F1479" s="4" t="s">
        <v>6</v>
      </c>
      <c r="G1479" s="4" t="s">
        <v>6</v>
      </c>
      <c r="H1479" s="4" t="s">
        <v>9</v>
      </c>
    </row>
    <row r="1480" spans="1:11">
      <c r="A1480" t="n">
        <v>13488</v>
      </c>
      <c r="B1480" s="50" t="n">
        <v>175</v>
      </c>
      <c r="C1480" s="7" t="n">
        <v>0</v>
      </c>
      <c r="D1480" s="7" t="n">
        <v>2</v>
      </c>
      <c r="E1480" s="7" t="n">
        <v>15</v>
      </c>
      <c r="F1480" s="7" t="s">
        <v>110</v>
      </c>
      <c r="G1480" s="7" t="s">
        <v>117</v>
      </c>
      <c r="H1480" s="7" t="n">
        <v>50</v>
      </c>
    </row>
    <row r="1481" spans="1:11">
      <c r="A1481" t="s">
        <v>4</v>
      </c>
      <c r="B1481" s="4" t="s">
        <v>5</v>
      </c>
      <c r="C1481" s="4" t="s">
        <v>14</v>
      </c>
      <c r="D1481" s="4" t="s">
        <v>9</v>
      </c>
      <c r="E1481" s="4" t="s">
        <v>9</v>
      </c>
      <c r="F1481" s="4" t="s">
        <v>9</v>
      </c>
      <c r="G1481" s="4" t="s">
        <v>9</v>
      </c>
      <c r="H1481" s="4" t="s">
        <v>9</v>
      </c>
      <c r="I1481" s="4" t="s">
        <v>9</v>
      </c>
      <c r="J1481" s="4" t="s">
        <v>9</v>
      </c>
      <c r="K1481" s="4" t="s">
        <v>9</v>
      </c>
    </row>
    <row r="1482" spans="1:11">
      <c r="A1482" t="n">
        <v>13514</v>
      </c>
      <c r="B1482" s="50" t="n">
        <v>175</v>
      </c>
      <c r="C1482" s="7" t="n">
        <v>1</v>
      </c>
      <c r="D1482" s="7" t="n">
        <v>2</v>
      </c>
      <c r="E1482" s="7" t="n">
        <v>0</v>
      </c>
      <c r="F1482" s="7" t="n">
        <v>0</v>
      </c>
      <c r="G1482" s="7" t="n">
        <v>0</v>
      </c>
      <c r="H1482" s="7" t="n">
        <v>0</v>
      </c>
      <c r="I1482" s="7" t="n">
        <v>0</v>
      </c>
      <c r="J1482" s="7" t="n">
        <v>0</v>
      </c>
      <c r="K1482" s="7" t="n">
        <v>1092616192</v>
      </c>
    </row>
    <row r="1483" spans="1:11">
      <c r="A1483" t="s">
        <v>4</v>
      </c>
      <c r="B1483" s="4" t="s">
        <v>5</v>
      </c>
      <c r="C1483" s="4" t="s">
        <v>14</v>
      </c>
      <c r="D1483" s="4" t="s">
        <v>9</v>
      </c>
      <c r="E1483" s="4" t="s">
        <v>9</v>
      </c>
      <c r="F1483" s="4" t="s">
        <v>9</v>
      </c>
      <c r="G1483" s="4" t="s">
        <v>9</v>
      </c>
    </row>
    <row r="1484" spans="1:11">
      <c r="A1484" t="n">
        <v>13548</v>
      </c>
      <c r="B1484" s="50" t="n">
        <v>175</v>
      </c>
      <c r="C1484" s="7" t="n">
        <v>2</v>
      </c>
      <c r="D1484" s="7" t="n">
        <v>2</v>
      </c>
      <c r="E1484" s="7" t="n">
        <v>1116844851</v>
      </c>
      <c r="F1484" s="7" t="n">
        <v>1071225242</v>
      </c>
      <c r="G1484" s="7" t="n">
        <v>1114492109</v>
      </c>
    </row>
    <row r="1485" spans="1:11">
      <c r="A1485" t="s">
        <v>4</v>
      </c>
      <c r="B1485" s="4" t="s">
        <v>5</v>
      </c>
      <c r="C1485" s="4" t="s">
        <v>14</v>
      </c>
      <c r="D1485" s="4" t="s">
        <v>9</v>
      </c>
      <c r="E1485" s="4" t="s">
        <v>10</v>
      </c>
      <c r="F1485" s="4" t="s">
        <v>6</v>
      </c>
      <c r="G1485" s="4" t="s">
        <v>6</v>
      </c>
      <c r="H1485" s="4" t="s">
        <v>9</v>
      </c>
    </row>
    <row r="1486" spans="1:11">
      <c r="A1486" t="n">
        <v>13566</v>
      </c>
      <c r="B1486" s="50" t="n">
        <v>175</v>
      </c>
      <c r="C1486" s="7" t="n">
        <v>0</v>
      </c>
      <c r="D1486" s="7" t="n">
        <v>3</v>
      </c>
      <c r="E1486" s="7" t="n">
        <v>82</v>
      </c>
      <c r="F1486" s="7" t="s">
        <v>111</v>
      </c>
      <c r="G1486" s="7" t="s">
        <v>117</v>
      </c>
      <c r="H1486" s="7" t="n">
        <v>50</v>
      </c>
    </row>
    <row r="1487" spans="1:11">
      <c r="A1487" t="s">
        <v>4</v>
      </c>
      <c r="B1487" s="4" t="s">
        <v>5</v>
      </c>
      <c r="C1487" s="4" t="s">
        <v>14</v>
      </c>
      <c r="D1487" s="4" t="s">
        <v>9</v>
      </c>
      <c r="E1487" s="4" t="s">
        <v>9</v>
      </c>
      <c r="F1487" s="4" t="s">
        <v>9</v>
      </c>
      <c r="G1487" s="4" t="s">
        <v>9</v>
      </c>
      <c r="H1487" s="4" t="s">
        <v>9</v>
      </c>
      <c r="I1487" s="4" t="s">
        <v>9</v>
      </c>
      <c r="J1487" s="4" t="s">
        <v>9</v>
      </c>
      <c r="K1487" s="4" t="s">
        <v>9</v>
      </c>
    </row>
    <row r="1488" spans="1:11">
      <c r="A1488" t="n">
        <v>13592</v>
      </c>
      <c r="B1488" s="50" t="n">
        <v>175</v>
      </c>
      <c r="C1488" s="7" t="n">
        <v>1</v>
      </c>
      <c r="D1488" s="7" t="n">
        <v>3</v>
      </c>
      <c r="E1488" s="7" t="n">
        <v>0</v>
      </c>
      <c r="F1488" s="7" t="n">
        <v>0</v>
      </c>
      <c r="G1488" s="7" t="n">
        <v>0</v>
      </c>
      <c r="H1488" s="7" t="n">
        <v>0</v>
      </c>
      <c r="I1488" s="7" t="n">
        <v>0</v>
      </c>
      <c r="J1488" s="7" t="n">
        <v>0</v>
      </c>
      <c r="K1488" s="7" t="n">
        <v>1092616192</v>
      </c>
    </row>
    <row r="1489" spans="1:11">
      <c r="A1489" t="s">
        <v>4</v>
      </c>
      <c r="B1489" s="4" t="s">
        <v>5</v>
      </c>
      <c r="C1489" s="4" t="s">
        <v>14</v>
      </c>
      <c r="D1489" s="4" t="s">
        <v>9</v>
      </c>
      <c r="E1489" s="4" t="s">
        <v>9</v>
      </c>
      <c r="F1489" s="4" t="s">
        <v>9</v>
      </c>
      <c r="G1489" s="4" t="s">
        <v>9</v>
      </c>
    </row>
    <row r="1490" spans="1:11">
      <c r="A1490" t="n">
        <v>13626</v>
      </c>
      <c r="B1490" s="50" t="n">
        <v>175</v>
      </c>
      <c r="C1490" s="7" t="n">
        <v>2</v>
      </c>
      <c r="D1490" s="7" t="n">
        <v>3</v>
      </c>
      <c r="E1490" s="7" t="n">
        <v>1116844851</v>
      </c>
      <c r="F1490" s="7" t="n">
        <v>1048576000</v>
      </c>
      <c r="G1490" s="7" t="n">
        <v>1114492109</v>
      </c>
    </row>
    <row r="1491" spans="1:11">
      <c r="A1491" t="s">
        <v>4</v>
      </c>
      <c r="B1491" s="4" t="s">
        <v>5</v>
      </c>
      <c r="C1491" s="4" t="s">
        <v>6</v>
      </c>
      <c r="D1491" s="4" t="s">
        <v>6</v>
      </c>
    </row>
    <row r="1492" spans="1:11">
      <c r="A1492" t="n">
        <v>13644</v>
      </c>
      <c r="B1492" s="51" t="n">
        <v>70</v>
      </c>
      <c r="C1492" s="7" t="s">
        <v>116</v>
      </c>
      <c r="D1492" s="7" t="s">
        <v>119</v>
      </c>
    </row>
    <row r="1493" spans="1:11">
      <c r="A1493" t="s">
        <v>4</v>
      </c>
      <c r="B1493" s="4" t="s">
        <v>5</v>
      </c>
      <c r="C1493" s="4" t="s">
        <v>6</v>
      </c>
      <c r="D1493" s="4" t="s">
        <v>6</v>
      </c>
    </row>
    <row r="1494" spans="1:11">
      <c r="A1494" t="n">
        <v>13659</v>
      </c>
      <c r="B1494" s="51" t="n">
        <v>70</v>
      </c>
      <c r="C1494" s="7" t="s">
        <v>109</v>
      </c>
      <c r="D1494" s="7" t="s">
        <v>119</v>
      </c>
    </row>
    <row r="1495" spans="1:11">
      <c r="A1495" t="s">
        <v>4</v>
      </c>
      <c r="B1495" s="4" t="s">
        <v>5</v>
      </c>
      <c r="C1495" s="4" t="s">
        <v>6</v>
      </c>
      <c r="D1495" s="4" t="s">
        <v>6</v>
      </c>
    </row>
    <row r="1496" spans="1:11">
      <c r="A1496" t="n">
        <v>13674</v>
      </c>
      <c r="B1496" s="51" t="n">
        <v>70</v>
      </c>
      <c r="C1496" s="7" t="s">
        <v>110</v>
      </c>
      <c r="D1496" s="7" t="s">
        <v>119</v>
      </c>
    </row>
    <row r="1497" spans="1:11">
      <c r="A1497" t="s">
        <v>4</v>
      </c>
      <c r="B1497" s="4" t="s">
        <v>5</v>
      </c>
      <c r="C1497" s="4" t="s">
        <v>6</v>
      </c>
      <c r="D1497" s="4" t="s">
        <v>6</v>
      </c>
    </row>
    <row r="1498" spans="1:11">
      <c r="A1498" t="n">
        <v>13689</v>
      </c>
      <c r="B1498" s="51" t="n">
        <v>70</v>
      </c>
      <c r="C1498" s="7" t="s">
        <v>111</v>
      </c>
      <c r="D1498" s="7" t="s">
        <v>119</v>
      </c>
    </row>
    <row r="1499" spans="1:11">
      <c r="A1499" t="s">
        <v>4</v>
      </c>
      <c r="B1499" s="4" t="s">
        <v>5</v>
      </c>
      <c r="C1499" s="4" t="s">
        <v>10</v>
      </c>
    </row>
    <row r="1500" spans="1:11">
      <c r="A1500" t="n">
        <v>13704</v>
      </c>
      <c r="B1500" s="36" t="n">
        <v>16</v>
      </c>
      <c r="C1500" s="7" t="n">
        <v>300</v>
      </c>
    </row>
    <row r="1501" spans="1:11">
      <c r="A1501" t="s">
        <v>4</v>
      </c>
      <c r="B1501" s="4" t="s">
        <v>5</v>
      </c>
      <c r="C1501" s="4" t="s">
        <v>14</v>
      </c>
      <c r="D1501" s="4" t="s">
        <v>9</v>
      </c>
    </row>
    <row r="1502" spans="1:11">
      <c r="A1502" t="n">
        <v>13707</v>
      </c>
      <c r="B1502" s="50" t="n">
        <v>175</v>
      </c>
      <c r="C1502" s="7" t="n">
        <v>3</v>
      </c>
      <c r="D1502" s="7" t="n">
        <v>0</v>
      </c>
    </row>
    <row r="1503" spans="1:11">
      <c r="A1503" t="s">
        <v>4</v>
      </c>
      <c r="B1503" s="4" t="s">
        <v>5</v>
      </c>
      <c r="C1503" s="4" t="s">
        <v>14</v>
      </c>
      <c r="D1503" s="4" t="s">
        <v>9</v>
      </c>
    </row>
    <row r="1504" spans="1:11">
      <c r="A1504" t="n">
        <v>13713</v>
      </c>
      <c r="B1504" s="50" t="n">
        <v>175</v>
      </c>
      <c r="C1504" s="7" t="n">
        <v>3</v>
      </c>
      <c r="D1504" s="7" t="n">
        <v>1</v>
      </c>
    </row>
    <row r="1505" spans="1:7">
      <c r="A1505" t="s">
        <v>4</v>
      </c>
      <c r="B1505" s="4" t="s">
        <v>5</v>
      </c>
      <c r="C1505" s="4" t="s">
        <v>14</v>
      </c>
      <c r="D1505" s="4" t="s">
        <v>9</v>
      </c>
    </row>
    <row r="1506" spans="1:7">
      <c r="A1506" t="n">
        <v>13719</v>
      </c>
      <c r="B1506" s="50" t="n">
        <v>175</v>
      </c>
      <c r="C1506" s="7" t="n">
        <v>3</v>
      </c>
      <c r="D1506" s="7" t="n">
        <v>2</v>
      </c>
    </row>
    <row r="1507" spans="1:7">
      <c r="A1507" t="s">
        <v>4</v>
      </c>
      <c r="B1507" s="4" t="s">
        <v>5</v>
      </c>
      <c r="C1507" s="4" t="s">
        <v>14</v>
      </c>
      <c r="D1507" s="4" t="s">
        <v>9</v>
      </c>
    </row>
    <row r="1508" spans="1:7">
      <c r="A1508" t="n">
        <v>13725</v>
      </c>
      <c r="B1508" s="50" t="n">
        <v>175</v>
      </c>
      <c r="C1508" s="7" t="n">
        <v>3</v>
      </c>
      <c r="D1508" s="7" t="n">
        <v>3</v>
      </c>
    </row>
    <row r="1509" spans="1:7">
      <c r="A1509" t="s">
        <v>4</v>
      </c>
      <c r="B1509" s="4" t="s">
        <v>5</v>
      </c>
      <c r="C1509" s="4" t="s">
        <v>10</v>
      </c>
    </row>
    <row r="1510" spans="1:7">
      <c r="A1510" t="n">
        <v>13731</v>
      </c>
      <c r="B1510" s="36" t="n">
        <v>16</v>
      </c>
      <c r="C1510" s="7" t="n">
        <v>2000</v>
      </c>
    </row>
    <row r="1511" spans="1:7">
      <c r="A1511" t="s">
        <v>4</v>
      </c>
      <c r="B1511" s="4" t="s">
        <v>5</v>
      </c>
      <c r="C1511" s="4" t="s">
        <v>14</v>
      </c>
      <c r="D1511" s="4" t="s">
        <v>10</v>
      </c>
      <c r="E1511" s="4" t="s">
        <v>6</v>
      </c>
    </row>
    <row r="1512" spans="1:7">
      <c r="A1512" t="n">
        <v>13734</v>
      </c>
      <c r="B1512" s="35" t="n">
        <v>51</v>
      </c>
      <c r="C1512" s="7" t="n">
        <v>4</v>
      </c>
      <c r="D1512" s="7" t="n">
        <v>7008</v>
      </c>
      <c r="E1512" s="7" t="s">
        <v>120</v>
      </c>
    </row>
    <row r="1513" spans="1:7">
      <c r="A1513" t="s">
        <v>4</v>
      </c>
      <c r="B1513" s="4" t="s">
        <v>5</v>
      </c>
      <c r="C1513" s="4" t="s">
        <v>10</v>
      </c>
    </row>
    <row r="1514" spans="1:7">
      <c r="A1514" t="n">
        <v>13747</v>
      </c>
      <c r="B1514" s="36" t="n">
        <v>16</v>
      </c>
      <c r="C1514" s="7" t="n">
        <v>0</v>
      </c>
    </row>
    <row r="1515" spans="1:7">
      <c r="A1515" t="s">
        <v>4</v>
      </c>
      <c r="B1515" s="4" t="s">
        <v>5</v>
      </c>
      <c r="C1515" s="4" t="s">
        <v>10</v>
      </c>
      <c r="D1515" s="4" t="s">
        <v>75</v>
      </c>
      <c r="E1515" s="4" t="s">
        <v>14</v>
      </c>
      <c r="F1515" s="4" t="s">
        <v>14</v>
      </c>
      <c r="G1515" s="4" t="s">
        <v>75</v>
      </c>
      <c r="H1515" s="4" t="s">
        <v>14</v>
      </c>
      <c r="I1515" s="4" t="s">
        <v>14</v>
      </c>
    </row>
    <row r="1516" spans="1:7">
      <c r="A1516" t="n">
        <v>13750</v>
      </c>
      <c r="B1516" s="37" t="n">
        <v>26</v>
      </c>
      <c r="C1516" s="7" t="n">
        <v>7008</v>
      </c>
      <c r="D1516" s="7" t="s">
        <v>128</v>
      </c>
      <c r="E1516" s="7" t="n">
        <v>2</v>
      </c>
      <c r="F1516" s="7" t="n">
        <v>3</v>
      </c>
      <c r="G1516" s="7" t="s">
        <v>129</v>
      </c>
      <c r="H1516" s="7" t="n">
        <v>2</v>
      </c>
      <c r="I1516" s="7" t="n">
        <v>0</v>
      </c>
    </row>
    <row r="1517" spans="1:7">
      <c r="A1517" t="s">
        <v>4</v>
      </c>
      <c r="B1517" s="4" t="s">
        <v>5</v>
      </c>
    </row>
    <row r="1518" spans="1:7">
      <c r="A1518" t="n">
        <v>13974</v>
      </c>
      <c r="B1518" s="38" t="n">
        <v>28</v>
      </c>
    </row>
    <row r="1519" spans="1:7">
      <c r="A1519" t="s">
        <v>4</v>
      </c>
      <c r="B1519" s="4" t="s">
        <v>5</v>
      </c>
      <c r="C1519" s="4" t="s">
        <v>14</v>
      </c>
      <c r="D1519" s="4" t="s">
        <v>10</v>
      </c>
      <c r="E1519" s="4" t="s">
        <v>6</v>
      </c>
    </row>
    <row r="1520" spans="1:7">
      <c r="A1520" t="n">
        <v>13975</v>
      </c>
      <c r="B1520" s="35" t="n">
        <v>51</v>
      </c>
      <c r="C1520" s="7" t="n">
        <v>4</v>
      </c>
      <c r="D1520" s="7" t="n">
        <v>7007</v>
      </c>
      <c r="E1520" s="7" t="s">
        <v>120</v>
      </c>
    </row>
    <row r="1521" spans="1:9">
      <c r="A1521" t="s">
        <v>4</v>
      </c>
      <c r="B1521" s="4" t="s">
        <v>5</v>
      </c>
      <c r="C1521" s="4" t="s">
        <v>10</v>
      </c>
    </row>
    <row r="1522" spans="1:9">
      <c r="A1522" t="n">
        <v>13988</v>
      </c>
      <c r="B1522" s="36" t="n">
        <v>16</v>
      </c>
      <c r="C1522" s="7" t="n">
        <v>0</v>
      </c>
    </row>
    <row r="1523" spans="1:9">
      <c r="A1523" t="s">
        <v>4</v>
      </c>
      <c r="B1523" s="4" t="s">
        <v>5</v>
      </c>
      <c r="C1523" s="4" t="s">
        <v>10</v>
      </c>
      <c r="D1523" s="4" t="s">
        <v>75</v>
      </c>
      <c r="E1523" s="4" t="s">
        <v>14</v>
      </c>
      <c r="F1523" s="4" t="s">
        <v>14</v>
      </c>
      <c r="G1523" s="4" t="s">
        <v>75</v>
      </c>
      <c r="H1523" s="4" t="s">
        <v>14</v>
      </c>
      <c r="I1523" s="4" t="s">
        <v>14</v>
      </c>
    </row>
    <row r="1524" spans="1:9">
      <c r="A1524" t="n">
        <v>13991</v>
      </c>
      <c r="B1524" s="37" t="n">
        <v>26</v>
      </c>
      <c r="C1524" s="7" t="n">
        <v>7007</v>
      </c>
      <c r="D1524" s="7" t="s">
        <v>130</v>
      </c>
      <c r="E1524" s="7" t="n">
        <v>2</v>
      </c>
      <c r="F1524" s="7" t="n">
        <v>3</v>
      </c>
      <c r="G1524" s="7" t="s">
        <v>131</v>
      </c>
      <c r="H1524" s="7" t="n">
        <v>2</v>
      </c>
      <c r="I1524" s="7" t="n">
        <v>0</v>
      </c>
    </row>
    <row r="1525" spans="1:9">
      <c r="A1525" t="s">
        <v>4</v>
      </c>
      <c r="B1525" s="4" t="s">
        <v>5</v>
      </c>
    </row>
    <row r="1526" spans="1:9">
      <c r="A1526" t="n">
        <v>14180</v>
      </c>
      <c r="B1526" s="38" t="n">
        <v>28</v>
      </c>
    </row>
    <row r="1527" spans="1:9">
      <c r="A1527" t="s">
        <v>4</v>
      </c>
      <c r="B1527" s="4" t="s">
        <v>5</v>
      </c>
      <c r="C1527" s="4" t="s">
        <v>14</v>
      </c>
      <c r="D1527" s="4" t="s">
        <v>10</v>
      </c>
      <c r="E1527" s="4" t="s">
        <v>6</v>
      </c>
    </row>
    <row r="1528" spans="1:9">
      <c r="A1528" t="n">
        <v>14181</v>
      </c>
      <c r="B1528" s="35" t="n">
        <v>51</v>
      </c>
      <c r="C1528" s="7" t="n">
        <v>4</v>
      </c>
      <c r="D1528" s="7" t="n">
        <v>82</v>
      </c>
      <c r="E1528" s="7" t="s">
        <v>120</v>
      </c>
    </row>
    <row r="1529" spans="1:9">
      <c r="A1529" t="s">
        <v>4</v>
      </c>
      <c r="B1529" s="4" t="s">
        <v>5</v>
      </c>
      <c r="C1529" s="4" t="s">
        <v>10</v>
      </c>
    </row>
    <row r="1530" spans="1:9">
      <c r="A1530" t="n">
        <v>14194</v>
      </c>
      <c r="B1530" s="36" t="n">
        <v>16</v>
      </c>
      <c r="C1530" s="7" t="n">
        <v>0</v>
      </c>
    </row>
    <row r="1531" spans="1:9">
      <c r="A1531" t="s">
        <v>4</v>
      </c>
      <c r="B1531" s="4" t="s">
        <v>5</v>
      </c>
      <c r="C1531" s="4" t="s">
        <v>10</v>
      </c>
      <c r="D1531" s="4" t="s">
        <v>75</v>
      </c>
      <c r="E1531" s="4" t="s">
        <v>14</v>
      </c>
      <c r="F1531" s="4" t="s">
        <v>14</v>
      </c>
    </row>
    <row r="1532" spans="1:9">
      <c r="A1532" t="n">
        <v>14197</v>
      </c>
      <c r="B1532" s="37" t="n">
        <v>26</v>
      </c>
      <c r="C1532" s="7" t="n">
        <v>82</v>
      </c>
      <c r="D1532" s="7" t="s">
        <v>132</v>
      </c>
      <c r="E1532" s="7" t="n">
        <v>2</v>
      </c>
      <c r="F1532" s="7" t="n">
        <v>0</v>
      </c>
    </row>
    <row r="1533" spans="1:9">
      <c r="A1533" t="s">
        <v>4</v>
      </c>
      <c r="B1533" s="4" t="s">
        <v>5</v>
      </c>
    </row>
    <row r="1534" spans="1:9">
      <c r="A1534" t="n">
        <v>14244</v>
      </c>
      <c r="B1534" s="38" t="n">
        <v>28</v>
      </c>
    </row>
    <row r="1535" spans="1:9">
      <c r="A1535" t="s">
        <v>4</v>
      </c>
      <c r="B1535" s="4" t="s">
        <v>5</v>
      </c>
      <c r="C1535" s="4" t="s">
        <v>14</v>
      </c>
      <c r="D1535" s="4" t="s">
        <v>10</v>
      </c>
      <c r="E1535" s="4" t="s">
        <v>6</v>
      </c>
    </row>
    <row r="1536" spans="1:9">
      <c r="A1536" t="n">
        <v>14245</v>
      </c>
      <c r="B1536" s="35" t="n">
        <v>51</v>
      </c>
      <c r="C1536" s="7" t="n">
        <v>4</v>
      </c>
      <c r="D1536" s="7" t="n">
        <v>15</v>
      </c>
      <c r="E1536" s="7" t="s">
        <v>120</v>
      </c>
    </row>
    <row r="1537" spans="1:9">
      <c r="A1537" t="s">
        <v>4</v>
      </c>
      <c r="B1537" s="4" t="s">
        <v>5</v>
      </c>
      <c r="C1537" s="4" t="s">
        <v>10</v>
      </c>
    </row>
    <row r="1538" spans="1:9">
      <c r="A1538" t="n">
        <v>14258</v>
      </c>
      <c r="B1538" s="36" t="n">
        <v>16</v>
      </c>
      <c r="C1538" s="7" t="n">
        <v>0</v>
      </c>
    </row>
    <row r="1539" spans="1:9">
      <c r="A1539" t="s">
        <v>4</v>
      </c>
      <c r="B1539" s="4" t="s">
        <v>5</v>
      </c>
      <c r="C1539" s="4" t="s">
        <v>10</v>
      </c>
      <c r="D1539" s="4" t="s">
        <v>75</v>
      </c>
      <c r="E1539" s="4" t="s">
        <v>14</v>
      </c>
      <c r="F1539" s="4" t="s">
        <v>14</v>
      </c>
      <c r="G1539" s="4" t="s">
        <v>75</v>
      </c>
      <c r="H1539" s="4" t="s">
        <v>14</v>
      </c>
      <c r="I1539" s="4" t="s">
        <v>14</v>
      </c>
    </row>
    <row r="1540" spans="1:9">
      <c r="A1540" t="n">
        <v>14261</v>
      </c>
      <c r="B1540" s="37" t="n">
        <v>26</v>
      </c>
      <c r="C1540" s="7" t="n">
        <v>15</v>
      </c>
      <c r="D1540" s="7" t="s">
        <v>133</v>
      </c>
      <c r="E1540" s="7" t="n">
        <v>2</v>
      </c>
      <c r="F1540" s="7" t="n">
        <v>3</v>
      </c>
      <c r="G1540" s="7" t="s">
        <v>134</v>
      </c>
      <c r="H1540" s="7" t="n">
        <v>2</v>
      </c>
      <c r="I1540" s="7" t="n">
        <v>0</v>
      </c>
    </row>
    <row r="1541" spans="1:9">
      <c r="A1541" t="s">
        <v>4</v>
      </c>
      <c r="B1541" s="4" t="s">
        <v>5</v>
      </c>
    </row>
    <row r="1542" spans="1:9">
      <c r="A1542" t="n">
        <v>14459</v>
      </c>
      <c r="B1542" s="38" t="n">
        <v>28</v>
      </c>
    </row>
    <row r="1543" spans="1:9">
      <c r="A1543" t="s">
        <v>4</v>
      </c>
      <c r="B1543" s="4" t="s">
        <v>5</v>
      </c>
      <c r="C1543" s="4" t="s">
        <v>14</v>
      </c>
      <c r="D1543" s="4" t="s">
        <v>9</v>
      </c>
    </row>
    <row r="1544" spans="1:9">
      <c r="A1544" t="n">
        <v>14460</v>
      </c>
      <c r="B1544" s="50" t="n">
        <v>175</v>
      </c>
      <c r="C1544" s="7" t="n">
        <v>4</v>
      </c>
      <c r="D1544" s="7" t="n">
        <v>0</v>
      </c>
    </row>
    <row r="1545" spans="1:9">
      <c r="A1545" t="s">
        <v>4</v>
      </c>
      <c r="B1545" s="4" t="s">
        <v>5</v>
      </c>
      <c r="C1545" s="4" t="s">
        <v>14</v>
      </c>
      <c r="D1545" s="4" t="s">
        <v>9</v>
      </c>
      <c r="E1545" s="4" t="s">
        <v>10</v>
      </c>
      <c r="F1545" s="4" t="s">
        <v>6</v>
      </c>
      <c r="G1545" s="4" t="s">
        <v>6</v>
      </c>
      <c r="H1545" s="4" t="s">
        <v>9</v>
      </c>
    </row>
    <row r="1546" spans="1:9">
      <c r="A1546" t="n">
        <v>14466</v>
      </c>
      <c r="B1546" s="50" t="n">
        <v>175</v>
      </c>
      <c r="C1546" s="7" t="n">
        <v>0</v>
      </c>
      <c r="D1546" s="7" t="n">
        <v>0</v>
      </c>
      <c r="E1546" s="7" t="n">
        <v>7008</v>
      </c>
      <c r="F1546" s="7" t="s">
        <v>108</v>
      </c>
      <c r="G1546" s="7" t="s">
        <v>117</v>
      </c>
      <c r="H1546" s="7" t="n">
        <v>50</v>
      </c>
    </row>
    <row r="1547" spans="1:9">
      <c r="A1547" t="s">
        <v>4</v>
      </c>
      <c r="B1547" s="4" t="s">
        <v>5</v>
      </c>
      <c r="C1547" s="4" t="s">
        <v>14</v>
      </c>
      <c r="D1547" s="4" t="s">
        <v>9</v>
      </c>
      <c r="E1547" s="4" t="s">
        <v>9</v>
      </c>
      <c r="F1547" s="4" t="s">
        <v>9</v>
      </c>
      <c r="G1547" s="4" t="s">
        <v>9</v>
      </c>
      <c r="H1547" s="4" t="s">
        <v>9</v>
      </c>
      <c r="I1547" s="4" t="s">
        <v>9</v>
      </c>
      <c r="J1547" s="4" t="s">
        <v>9</v>
      </c>
      <c r="K1547" s="4" t="s">
        <v>9</v>
      </c>
    </row>
    <row r="1548" spans="1:9">
      <c r="A1548" t="n">
        <v>14492</v>
      </c>
      <c r="B1548" s="50" t="n">
        <v>175</v>
      </c>
      <c r="C1548" s="7" t="n">
        <v>1</v>
      </c>
      <c r="D1548" s="7" t="n">
        <v>0</v>
      </c>
      <c r="E1548" s="7" t="n">
        <v>0</v>
      </c>
      <c r="F1548" s="7" t="n">
        <v>0</v>
      </c>
      <c r="G1548" s="7" t="n">
        <v>0</v>
      </c>
      <c r="H1548" s="7" t="n">
        <v>0</v>
      </c>
      <c r="I1548" s="7" t="n">
        <v>0</v>
      </c>
      <c r="J1548" s="7" t="n">
        <v>0</v>
      </c>
      <c r="K1548" s="7" t="n">
        <v>1092616192</v>
      </c>
    </row>
    <row r="1549" spans="1:9">
      <c r="A1549" t="s">
        <v>4</v>
      </c>
      <c r="B1549" s="4" t="s">
        <v>5</v>
      </c>
      <c r="C1549" s="4" t="s">
        <v>14</v>
      </c>
      <c r="D1549" s="4" t="s">
        <v>9</v>
      </c>
      <c r="E1549" s="4" t="s">
        <v>9</v>
      </c>
      <c r="F1549" s="4" t="s">
        <v>9</v>
      </c>
      <c r="G1549" s="4" t="s">
        <v>9</v>
      </c>
    </row>
    <row r="1550" spans="1:9">
      <c r="A1550" t="n">
        <v>14526</v>
      </c>
      <c r="B1550" s="50" t="n">
        <v>175</v>
      </c>
      <c r="C1550" s="7" t="n">
        <v>2</v>
      </c>
      <c r="D1550" s="7" t="n">
        <v>0</v>
      </c>
      <c r="E1550" s="7" t="n">
        <v>1117244621</v>
      </c>
      <c r="F1550" s="7" t="n">
        <v>1071225242</v>
      </c>
      <c r="G1550" s="7" t="n">
        <v>1115291648</v>
      </c>
    </row>
    <row r="1551" spans="1:9">
      <c r="A1551" t="s">
        <v>4</v>
      </c>
      <c r="B1551" s="4" t="s">
        <v>5</v>
      </c>
      <c r="C1551" s="4" t="s">
        <v>14</v>
      </c>
      <c r="D1551" s="4" t="s">
        <v>9</v>
      </c>
      <c r="E1551" s="4" t="s">
        <v>10</v>
      </c>
      <c r="F1551" s="4" t="s">
        <v>6</v>
      </c>
      <c r="G1551" s="4" t="s">
        <v>6</v>
      </c>
      <c r="H1551" s="4" t="s">
        <v>9</v>
      </c>
    </row>
    <row r="1552" spans="1:9">
      <c r="A1552" t="n">
        <v>14544</v>
      </c>
      <c r="B1552" s="50" t="n">
        <v>175</v>
      </c>
      <c r="C1552" s="7" t="n">
        <v>0</v>
      </c>
      <c r="D1552" s="7" t="n">
        <v>4</v>
      </c>
      <c r="E1552" s="7" t="n">
        <v>7021</v>
      </c>
      <c r="F1552" s="7" t="s">
        <v>116</v>
      </c>
      <c r="G1552" s="7" t="s">
        <v>117</v>
      </c>
      <c r="H1552" s="7" t="n">
        <v>50</v>
      </c>
    </row>
    <row r="1553" spans="1:11">
      <c r="A1553" t="s">
        <v>4</v>
      </c>
      <c r="B1553" s="4" t="s">
        <v>5</v>
      </c>
      <c r="C1553" s="4" t="s">
        <v>14</v>
      </c>
      <c r="D1553" s="4" t="s">
        <v>9</v>
      </c>
      <c r="E1553" s="4" t="s">
        <v>9</v>
      </c>
      <c r="F1553" s="4" t="s">
        <v>9</v>
      </c>
      <c r="G1553" s="4" t="s">
        <v>9</v>
      </c>
      <c r="H1553" s="4" t="s">
        <v>9</v>
      </c>
      <c r="I1553" s="4" t="s">
        <v>9</v>
      </c>
      <c r="J1553" s="4" t="s">
        <v>9</v>
      </c>
      <c r="K1553" s="4" t="s">
        <v>9</v>
      </c>
    </row>
    <row r="1554" spans="1:11">
      <c r="A1554" t="n">
        <v>14570</v>
      </c>
      <c r="B1554" s="50" t="n">
        <v>175</v>
      </c>
      <c r="C1554" s="7" t="n">
        <v>1</v>
      </c>
      <c r="D1554" s="7" t="n">
        <v>4</v>
      </c>
      <c r="E1554" s="7" t="n">
        <v>0</v>
      </c>
      <c r="F1554" s="7" t="n">
        <v>0</v>
      </c>
      <c r="G1554" s="7" t="n">
        <v>0</v>
      </c>
      <c r="H1554" s="7" t="n">
        <v>0</v>
      </c>
      <c r="I1554" s="7" t="n">
        <v>0</v>
      </c>
      <c r="J1554" s="7" t="n">
        <v>0</v>
      </c>
      <c r="K1554" s="7" t="n">
        <v>1101004800</v>
      </c>
    </row>
    <row r="1555" spans="1:11">
      <c r="A1555" t="s">
        <v>4</v>
      </c>
      <c r="B1555" s="4" t="s">
        <v>5</v>
      </c>
      <c r="C1555" s="4" t="s">
        <v>14</v>
      </c>
      <c r="D1555" s="4" t="s">
        <v>9</v>
      </c>
      <c r="E1555" s="4" t="s">
        <v>9</v>
      </c>
      <c r="F1555" s="4" t="s">
        <v>9</v>
      </c>
      <c r="G1555" s="4" t="s">
        <v>9</v>
      </c>
    </row>
    <row r="1556" spans="1:11">
      <c r="A1556" t="n">
        <v>14604</v>
      </c>
      <c r="B1556" s="50" t="n">
        <v>175</v>
      </c>
      <c r="C1556" s="7" t="n">
        <v>2</v>
      </c>
      <c r="D1556" s="7" t="n">
        <v>4</v>
      </c>
      <c r="E1556" s="7" t="n">
        <v>1117041459</v>
      </c>
      <c r="F1556" s="7" t="n">
        <v>1067450368</v>
      </c>
      <c r="G1556" s="7" t="n">
        <v>1114898432</v>
      </c>
    </row>
    <row r="1557" spans="1:11">
      <c r="A1557" t="s">
        <v>4</v>
      </c>
      <c r="B1557" s="4" t="s">
        <v>5</v>
      </c>
      <c r="C1557" s="4" t="s">
        <v>6</v>
      </c>
      <c r="D1557" s="4" t="s">
        <v>6</v>
      </c>
    </row>
    <row r="1558" spans="1:11">
      <c r="A1558" t="n">
        <v>14622</v>
      </c>
      <c r="B1558" s="51" t="n">
        <v>70</v>
      </c>
      <c r="C1558" s="7" t="s">
        <v>116</v>
      </c>
      <c r="D1558" s="7" t="s">
        <v>119</v>
      </c>
    </row>
    <row r="1559" spans="1:11">
      <c r="A1559" t="s">
        <v>4</v>
      </c>
      <c r="B1559" s="4" t="s">
        <v>5</v>
      </c>
      <c r="C1559" s="4" t="s">
        <v>6</v>
      </c>
      <c r="D1559" s="4" t="s">
        <v>6</v>
      </c>
    </row>
    <row r="1560" spans="1:11">
      <c r="A1560" t="n">
        <v>14637</v>
      </c>
      <c r="B1560" s="51" t="n">
        <v>70</v>
      </c>
      <c r="C1560" s="7" t="s">
        <v>108</v>
      </c>
      <c r="D1560" s="7" t="s">
        <v>119</v>
      </c>
    </row>
    <row r="1561" spans="1:11">
      <c r="A1561" t="s">
        <v>4</v>
      </c>
      <c r="B1561" s="4" t="s">
        <v>5</v>
      </c>
      <c r="C1561" s="4" t="s">
        <v>10</v>
      </c>
    </row>
    <row r="1562" spans="1:11">
      <c r="A1562" t="n">
        <v>14652</v>
      </c>
      <c r="B1562" s="36" t="n">
        <v>16</v>
      </c>
      <c r="C1562" s="7" t="n">
        <v>300</v>
      </c>
    </row>
    <row r="1563" spans="1:11">
      <c r="A1563" t="s">
        <v>4</v>
      </c>
      <c r="B1563" s="4" t="s">
        <v>5</v>
      </c>
      <c r="C1563" s="4" t="s">
        <v>14</v>
      </c>
      <c r="D1563" s="4" t="s">
        <v>9</v>
      </c>
    </row>
    <row r="1564" spans="1:11">
      <c r="A1564" t="n">
        <v>14655</v>
      </c>
      <c r="B1564" s="50" t="n">
        <v>175</v>
      </c>
      <c r="C1564" s="7" t="n">
        <v>3</v>
      </c>
      <c r="D1564" s="7" t="n">
        <v>0</v>
      </c>
    </row>
    <row r="1565" spans="1:11">
      <c r="A1565" t="s">
        <v>4</v>
      </c>
      <c r="B1565" s="4" t="s">
        <v>5</v>
      </c>
      <c r="C1565" s="4" t="s">
        <v>14</v>
      </c>
      <c r="D1565" s="4" t="s">
        <v>9</v>
      </c>
    </row>
    <row r="1566" spans="1:11">
      <c r="A1566" t="n">
        <v>14661</v>
      </c>
      <c r="B1566" s="50" t="n">
        <v>175</v>
      </c>
      <c r="C1566" s="7" t="n">
        <v>3</v>
      </c>
      <c r="D1566" s="7" t="n">
        <v>4</v>
      </c>
    </row>
    <row r="1567" spans="1:11">
      <c r="A1567" t="s">
        <v>4</v>
      </c>
      <c r="B1567" s="4" t="s">
        <v>5</v>
      </c>
      <c r="C1567" s="4" t="s">
        <v>10</v>
      </c>
    </row>
    <row r="1568" spans="1:11">
      <c r="A1568" t="n">
        <v>14667</v>
      </c>
      <c r="B1568" s="36" t="n">
        <v>16</v>
      </c>
      <c r="C1568" s="7" t="n">
        <v>2000</v>
      </c>
    </row>
    <row r="1569" spans="1:11">
      <c r="A1569" t="s">
        <v>4</v>
      </c>
      <c r="B1569" s="4" t="s">
        <v>5</v>
      </c>
      <c r="C1569" s="4" t="s">
        <v>14</v>
      </c>
      <c r="D1569" s="4" t="s">
        <v>10</v>
      </c>
      <c r="E1569" s="4" t="s">
        <v>6</v>
      </c>
    </row>
    <row r="1570" spans="1:11">
      <c r="A1570" t="n">
        <v>14670</v>
      </c>
      <c r="B1570" s="35" t="n">
        <v>51</v>
      </c>
      <c r="C1570" s="7" t="n">
        <v>4</v>
      </c>
      <c r="D1570" s="7" t="n">
        <v>7021</v>
      </c>
      <c r="E1570" s="7" t="s">
        <v>120</v>
      </c>
    </row>
    <row r="1571" spans="1:11">
      <c r="A1571" t="s">
        <v>4</v>
      </c>
      <c r="B1571" s="4" t="s">
        <v>5</v>
      </c>
      <c r="C1571" s="4" t="s">
        <v>10</v>
      </c>
    </row>
    <row r="1572" spans="1:11">
      <c r="A1572" t="n">
        <v>14683</v>
      </c>
      <c r="B1572" s="36" t="n">
        <v>16</v>
      </c>
      <c r="C1572" s="7" t="n">
        <v>0</v>
      </c>
    </row>
    <row r="1573" spans="1:11">
      <c r="A1573" t="s">
        <v>4</v>
      </c>
      <c r="B1573" s="4" t="s">
        <v>5</v>
      </c>
      <c r="C1573" s="4" t="s">
        <v>10</v>
      </c>
      <c r="D1573" s="4" t="s">
        <v>75</v>
      </c>
      <c r="E1573" s="4" t="s">
        <v>14</v>
      </c>
      <c r="F1573" s="4" t="s">
        <v>14</v>
      </c>
      <c r="G1573" s="4" t="s">
        <v>75</v>
      </c>
      <c r="H1573" s="4" t="s">
        <v>14</v>
      </c>
      <c r="I1573" s="4" t="s">
        <v>14</v>
      </c>
    </row>
    <row r="1574" spans="1:11">
      <c r="A1574" t="n">
        <v>14686</v>
      </c>
      <c r="B1574" s="37" t="n">
        <v>26</v>
      </c>
      <c r="C1574" s="7" t="n">
        <v>7021</v>
      </c>
      <c r="D1574" s="7" t="s">
        <v>135</v>
      </c>
      <c r="E1574" s="7" t="n">
        <v>2</v>
      </c>
      <c r="F1574" s="7" t="n">
        <v>3</v>
      </c>
      <c r="G1574" s="7" t="s">
        <v>136</v>
      </c>
      <c r="H1574" s="7" t="n">
        <v>2</v>
      </c>
      <c r="I1574" s="7" t="n">
        <v>0</v>
      </c>
    </row>
    <row r="1575" spans="1:11">
      <c r="A1575" t="s">
        <v>4</v>
      </c>
      <c r="B1575" s="4" t="s">
        <v>5</v>
      </c>
    </row>
    <row r="1576" spans="1:11">
      <c r="A1576" t="n">
        <v>14840</v>
      </c>
      <c r="B1576" s="38" t="n">
        <v>28</v>
      </c>
    </row>
    <row r="1577" spans="1:11">
      <c r="A1577" t="s">
        <v>4</v>
      </c>
      <c r="B1577" s="4" t="s">
        <v>5</v>
      </c>
      <c r="C1577" s="4" t="s">
        <v>6</v>
      </c>
      <c r="D1577" s="4" t="s">
        <v>6</v>
      </c>
    </row>
    <row r="1578" spans="1:11">
      <c r="A1578" t="n">
        <v>14841</v>
      </c>
      <c r="B1578" s="51" t="n">
        <v>70</v>
      </c>
      <c r="C1578" s="7" t="s">
        <v>116</v>
      </c>
      <c r="D1578" s="7" t="s">
        <v>126</v>
      </c>
    </row>
    <row r="1579" spans="1:11">
      <c r="A1579" t="s">
        <v>4</v>
      </c>
      <c r="B1579" s="4" t="s">
        <v>5</v>
      </c>
      <c r="C1579" s="4" t="s">
        <v>6</v>
      </c>
      <c r="D1579" s="4" t="s">
        <v>6</v>
      </c>
    </row>
    <row r="1580" spans="1:11">
      <c r="A1580" t="n">
        <v>14857</v>
      </c>
      <c r="B1580" s="51" t="n">
        <v>70</v>
      </c>
      <c r="C1580" s="7" t="s">
        <v>108</v>
      </c>
      <c r="D1580" s="7" t="s">
        <v>126</v>
      </c>
    </row>
    <row r="1581" spans="1:11">
      <c r="A1581" t="s">
        <v>4</v>
      </c>
      <c r="B1581" s="4" t="s">
        <v>5</v>
      </c>
      <c r="C1581" s="4" t="s">
        <v>6</v>
      </c>
      <c r="D1581" s="4" t="s">
        <v>6</v>
      </c>
    </row>
    <row r="1582" spans="1:11">
      <c r="A1582" t="n">
        <v>14873</v>
      </c>
      <c r="B1582" s="51" t="n">
        <v>70</v>
      </c>
      <c r="C1582" s="7" t="s">
        <v>109</v>
      </c>
      <c r="D1582" s="7" t="s">
        <v>126</v>
      </c>
    </row>
    <row r="1583" spans="1:11">
      <c r="A1583" t="s">
        <v>4</v>
      </c>
      <c r="B1583" s="4" t="s">
        <v>5</v>
      </c>
      <c r="C1583" s="4" t="s">
        <v>6</v>
      </c>
      <c r="D1583" s="4" t="s">
        <v>6</v>
      </c>
    </row>
    <row r="1584" spans="1:11">
      <c r="A1584" t="n">
        <v>14889</v>
      </c>
      <c r="B1584" s="51" t="n">
        <v>70</v>
      </c>
      <c r="C1584" s="7" t="s">
        <v>110</v>
      </c>
      <c r="D1584" s="7" t="s">
        <v>126</v>
      </c>
    </row>
    <row r="1585" spans="1:9">
      <c r="A1585" t="s">
        <v>4</v>
      </c>
      <c r="B1585" s="4" t="s">
        <v>5</v>
      </c>
      <c r="C1585" s="4" t="s">
        <v>6</v>
      </c>
      <c r="D1585" s="4" t="s">
        <v>6</v>
      </c>
    </row>
    <row r="1586" spans="1:9">
      <c r="A1586" t="n">
        <v>14905</v>
      </c>
      <c r="B1586" s="51" t="n">
        <v>70</v>
      </c>
      <c r="C1586" s="7" t="s">
        <v>111</v>
      </c>
      <c r="D1586" s="7" t="s">
        <v>126</v>
      </c>
    </row>
    <row r="1587" spans="1:9">
      <c r="A1587" t="s">
        <v>4</v>
      </c>
      <c r="B1587" s="4" t="s">
        <v>5</v>
      </c>
      <c r="C1587" s="4" t="s">
        <v>14</v>
      </c>
      <c r="D1587" s="4" t="s">
        <v>9</v>
      </c>
    </row>
    <row r="1588" spans="1:9">
      <c r="A1588" t="n">
        <v>14921</v>
      </c>
      <c r="B1588" s="50" t="n">
        <v>175</v>
      </c>
      <c r="C1588" s="7" t="n">
        <v>4</v>
      </c>
      <c r="D1588" s="7" t="n">
        <v>0</v>
      </c>
    </row>
    <row r="1589" spans="1:9">
      <c r="A1589" t="s">
        <v>4</v>
      </c>
      <c r="B1589" s="4" t="s">
        <v>5</v>
      </c>
      <c r="C1589" s="4" t="s">
        <v>14</v>
      </c>
      <c r="D1589" s="4" t="s">
        <v>9</v>
      </c>
    </row>
    <row r="1590" spans="1:9">
      <c r="A1590" t="n">
        <v>14927</v>
      </c>
      <c r="B1590" s="50" t="n">
        <v>175</v>
      </c>
      <c r="C1590" s="7" t="n">
        <v>4</v>
      </c>
      <c r="D1590" s="7" t="n">
        <v>1</v>
      </c>
    </row>
    <row r="1591" spans="1:9">
      <c r="A1591" t="s">
        <v>4</v>
      </c>
      <c r="B1591" s="4" t="s">
        <v>5</v>
      </c>
      <c r="C1591" s="4" t="s">
        <v>14</v>
      </c>
      <c r="D1591" s="4" t="s">
        <v>9</v>
      </c>
    </row>
    <row r="1592" spans="1:9">
      <c r="A1592" t="n">
        <v>14933</v>
      </c>
      <c r="B1592" s="50" t="n">
        <v>175</v>
      </c>
      <c r="C1592" s="7" t="n">
        <v>4</v>
      </c>
      <c r="D1592" s="7" t="n">
        <v>2</v>
      </c>
    </row>
    <row r="1593" spans="1:9">
      <c r="A1593" t="s">
        <v>4</v>
      </c>
      <c r="B1593" s="4" t="s">
        <v>5</v>
      </c>
      <c r="C1593" s="4" t="s">
        <v>14</v>
      </c>
      <c r="D1593" s="4" t="s">
        <v>9</v>
      </c>
    </row>
    <row r="1594" spans="1:9">
      <c r="A1594" t="n">
        <v>14939</v>
      </c>
      <c r="B1594" s="50" t="n">
        <v>175</v>
      </c>
      <c r="C1594" s="7" t="n">
        <v>4</v>
      </c>
      <c r="D1594" s="7" t="n">
        <v>3</v>
      </c>
    </row>
    <row r="1595" spans="1:9">
      <c r="A1595" t="s">
        <v>4</v>
      </c>
      <c r="B1595" s="4" t="s">
        <v>5</v>
      </c>
      <c r="C1595" s="4" t="s">
        <v>14</v>
      </c>
      <c r="D1595" s="4" t="s">
        <v>9</v>
      </c>
    </row>
    <row r="1596" spans="1:9">
      <c r="A1596" t="n">
        <v>14945</v>
      </c>
      <c r="B1596" s="50" t="n">
        <v>175</v>
      </c>
      <c r="C1596" s="7" t="n">
        <v>4</v>
      </c>
      <c r="D1596" s="7" t="n">
        <v>4</v>
      </c>
    </row>
    <row r="1597" spans="1:9">
      <c r="A1597" t="s">
        <v>4</v>
      </c>
      <c r="B1597" s="4" t="s">
        <v>5</v>
      </c>
      <c r="C1597" s="4" t="s">
        <v>10</v>
      </c>
    </row>
    <row r="1598" spans="1:9">
      <c r="A1598" t="n">
        <v>14951</v>
      </c>
      <c r="B1598" s="36" t="n">
        <v>16</v>
      </c>
      <c r="C1598" s="7" t="n">
        <v>1000</v>
      </c>
    </row>
    <row r="1599" spans="1:9">
      <c r="A1599" t="s">
        <v>4</v>
      </c>
      <c r="B1599" s="4" t="s">
        <v>5</v>
      </c>
      <c r="C1599" s="4" t="s">
        <v>6</v>
      </c>
      <c r="D1599" s="4" t="s">
        <v>6</v>
      </c>
    </row>
    <row r="1600" spans="1:9">
      <c r="A1600" t="n">
        <v>14954</v>
      </c>
      <c r="B1600" s="51" t="n">
        <v>70</v>
      </c>
      <c r="C1600" s="7" t="s">
        <v>116</v>
      </c>
      <c r="D1600" s="7" t="s">
        <v>137</v>
      </c>
    </row>
    <row r="1601" spans="1:4">
      <c r="A1601" t="s">
        <v>4</v>
      </c>
      <c r="B1601" s="4" t="s">
        <v>5</v>
      </c>
      <c r="C1601" s="4" t="s">
        <v>10</v>
      </c>
    </row>
    <row r="1602" spans="1:4">
      <c r="A1602" t="n">
        <v>14967</v>
      </c>
      <c r="B1602" s="36" t="n">
        <v>16</v>
      </c>
      <c r="C1602" s="7" t="n">
        <v>2000</v>
      </c>
    </row>
    <row r="1603" spans="1:4">
      <c r="A1603" t="s">
        <v>4</v>
      </c>
      <c r="B1603" s="4" t="s">
        <v>5</v>
      </c>
      <c r="C1603" s="4" t="s">
        <v>14</v>
      </c>
      <c r="D1603" s="4" t="s">
        <v>10</v>
      </c>
      <c r="E1603" s="4" t="s">
        <v>42</v>
      </c>
    </row>
    <row r="1604" spans="1:4">
      <c r="A1604" t="n">
        <v>14970</v>
      </c>
      <c r="B1604" s="33" t="n">
        <v>58</v>
      </c>
      <c r="C1604" s="7" t="n">
        <v>0</v>
      </c>
      <c r="D1604" s="7" t="n">
        <v>1000</v>
      </c>
      <c r="E1604" s="7" t="n">
        <v>1</v>
      </c>
    </row>
    <row r="1605" spans="1:4">
      <c r="A1605" t="s">
        <v>4</v>
      </c>
      <c r="B1605" s="4" t="s">
        <v>5</v>
      </c>
      <c r="C1605" s="4" t="s">
        <v>14</v>
      </c>
      <c r="D1605" s="4" t="s">
        <v>10</v>
      </c>
    </row>
    <row r="1606" spans="1:4">
      <c r="A1606" t="n">
        <v>14978</v>
      </c>
      <c r="B1606" s="33" t="n">
        <v>58</v>
      </c>
      <c r="C1606" s="7" t="n">
        <v>255</v>
      </c>
      <c r="D1606" s="7" t="n">
        <v>0</v>
      </c>
    </row>
    <row r="1607" spans="1:4">
      <c r="A1607" t="s">
        <v>4</v>
      </c>
      <c r="B1607" s="4" t="s">
        <v>5</v>
      </c>
      <c r="C1607" s="4" t="s">
        <v>14</v>
      </c>
      <c r="D1607" s="4" t="s">
        <v>6</v>
      </c>
    </row>
    <row r="1608" spans="1:4">
      <c r="A1608" t="n">
        <v>14982</v>
      </c>
      <c r="B1608" s="21" t="n">
        <v>2</v>
      </c>
      <c r="C1608" s="7" t="n">
        <v>10</v>
      </c>
      <c r="D1608" s="7" t="s">
        <v>138</v>
      </c>
    </row>
    <row r="1609" spans="1:4">
      <c r="A1609" t="s">
        <v>4</v>
      </c>
      <c r="B1609" s="4" t="s">
        <v>5</v>
      </c>
      <c r="C1609" s="4" t="s">
        <v>10</v>
      </c>
    </row>
    <row r="1610" spans="1:4">
      <c r="A1610" t="n">
        <v>14997</v>
      </c>
      <c r="B1610" s="36" t="n">
        <v>16</v>
      </c>
      <c r="C1610" s="7" t="n">
        <v>0</v>
      </c>
    </row>
    <row r="1611" spans="1:4">
      <c r="A1611" t="s">
        <v>4</v>
      </c>
      <c r="B1611" s="4" t="s">
        <v>5</v>
      </c>
      <c r="C1611" s="4" t="s">
        <v>14</v>
      </c>
      <c r="D1611" s="4" t="s">
        <v>10</v>
      </c>
    </row>
    <row r="1612" spans="1:4">
      <c r="A1612" t="n">
        <v>15000</v>
      </c>
      <c r="B1612" s="33" t="n">
        <v>58</v>
      </c>
      <c r="C1612" s="7" t="n">
        <v>105</v>
      </c>
      <c r="D1612" s="7" t="n">
        <v>300</v>
      </c>
    </row>
    <row r="1613" spans="1:4">
      <c r="A1613" t="s">
        <v>4</v>
      </c>
      <c r="B1613" s="4" t="s">
        <v>5</v>
      </c>
      <c r="C1613" s="4" t="s">
        <v>42</v>
      </c>
      <c r="D1613" s="4" t="s">
        <v>10</v>
      </c>
    </row>
    <row r="1614" spans="1:4">
      <c r="A1614" t="n">
        <v>15004</v>
      </c>
      <c r="B1614" s="43" t="n">
        <v>103</v>
      </c>
      <c r="C1614" s="7" t="n">
        <v>1</v>
      </c>
      <c r="D1614" s="7" t="n">
        <v>300</v>
      </c>
    </row>
    <row r="1615" spans="1:4">
      <c r="A1615" t="s">
        <v>4</v>
      </c>
      <c r="B1615" s="4" t="s">
        <v>5</v>
      </c>
      <c r="C1615" s="4" t="s">
        <v>14</v>
      </c>
      <c r="D1615" s="4" t="s">
        <v>10</v>
      </c>
    </row>
    <row r="1616" spans="1:4">
      <c r="A1616" t="n">
        <v>15011</v>
      </c>
      <c r="B1616" s="44" t="n">
        <v>72</v>
      </c>
      <c r="C1616" s="7" t="n">
        <v>4</v>
      </c>
      <c r="D1616" s="7" t="n">
        <v>0</v>
      </c>
    </row>
    <row r="1617" spans="1:5">
      <c r="A1617" t="s">
        <v>4</v>
      </c>
      <c r="B1617" s="4" t="s">
        <v>5</v>
      </c>
      <c r="C1617" s="4" t="s">
        <v>9</v>
      </c>
    </row>
    <row r="1618" spans="1:5">
      <c r="A1618" t="n">
        <v>15015</v>
      </c>
      <c r="B1618" s="30" t="n">
        <v>15</v>
      </c>
      <c r="C1618" s="7" t="n">
        <v>1073741824</v>
      </c>
    </row>
    <row r="1619" spans="1:5">
      <c r="A1619" t="s">
        <v>4</v>
      </c>
      <c r="B1619" s="4" t="s">
        <v>5</v>
      </c>
      <c r="C1619" s="4" t="s">
        <v>14</v>
      </c>
    </row>
    <row r="1620" spans="1:5">
      <c r="A1620" t="n">
        <v>15020</v>
      </c>
      <c r="B1620" s="14" t="n">
        <v>64</v>
      </c>
      <c r="C1620" s="7" t="n">
        <v>3</v>
      </c>
    </row>
    <row r="1621" spans="1:5">
      <c r="A1621" t="s">
        <v>4</v>
      </c>
      <c r="B1621" s="4" t="s">
        <v>5</v>
      </c>
      <c r="C1621" s="4" t="s">
        <v>14</v>
      </c>
    </row>
    <row r="1622" spans="1:5">
      <c r="A1622" t="n">
        <v>15022</v>
      </c>
      <c r="B1622" s="42" t="n">
        <v>74</v>
      </c>
      <c r="C1622" s="7" t="n">
        <v>67</v>
      </c>
    </row>
    <row r="1623" spans="1:5">
      <c r="A1623" t="s">
        <v>4</v>
      </c>
      <c r="B1623" s="4" t="s">
        <v>5</v>
      </c>
      <c r="C1623" s="4" t="s">
        <v>14</v>
      </c>
      <c r="D1623" s="4" t="s">
        <v>14</v>
      </c>
      <c r="E1623" s="4" t="s">
        <v>10</v>
      </c>
    </row>
    <row r="1624" spans="1:5">
      <c r="A1624" t="n">
        <v>15024</v>
      </c>
      <c r="B1624" s="48" t="n">
        <v>45</v>
      </c>
      <c r="C1624" s="7" t="n">
        <v>8</v>
      </c>
      <c r="D1624" s="7" t="n">
        <v>1</v>
      </c>
      <c r="E1624" s="7" t="n">
        <v>0</v>
      </c>
    </row>
    <row r="1625" spans="1:5">
      <c r="A1625" t="s">
        <v>4</v>
      </c>
      <c r="B1625" s="4" t="s">
        <v>5</v>
      </c>
      <c r="C1625" s="4" t="s">
        <v>10</v>
      </c>
    </row>
    <row r="1626" spans="1:5">
      <c r="A1626" t="n">
        <v>15029</v>
      </c>
      <c r="B1626" s="34" t="n">
        <v>13</v>
      </c>
      <c r="C1626" s="7" t="n">
        <v>6409</v>
      </c>
    </row>
    <row r="1627" spans="1:5">
      <c r="A1627" t="s">
        <v>4</v>
      </c>
      <c r="B1627" s="4" t="s">
        <v>5</v>
      </c>
      <c r="C1627" s="4" t="s">
        <v>10</v>
      </c>
    </row>
    <row r="1628" spans="1:5">
      <c r="A1628" t="n">
        <v>15032</v>
      </c>
      <c r="B1628" s="34" t="n">
        <v>13</v>
      </c>
      <c r="C1628" s="7" t="n">
        <v>6408</v>
      </c>
    </row>
    <row r="1629" spans="1:5">
      <c r="A1629" t="s">
        <v>4</v>
      </c>
      <c r="B1629" s="4" t="s">
        <v>5</v>
      </c>
      <c r="C1629" s="4" t="s">
        <v>10</v>
      </c>
    </row>
    <row r="1630" spans="1:5">
      <c r="A1630" t="n">
        <v>15035</v>
      </c>
      <c r="B1630" s="13" t="n">
        <v>12</v>
      </c>
      <c r="C1630" s="7" t="n">
        <v>6464</v>
      </c>
    </row>
    <row r="1631" spans="1:5">
      <c r="A1631" t="s">
        <v>4</v>
      </c>
      <c r="B1631" s="4" t="s">
        <v>5</v>
      </c>
      <c r="C1631" s="4" t="s">
        <v>10</v>
      </c>
    </row>
    <row r="1632" spans="1:5">
      <c r="A1632" t="n">
        <v>15038</v>
      </c>
      <c r="B1632" s="34" t="n">
        <v>13</v>
      </c>
      <c r="C1632" s="7" t="n">
        <v>6465</v>
      </c>
    </row>
    <row r="1633" spans="1:5">
      <c r="A1633" t="s">
        <v>4</v>
      </c>
      <c r="B1633" s="4" t="s">
        <v>5</v>
      </c>
      <c r="C1633" s="4" t="s">
        <v>10</v>
      </c>
    </row>
    <row r="1634" spans="1:5">
      <c r="A1634" t="n">
        <v>15041</v>
      </c>
      <c r="B1634" s="34" t="n">
        <v>13</v>
      </c>
      <c r="C1634" s="7" t="n">
        <v>6466</v>
      </c>
    </row>
    <row r="1635" spans="1:5">
      <c r="A1635" t="s">
        <v>4</v>
      </c>
      <c r="B1635" s="4" t="s">
        <v>5</v>
      </c>
      <c r="C1635" s="4" t="s">
        <v>10</v>
      </c>
    </row>
    <row r="1636" spans="1:5">
      <c r="A1636" t="n">
        <v>15044</v>
      </c>
      <c r="B1636" s="34" t="n">
        <v>13</v>
      </c>
      <c r="C1636" s="7" t="n">
        <v>6467</v>
      </c>
    </row>
    <row r="1637" spans="1:5">
      <c r="A1637" t="s">
        <v>4</v>
      </c>
      <c r="B1637" s="4" t="s">
        <v>5</v>
      </c>
      <c r="C1637" s="4" t="s">
        <v>10</v>
      </c>
    </row>
    <row r="1638" spans="1:5">
      <c r="A1638" t="n">
        <v>15047</v>
      </c>
      <c r="B1638" s="34" t="n">
        <v>13</v>
      </c>
      <c r="C1638" s="7" t="n">
        <v>6468</v>
      </c>
    </row>
    <row r="1639" spans="1:5">
      <c r="A1639" t="s">
        <v>4</v>
      </c>
      <c r="B1639" s="4" t="s">
        <v>5</v>
      </c>
      <c r="C1639" s="4" t="s">
        <v>10</v>
      </c>
    </row>
    <row r="1640" spans="1:5">
      <c r="A1640" t="n">
        <v>15050</v>
      </c>
      <c r="B1640" s="34" t="n">
        <v>13</v>
      </c>
      <c r="C1640" s="7" t="n">
        <v>6469</v>
      </c>
    </row>
    <row r="1641" spans="1:5">
      <c r="A1641" t="s">
        <v>4</v>
      </c>
      <c r="B1641" s="4" t="s">
        <v>5</v>
      </c>
      <c r="C1641" s="4" t="s">
        <v>10</v>
      </c>
    </row>
    <row r="1642" spans="1:5">
      <c r="A1642" t="n">
        <v>15053</v>
      </c>
      <c r="B1642" s="34" t="n">
        <v>13</v>
      </c>
      <c r="C1642" s="7" t="n">
        <v>6470</v>
      </c>
    </row>
    <row r="1643" spans="1:5">
      <c r="A1643" t="s">
        <v>4</v>
      </c>
      <c r="B1643" s="4" t="s">
        <v>5</v>
      </c>
      <c r="C1643" s="4" t="s">
        <v>10</v>
      </c>
    </row>
    <row r="1644" spans="1:5">
      <c r="A1644" t="n">
        <v>15056</v>
      </c>
      <c r="B1644" s="34" t="n">
        <v>13</v>
      </c>
      <c r="C1644" s="7" t="n">
        <v>6471</v>
      </c>
    </row>
    <row r="1645" spans="1:5">
      <c r="A1645" t="s">
        <v>4</v>
      </c>
      <c r="B1645" s="4" t="s">
        <v>5</v>
      </c>
      <c r="C1645" s="4" t="s">
        <v>14</v>
      </c>
    </row>
    <row r="1646" spans="1:5">
      <c r="A1646" t="n">
        <v>15059</v>
      </c>
      <c r="B1646" s="42" t="n">
        <v>74</v>
      </c>
      <c r="C1646" s="7" t="n">
        <v>18</v>
      </c>
    </row>
    <row r="1647" spans="1:5">
      <c r="A1647" t="s">
        <v>4</v>
      </c>
      <c r="B1647" s="4" t="s">
        <v>5</v>
      </c>
      <c r="C1647" s="4" t="s">
        <v>14</v>
      </c>
    </row>
    <row r="1648" spans="1:5">
      <c r="A1648" t="n">
        <v>15061</v>
      </c>
      <c r="B1648" s="42" t="n">
        <v>74</v>
      </c>
      <c r="C1648" s="7" t="n">
        <v>45</v>
      </c>
    </row>
    <row r="1649" spans="1:3">
      <c r="A1649" t="s">
        <v>4</v>
      </c>
      <c r="B1649" s="4" t="s">
        <v>5</v>
      </c>
      <c r="C1649" s="4" t="s">
        <v>10</v>
      </c>
    </row>
    <row r="1650" spans="1:3">
      <c r="A1650" t="n">
        <v>15063</v>
      </c>
      <c r="B1650" s="36" t="n">
        <v>16</v>
      </c>
      <c r="C1650" s="7" t="n">
        <v>0</v>
      </c>
    </row>
    <row r="1651" spans="1:3">
      <c r="A1651" t="s">
        <v>4</v>
      </c>
      <c r="B1651" s="4" t="s">
        <v>5</v>
      </c>
      <c r="C1651" s="4" t="s">
        <v>14</v>
      </c>
      <c r="D1651" s="4" t="s">
        <v>14</v>
      </c>
      <c r="E1651" s="4" t="s">
        <v>14</v>
      </c>
      <c r="F1651" s="4" t="s">
        <v>14</v>
      </c>
    </row>
    <row r="1652" spans="1:3">
      <c r="A1652" t="n">
        <v>15066</v>
      </c>
      <c r="B1652" s="8" t="n">
        <v>14</v>
      </c>
      <c r="C1652" s="7" t="n">
        <v>0</v>
      </c>
      <c r="D1652" s="7" t="n">
        <v>8</v>
      </c>
      <c r="E1652" s="7" t="n">
        <v>0</v>
      </c>
      <c r="F1652" s="7" t="n">
        <v>0</v>
      </c>
    </row>
    <row r="1653" spans="1:3">
      <c r="A1653" t="s">
        <v>4</v>
      </c>
      <c r="B1653" s="4" t="s">
        <v>5</v>
      </c>
      <c r="C1653" s="4" t="s">
        <v>14</v>
      </c>
      <c r="D1653" s="4" t="s">
        <v>6</v>
      </c>
    </row>
    <row r="1654" spans="1:3">
      <c r="A1654" t="n">
        <v>15071</v>
      </c>
      <c r="B1654" s="21" t="n">
        <v>2</v>
      </c>
      <c r="C1654" s="7" t="n">
        <v>11</v>
      </c>
      <c r="D1654" s="7" t="s">
        <v>50</v>
      </c>
    </row>
    <row r="1655" spans="1:3">
      <c r="A1655" t="s">
        <v>4</v>
      </c>
      <c r="B1655" s="4" t="s">
        <v>5</v>
      </c>
      <c r="C1655" s="4" t="s">
        <v>10</v>
      </c>
    </row>
    <row r="1656" spans="1:3">
      <c r="A1656" t="n">
        <v>15085</v>
      </c>
      <c r="B1656" s="36" t="n">
        <v>16</v>
      </c>
      <c r="C1656" s="7" t="n">
        <v>0</v>
      </c>
    </row>
    <row r="1657" spans="1:3">
      <c r="A1657" t="s">
        <v>4</v>
      </c>
      <c r="B1657" s="4" t="s">
        <v>5</v>
      </c>
      <c r="C1657" s="4" t="s">
        <v>14</v>
      </c>
      <c r="D1657" s="4" t="s">
        <v>6</v>
      </c>
    </row>
    <row r="1658" spans="1:3">
      <c r="A1658" t="n">
        <v>15088</v>
      </c>
      <c r="B1658" s="21" t="n">
        <v>2</v>
      </c>
      <c r="C1658" s="7" t="n">
        <v>11</v>
      </c>
      <c r="D1658" s="7" t="s">
        <v>139</v>
      </c>
    </row>
    <row r="1659" spans="1:3">
      <c r="A1659" t="s">
        <v>4</v>
      </c>
      <c r="B1659" s="4" t="s">
        <v>5</v>
      </c>
      <c r="C1659" s="4" t="s">
        <v>10</v>
      </c>
    </row>
    <row r="1660" spans="1:3">
      <c r="A1660" t="n">
        <v>15097</v>
      </c>
      <c r="B1660" s="36" t="n">
        <v>16</v>
      </c>
      <c r="C1660" s="7" t="n">
        <v>0</v>
      </c>
    </row>
    <row r="1661" spans="1:3">
      <c r="A1661" t="s">
        <v>4</v>
      </c>
      <c r="B1661" s="4" t="s">
        <v>5</v>
      </c>
      <c r="C1661" s="4" t="s">
        <v>9</v>
      </c>
    </row>
    <row r="1662" spans="1:3">
      <c r="A1662" t="n">
        <v>15100</v>
      </c>
      <c r="B1662" s="30" t="n">
        <v>15</v>
      </c>
      <c r="C1662" s="7" t="n">
        <v>2048</v>
      </c>
    </row>
    <row r="1663" spans="1:3">
      <c r="A1663" t="s">
        <v>4</v>
      </c>
      <c r="B1663" s="4" t="s">
        <v>5</v>
      </c>
      <c r="C1663" s="4" t="s">
        <v>14</v>
      </c>
      <c r="D1663" s="4" t="s">
        <v>6</v>
      </c>
    </row>
    <row r="1664" spans="1:3">
      <c r="A1664" t="n">
        <v>15105</v>
      </c>
      <c r="B1664" s="21" t="n">
        <v>2</v>
      </c>
      <c r="C1664" s="7" t="n">
        <v>10</v>
      </c>
      <c r="D1664" s="7" t="s">
        <v>140</v>
      </c>
    </row>
    <row r="1665" spans="1:6">
      <c r="A1665" t="s">
        <v>4</v>
      </c>
      <c r="B1665" s="4" t="s">
        <v>5</v>
      </c>
      <c r="C1665" s="4" t="s">
        <v>10</v>
      </c>
    </row>
    <row r="1666" spans="1:6">
      <c r="A1666" t="n">
        <v>15123</v>
      </c>
      <c r="B1666" s="36" t="n">
        <v>16</v>
      </c>
      <c r="C1666" s="7" t="n">
        <v>0</v>
      </c>
    </row>
    <row r="1667" spans="1:6">
      <c r="A1667" t="s">
        <v>4</v>
      </c>
      <c r="B1667" s="4" t="s">
        <v>5</v>
      </c>
      <c r="C1667" s="4" t="s">
        <v>14</v>
      </c>
      <c r="D1667" s="4" t="s">
        <v>6</v>
      </c>
    </row>
    <row r="1668" spans="1:6">
      <c r="A1668" t="n">
        <v>15126</v>
      </c>
      <c r="B1668" s="21" t="n">
        <v>2</v>
      </c>
      <c r="C1668" s="7" t="n">
        <v>10</v>
      </c>
      <c r="D1668" s="7" t="s">
        <v>141</v>
      </c>
    </row>
    <row r="1669" spans="1:6">
      <c r="A1669" t="s">
        <v>4</v>
      </c>
      <c r="B1669" s="4" t="s">
        <v>5</v>
      </c>
      <c r="C1669" s="4" t="s">
        <v>10</v>
      </c>
    </row>
    <row r="1670" spans="1:6">
      <c r="A1670" t="n">
        <v>15145</v>
      </c>
      <c r="B1670" s="36" t="n">
        <v>16</v>
      </c>
      <c r="C1670" s="7" t="n">
        <v>0</v>
      </c>
    </row>
    <row r="1671" spans="1:6">
      <c r="A1671" t="s">
        <v>4</v>
      </c>
      <c r="B1671" s="4" t="s">
        <v>5</v>
      </c>
      <c r="C1671" s="4" t="s">
        <v>14</v>
      </c>
      <c r="D1671" s="4" t="s">
        <v>10</v>
      </c>
      <c r="E1671" s="4" t="s">
        <v>42</v>
      </c>
    </row>
    <row r="1672" spans="1:6">
      <c r="A1672" t="n">
        <v>15148</v>
      </c>
      <c r="B1672" s="33" t="n">
        <v>58</v>
      </c>
      <c r="C1672" s="7" t="n">
        <v>100</v>
      </c>
      <c r="D1672" s="7" t="n">
        <v>300</v>
      </c>
      <c r="E1672" s="7" t="n">
        <v>1</v>
      </c>
    </row>
    <row r="1673" spans="1:6">
      <c r="A1673" t="s">
        <v>4</v>
      </c>
      <c r="B1673" s="4" t="s">
        <v>5</v>
      </c>
      <c r="C1673" s="4" t="s">
        <v>14</v>
      </c>
      <c r="D1673" s="4" t="s">
        <v>10</v>
      </c>
    </row>
    <row r="1674" spans="1:6">
      <c r="A1674" t="n">
        <v>15156</v>
      </c>
      <c r="B1674" s="33" t="n">
        <v>58</v>
      </c>
      <c r="C1674" s="7" t="n">
        <v>255</v>
      </c>
      <c r="D1674" s="7" t="n">
        <v>0</v>
      </c>
    </row>
    <row r="1675" spans="1:6">
      <c r="A1675" t="s">
        <v>4</v>
      </c>
      <c r="B1675" s="4" t="s">
        <v>5</v>
      </c>
      <c r="C1675" s="4" t="s">
        <v>14</v>
      </c>
    </row>
    <row r="1676" spans="1:6">
      <c r="A1676" t="n">
        <v>15160</v>
      </c>
      <c r="B1676" s="31" t="n">
        <v>23</v>
      </c>
      <c r="C1676" s="7" t="n">
        <v>0</v>
      </c>
    </row>
    <row r="1677" spans="1:6">
      <c r="A1677" t="s">
        <v>4</v>
      </c>
      <c r="B1677" s="4" t="s">
        <v>5</v>
      </c>
    </row>
    <row r="1678" spans="1:6">
      <c r="A1678" t="n">
        <v>15162</v>
      </c>
      <c r="B1678" s="5" t="n">
        <v>1</v>
      </c>
    </row>
    <row r="1679" spans="1:6" s="3" customFormat="1" customHeight="0">
      <c r="A1679" s="3" t="s">
        <v>2</v>
      </c>
      <c r="B1679" s="3" t="s">
        <v>142</v>
      </c>
    </row>
    <row r="1680" spans="1:6">
      <c r="A1680" t="s">
        <v>4</v>
      </c>
      <c r="B1680" s="4" t="s">
        <v>5</v>
      </c>
      <c r="C1680" s="4" t="s">
        <v>14</v>
      </c>
      <c r="D1680" s="4" t="s">
        <v>10</v>
      </c>
    </row>
    <row r="1681" spans="1:5">
      <c r="A1681" t="n">
        <v>15164</v>
      </c>
      <c r="B1681" s="23" t="n">
        <v>22</v>
      </c>
      <c r="C1681" s="7" t="n">
        <v>10</v>
      </c>
      <c r="D1681" s="7" t="n">
        <v>0</v>
      </c>
    </row>
    <row r="1682" spans="1:5">
      <c r="A1682" t="s">
        <v>4</v>
      </c>
      <c r="B1682" s="4" t="s">
        <v>5</v>
      </c>
      <c r="C1682" s="4" t="s">
        <v>14</v>
      </c>
      <c r="D1682" s="4" t="s">
        <v>14</v>
      </c>
      <c r="E1682" s="4" t="s">
        <v>14</v>
      </c>
      <c r="F1682" s="4" t="s">
        <v>14</v>
      </c>
    </row>
    <row r="1683" spans="1:5">
      <c r="A1683" t="n">
        <v>15168</v>
      </c>
      <c r="B1683" s="8" t="n">
        <v>14</v>
      </c>
      <c r="C1683" s="7" t="n">
        <v>2</v>
      </c>
      <c r="D1683" s="7" t="n">
        <v>0</v>
      </c>
      <c r="E1683" s="7" t="n">
        <v>0</v>
      </c>
      <c r="F1683" s="7" t="n">
        <v>0</v>
      </c>
    </row>
    <row r="1684" spans="1:5">
      <c r="A1684" t="s">
        <v>4</v>
      </c>
      <c r="B1684" s="4" t="s">
        <v>5</v>
      </c>
      <c r="C1684" s="4" t="s">
        <v>14</v>
      </c>
      <c r="D1684" s="4" t="s">
        <v>10</v>
      </c>
      <c r="E1684" s="4" t="s">
        <v>6</v>
      </c>
    </row>
    <row r="1685" spans="1:5">
      <c r="A1685" t="n">
        <v>15173</v>
      </c>
      <c r="B1685" s="35" t="n">
        <v>51</v>
      </c>
      <c r="C1685" s="7" t="n">
        <v>4</v>
      </c>
      <c r="D1685" s="7" t="n">
        <v>65534</v>
      </c>
      <c r="E1685" s="7" t="s">
        <v>120</v>
      </c>
    </row>
    <row r="1686" spans="1:5">
      <c r="A1686" t="s">
        <v>4</v>
      </c>
      <c r="B1686" s="4" t="s">
        <v>5</v>
      </c>
      <c r="C1686" s="4" t="s">
        <v>10</v>
      </c>
    </row>
    <row r="1687" spans="1:5">
      <c r="A1687" t="n">
        <v>15186</v>
      </c>
      <c r="B1687" s="36" t="n">
        <v>16</v>
      </c>
      <c r="C1687" s="7" t="n">
        <v>0</v>
      </c>
    </row>
    <row r="1688" spans="1:5">
      <c r="A1688" t="s">
        <v>4</v>
      </c>
      <c r="B1688" s="4" t="s">
        <v>5</v>
      </c>
      <c r="C1688" s="4" t="s">
        <v>10</v>
      </c>
      <c r="D1688" s="4" t="s">
        <v>75</v>
      </c>
      <c r="E1688" s="4" t="s">
        <v>14</v>
      </c>
      <c r="F1688" s="4" t="s">
        <v>14</v>
      </c>
      <c r="G1688" s="4" t="s">
        <v>75</v>
      </c>
      <c r="H1688" s="4" t="s">
        <v>14</v>
      </c>
      <c r="I1688" s="4" t="s">
        <v>14</v>
      </c>
      <c r="J1688" s="4" t="s">
        <v>75</v>
      </c>
      <c r="K1688" s="4" t="s">
        <v>14</v>
      </c>
      <c r="L1688" s="4" t="s">
        <v>14</v>
      </c>
    </row>
    <row r="1689" spans="1:5">
      <c r="A1689" t="n">
        <v>15189</v>
      </c>
      <c r="B1689" s="37" t="n">
        <v>26</v>
      </c>
      <c r="C1689" s="7" t="n">
        <v>65534</v>
      </c>
      <c r="D1689" s="7" t="s">
        <v>143</v>
      </c>
      <c r="E1689" s="7" t="n">
        <v>2</v>
      </c>
      <c r="F1689" s="7" t="n">
        <v>3</v>
      </c>
      <c r="G1689" s="7" t="s">
        <v>144</v>
      </c>
      <c r="H1689" s="7" t="n">
        <v>2</v>
      </c>
      <c r="I1689" s="7" t="n">
        <v>3</v>
      </c>
      <c r="J1689" s="7" t="s">
        <v>145</v>
      </c>
      <c r="K1689" s="7" t="n">
        <v>2</v>
      </c>
      <c r="L1689" s="7" t="n">
        <v>0</v>
      </c>
    </row>
    <row r="1690" spans="1:5">
      <c r="A1690" t="s">
        <v>4</v>
      </c>
      <c r="B1690" s="4" t="s">
        <v>5</v>
      </c>
    </row>
    <row r="1691" spans="1:5">
      <c r="A1691" t="n">
        <v>15393</v>
      </c>
      <c r="B1691" s="38" t="n">
        <v>28</v>
      </c>
    </row>
    <row r="1692" spans="1:5">
      <c r="A1692" t="s">
        <v>4</v>
      </c>
      <c r="B1692" s="4" t="s">
        <v>5</v>
      </c>
      <c r="C1692" s="4" t="s">
        <v>14</v>
      </c>
    </row>
    <row r="1693" spans="1:5">
      <c r="A1693" t="n">
        <v>15394</v>
      </c>
      <c r="B1693" s="14" t="n">
        <v>64</v>
      </c>
      <c r="C1693" s="7" t="n">
        <v>2</v>
      </c>
    </row>
    <row r="1694" spans="1:5">
      <c r="A1694" t="s">
        <v>4</v>
      </c>
      <c r="B1694" s="4" t="s">
        <v>5</v>
      </c>
      <c r="C1694" s="4" t="s">
        <v>14</v>
      </c>
      <c r="D1694" s="4" t="s">
        <v>10</v>
      </c>
    </row>
    <row r="1695" spans="1:5">
      <c r="A1695" t="n">
        <v>15396</v>
      </c>
      <c r="B1695" s="14" t="n">
        <v>64</v>
      </c>
      <c r="C1695" s="7" t="n">
        <v>0</v>
      </c>
      <c r="D1695" s="7" t="n">
        <v>0</v>
      </c>
    </row>
    <row r="1696" spans="1:5">
      <c r="A1696" t="s">
        <v>4</v>
      </c>
      <c r="B1696" s="4" t="s">
        <v>5</v>
      </c>
      <c r="C1696" s="4" t="s">
        <v>14</v>
      </c>
      <c r="D1696" s="4" t="s">
        <v>10</v>
      </c>
    </row>
    <row r="1697" spans="1:12">
      <c r="A1697" t="n">
        <v>15400</v>
      </c>
      <c r="B1697" s="14" t="n">
        <v>64</v>
      </c>
      <c r="C1697" s="7" t="n">
        <v>4</v>
      </c>
      <c r="D1697" s="7" t="n">
        <v>0</v>
      </c>
    </row>
    <row r="1698" spans="1:12">
      <c r="A1698" t="s">
        <v>4</v>
      </c>
      <c r="B1698" s="4" t="s">
        <v>5</v>
      </c>
      <c r="C1698" s="4" t="s">
        <v>14</v>
      </c>
      <c r="D1698" s="4" t="s">
        <v>14</v>
      </c>
      <c r="E1698" s="4" t="s">
        <v>9</v>
      </c>
      <c r="F1698" s="4" t="s">
        <v>14</v>
      </c>
      <c r="G1698" s="4" t="s">
        <v>14</v>
      </c>
    </row>
    <row r="1699" spans="1:12">
      <c r="A1699" t="n">
        <v>15404</v>
      </c>
      <c r="B1699" s="24" t="n">
        <v>18</v>
      </c>
      <c r="C1699" s="7" t="n">
        <v>0</v>
      </c>
      <c r="D1699" s="7" t="n">
        <v>0</v>
      </c>
      <c r="E1699" s="7" t="n">
        <v>0</v>
      </c>
      <c r="F1699" s="7" t="n">
        <v>19</v>
      </c>
      <c r="G1699" s="7" t="n">
        <v>1</v>
      </c>
    </row>
    <row r="1700" spans="1:12">
      <c r="A1700" t="s">
        <v>4</v>
      </c>
      <c r="B1700" s="4" t="s">
        <v>5</v>
      </c>
      <c r="C1700" s="4" t="s">
        <v>14</v>
      </c>
      <c r="D1700" s="4" t="s">
        <v>14</v>
      </c>
      <c r="E1700" s="4" t="s">
        <v>10</v>
      </c>
      <c r="F1700" s="4" t="s">
        <v>9</v>
      </c>
    </row>
    <row r="1701" spans="1:12">
      <c r="A1701" t="n">
        <v>15413</v>
      </c>
      <c r="B1701" s="25" t="n">
        <v>31</v>
      </c>
      <c r="C1701" s="7" t="n">
        <v>0</v>
      </c>
      <c r="D1701" s="7" t="n">
        <v>0</v>
      </c>
      <c r="E1701" s="7" t="n">
        <v>0</v>
      </c>
      <c r="F1701" s="7" t="n">
        <v>1107296256</v>
      </c>
    </row>
    <row r="1702" spans="1:12">
      <c r="A1702" t="s">
        <v>4</v>
      </c>
      <c r="B1702" s="4" t="s">
        <v>5</v>
      </c>
      <c r="C1702" s="4" t="s">
        <v>14</v>
      </c>
      <c r="D1702" s="4" t="s">
        <v>14</v>
      </c>
      <c r="E1702" s="4" t="s">
        <v>6</v>
      </c>
      <c r="F1702" s="4" t="s">
        <v>10</v>
      </c>
    </row>
    <row r="1703" spans="1:12">
      <c r="A1703" t="n">
        <v>15422</v>
      </c>
      <c r="B1703" s="25" t="n">
        <v>31</v>
      </c>
      <c r="C1703" s="7" t="n">
        <v>1</v>
      </c>
      <c r="D1703" s="7" t="n">
        <v>0</v>
      </c>
      <c r="E1703" s="7" t="s">
        <v>146</v>
      </c>
      <c r="F1703" s="7" t="n">
        <v>0</v>
      </c>
    </row>
    <row r="1704" spans="1:12">
      <c r="A1704" t="s">
        <v>4</v>
      </c>
      <c r="B1704" s="4" t="s">
        <v>5</v>
      </c>
      <c r="C1704" s="4" t="s">
        <v>14</v>
      </c>
      <c r="D1704" s="4" t="s">
        <v>14</v>
      </c>
      <c r="E1704" s="4" t="s">
        <v>6</v>
      </c>
      <c r="F1704" s="4" t="s">
        <v>10</v>
      </c>
    </row>
    <row r="1705" spans="1:12">
      <c r="A1705" t="n">
        <v>15442</v>
      </c>
      <c r="B1705" s="25" t="n">
        <v>31</v>
      </c>
      <c r="C1705" s="7" t="n">
        <v>1</v>
      </c>
      <c r="D1705" s="7" t="n">
        <v>0</v>
      </c>
      <c r="E1705" s="7" t="s">
        <v>147</v>
      </c>
      <c r="F1705" s="7" t="n">
        <v>1</v>
      </c>
    </row>
    <row r="1706" spans="1:12">
      <c r="A1706" t="s">
        <v>4</v>
      </c>
      <c r="B1706" s="4" t="s">
        <v>5</v>
      </c>
      <c r="C1706" s="4" t="s">
        <v>14</v>
      </c>
      <c r="D1706" s="4" t="s">
        <v>14</v>
      </c>
      <c r="E1706" s="4" t="s">
        <v>6</v>
      </c>
      <c r="F1706" s="4" t="s">
        <v>10</v>
      </c>
    </row>
    <row r="1707" spans="1:12">
      <c r="A1707" t="n">
        <v>15458</v>
      </c>
      <c r="B1707" s="25" t="n">
        <v>31</v>
      </c>
      <c r="C1707" s="7" t="n">
        <v>1</v>
      </c>
      <c r="D1707" s="7" t="n">
        <v>0</v>
      </c>
      <c r="E1707" s="7" t="s">
        <v>148</v>
      </c>
      <c r="F1707" s="7" t="n">
        <v>2</v>
      </c>
    </row>
    <row r="1708" spans="1:12">
      <c r="A1708" t="s">
        <v>4</v>
      </c>
      <c r="B1708" s="4" t="s">
        <v>5</v>
      </c>
      <c r="C1708" s="4" t="s">
        <v>14</v>
      </c>
      <c r="D1708" s="4" t="s">
        <v>14</v>
      </c>
      <c r="E1708" s="4" t="s">
        <v>14</v>
      </c>
      <c r="F1708" s="4" t="s">
        <v>10</v>
      </c>
      <c r="G1708" s="4" t="s">
        <v>10</v>
      </c>
      <c r="H1708" s="4" t="s">
        <v>14</v>
      </c>
    </row>
    <row r="1709" spans="1:12">
      <c r="A1709" t="n">
        <v>15475</v>
      </c>
      <c r="B1709" s="25" t="n">
        <v>31</v>
      </c>
      <c r="C1709" s="7" t="n">
        <v>2</v>
      </c>
      <c r="D1709" s="7" t="n">
        <v>0</v>
      </c>
      <c r="E1709" s="7" t="n">
        <v>1</v>
      </c>
      <c r="F1709" s="7" t="n">
        <v>65535</v>
      </c>
      <c r="G1709" s="7" t="n">
        <v>65535</v>
      </c>
      <c r="H1709" s="7" t="n">
        <v>0</v>
      </c>
    </row>
    <row r="1710" spans="1:12">
      <c r="A1710" t="s">
        <v>4</v>
      </c>
      <c r="B1710" s="4" t="s">
        <v>5</v>
      </c>
      <c r="C1710" s="4" t="s">
        <v>14</v>
      </c>
      <c r="D1710" s="4" t="s">
        <v>14</v>
      </c>
      <c r="E1710" s="4" t="s">
        <v>14</v>
      </c>
    </row>
    <row r="1711" spans="1:12">
      <c r="A1711" t="n">
        <v>15484</v>
      </c>
      <c r="B1711" s="25" t="n">
        <v>31</v>
      </c>
      <c r="C1711" s="7" t="n">
        <v>4</v>
      </c>
      <c r="D1711" s="7" t="n">
        <v>0</v>
      </c>
      <c r="E1711" s="7" t="n">
        <v>0</v>
      </c>
    </row>
    <row r="1712" spans="1:12">
      <c r="A1712" t="s">
        <v>4</v>
      </c>
      <c r="B1712" s="4" t="s">
        <v>5</v>
      </c>
      <c r="C1712" s="4" t="s">
        <v>14</v>
      </c>
      <c r="D1712" s="4" t="s">
        <v>14</v>
      </c>
    </row>
    <row r="1713" spans="1:8">
      <c r="A1713" t="n">
        <v>15488</v>
      </c>
      <c r="B1713" s="25" t="n">
        <v>31</v>
      </c>
      <c r="C1713" s="7" t="n">
        <v>3</v>
      </c>
      <c r="D1713" s="7" t="n">
        <v>0</v>
      </c>
    </row>
    <row r="1714" spans="1:8">
      <c r="A1714" t="s">
        <v>4</v>
      </c>
      <c r="B1714" s="4" t="s">
        <v>5</v>
      </c>
      <c r="C1714" s="4" t="s">
        <v>14</v>
      </c>
      <c r="D1714" s="4" t="s">
        <v>14</v>
      </c>
      <c r="E1714" s="4" t="s">
        <v>14</v>
      </c>
      <c r="F1714" s="4" t="s">
        <v>14</v>
      </c>
      <c r="G1714" s="4" t="s">
        <v>10</v>
      </c>
      <c r="H1714" s="4" t="s">
        <v>49</v>
      </c>
      <c r="I1714" s="4" t="s">
        <v>10</v>
      </c>
      <c r="J1714" s="4" t="s">
        <v>49</v>
      </c>
      <c r="K1714" s="4" t="s">
        <v>10</v>
      </c>
      <c r="L1714" s="4" t="s">
        <v>49</v>
      </c>
      <c r="M1714" s="4" t="s">
        <v>49</v>
      </c>
    </row>
    <row r="1715" spans="1:8">
      <c r="A1715" t="n">
        <v>15491</v>
      </c>
      <c r="B1715" s="26" t="n">
        <v>6</v>
      </c>
      <c r="C1715" s="7" t="n">
        <v>35</v>
      </c>
      <c r="D1715" s="7" t="n">
        <v>0</v>
      </c>
      <c r="E1715" s="7" t="n">
        <v>1</v>
      </c>
      <c r="F1715" s="7" t="n">
        <v>3</v>
      </c>
      <c r="G1715" s="7" t="n">
        <v>0</v>
      </c>
      <c r="H1715" s="12" t="n">
        <f t="normal" ca="1">A1717</f>
        <v>0</v>
      </c>
      <c r="I1715" s="7" t="n">
        <v>1</v>
      </c>
      <c r="J1715" s="12" t="n">
        <f t="normal" ca="1">A1723</f>
        <v>0</v>
      </c>
      <c r="K1715" s="7" t="n">
        <v>2</v>
      </c>
      <c r="L1715" s="12" t="n">
        <f t="normal" ca="1">A1729</f>
        <v>0</v>
      </c>
      <c r="M1715" s="12" t="n">
        <f t="normal" ca="1">A1735</f>
        <v>0</v>
      </c>
    </row>
    <row r="1716" spans="1:8">
      <c r="A1716" t="s">
        <v>4</v>
      </c>
      <c r="B1716" s="4" t="s">
        <v>5</v>
      </c>
      <c r="C1716" s="4" t="s">
        <v>14</v>
      </c>
      <c r="D1716" s="4" t="s">
        <v>10</v>
      </c>
    </row>
    <row r="1717" spans="1:8">
      <c r="A1717" t="n">
        <v>15518</v>
      </c>
      <c r="B1717" s="14" t="n">
        <v>64</v>
      </c>
      <c r="C1717" s="7" t="n">
        <v>0</v>
      </c>
      <c r="D1717" s="7" t="n">
        <v>2</v>
      </c>
    </row>
    <row r="1718" spans="1:8">
      <c r="A1718" t="s">
        <v>4</v>
      </c>
      <c r="B1718" s="4" t="s">
        <v>5</v>
      </c>
      <c r="C1718" s="4" t="s">
        <v>14</v>
      </c>
      <c r="D1718" s="4" t="s">
        <v>10</v>
      </c>
    </row>
    <row r="1719" spans="1:8">
      <c r="A1719" t="n">
        <v>15522</v>
      </c>
      <c r="B1719" s="14" t="n">
        <v>64</v>
      </c>
      <c r="C1719" s="7" t="n">
        <v>0</v>
      </c>
      <c r="D1719" s="7" t="n">
        <v>4</v>
      </c>
    </row>
    <row r="1720" spans="1:8">
      <c r="A1720" t="s">
        <v>4</v>
      </c>
      <c r="B1720" s="4" t="s">
        <v>5</v>
      </c>
      <c r="C1720" s="4" t="s">
        <v>49</v>
      </c>
    </row>
    <row r="1721" spans="1:8">
      <c r="A1721" t="n">
        <v>15526</v>
      </c>
      <c r="B1721" s="28" t="n">
        <v>3</v>
      </c>
      <c r="C1721" s="12" t="n">
        <f t="normal" ca="1">A1735</f>
        <v>0</v>
      </c>
    </row>
    <row r="1722" spans="1:8">
      <c r="A1722" t="s">
        <v>4</v>
      </c>
      <c r="B1722" s="4" t="s">
        <v>5</v>
      </c>
      <c r="C1722" s="4" t="s">
        <v>14</v>
      </c>
      <c r="D1722" s="4" t="s">
        <v>10</v>
      </c>
    </row>
    <row r="1723" spans="1:8">
      <c r="A1723" t="n">
        <v>15531</v>
      </c>
      <c r="B1723" s="14" t="n">
        <v>64</v>
      </c>
      <c r="C1723" s="7" t="n">
        <v>0</v>
      </c>
      <c r="D1723" s="7" t="n">
        <v>2</v>
      </c>
    </row>
    <row r="1724" spans="1:8">
      <c r="A1724" t="s">
        <v>4</v>
      </c>
      <c r="B1724" s="4" t="s">
        <v>5</v>
      </c>
      <c r="C1724" s="4" t="s">
        <v>14</v>
      </c>
      <c r="D1724" s="4" t="s">
        <v>10</v>
      </c>
    </row>
    <row r="1725" spans="1:8">
      <c r="A1725" t="n">
        <v>15535</v>
      </c>
      <c r="B1725" s="14" t="n">
        <v>64</v>
      </c>
      <c r="C1725" s="7" t="n">
        <v>0</v>
      </c>
      <c r="D1725" s="7" t="n">
        <v>7</v>
      </c>
    </row>
    <row r="1726" spans="1:8">
      <c r="A1726" t="s">
        <v>4</v>
      </c>
      <c r="B1726" s="4" t="s">
        <v>5</v>
      </c>
      <c r="C1726" s="4" t="s">
        <v>49</v>
      </c>
    </row>
    <row r="1727" spans="1:8">
      <c r="A1727" t="n">
        <v>15539</v>
      </c>
      <c r="B1727" s="28" t="n">
        <v>3</v>
      </c>
      <c r="C1727" s="12" t="n">
        <f t="normal" ca="1">A1735</f>
        <v>0</v>
      </c>
    </row>
    <row r="1728" spans="1:8">
      <c r="A1728" t="s">
        <v>4</v>
      </c>
      <c r="B1728" s="4" t="s">
        <v>5</v>
      </c>
      <c r="C1728" s="4" t="s">
        <v>14</v>
      </c>
      <c r="D1728" s="4" t="s">
        <v>10</v>
      </c>
    </row>
    <row r="1729" spans="1:13">
      <c r="A1729" t="n">
        <v>15544</v>
      </c>
      <c r="B1729" s="14" t="n">
        <v>64</v>
      </c>
      <c r="C1729" s="7" t="n">
        <v>0</v>
      </c>
      <c r="D1729" s="7" t="n">
        <v>4</v>
      </c>
    </row>
    <row r="1730" spans="1:13">
      <c r="A1730" t="s">
        <v>4</v>
      </c>
      <c r="B1730" s="4" t="s">
        <v>5</v>
      </c>
      <c r="C1730" s="4" t="s">
        <v>14</v>
      </c>
      <c r="D1730" s="4" t="s">
        <v>10</v>
      </c>
    </row>
    <row r="1731" spans="1:13">
      <c r="A1731" t="n">
        <v>15548</v>
      </c>
      <c r="B1731" s="14" t="n">
        <v>64</v>
      </c>
      <c r="C1731" s="7" t="n">
        <v>0</v>
      </c>
      <c r="D1731" s="7" t="n">
        <v>7</v>
      </c>
    </row>
    <row r="1732" spans="1:13">
      <c r="A1732" t="s">
        <v>4</v>
      </c>
      <c r="B1732" s="4" t="s">
        <v>5</v>
      </c>
      <c r="C1732" s="4" t="s">
        <v>49</v>
      </c>
    </row>
    <row r="1733" spans="1:13">
      <c r="A1733" t="n">
        <v>15552</v>
      </c>
      <c r="B1733" s="28" t="n">
        <v>3</v>
      </c>
      <c r="C1733" s="12" t="n">
        <f t="normal" ca="1">A1735</f>
        <v>0</v>
      </c>
    </row>
    <row r="1734" spans="1:13">
      <c r="A1734" t="s">
        <v>4</v>
      </c>
      <c r="B1734" s="4" t="s">
        <v>5</v>
      </c>
      <c r="C1734" s="4" t="s">
        <v>14</v>
      </c>
      <c r="D1734" s="4" t="s">
        <v>14</v>
      </c>
      <c r="E1734" s="4" t="s">
        <v>9</v>
      </c>
      <c r="F1734" s="4" t="s">
        <v>14</v>
      </c>
      <c r="G1734" s="4" t="s">
        <v>14</v>
      </c>
    </row>
    <row r="1735" spans="1:13">
      <c r="A1735" t="n">
        <v>15557</v>
      </c>
      <c r="B1735" s="24" t="n">
        <v>18</v>
      </c>
      <c r="C1735" s="7" t="n">
        <v>0</v>
      </c>
      <c r="D1735" s="7" t="n">
        <v>0</v>
      </c>
      <c r="E1735" s="7" t="n">
        <v>0</v>
      </c>
      <c r="F1735" s="7" t="n">
        <v>19</v>
      </c>
      <c r="G1735" s="7" t="n">
        <v>1</v>
      </c>
    </row>
    <row r="1736" spans="1:13">
      <c r="A1736" t="s">
        <v>4</v>
      </c>
      <c r="B1736" s="4" t="s">
        <v>5</v>
      </c>
      <c r="C1736" s="4" t="s">
        <v>14</v>
      </c>
      <c r="D1736" s="4" t="s">
        <v>14</v>
      </c>
      <c r="E1736" s="4" t="s">
        <v>10</v>
      </c>
      <c r="F1736" s="4" t="s">
        <v>9</v>
      </c>
    </row>
    <row r="1737" spans="1:13">
      <c r="A1737" t="n">
        <v>15566</v>
      </c>
      <c r="B1737" s="25" t="n">
        <v>31</v>
      </c>
      <c r="C1737" s="7" t="n">
        <v>0</v>
      </c>
      <c r="D1737" s="7" t="n">
        <v>0</v>
      </c>
      <c r="E1737" s="7" t="n">
        <v>0</v>
      </c>
      <c r="F1737" s="7" t="n">
        <v>1107296256</v>
      </c>
    </row>
    <row r="1738" spans="1:13">
      <c r="A1738" t="s">
        <v>4</v>
      </c>
      <c r="B1738" s="4" t="s">
        <v>5</v>
      </c>
      <c r="C1738" s="4" t="s">
        <v>14</v>
      </c>
      <c r="D1738" s="4" t="s">
        <v>14</v>
      </c>
      <c r="E1738" s="4" t="s">
        <v>6</v>
      </c>
      <c r="F1738" s="4" t="s">
        <v>10</v>
      </c>
    </row>
    <row r="1739" spans="1:13">
      <c r="A1739" t="n">
        <v>15575</v>
      </c>
      <c r="B1739" s="25" t="n">
        <v>31</v>
      </c>
      <c r="C1739" s="7" t="n">
        <v>1</v>
      </c>
      <c r="D1739" s="7" t="n">
        <v>0</v>
      </c>
      <c r="E1739" s="7" t="s">
        <v>149</v>
      </c>
      <c r="F1739" s="7" t="n">
        <v>0</v>
      </c>
    </row>
    <row r="1740" spans="1:13">
      <c r="A1740" t="s">
        <v>4</v>
      </c>
      <c r="B1740" s="4" t="s">
        <v>5</v>
      </c>
      <c r="C1740" s="4" t="s">
        <v>14</v>
      </c>
      <c r="D1740" s="4" t="s">
        <v>14</v>
      </c>
      <c r="E1740" s="4" t="s">
        <v>6</v>
      </c>
      <c r="F1740" s="4" t="s">
        <v>10</v>
      </c>
    </row>
    <row r="1741" spans="1:13">
      <c r="A1741" t="n">
        <v>15587</v>
      </c>
      <c r="B1741" s="25" t="n">
        <v>31</v>
      </c>
      <c r="C1741" s="7" t="n">
        <v>1</v>
      </c>
      <c r="D1741" s="7" t="n">
        <v>0</v>
      </c>
      <c r="E1741" s="7" t="s">
        <v>150</v>
      </c>
      <c r="F1741" s="7" t="n">
        <v>1</v>
      </c>
    </row>
    <row r="1742" spans="1:13">
      <c r="A1742" t="s">
        <v>4</v>
      </c>
      <c r="B1742" s="4" t="s">
        <v>5</v>
      </c>
      <c r="C1742" s="4" t="s">
        <v>14</v>
      </c>
      <c r="D1742" s="4" t="s">
        <v>14</v>
      </c>
      <c r="E1742" s="4" t="s">
        <v>14</v>
      </c>
      <c r="F1742" s="4" t="s">
        <v>10</v>
      </c>
      <c r="G1742" s="4" t="s">
        <v>10</v>
      </c>
      <c r="H1742" s="4" t="s">
        <v>14</v>
      </c>
    </row>
    <row r="1743" spans="1:13">
      <c r="A1743" t="n">
        <v>15598</v>
      </c>
      <c r="B1743" s="25" t="n">
        <v>31</v>
      </c>
      <c r="C1743" s="7" t="n">
        <v>2</v>
      </c>
      <c r="D1743" s="7" t="n">
        <v>0</v>
      </c>
      <c r="E1743" s="7" t="n">
        <v>1</v>
      </c>
      <c r="F1743" s="7" t="n">
        <v>65535</v>
      </c>
      <c r="G1743" s="7" t="n">
        <v>65535</v>
      </c>
      <c r="H1743" s="7" t="n">
        <v>0</v>
      </c>
    </row>
    <row r="1744" spans="1:13">
      <c r="A1744" t="s">
        <v>4</v>
      </c>
      <c r="B1744" s="4" t="s">
        <v>5</v>
      </c>
      <c r="C1744" s="4" t="s">
        <v>14</v>
      </c>
      <c r="D1744" s="4" t="s">
        <v>14</v>
      </c>
      <c r="E1744" s="4" t="s">
        <v>14</v>
      </c>
    </row>
    <row r="1745" spans="1:8">
      <c r="A1745" t="n">
        <v>15607</v>
      </c>
      <c r="B1745" s="25" t="n">
        <v>31</v>
      </c>
      <c r="C1745" s="7" t="n">
        <v>4</v>
      </c>
      <c r="D1745" s="7" t="n">
        <v>0</v>
      </c>
      <c r="E1745" s="7" t="n">
        <v>0</v>
      </c>
    </row>
    <row r="1746" spans="1:8">
      <c r="A1746" t="s">
        <v>4</v>
      </c>
      <c r="B1746" s="4" t="s">
        <v>5</v>
      </c>
      <c r="C1746" s="4" t="s">
        <v>14</v>
      </c>
      <c r="D1746" s="4" t="s">
        <v>14</v>
      </c>
    </row>
    <row r="1747" spans="1:8">
      <c r="A1747" t="n">
        <v>15611</v>
      </c>
      <c r="B1747" s="25" t="n">
        <v>31</v>
      </c>
      <c r="C1747" s="7" t="n">
        <v>3</v>
      </c>
      <c r="D1747" s="7" t="n">
        <v>0</v>
      </c>
    </row>
    <row r="1748" spans="1:8">
      <c r="A1748" t="s">
        <v>4</v>
      </c>
      <c r="B1748" s="4" t="s">
        <v>5</v>
      </c>
      <c r="C1748" s="4" t="s">
        <v>14</v>
      </c>
      <c r="D1748" s="4" t="s">
        <v>14</v>
      </c>
      <c r="E1748" s="4" t="s">
        <v>14</v>
      </c>
      <c r="F1748" s="4" t="s">
        <v>14</v>
      </c>
      <c r="G1748" s="4" t="s">
        <v>10</v>
      </c>
      <c r="H1748" s="4" t="s">
        <v>49</v>
      </c>
      <c r="I1748" s="4" t="s">
        <v>10</v>
      </c>
      <c r="J1748" s="4" t="s">
        <v>49</v>
      </c>
      <c r="K1748" s="4" t="s">
        <v>49</v>
      </c>
    </row>
    <row r="1749" spans="1:8">
      <c r="A1749" t="n">
        <v>15614</v>
      </c>
      <c r="B1749" s="26" t="n">
        <v>6</v>
      </c>
      <c r="C1749" s="7" t="n">
        <v>35</v>
      </c>
      <c r="D1749" s="7" t="n">
        <v>0</v>
      </c>
      <c r="E1749" s="7" t="n">
        <v>1</v>
      </c>
      <c r="F1749" s="7" t="n">
        <v>2</v>
      </c>
      <c r="G1749" s="7" t="n">
        <v>0</v>
      </c>
      <c r="H1749" s="12" t="n">
        <f t="normal" ca="1">A1751</f>
        <v>0</v>
      </c>
      <c r="I1749" s="7" t="n">
        <v>1</v>
      </c>
      <c r="J1749" s="12" t="n">
        <f t="normal" ca="1">A1755</f>
        <v>0</v>
      </c>
      <c r="K1749" s="12" t="n">
        <f t="normal" ca="1">A1759</f>
        <v>0</v>
      </c>
    </row>
    <row r="1750" spans="1:8">
      <c r="A1750" t="s">
        <v>4</v>
      </c>
      <c r="B1750" s="4" t="s">
        <v>5</v>
      </c>
      <c r="C1750" s="4" t="s">
        <v>14</v>
      </c>
      <c r="D1750" s="4" t="s">
        <v>10</v>
      </c>
    </row>
    <row r="1751" spans="1:8">
      <c r="A1751" t="n">
        <v>15635</v>
      </c>
      <c r="B1751" s="14" t="n">
        <v>64</v>
      </c>
      <c r="C1751" s="7" t="n">
        <v>0</v>
      </c>
      <c r="D1751" s="7" t="n">
        <v>15</v>
      </c>
    </row>
    <row r="1752" spans="1:8">
      <c r="A1752" t="s">
        <v>4</v>
      </c>
      <c r="B1752" s="4" t="s">
        <v>5</v>
      </c>
      <c r="C1752" s="4" t="s">
        <v>49</v>
      </c>
    </row>
    <row r="1753" spans="1:8">
      <c r="A1753" t="n">
        <v>15639</v>
      </c>
      <c r="B1753" s="28" t="n">
        <v>3</v>
      </c>
      <c r="C1753" s="12" t="n">
        <f t="normal" ca="1">A1759</f>
        <v>0</v>
      </c>
    </row>
    <row r="1754" spans="1:8">
      <c r="A1754" t="s">
        <v>4</v>
      </c>
      <c r="B1754" s="4" t="s">
        <v>5</v>
      </c>
      <c r="C1754" s="4" t="s">
        <v>14</v>
      </c>
      <c r="D1754" s="4" t="s">
        <v>10</v>
      </c>
    </row>
    <row r="1755" spans="1:8">
      <c r="A1755" t="n">
        <v>15644</v>
      </c>
      <c r="B1755" s="14" t="n">
        <v>64</v>
      </c>
      <c r="C1755" s="7" t="n">
        <v>0</v>
      </c>
      <c r="D1755" s="7" t="n">
        <v>16</v>
      </c>
    </row>
    <row r="1756" spans="1:8">
      <c r="A1756" t="s">
        <v>4</v>
      </c>
      <c r="B1756" s="4" t="s">
        <v>5</v>
      </c>
      <c r="C1756" s="4" t="s">
        <v>49</v>
      </c>
    </row>
    <row r="1757" spans="1:8">
      <c r="A1757" t="n">
        <v>15648</v>
      </c>
      <c r="B1757" s="28" t="n">
        <v>3</v>
      </c>
      <c r="C1757" s="12" t="n">
        <f t="normal" ca="1">A1759</f>
        <v>0</v>
      </c>
    </row>
    <row r="1758" spans="1:8">
      <c r="A1758" t="s">
        <v>4</v>
      </c>
      <c r="B1758" s="4" t="s">
        <v>5</v>
      </c>
      <c r="C1758" s="4" t="s">
        <v>10</v>
      </c>
    </row>
    <row r="1759" spans="1:8">
      <c r="A1759" t="n">
        <v>15653</v>
      </c>
      <c r="B1759" s="34" t="n">
        <v>13</v>
      </c>
      <c r="C1759" s="7" t="n">
        <v>6712</v>
      </c>
    </row>
    <row r="1760" spans="1:8">
      <c r="A1760" t="s">
        <v>4</v>
      </c>
      <c r="B1760" s="4" t="s">
        <v>5</v>
      </c>
      <c r="C1760" s="4" t="s">
        <v>10</v>
      </c>
    </row>
    <row r="1761" spans="1:11">
      <c r="A1761" t="n">
        <v>15656</v>
      </c>
      <c r="B1761" s="34" t="n">
        <v>13</v>
      </c>
      <c r="C1761" s="7" t="n">
        <v>6711</v>
      </c>
    </row>
    <row r="1762" spans="1:11">
      <c r="A1762" t="s">
        <v>4</v>
      </c>
      <c r="B1762" s="4" t="s">
        <v>5</v>
      </c>
      <c r="C1762" s="4" t="s">
        <v>10</v>
      </c>
    </row>
    <row r="1763" spans="1:11">
      <c r="A1763" t="n">
        <v>15659</v>
      </c>
      <c r="B1763" s="34" t="n">
        <v>13</v>
      </c>
      <c r="C1763" s="7" t="n">
        <v>6710</v>
      </c>
    </row>
    <row r="1764" spans="1:11">
      <c r="A1764" t="s">
        <v>4</v>
      </c>
      <c r="B1764" s="4" t="s">
        <v>5</v>
      </c>
      <c r="C1764" s="4" t="s">
        <v>10</v>
      </c>
    </row>
    <row r="1765" spans="1:11">
      <c r="A1765" t="n">
        <v>15662</v>
      </c>
      <c r="B1765" s="34" t="n">
        <v>13</v>
      </c>
      <c r="C1765" s="7" t="n">
        <v>6704</v>
      </c>
    </row>
    <row r="1766" spans="1:11">
      <c r="A1766" t="s">
        <v>4</v>
      </c>
      <c r="B1766" s="4" t="s">
        <v>5</v>
      </c>
      <c r="C1766" s="4" t="s">
        <v>10</v>
      </c>
    </row>
    <row r="1767" spans="1:11">
      <c r="A1767" t="n">
        <v>15665</v>
      </c>
      <c r="B1767" s="34" t="n">
        <v>13</v>
      </c>
      <c r="C1767" s="7" t="n">
        <v>6705</v>
      </c>
    </row>
    <row r="1768" spans="1:11">
      <c r="A1768" t="s">
        <v>4</v>
      </c>
      <c r="B1768" s="4" t="s">
        <v>5</v>
      </c>
      <c r="C1768" s="4" t="s">
        <v>10</v>
      </c>
    </row>
    <row r="1769" spans="1:11">
      <c r="A1769" t="n">
        <v>15668</v>
      </c>
      <c r="B1769" s="34" t="n">
        <v>13</v>
      </c>
      <c r="C1769" s="7" t="n">
        <v>6706</v>
      </c>
    </row>
    <row r="1770" spans="1:11">
      <c r="A1770" t="s">
        <v>4</v>
      </c>
      <c r="B1770" s="4" t="s">
        <v>5</v>
      </c>
      <c r="C1770" s="4" t="s">
        <v>10</v>
      </c>
    </row>
    <row r="1771" spans="1:11">
      <c r="A1771" t="n">
        <v>15671</v>
      </c>
      <c r="B1771" s="34" t="n">
        <v>13</v>
      </c>
      <c r="C1771" s="7" t="n">
        <v>6707</v>
      </c>
    </row>
    <row r="1772" spans="1:11">
      <c r="A1772" t="s">
        <v>4</v>
      </c>
      <c r="B1772" s="4" t="s">
        <v>5</v>
      </c>
      <c r="C1772" s="4" t="s">
        <v>10</v>
      </c>
    </row>
    <row r="1773" spans="1:11">
      <c r="A1773" t="n">
        <v>15674</v>
      </c>
      <c r="B1773" s="34" t="n">
        <v>13</v>
      </c>
      <c r="C1773" s="7" t="n">
        <v>6708</v>
      </c>
    </row>
    <row r="1774" spans="1:11">
      <c r="A1774" t="s">
        <v>4</v>
      </c>
      <c r="B1774" s="4" t="s">
        <v>5</v>
      </c>
      <c r="C1774" s="4" t="s">
        <v>10</v>
      </c>
    </row>
    <row r="1775" spans="1:11">
      <c r="A1775" t="n">
        <v>15677</v>
      </c>
      <c r="B1775" s="34" t="n">
        <v>13</v>
      </c>
      <c r="C1775" s="7" t="n">
        <v>6709</v>
      </c>
    </row>
    <row r="1776" spans="1:11">
      <c r="A1776" t="s">
        <v>4</v>
      </c>
      <c r="B1776" s="4" t="s">
        <v>5</v>
      </c>
      <c r="C1776" s="4" t="s">
        <v>14</v>
      </c>
      <c r="D1776" s="29" t="s">
        <v>67</v>
      </c>
      <c r="E1776" s="4" t="s">
        <v>5</v>
      </c>
      <c r="F1776" s="4" t="s">
        <v>14</v>
      </c>
      <c r="G1776" s="4" t="s">
        <v>10</v>
      </c>
      <c r="H1776" s="29" t="s">
        <v>68</v>
      </c>
      <c r="I1776" s="4" t="s">
        <v>14</v>
      </c>
      <c r="J1776" s="4" t="s">
        <v>49</v>
      </c>
    </row>
    <row r="1777" spans="1:10">
      <c r="A1777" t="n">
        <v>15680</v>
      </c>
      <c r="B1777" s="11" t="n">
        <v>5</v>
      </c>
      <c r="C1777" s="7" t="n">
        <v>28</v>
      </c>
      <c r="D1777" s="29" t="s">
        <v>3</v>
      </c>
      <c r="E1777" s="14" t="n">
        <v>64</v>
      </c>
      <c r="F1777" s="7" t="n">
        <v>5</v>
      </c>
      <c r="G1777" s="7" t="n">
        <v>16</v>
      </c>
      <c r="H1777" s="29" t="s">
        <v>3</v>
      </c>
      <c r="I1777" s="7" t="n">
        <v>1</v>
      </c>
      <c r="J1777" s="12" t="n">
        <f t="normal" ca="1">A1781</f>
        <v>0</v>
      </c>
    </row>
    <row r="1778" spans="1:10">
      <c r="A1778" t="s">
        <v>4</v>
      </c>
      <c r="B1778" s="4" t="s">
        <v>5</v>
      </c>
      <c r="C1778" s="4" t="s">
        <v>10</v>
      </c>
    </row>
    <row r="1779" spans="1:10">
      <c r="A1779" t="n">
        <v>15691</v>
      </c>
      <c r="B1779" s="13" t="n">
        <v>12</v>
      </c>
      <c r="C1779" s="7" t="n">
        <v>6712</v>
      </c>
    </row>
    <row r="1780" spans="1:10">
      <c r="A1780" t="s">
        <v>4</v>
      </c>
      <c r="B1780" s="4" t="s">
        <v>5</v>
      </c>
      <c r="C1780" s="4" t="s">
        <v>14</v>
      </c>
      <c r="D1780" s="29" t="s">
        <v>67</v>
      </c>
      <c r="E1780" s="4" t="s">
        <v>5</v>
      </c>
      <c r="F1780" s="4" t="s">
        <v>14</v>
      </c>
      <c r="G1780" s="4" t="s">
        <v>10</v>
      </c>
      <c r="H1780" s="29" t="s">
        <v>68</v>
      </c>
      <c r="I1780" s="4" t="s">
        <v>14</v>
      </c>
      <c r="J1780" s="4" t="s">
        <v>49</v>
      </c>
    </row>
    <row r="1781" spans="1:10">
      <c r="A1781" t="n">
        <v>15694</v>
      </c>
      <c r="B1781" s="11" t="n">
        <v>5</v>
      </c>
      <c r="C1781" s="7" t="n">
        <v>28</v>
      </c>
      <c r="D1781" s="29" t="s">
        <v>3</v>
      </c>
      <c r="E1781" s="14" t="n">
        <v>64</v>
      </c>
      <c r="F1781" s="7" t="n">
        <v>5</v>
      </c>
      <c r="G1781" s="7" t="n">
        <v>15</v>
      </c>
      <c r="H1781" s="29" t="s">
        <v>3</v>
      </c>
      <c r="I1781" s="7" t="n">
        <v>1</v>
      </c>
      <c r="J1781" s="12" t="n">
        <f t="normal" ca="1">A1785</f>
        <v>0</v>
      </c>
    </row>
    <row r="1782" spans="1:10">
      <c r="A1782" t="s">
        <v>4</v>
      </c>
      <c r="B1782" s="4" t="s">
        <v>5</v>
      </c>
      <c r="C1782" s="4" t="s">
        <v>10</v>
      </c>
    </row>
    <row r="1783" spans="1:10">
      <c r="A1783" t="n">
        <v>15705</v>
      </c>
      <c r="B1783" s="13" t="n">
        <v>12</v>
      </c>
      <c r="C1783" s="7" t="n">
        <v>6711</v>
      </c>
    </row>
    <row r="1784" spans="1:10">
      <c r="A1784" t="s">
        <v>4</v>
      </c>
      <c r="B1784" s="4" t="s">
        <v>5</v>
      </c>
      <c r="C1784" s="4" t="s">
        <v>14</v>
      </c>
      <c r="D1784" s="29" t="s">
        <v>67</v>
      </c>
      <c r="E1784" s="4" t="s">
        <v>5</v>
      </c>
      <c r="F1784" s="4" t="s">
        <v>14</v>
      </c>
      <c r="G1784" s="4" t="s">
        <v>10</v>
      </c>
      <c r="H1784" s="29" t="s">
        <v>68</v>
      </c>
      <c r="I1784" s="4" t="s">
        <v>14</v>
      </c>
      <c r="J1784" s="4" t="s">
        <v>49</v>
      </c>
    </row>
    <row r="1785" spans="1:10">
      <c r="A1785" t="n">
        <v>15708</v>
      </c>
      <c r="B1785" s="11" t="n">
        <v>5</v>
      </c>
      <c r="C1785" s="7" t="n">
        <v>28</v>
      </c>
      <c r="D1785" s="29" t="s">
        <v>3</v>
      </c>
      <c r="E1785" s="14" t="n">
        <v>64</v>
      </c>
      <c r="F1785" s="7" t="n">
        <v>5</v>
      </c>
      <c r="G1785" s="7" t="n">
        <v>14</v>
      </c>
      <c r="H1785" s="29" t="s">
        <v>3</v>
      </c>
      <c r="I1785" s="7" t="n">
        <v>1</v>
      </c>
      <c r="J1785" s="12" t="n">
        <f t="normal" ca="1">A1789</f>
        <v>0</v>
      </c>
    </row>
    <row r="1786" spans="1:10">
      <c r="A1786" t="s">
        <v>4</v>
      </c>
      <c r="B1786" s="4" t="s">
        <v>5</v>
      </c>
      <c r="C1786" s="4" t="s">
        <v>10</v>
      </c>
    </row>
    <row r="1787" spans="1:10">
      <c r="A1787" t="n">
        <v>15719</v>
      </c>
      <c r="B1787" s="13" t="n">
        <v>12</v>
      </c>
      <c r="C1787" s="7" t="n">
        <v>6710</v>
      </c>
    </row>
    <row r="1788" spans="1:10">
      <c r="A1788" t="s">
        <v>4</v>
      </c>
      <c r="B1788" s="4" t="s">
        <v>5</v>
      </c>
      <c r="C1788" s="4" t="s">
        <v>14</v>
      </c>
      <c r="D1788" s="29" t="s">
        <v>67</v>
      </c>
      <c r="E1788" s="4" t="s">
        <v>5</v>
      </c>
      <c r="F1788" s="4" t="s">
        <v>14</v>
      </c>
      <c r="G1788" s="4" t="s">
        <v>10</v>
      </c>
      <c r="H1788" s="29" t="s">
        <v>68</v>
      </c>
      <c r="I1788" s="4" t="s">
        <v>14</v>
      </c>
      <c r="J1788" s="4" t="s">
        <v>49</v>
      </c>
    </row>
    <row r="1789" spans="1:10">
      <c r="A1789" t="n">
        <v>15722</v>
      </c>
      <c r="B1789" s="11" t="n">
        <v>5</v>
      </c>
      <c r="C1789" s="7" t="n">
        <v>28</v>
      </c>
      <c r="D1789" s="29" t="s">
        <v>3</v>
      </c>
      <c r="E1789" s="14" t="n">
        <v>64</v>
      </c>
      <c r="F1789" s="7" t="n">
        <v>5</v>
      </c>
      <c r="G1789" s="7" t="n">
        <v>1</v>
      </c>
      <c r="H1789" s="29" t="s">
        <v>3</v>
      </c>
      <c r="I1789" s="7" t="n">
        <v>1</v>
      </c>
      <c r="J1789" s="12" t="n">
        <f t="normal" ca="1">A1793</f>
        <v>0</v>
      </c>
    </row>
    <row r="1790" spans="1:10">
      <c r="A1790" t="s">
        <v>4</v>
      </c>
      <c r="B1790" s="4" t="s">
        <v>5</v>
      </c>
      <c r="C1790" s="4" t="s">
        <v>10</v>
      </c>
    </row>
    <row r="1791" spans="1:10">
      <c r="A1791" t="n">
        <v>15733</v>
      </c>
      <c r="B1791" s="13" t="n">
        <v>12</v>
      </c>
      <c r="C1791" s="7" t="n">
        <v>6704</v>
      </c>
    </row>
    <row r="1792" spans="1:10">
      <c r="A1792" t="s">
        <v>4</v>
      </c>
      <c r="B1792" s="4" t="s">
        <v>5</v>
      </c>
      <c r="C1792" s="4" t="s">
        <v>14</v>
      </c>
      <c r="D1792" s="29" t="s">
        <v>67</v>
      </c>
      <c r="E1792" s="4" t="s">
        <v>5</v>
      </c>
      <c r="F1792" s="4" t="s">
        <v>14</v>
      </c>
      <c r="G1792" s="4" t="s">
        <v>10</v>
      </c>
      <c r="H1792" s="29" t="s">
        <v>68</v>
      </c>
      <c r="I1792" s="4" t="s">
        <v>14</v>
      </c>
      <c r="J1792" s="4" t="s">
        <v>49</v>
      </c>
    </row>
    <row r="1793" spans="1:10">
      <c r="A1793" t="n">
        <v>15736</v>
      </c>
      <c r="B1793" s="11" t="n">
        <v>5</v>
      </c>
      <c r="C1793" s="7" t="n">
        <v>28</v>
      </c>
      <c r="D1793" s="29" t="s">
        <v>3</v>
      </c>
      <c r="E1793" s="14" t="n">
        <v>64</v>
      </c>
      <c r="F1793" s="7" t="n">
        <v>5</v>
      </c>
      <c r="G1793" s="7" t="n">
        <v>2</v>
      </c>
      <c r="H1793" s="29" t="s">
        <v>3</v>
      </c>
      <c r="I1793" s="7" t="n">
        <v>1</v>
      </c>
      <c r="J1793" s="12" t="n">
        <f t="normal" ca="1">A1797</f>
        <v>0</v>
      </c>
    </row>
    <row r="1794" spans="1:10">
      <c r="A1794" t="s">
        <v>4</v>
      </c>
      <c r="B1794" s="4" t="s">
        <v>5</v>
      </c>
      <c r="C1794" s="4" t="s">
        <v>10</v>
      </c>
    </row>
    <row r="1795" spans="1:10">
      <c r="A1795" t="n">
        <v>15747</v>
      </c>
      <c r="B1795" s="13" t="n">
        <v>12</v>
      </c>
      <c r="C1795" s="7" t="n">
        <v>6705</v>
      </c>
    </row>
    <row r="1796" spans="1:10">
      <c r="A1796" t="s">
        <v>4</v>
      </c>
      <c r="B1796" s="4" t="s">
        <v>5</v>
      </c>
      <c r="C1796" s="4" t="s">
        <v>14</v>
      </c>
      <c r="D1796" s="29" t="s">
        <v>67</v>
      </c>
      <c r="E1796" s="4" t="s">
        <v>5</v>
      </c>
      <c r="F1796" s="4" t="s">
        <v>14</v>
      </c>
      <c r="G1796" s="4" t="s">
        <v>10</v>
      </c>
      <c r="H1796" s="29" t="s">
        <v>68</v>
      </c>
      <c r="I1796" s="4" t="s">
        <v>14</v>
      </c>
      <c r="J1796" s="4" t="s">
        <v>49</v>
      </c>
    </row>
    <row r="1797" spans="1:10">
      <c r="A1797" t="n">
        <v>15750</v>
      </c>
      <c r="B1797" s="11" t="n">
        <v>5</v>
      </c>
      <c r="C1797" s="7" t="n">
        <v>28</v>
      </c>
      <c r="D1797" s="29" t="s">
        <v>3</v>
      </c>
      <c r="E1797" s="14" t="n">
        <v>64</v>
      </c>
      <c r="F1797" s="7" t="n">
        <v>5</v>
      </c>
      <c r="G1797" s="7" t="n">
        <v>4</v>
      </c>
      <c r="H1797" s="29" t="s">
        <v>3</v>
      </c>
      <c r="I1797" s="7" t="n">
        <v>1</v>
      </c>
      <c r="J1797" s="12" t="n">
        <f t="normal" ca="1">A1801</f>
        <v>0</v>
      </c>
    </row>
    <row r="1798" spans="1:10">
      <c r="A1798" t="s">
        <v>4</v>
      </c>
      <c r="B1798" s="4" t="s">
        <v>5</v>
      </c>
      <c r="C1798" s="4" t="s">
        <v>10</v>
      </c>
    </row>
    <row r="1799" spans="1:10">
      <c r="A1799" t="n">
        <v>15761</v>
      </c>
      <c r="B1799" s="13" t="n">
        <v>12</v>
      </c>
      <c r="C1799" s="7" t="n">
        <v>6706</v>
      </c>
    </row>
    <row r="1800" spans="1:10">
      <c r="A1800" t="s">
        <v>4</v>
      </c>
      <c r="B1800" s="4" t="s">
        <v>5</v>
      </c>
      <c r="C1800" s="4" t="s">
        <v>14</v>
      </c>
      <c r="D1800" s="29" t="s">
        <v>67</v>
      </c>
      <c r="E1800" s="4" t="s">
        <v>5</v>
      </c>
      <c r="F1800" s="4" t="s">
        <v>14</v>
      </c>
      <c r="G1800" s="4" t="s">
        <v>10</v>
      </c>
      <c r="H1800" s="29" t="s">
        <v>68</v>
      </c>
      <c r="I1800" s="4" t="s">
        <v>14</v>
      </c>
      <c r="J1800" s="4" t="s">
        <v>49</v>
      </c>
    </row>
    <row r="1801" spans="1:10">
      <c r="A1801" t="n">
        <v>15764</v>
      </c>
      <c r="B1801" s="11" t="n">
        <v>5</v>
      </c>
      <c r="C1801" s="7" t="n">
        <v>28</v>
      </c>
      <c r="D1801" s="29" t="s">
        <v>3</v>
      </c>
      <c r="E1801" s="14" t="n">
        <v>64</v>
      </c>
      <c r="F1801" s="7" t="n">
        <v>5</v>
      </c>
      <c r="G1801" s="7" t="n">
        <v>7</v>
      </c>
      <c r="H1801" s="29" t="s">
        <v>3</v>
      </c>
      <c r="I1801" s="7" t="n">
        <v>1</v>
      </c>
      <c r="J1801" s="12" t="n">
        <f t="normal" ca="1">A1805</f>
        <v>0</v>
      </c>
    </row>
    <row r="1802" spans="1:10">
      <c r="A1802" t="s">
        <v>4</v>
      </c>
      <c r="B1802" s="4" t="s">
        <v>5</v>
      </c>
      <c r="C1802" s="4" t="s">
        <v>10</v>
      </c>
    </row>
    <row r="1803" spans="1:10">
      <c r="A1803" t="n">
        <v>15775</v>
      </c>
      <c r="B1803" s="13" t="n">
        <v>12</v>
      </c>
      <c r="C1803" s="7" t="n">
        <v>6707</v>
      </c>
    </row>
    <row r="1804" spans="1:10">
      <c r="A1804" t="s">
        <v>4</v>
      </c>
      <c r="B1804" s="4" t="s">
        <v>5</v>
      </c>
      <c r="C1804" s="4" t="s">
        <v>14</v>
      </c>
      <c r="D1804" s="29" t="s">
        <v>67</v>
      </c>
      <c r="E1804" s="4" t="s">
        <v>5</v>
      </c>
      <c r="F1804" s="4" t="s">
        <v>14</v>
      </c>
      <c r="G1804" s="4" t="s">
        <v>10</v>
      </c>
      <c r="H1804" s="29" t="s">
        <v>68</v>
      </c>
      <c r="I1804" s="4" t="s">
        <v>14</v>
      </c>
      <c r="J1804" s="4" t="s">
        <v>49</v>
      </c>
    </row>
    <row r="1805" spans="1:10">
      <c r="A1805" t="n">
        <v>15778</v>
      </c>
      <c r="B1805" s="11" t="n">
        <v>5</v>
      </c>
      <c r="C1805" s="7" t="n">
        <v>28</v>
      </c>
      <c r="D1805" s="29" t="s">
        <v>3</v>
      </c>
      <c r="E1805" s="14" t="n">
        <v>64</v>
      </c>
      <c r="F1805" s="7" t="n">
        <v>5</v>
      </c>
      <c r="G1805" s="7" t="n">
        <v>8</v>
      </c>
      <c r="H1805" s="29" t="s">
        <v>3</v>
      </c>
      <c r="I1805" s="7" t="n">
        <v>1</v>
      </c>
      <c r="J1805" s="12" t="n">
        <f t="normal" ca="1">A1809</f>
        <v>0</v>
      </c>
    </row>
    <row r="1806" spans="1:10">
      <c r="A1806" t="s">
        <v>4</v>
      </c>
      <c r="B1806" s="4" t="s">
        <v>5</v>
      </c>
      <c r="C1806" s="4" t="s">
        <v>10</v>
      </c>
    </row>
    <row r="1807" spans="1:10">
      <c r="A1807" t="n">
        <v>15789</v>
      </c>
      <c r="B1807" s="13" t="n">
        <v>12</v>
      </c>
      <c r="C1807" s="7" t="n">
        <v>6708</v>
      </c>
    </row>
    <row r="1808" spans="1:10">
      <c r="A1808" t="s">
        <v>4</v>
      </c>
      <c r="B1808" s="4" t="s">
        <v>5</v>
      </c>
      <c r="C1808" s="4" t="s">
        <v>14</v>
      </c>
      <c r="D1808" s="29" t="s">
        <v>67</v>
      </c>
      <c r="E1808" s="4" t="s">
        <v>5</v>
      </c>
      <c r="F1808" s="4" t="s">
        <v>14</v>
      </c>
      <c r="G1808" s="4" t="s">
        <v>10</v>
      </c>
      <c r="H1808" s="29" t="s">
        <v>68</v>
      </c>
      <c r="I1808" s="4" t="s">
        <v>14</v>
      </c>
      <c r="J1808" s="4" t="s">
        <v>49</v>
      </c>
    </row>
    <row r="1809" spans="1:10">
      <c r="A1809" t="n">
        <v>15792</v>
      </c>
      <c r="B1809" s="11" t="n">
        <v>5</v>
      </c>
      <c r="C1809" s="7" t="n">
        <v>28</v>
      </c>
      <c r="D1809" s="29" t="s">
        <v>3</v>
      </c>
      <c r="E1809" s="14" t="n">
        <v>64</v>
      </c>
      <c r="F1809" s="7" t="n">
        <v>5</v>
      </c>
      <c r="G1809" s="7" t="n">
        <v>9</v>
      </c>
      <c r="H1809" s="29" t="s">
        <v>3</v>
      </c>
      <c r="I1809" s="7" t="n">
        <v>1</v>
      </c>
      <c r="J1809" s="12" t="n">
        <f t="normal" ca="1">A1813</f>
        <v>0</v>
      </c>
    </row>
    <row r="1810" spans="1:10">
      <c r="A1810" t="s">
        <v>4</v>
      </c>
      <c r="B1810" s="4" t="s">
        <v>5</v>
      </c>
      <c r="C1810" s="4" t="s">
        <v>10</v>
      </c>
    </row>
    <row r="1811" spans="1:10">
      <c r="A1811" t="n">
        <v>15803</v>
      </c>
      <c r="B1811" s="13" t="n">
        <v>12</v>
      </c>
      <c r="C1811" s="7" t="n">
        <v>6709</v>
      </c>
    </row>
    <row r="1812" spans="1:10">
      <c r="A1812" t="s">
        <v>4</v>
      </c>
      <c r="B1812" s="4" t="s">
        <v>5</v>
      </c>
      <c r="C1812" s="4" t="s">
        <v>14</v>
      </c>
      <c r="D1812" s="4" t="s">
        <v>14</v>
      </c>
      <c r="E1812" s="4" t="s">
        <v>9</v>
      </c>
      <c r="F1812" s="4" t="s">
        <v>14</v>
      </c>
      <c r="G1812" s="4" t="s">
        <v>14</v>
      </c>
    </row>
    <row r="1813" spans="1:10">
      <c r="A1813" t="n">
        <v>15806</v>
      </c>
      <c r="B1813" s="24" t="n">
        <v>18</v>
      </c>
      <c r="C1813" s="7" t="n">
        <v>0</v>
      </c>
      <c r="D1813" s="7" t="n">
        <v>0</v>
      </c>
      <c r="E1813" s="7" t="n">
        <v>0</v>
      </c>
      <c r="F1813" s="7" t="n">
        <v>19</v>
      </c>
      <c r="G1813" s="7" t="n">
        <v>1</v>
      </c>
    </row>
    <row r="1814" spans="1:10">
      <c r="A1814" t="s">
        <v>4</v>
      </c>
      <c r="B1814" s="4" t="s">
        <v>5</v>
      </c>
      <c r="C1814" s="4" t="s">
        <v>14</v>
      </c>
      <c r="D1814" s="4" t="s">
        <v>14</v>
      </c>
      <c r="E1814" s="4" t="s">
        <v>10</v>
      </c>
      <c r="F1814" s="4" t="s">
        <v>9</v>
      </c>
    </row>
    <row r="1815" spans="1:10">
      <c r="A1815" t="n">
        <v>15815</v>
      </c>
      <c r="B1815" s="25" t="n">
        <v>31</v>
      </c>
      <c r="C1815" s="7" t="n">
        <v>0</v>
      </c>
      <c r="D1815" s="7" t="n">
        <v>0</v>
      </c>
      <c r="E1815" s="7" t="n">
        <v>0</v>
      </c>
      <c r="F1815" s="7" t="n">
        <v>1107296256</v>
      </c>
    </row>
    <row r="1816" spans="1:10">
      <c r="A1816" t="s">
        <v>4</v>
      </c>
      <c r="B1816" s="4" t="s">
        <v>5</v>
      </c>
      <c r="C1816" s="4" t="s">
        <v>14</v>
      </c>
      <c r="D1816" s="4" t="s">
        <v>14</v>
      </c>
      <c r="E1816" s="4" t="s">
        <v>6</v>
      </c>
      <c r="F1816" s="4" t="s">
        <v>10</v>
      </c>
    </row>
    <row r="1817" spans="1:10">
      <c r="A1817" t="n">
        <v>15824</v>
      </c>
      <c r="B1817" s="25" t="n">
        <v>31</v>
      </c>
      <c r="C1817" s="7" t="n">
        <v>1</v>
      </c>
      <c r="D1817" s="7" t="n">
        <v>0</v>
      </c>
      <c r="E1817" s="7" t="s">
        <v>151</v>
      </c>
      <c r="F1817" s="7" t="n">
        <v>0</v>
      </c>
    </row>
    <row r="1818" spans="1:10">
      <c r="A1818" t="s">
        <v>4</v>
      </c>
      <c r="B1818" s="4" t="s">
        <v>5</v>
      </c>
      <c r="C1818" s="4" t="s">
        <v>14</v>
      </c>
      <c r="D1818" s="4" t="s">
        <v>14</v>
      </c>
      <c r="E1818" s="4" t="s">
        <v>6</v>
      </c>
      <c r="F1818" s="4" t="s">
        <v>10</v>
      </c>
    </row>
    <row r="1819" spans="1:10">
      <c r="A1819" t="n">
        <v>15849</v>
      </c>
      <c r="B1819" s="25" t="n">
        <v>31</v>
      </c>
      <c r="C1819" s="7" t="n">
        <v>1</v>
      </c>
      <c r="D1819" s="7" t="n">
        <v>0</v>
      </c>
      <c r="E1819" s="7" t="s">
        <v>152</v>
      </c>
      <c r="F1819" s="7" t="n">
        <v>1</v>
      </c>
    </row>
    <row r="1820" spans="1:10">
      <c r="A1820" t="s">
        <v>4</v>
      </c>
      <c r="B1820" s="4" t="s">
        <v>5</v>
      </c>
      <c r="C1820" s="4" t="s">
        <v>14</v>
      </c>
      <c r="D1820" s="4" t="s">
        <v>14</v>
      </c>
      <c r="E1820" s="4" t="s">
        <v>14</v>
      </c>
      <c r="F1820" s="4" t="s">
        <v>10</v>
      </c>
      <c r="G1820" s="4" t="s">
        <v>10</v>
      </c>
      <c r="H1820" s="4" t="s">
        <v>14</v>
      </c>
    </row>
    <row r="1821" spans="1:10">
      <c r="A1821" t="n">
        <v>15859</v>
      </c>
      <c r="B1821" s="25" t="n">
        <v>31</v>
      </c>
      <c r="C1821" s="7" t="n">
        <v>2</v>
      </c>
      <c r="D1821" s="7" t="n">
        <v>0</v>
      </c>
      <c r="E1821" s="7" t="n">
        <v>1</v>
      </c>
      <c r="F1821" s="7" t="n">
        <v>65535</v>
      </c>
      <c r="G1821" s="7" t="n">
        <v>65535</v>
      </c>
      <c r="H1821" s="7" t="n">
        <v>0</v>
      </c>
    </row>
    <row r="1822" spans="1:10">
      <c r="A1822" t="s">
        <v>4</v>
      </c>
      <c r="B1822" s="4" t="s">
        <v>5</v>
      </c>
      <c r="C1822" s="4" t="s">
        <v>14</v>
      </c>
      <c r="D1822" s="4" t="s">
        <v>14</v>
      </c>
      <c r="E1822" s="4" t="s">
        <v>14</v>
      </c>
    </row>
    <row r="1823" spans="1:10">
      <c r="A1823" t="n">
        <v>15868</v>
      </c>
      <c r="B1823" s="25" t="n">
        <v>31</v>
      </c>
      <c r="C1823" s="7" t="n">
        <v>4</v>
      </c>
      <c r="D1823" s="7" t="n">
        <v>0</v>
      </c>
      <c r="E1823" s="7" t="n">
        <v>0</v>
      </c>
    </row>
    <row r="1824" spans="1:10">
      <c r="A1824" t="s">
        <v>4</v>
      </c>
      <c r="B1824" s="4" t="s">
        <v>5</v>
      </c>
      <c r="C1824" s="4" t="s">
        <v>14</v>
      </c>
      <c r="D1824" s="4" t="s">
        <v>14</v>
      </c>
    </row>
    <row r="1825" spans="1:10">
      <c r="A1825" t="n">
        <v>15872</v>
      </c>
      <c r="B1825" s="25" t="n">
        <v>31</v>
      </c>
      <c r="C1825" s="7" t="n">
        <v>3</v>
      </c>
      <c r="D1825" s="7" t="n">
        <v>0</v>
      </c>
    </row>
    <row r="1826" spans="1:10">
      <c r="A1826" t="s">
        <v>4</v>
      </c>
      <c r="B1826" s="4" t="s">
        <v>5</v>
      </c>
      <c r="C1826" s="4" t="s">
        <v>14</v>
      </c>
      <c r="D1826" s="4" t="s">
        <v>14</v>
      </c>
      <c r="E1826" s="4" t="s">
        <v>14</v>
      </c>
      <c r="F1826" s="4" t="s">
        <v>14</v>
      </c>
      <c r="G1826" s="4" t="s">
        <v>10</v>
      </c>
      <c r="H1826" s="4" t="s">
        <v>49</v>
      </c>
      <c r="I1826" s="4" t="s">
        <v>49</v>
      </c>
    </row>
    <row r="1827" spans="1:10">
      <c r="A1827" t="n">
        <v>15875</v>
      </c>
      <c r="B1827" s="26" t="n">
        <v>6</v>
      </c>
      <c r="C1827" s="7" t="n">
        <v>35</v>
      </c>
      <c r="D1827" s="7" t="n">
        <v>0</v>
      </c>
      <c r="E1827" s="7" t="n">
        <v>1</v>
      </c>
      <c r="F1827" s="7" t="n">
        <v>1</v>
      </c>
      <c r="G1827" s="7" t="n">
        <v>0</v>
      </c>
      <c r="H1827" s="12" t="n">
        <f t="normal" ca="1">A1829</f>
        <v>0</v>
      </c>
      <c r="I1827" s="12" t="n">
        <f t="normal" ca="1">A1837</f>
        <v>0</v>
      </c>
    </row>
    <row r="1828" spans="1:10">
      <c r="A1828" t="s">
        <v>4</v>
      </c>
      <c r="B1828" s="4" t="s">
        <v>5</v>
      </c>
      <c r="C1828" s="4" t="s">
        <v>14</v>
      </c>
      <c r="D1828" s="4" t="s">
        <v>10</v>
      </c>
    </row>
    <row r="1829" spans="1:10">
      <c r="A1829" t="n">
        <v>15890</v>
      </c>
      <c r="B1829" s="14" t="n">
        <v>64</v>
      </c>
      <c r="C1829" s="7" t="n">
        <v>0</v>
      </c>
      <c r="D1829" s="7" t="n">
        <v>1</v>
      </c>
    </row>
    <row r="1830" spans="1:10">
      <c r="A1830" t="s">
        <v>4</v>
      </c>
      <c r="B1830" s="4" t="s">
        <v>5</v>
      </c>
      <c r="C1830" s="4" t="s">
        <v>14</v>
      </c>
      <c r="D1830" s="4" t="s">
        <v>10</v>
      </c>
    </row>
    <row r="1831" spans="1:10">
      <c r="A1831" t="n">
        <v>15894</v>
      </c>
      <c r="B1831" s="14" t="n">
        <v>64</v>
      </c>
      <c r="C1831" s="7" t="n">
        <v>0</v>
      </c>
      <c r="D1831" s="7" t="n">
        <v>8</v>
      </c>
    </row>
    <row r="1832" spans="1:10">
      <c r="A1832" t="s">
        <v>4</v>
      </c>
      <c r="B1832" s="4" t="s">
        <v>5</v>
      </c>
      <c r="C1832" s="4" t="s">
        <v>14</v>
      </c>
      <c r="D1832" s="4" t="s">
        <v>10</v>
      </c>
    </row>
    <row r="1833" spans="1:10">
      <c r="A1833" t="n">
        <v>15898</v>
      </c>
      <c r="B1833" s="14" t="n">
        <v>64</v>
      </c>
      <c r="C1833" s="7" t="n">
        <v>0</v>
      </c>
      <c r="D1833" s="7" t="n">
        <v>9</v>
      </c>
    </row>
    <row r="1834" spans="1:10">
      <c r="A1834" t="s">
        <v>4</v>
      </c>
      <c r="B1834" s="4" t="s">
        <v>5</v>
      </c>
      <c r="C1834" s="4" t="s">
        <v>49</v>
      </c>
    </row>
    <row r="1835" spans="1:10">
      <c r="A1835" t="n">
        <v>15902</v>
      </c>
      <c r="B1835" s="28" t="n">
        <v>3</v>
      </c>
      <c r="C1835" s="12" t="n">
        <f t="normal" ca="1">A1837</f>
        <v>0</v>
      </c>
    </row>
    <row r="1836" spans="1:10">
      <c r="A1836" t="s">
        <v>4</v>
      </c>
      <c r="B1836" s="4" t="s">
        <v>5</v>
      </c>
      <c r="C1836" s="4" t="s">
        <v>9</v>
      </c>
    </row>
    <row r="1837" spans="1:10">
      <c r="A1837" t="n">
        <v>15907</v>
      </c>
      <c r="B1837" s="30" t="n">
        <v>15</v>
      </c>
      <c r="C1837" s="7" t="n">
        <v>2</v>
      </c>
    </row>
    <row r="1838" spans="1:10">
      <c r="A1838" t="s">
        <v>4</v>
      </c>
      <c r="B1838" s="4" t="s">
        <v>5</v>
      </c>
      <c r="C1838" s="4" t="s">
        <v>14</v>
      </c>
    </row>
    <row r="1839" spans="1:10">
      <c r="A1839" t="n">
        <v>15912</v>
      </c>
      <c r="B1839" s="31" t="n">
        <v>23</v>
      </c>
      <c r="C1839" s="7" t="n">
        <v>10</v>
      </c>
    </row>
    <row r="1840" spans="1:10">
      <c r="A1840" t="s">
        <v>4</v>
      </c>
      <c r="B1840" s="4" t="s">
        <v>5</v>
      </c>
    </row>
    <row r="1841" spans="1:9">
      <c r="A1841" t="n">
        <v>15914</v>
      </c>
      <c r="B1841" s="5" t="n">
        <v>1</v>
      </c>
    </row>
    <row r="1842" spans="1:9" s="3" customFormat="1" customHeight="0">
      <c r="A1842" s="3" t="s">
        <v>2</v>
      </c>
      <c r="B1842" s="3" t="s">
        <v>153</v>
      </c>
    </row>
    <row r="1843" spans="1:9">
      <c r="A1843" t="s">
        <v>4</v>
      </c>
      <c r="B1843" s="4" t="s">
        <v>5</v>
      </c>
      <c r="C1843" s="4" t="s">
        <v>14</v>
      </c>
      <c r="D1843" s="4" t="s">
        <v>14</v>
      </c>
      <c r="E1843" s="4" t="s">
        <v>14</v>
      </c>
      <c r="F1843" s="4" t="s">
        <v>14</v>
      </c>
    </row>
    <row r="1844" spans="1:9">
      <c r="A1844" t="n">
        <v>15916</v>
      </c>
      <c r="B1844" s="8" t="n">
        <v>14</v>
      </c>
      <c r="C1844" s="7" t="n">
        <v>2</v>
      </c>
      <c r="D1844" s="7" t="n">
        <v>0</v>
      </c>
      <c r="E1844" s="7" t="n">
        <v>0</v>
      </c>
      <c r="F1844" s="7" t="n">
        <v>0</v>
      </c>
    </row>
    <row r="1845" spans="1:9">
      <c r="A1845" t="s">
        <v>4</v>
      </c>
      <c r="B1845" s="4" t="s">
        <v>5</v>
      </c>
      <c r="C1845" s="4" t="s">
        <v>14</v>
      </c>
      <c r="D1845" s="29" t="s">
        <v>67</v>
      </c>
      <c r="E1845" s="4" t="s">
        <v>5</v>
      </c>
      <c r="F1845" s="4" t="s">
        <v>14</v>
      </c>
      <c r="G1845" s="4" t="s">
        <v>10</v>
      </c>
      <c r="H1845" s="29" t="s">
        <v>68</v>
      </c>
      <c r="I1845" s="4" t="s">
        <v>14</v>
      </c>
      <c r="J1845" s="4" t="s">
        <v>9</v>
      </c>
      <c r="K1845" s="4" t="s">
        <v>14</v>
      </c>
      <c r="L1845" s="4" t="s">
        <v>14</v>
      </c>
      <c r="M1845" s="29" t="s">
        <v>67</v>
      </c>
      <c r="N1845" s="4" t="s">
        <v>5</v>
      </c>
      <c r="O1845" s="4" t="s">
        <v>14</v>
      </c>
      <c r="P1845" s="4" t="s">
        <v>10</v>
      </c>
      <c r="Q1845" s="29" t="s">
        <v>68</v>
      </c>
      <c r="R1845" s="4" t="s">
        <v>14</v>
      </c>
      <c r="S1845" s="4" t="s">
        <v>9</v>
      </c>
      <c r="T1845" s="4" t="s">
        <v>14</v>
      </c>
      <c r="U1845" s="4" t="s">
        <v>14</v>
      </c>
      <c r="V1845" s="4" t="s">
        <v>14</v>
      </c>
      <c r="W1845" s="4" t="s">
        <v>49</v>
      </c>
    </row>
    <row r="1846" spans="1:9">
      <c r="A1846" t="n">
        <v>15921</v>
      </c>
      <c r="B1846" s="11" t="n">
        <v>5</v>
      </c>
      <c r="C1846" s="7" t="n">
        <v>28</v>
      </c>
      <c r="D1846" s="29" t="s">
        <v>3</v>
      </c>
      <c r="E1846" s="40" t="n">
        <v>162</v>
      </c>
      <c r="F1846" s="7" t="n">
        <v>3</v>
      </c>
      <c r="G1846" s="7" t="n">
        <v>3</v>
      </c>
      <c r="H1846" s="29" t="s">
        <v>3</v>
      </c>
      <c r="I1846" s="7" t="n">
        <v>0</v>
      </c>
      <c r="J1846" s="7" t="n">
        <v>1</v>
      </c>
      <c r="K1846" s="7" t="n">
        <v>2</v>
      </c>
      <c r="L1846" s="7" t="n">
        <v>28</v>
      </c>
      <c r="M1846" s="29" t="s">
        <v>3</v>
      </c>
      <c r="N1846" s="40" t="n">
        <v>162</v>
      </c>
      <c r="O1846" s="7" t="n">
        <v>3</v>
      </c>
      <c r="P1846" s="7" t="n">
        <v>3</v>
      </c>
      <c r="Q1846" s="29" t="s">
        <v>3</v>
      </c>
      <c r="R1846" s="7" t="n">
        <v>0</v>
      </c>
      <c r="S1846" s="7" t="n">
        <v>2</v>
      </c>
      <c r="T1846" s="7" t="n">
        <v>2</v>
      </c>
      <c r="U1846" s="7" t="n">
        <v>11</v>
      </c>
      <c r="V1846" s="7" t="n">
        <v>1</v>
      </c>
      <c r="W1846" s="12" t="n">
        <f t="normal" ca="1">A1850</f>
        <v>0</v>
      </c>
    </row>
    <row r="1847" spans="1:9">
      <c r="A1847" t="s">
        <v>4</v>
      </c>
      <c r="B1847" s="4" t="s">
        <v>5</v>
      </c>
      <c r="C1847" s="4" t="s">
        <v>14</v>
      </c>
      <c r="D1847" s="4" t="s">
        <v>10</v>
      </c>
      <c r="E1847" s="4" t="s">
        <v>42</v>
      </c>
    </row>
    <row r="1848" spans="1:9">
      <c r="A1848" t="n">
        <v>15950</v>
      </c>
      <c r="B1848" s="33" t="n">
        <v>58</v>
      </c>
      <c r="C1848" s="7" t="n">
        <v>0</v>
      </c>
      <c r="D1848" s="7" t="n">
        <v>0</v>
      </c>
      <c r="E1848" s="7" t="n">
        <v>1</v>
      </c>
    </row>
    <row r="1849" spans="1:9">
      <c r="A1849" t="s">
        <v>4</v>
      </c>
      <c r="B1849" s="4" t="s">
        <v>5</v>
      </c>
      <c r="C1849" s="4" t="s">
        <v>14</v>
      </c>
      <c r="D1849" s="29" t="s">
        <v>67</v>
      </c>
      <c r="E1849" s="4" t="s">
        <v>5</v>
      </c>
      <c r="F1849" s="4" t="s">
        <v>14</v>
      </c>
      <c r="G1849" s="4" t="s">
        <v>10</v>
      </c>
      <c r="H1849" s="29" t="s">
        <v>68</v>
      </c>
      <c r="I1849" s="4" t="s">
        <v>14</v>
      </c>
      <c r="J1849" s="4" t="s">
        <v>9</v>
      </c>
      <c r="K1849" s="4" t="s">
        <v>14</v>
      </c>
      <c r="L1849" s="4" t="s">
        <v>14</v>
      </c>
      <c r="M1849" s="29" t="s">
        <v>67</v>
      </c>
      <c r="N1849" s="4" t="s">
        <v>5</v>
      </c>
      <c r="O1849" s="4" t="s">
        <v>14</v>
      </c>
      <c r="P1849" s="4" t="s">
        <v>10</v>
      </c>
      <c r="Q1849" s="29" t="s">
        <v>68</v>
      </c>
      <c r="R1849" s="4" t="s">
        <v>14</v>
      </c>
      <c r="S1849" s="4" t="s">
        <v>9</v>
      </c>
      <c r="T1849" s="4" t="s">
        <v>14</v>
      </c>
      <c r="U1849" s="4" t="s">
        <v>14</v>
      </c>
      <c r="V1849" s="4" t="s">
        <v>14</v>
      </c>
      <c r="W1849" s="4" t="s">
        <v>49</v>
      </c>
    </row>
    <row r="1850" spans="1:9">
      <c r="A1850" t="n">
        <v>15958</v>
      </c>
      <c r="B1850" s="11" t="n">
        <v>5</v>
      </c>
      <c r="C1850" s="7" t="n">
        <v>28</v>
      </c>
      <c r="D1850" s="29" t="s">
        <v>3</v>
      </c>
      <c r="E1850" s="40" t="n">
        <v>162</v>
      </c>
      <c r="F1850" s="7" t="n">
        <v>3</v>
      </c>
      <c r="G1850" s="7" t="n">
        <v>3</v>
      </c>
      <c r="H1850" s="29" t="s">
        <v>3</v>
      </c>
      <c r="I1850" s="7" t="n">
        <v>0</v>
      </c>
      <c r="J1850" s="7" t="n">
        <v>1</v>
      </c>
      <c r="K1850" s="7" t="n">
        <v>3</v>
      </c>
      <c r="L1850" s="7" t="n">
        <v>28</v>
      </c>
      <c r="M1850" s="29" t="s">
        <v>3</v>
      </c>
      <c r="N1850" s="40" t="n">
        <v>162</v>
      </c>
      <c r="O1850" s="7" t="n">
        <v>3</v>
      </c>
      <c r="P1850" s="7" t="n">
        <v>3</v>
      </c>
      <c r="Q1850" s="29" t="s">
        <v>3</v>
      </c>
      <c r="R1850" s="7" t="n">
        <v>0</v>
      </c>
      <c r="S1850" s="7" t="n">
        <v>2</v>
      </c>
      <c r="T1850" s="7" t="n">
        <v>3</v>
      </c>
      <c r="U1850" s="7" t="n">
        <v>9</v>
      </c>
      <c r="V1850" s="7" t="n">
        <v>1</v>
      </c>
      <c r="W1850" s="12" t="n">
        <f t="normal" ca="1">A1860</f>
        <v>0</v>
      </c>
    </row>
    <row r="1851" spans="1:9">
      <c r="A1851" t="s">
        <v>4</v>
      </c>
      <c r="B1851" s="4" t="s">
        <v>5</v>
      </c>
      <c r="C1851" s="4" t="s">
        <v>14</v>
      </c>
      <c r="D1851" s="29" t="s">
        <v>67</v>
      </c>
      <c r="E1851" s="4" t="s">
        <v>5</v>
      </c>
      <c r="F1851" s="4" t="s">
        <v>10</v>
      </c>
      <c r="G1851" s="4" t="s">
        <v>14</v>
      </c>
      <c r="H1851" s="4" t="s">
        <v>14</v>
      </c>
      <c r="I1851" s="4" t="s">
        <v>6</v>
      </c>
      <c r="J1851" s="29" t="s">
        <v>68</v>
      </c>
      <c r="K1851" s="4" t="s">
        <v>14</v>
      </c>
      <c r="L1851" s="4" t="s">
        <v>14</v>
      </c>
      <c r="M1851" s="29" t="s">
        <v>67</v>
      </c>
      <c r="N1851" s="4" t="s">
        <v>5</v>
      </c>
      <c r="O1851" s="4" t="s">
        <v>14</v>
      </c>
      <c r="P1851" s="29" t="s">
        <v>68</v>
      </c>
      <c r="Q1851" s="4" t="s">
        <v>14</v>
      </c>
      <c r="R1851" s="4" t="s">
        <v>9</v>
      </c>
      <c r="S1851" s="4" t="s">
        <v>14</v>
      </c>
      <c r="T1851" s="4" t="s">
        <v>14</v>
      </c>
      <c r="U1851" s="4" t="s">
        <v>14</v>
      </c>
      <c r="V1851" s="29" t="s">
        <v>67</v>
      </c>
      <c r="W1851" s="4" t="s">
        <v>5</v>
      </c>
      <c r="X1851" s="4" t="s">
        <v>14</v>
      </c>
      <c r="Y1851" s="29" t="s">
        <v>68</v>
      </c>
      <c r="Z1851" s="4" t="s">
        <v>14</v>
      </c>
      <c r="AA1851" s="4" t="s">
        <v>9</v>
      </c>
      <c r="AB1851" s="4" t="s">
        <v>14</v>
      </c>
      <c r="AC1851" s="4" t="s">
        <v>14</v>
      </c>
      <c r="AD1851" s="4" t="s">
        <v>14</v>
      </c>
      <c r="AE1851" s="4" t="s">
        <v>49</v>
      </c>
    </row>
    <row r="1852" spans="1:9">
      <c r="A1852" t="n">
        <v>15987</v>
      </c>
      <c r="B1852" s="11" t="n">
        <v>5</v>
      </c>
      <c r="C1852" s="7" t="n">
        <v>28</v>
      </c>
      <c r="D1852" s="29" t="s">
        <v>3</v>
      </c>
      <c r="E1852" s="41" t="n">
        <v>47</v>
      </c>
      <c r="F1852" s="7" t="n">
        <v>61456</v>
      </c>
      <c r="G1852" s="7" t="n">
        <v>2</v>
      </c>
      <c r="H1852" s="7" t="n">
        <v>0</v>
      </c>
      <c r="I1852" s="7" t="s">
        <v>88</v>
      </c>
      <c r="J1852" s="29" t="s">
        <v>3</v>
      </c>
      <c r="K1852" s="7" t="n">
        <v>8</v>
      </c>
      <c r="L1852" s="7" t="n">
        <v>28</v>
      </c>
      <c r="M1852" s="29" t="s">
        <v>3</v>
      </c>
      <c r="N1852" s="42" t="n">
        <v>74</v>
      </c>
      <c r="O1852" s="7" t="n">
        <v>65</v>
      </c>
      <c r="P1852" s="29" t="s">
        <v>3</v>
      </c>
      <c r="Q1852" s="7" t="n">
        <v>0</v>
      </c>
      <c r="R1852" s="7" t="n">
        <v>1</v>
      </c>
      <c r="S1852" s="7" t="n">
        <v>3</v>
      </c>
      <c r="T1852" s="7" t="n">
        <v>9</v>
      </c>
      <c r="U1852" s="7" t="n">
        <v>28</v>
      </c>
      <c r="V1852" s="29" t="s">
        <v>3</v>
      </c>
      <c r="W1852" s="42" t="n">
        <v>74</v>
      </c>
      <c r="X1852" s="7" t="n">
        <v>65</v>
      </c>
      <c r="Y1852" s="29" t="s">
        <v>3</v>
      </c>
      <c r="Z1852" s="7" t="n">
        <v>0</v>
      </c>
      <c r="AA1852" s="7" t="n">
        <v>2</v>
      </c>
      <c r="AB1852" s="7" t="n">
        <v>3</v>
      </c>
      <c r="AC1852" s="7" t="n">
        <v>9</v>
      </c>
      <c r="AD1852" s="7" t="n">
        <v>1</v>
      </c>
      <c r="AE1852" s="12" t="n">
        <f t="normal" ca="1">A1856</f>
        <v>0</v>
      </c>
    </row>
    <row r="1853" spans="1:9">
      <c r="A1853" t="s">
        <v>4</v>
      </c>
      <c r="B1853" s="4" t="s">
        <v>5</v>
      </c>
      <c r="C1853" s="4" t="s">
        <v>10</v>
      </c>
      <c r="D1853" s="4" t="s">
        <v>14</v>
      </c>
      <c r="E1853" s="4" t="s">
        <v>14</v>
      </c>
      <c r="F1853" s="4" t="s">
        <v>6</v>
      </c>
    </row>
    <row r="1854" spans="1:9">
      <c r="A1854" t="n">
        <v>16035</v>
      </c>
      <c r="B1854" s="41" t="n">
        <v>47</v>
      </c>
      <c r="C1854" s="7" t="n">
        <v>61456</v>
      </c>
      <c r="D1854" s="7" t="n">
        <v>0</v>
      </c>
      <c r="E1854" s="7" t="n">
        <v>0</v>
      </c>
      <c r="F1854" s="7" t="s">
        <v>89</v>
      </c>
    </row>
    <row r="1855" spans="1:9">
      <c r="A1855" t="s">
        <v>4</v>
      </c>
      <c r="B1855" s="4" t="s">
        <v>5</v>
      </c>
      <c r="C1855" s="4" t="s">
        <v>14</v>
      </c>
      <c r="D1855" s="4" t="s">
        <v>10</v>
      </c>
      <c r="E1855" s="4" t="s">
        <v>42</v>
      </c>
    </row>
    <row r="1856" spans="1:9">
      <c r="A1856" t="n">
        <v>16048</v>
      </c>
      <c r="B1856" s="33" t="n">
        <v>58</v>
      </c>
      <c r="C1856" s="7" t="n">
        <v>0</v>
      </c>
      <c r="D1856" s="7" t="n">
        <v>300</v>
      </c>
      <c r="E1856" s="7" t="n">
        <v>1</v>
      </c>
    </row>
    <row r="1857" spans="1:31">
      <c r="A1857" t="s">
        <v>4</v>
      </c>
      <c r="B1857" s="4" t="s">
        <v>5</v>
      </c>
      <c r="C1857" s="4" t="s">
        <v>14</v>
      </c>
      <c r="D1857" s="4" t="s">
        <v>10</v>
      </c>
    </row>
    <row r="1858" spans="1:31">
      <c r="A1858" t="n">
        <v>16056</v>
      </c>
      <c r="B1858" s="33" t="n">
        <v>58</v>
      </c>
      <c r="C1858" s="7" t="n">
        <v>255</v>
      </c>
      <c r="D1858" s="7" t="n">
        <v>0</v>
      </c>
    </row>
    <row r="1859" spans="1:31">
      <c r="A1859" t="s">
        <v>4</v>
      </c>
      <c r="B1859" s="4" t="s">
        <v>5</v>
      </c>
      <c r="C1859" s="4" t="s">
        <v>14</v>
      </c>
      <c r="D1859" s="4" t="s">
        <v>14</v>
      </c>
      <c r="E1859" s="4" t="s">
        <v>14</v>
      </c>
      <c r="F1859" s="4" t="s">
        <v>14</v>
      </c>
    </row>
    <row r="1860" spans="1:31">
      <c r="A1860" t="n">
        <v>16060</v>
      </c>
      <c r="B1860" s="8" t="n">
        <v>14</v>
      </c>
      <c r="C1860" s="7" t="n">
        <v>0</v>
      </c>
      <c r="D1860" s="7" t="n">
        <v>0</v>
      </c>
      <c r="E1860" s="7" t="n">
        <v>0</v>
      </c>
      <c r="F1860" s="7" t="n">
        <v>64</v>
      </c>
    </row>
    <row r="1861" spans="1:31">
      <c r="A1861" t="s">
        <v>4</v>
      </c>
      <c r="B1861" s="4" t="s">
        <v>5</v>
      </c>
      <c r="C1861" s="4" t="s">
        <v>14</v>
      </c>
      <c r="D1861" s="4" t="s">
        <v>10</v>
      </c>
    </row>
    <row r="1862" spans="1:31">
      <c r="A1862" t="n">
        <v>16065</v>
      </c>
      <c r="B1862" s="23" t="n">
        <v>22</v>
      </c>
      <c r="C1862" s="7" t="n">
        <v>0</v>
      </c>
      <c r="D1862" s="7" t="n">
        <v>3</v>
      </c>
    </row>
    <row r="1863" spans="1:31">
      <c r="A1863" t="s">
        <v>4</v>
      </c>
      <c r="B1863" s="4" t="s">
        <v>5</v>
      </c>
      <c r="C1863" s="4" t="s">
        <v>14</v>
      </c>
      <c r="D1863" s="4" t="s">
        <v>10</v>
      </c>
    </row>
    <row r="1864" spans="1:31">
      <c r="A1864" t="n">
        <v>16069</v>
      </c>
      <c r="B1864" s="33" t="n">
        <v>58</v>
      </c>
      <c r="C1864" s="7" t="n">
        <v>5</v>
      </c>
      <c r="D1864" s="7" t="n">
        <v>300</v>
      </c>
    </row>
    <row r="1865" spans="1:31">
      <c r="A1865" t="s">
        <v>4</v>
      </c>
      <c r="B1865" s="4" t="s">
        <v>5</v>
      </c>
      <c r="C1865" s="4" t="s">
        <v>42</v>
      </c>
      <c r="D1865" s="4" t="s">
        <v>10</v>
      </c>
    </row>
    <row r="1866" spans="1:31">
      <c r="A1866" t="n">
        <v>16073</v>
      </c>
      <c r="B1866" s="43" t="n">
        <v>103</v>
      </c>
      <c r="C1866" s="7" t="n">
        <v>0</v>
      </c>
      <c r="D1866" s="7" t="n">
        <v>300</v>
      </c>
    </row>
    <row r="1867" spans="1:31">
      <c r="A1867" t="s">
        <v>4</v>
      </c>
      <c r="B1867" s="4" t="s">
        <v>5</v>
      </c>
      <c r="C1867" s="4" t="s">
        <v>14</v>
      </c>
    </row>
    <row r="1868" spans="1:31">
      <c r="A1868" t="n">
        <v>16080</v>
      </c>
      <c r="B1868" s="14" t="n">
        <v>64</v>
      </c>
      <c r="C1868" s="7" t="n">
        <v>7</v>
      </c>
    </row>
    <row r="1869" spans="1:31">
      <c r="A1869" t="s">
        <v>4</v>
      </c>
      <c r="B1869" s="4" t="s">
        <v>5</v>
      </c>
      <c r="C1869" s="4" t="s">
        <v>14</v>
      </c>
      <c r="D1869" s="4" t="s">
        <v>10</v>
      </c>
    </row>
    <row r="1870" spans="1:31">
      <c r="A1870" t="n">
        <v>16082</v>
      </c>
      <c r="B1870" s="44" t="n">
        <v>72</v>
      </c>
      <c r="C1870" s="7" t="n">
        <v>5</v>
      </c>
      <c r="D1870" s="7" t="n">
        <v>0</v>
      </c>
    </row>
    <row r="1871" spans="1:31">
      <c r="A1871" t="s">
        <v>4</v>
      </c>
      <c r="B1871" s="4" t="s">
        <v>5</v>
      </c>
      <c r="C1871" s="4" t="s">
        <v>14</v>
      </c>
      <c r="D1871" s="29" t="s">
        <v>67</v>
      </c>
      <c r="E1871" s="4" t="s">
        <v>5</v>
      </c>
      <c r="F1871" s="4" t="s">
        <v>14</v>
      </c>
      <c r="G1871" s="4" t="s">
        <v>10</v>
      </c>
      <c r="H1871" s="29" t="s">
        <v>68</v>
      </c>
      <c r="I1871" s="4" t="s">
        <v>14</v>
      </c>
      <c r="J1871" s="4" t="s">
        <v>9</v>
      </c>
      <c r="K1871" s="4" t="s">
        <v>14</v>
      </c>
      <c r="L1871" s="4" t="s">
        <v>14</v>
      </c>
      <c r="M1871" s="4" t="s">
        <v>49</v>
      </c>
    </row>
    <row r="1872" spans="1:31">
      <c r="A1872" t="n">
        <v>16086</v>
      </c>
      <c r="B1872" s="11" t="n">
        <v>5</v>
      </c>
      <c r="C1872" s="7" t="n">
        <v>28</v>
      </c>
      <c r="D1872" s="29" t="s">
        <v>3</v>
      </c>
      <c r="E1872" s="40" t="n">
        <v>162</v>
      </c>
      <c r="F1872" s="7" t="n">
        <v>4</v>
      </c>
      <c r="G1872" s="7" t="n">
        <v>3</v>
      </c>
      <c r="H1872" s="29" t="s">
        <v>3</v>
      </c>
      <c r="I1872" s="7" t="n">
        <v>0</v>
      </c>
      <c r="J1872" s="7" t="n">
        <v>1</v>
      </c>
      <c r="K1872" s="7" t="n">
        <v>2</v>
      </c>
      <c r="L1872" s="7" t="n">
        <v>1</v>
      </c>
      <c r="M1872" s="12" t="n">
        <f t="normal" ca="1">A1878</f>
        <v>0</v>
      </c>
    </row>
    <row r="1873" spans="1:13">
      <c r="A1873" t="s">
        <v>4</v>
      </c>
      <c r="B1873" s="4" t="s">
        <v>5</v>
      </c>
      <c r="C1873" s="4" t="s">
        <v>14</v>
      </c>
      <c r="D1873" s="4" t="s">
        <v>6</v>
      </c>
    </row>
    <row r="1874" spans="1:13">
      <c r="A1874" t="n">
        <v>16103</v>
      </c>
      <c r="B1874" s="21" t="n">
        <v>2</v>
      </c>
      <c r="C1874" s="7" t="n">
        <v>10</v>
      </c>
      <c r="D1874" s="7" t="s">
        <v>90</v>
      </c>
    </row>
    <row r="1875" spans="1:13">
      <c r="A1875" t="s">
        <v>4</v>
      </c>
      <c r="B1875" s="4" t="s">
        <v>5</v>
      </c>
      <c r="C1875" s="4" t="s">
        <v>10</v>
      </c>
    </row>
    <row r="1876" spans="1:13">
      <c r="A1876" t="n">
        <v>16120</v>
      </c>
      <c r="B1876" s="36" t="n">
        <v>16</v>
      </c>
      <c r="C1876" s="7" t="n">
        <v>0</v>
      </c>
    </row>
    <row r="1877" spans="1:13">
      <c r="A1877" t="s">
        <v>4</v>
      </c>
      <c r="B1877" s="4" t="s">
        <v>5</v>
      </c>
      <c r="C1877" s="4" t="s">
        <v>14</v>
      </c>
      <c r="D1877" s="4" t="s">
        <v>14</v>
      </c>
      <c r="E1877" s="4" t="s">
        <v>9</v>
      </c>
      <c r="F1877" s="4" t="s">
        <v>14</v>
      </c>
      <c r="G1877" s="4" t="s">
        <v>14</v>
      </c>
    </row>
    <row r="1878" spans="1:13">
      <c r="A1878" t="n">
        <v>16123</v>
      </c>
      <c r="B1878" s="24" t="n">
        <v>18</v>
      </c>
      <c r="C1878" s="7" t="n">
        <v>3</v>
      </c>
      <c r="D1878" s="7" t="n">
        <v>0</v>
      </c>
      <c r="E1878" s="7" t="n">
        <v>1</v>
      </c>
      <c r="F1878" s="7" t="n">
        <v>19</v>
      </c>
      <c r="G1878" s="7" t="n">
        <v>1</v>
      </c>
    </row>
    <row r="1879" spans="1:13">
      <c r="A1879" t="s">
        <v>4</v>
      </c>
      <c r="B1879" s="4" t="s">
        <v>5</v>
      </c>
      <c r="C1879" s="4" t="s">
        <v>14</v>
      </c>
      <c r="D1879" s="4" t="s">
        <v>6</v>
      </c>
      <c r="E1879" s="4" t="s">
        <v>10</v>
      </c>
    </row>
    <row r="1880" spans="1:13">
      <c r="A1880" t="n">
        <v>16132</v>
      </c>
      <c r="B1880" s="53" t="n">
        <v>62</v>
      </c>
      <c r="C1880" s="7" t="n">
        <v>1</v>
      </c>
      <c r="D1880" s="7" t="s">
        <v>154</v>
      </c>
      <c r="E1880" s="7" t="n">
        <v>1</v>
      </c>
    </row>
    <row r="1881" spans="1:13">
      <c r="A1881" t="s">
        <v>4</v>
      </c>
      <c r="B1881" s="4" t="s">
        <v>5</v>
      </c>
      <c r="C1881" s="4" t="s">
        <v>14</v>
      </c>
      <c r="D1881" s="29" t="s">
        <v>67</v>
      </c>
      <c r="E1881" s="4" t="s">
        <v>5</v>
      </c>
      <c r="F1881" s="4" t="s">
        <v>14</v>
      </c>
      <c r="G1881" s="4" t="s">
        <v>10</v>
      </c>
      <c r="H1881" s="29" t="s">
        <v>68</v>
      </c>
      <c r="I1881" s="4" t="s">
        <v>14</v>
      </c>
      <c r="J1881" s="4" t="s">
        <v>14</v>
      </c>
      <c r="K1881" s="4" t="s">
        <v>49</v>
      </c>
    </row>
    <row r="1882" spans="1:13">
      <c r="A1882" t="n">
        <v>16147</v>
      </c>
      <c r="B1882" s="11" t="n">
        <v>5</v>
      </c>
      <c r="C1882" s="7" t="n">
        <v>28</v>
      </c>
      <c r="D1882" s="29" t="s">
        <v>3</v>
      </c>
      <c r="E1882" s="14" t="n">
        <v>64</v>
      </c>
      <c r="F1882" s="7" t="n">
        <v>10</v>
      </c>
      <c r="G1882" s="7" t="n">
        <v>64</v>
      </c>
      <c r="H1882" s="29" t="s">
        <v>3</v>
      </c>
      <c r="I1882" s="7" t="n">
        <v>8</v>
      </c>
      <c r="J1882" s="7" t="n">
        <v>1</v>
      </c>
      <c r="K1882" s="12" t="n">
        <f t="normal" ca="1">A1886</f>
        <v>0</v>
      </c>
    </row>
    <row r="1883" spans="1:13">
      <c r="A1883" t="s">
        <v>4</v>
      </c>
      <c r="B1883" s="4" t="s">
        <v>5</v>
      </c>
      <c r="C1883" s="4" t="s">
        <v>10</v>
      </c>
      <c r="D1883" s="4" t="s">
        <v>6</v>
      </c>
      <c r="E1883" s="4" t="s">
        <v>6</v>
      </c>
      <c r="F1883" s="4" t="s">
        <v>6</v>
      </c>
      <c r="G1883" s="4" t="s">
        <v>14</v>
      </c>
      <c r="H1883" s="4" t="s">
        <v>9</v>
      </c>
      <c r="I1883" s="4" t="s">
        <v>42</v>
      </c>
      <c r="J1883" s="4" t="s">
        <v>42</v>
      </c>
      <c r="K1883" s="4" t="s">
        <v>42</v>
      </c>
      <c r="L1883" s="4" t="s">
        <v>42</v>
      </c>
      <c r="M1883" s="4" t="s">
        <v>42</v>
      </c>
      <c r="N1883" s="4" t="s">
        <v>42</v>
      </c>
      <c r="O1883" s="4" t="s">
        <v>42</v>
      </c>
      <c r="P1883" s="4" t="s">
        <v>6</v>
      </c>
      <c r="Q1883" s="4" t="s">
        <v>6</v>
      </c>
      <c r="R1883" s="4" t="s">
        <v>9</v>
      </c>
      <c r="S1883" s="4" t="s">
        <v>14</v>
      </c>
      <c r="T1883" s="4" t="s">
        <v>9</v>
      </c>
      <c r="U1883" s="4" t="s">
        <v>9</v>
      </c>
      <c r="V1883" s="4" t="s">
        <v>10</v>
      </c>
    </row>
    <row r="1884" spans="1:13">
      <c r="A1884" t="n">
        <v>16159</v>
      </c>
      <c r="B1884" s="9" t="n">
        <v>19</v>
      </c>
      <c r="C1884" s="7" t="n">
        <v>64</v>
      </c>
      <c r="D1884" s="7" t="s">
        <v>155</v>
      </c>
      <c r="E1884" s="7" t="s">
        <v>156</v>
      </c>
      <c r="F1884" s="7" t="s">
        <v>25</v>
      </c>
      <c r="G1884" s="7" t="n">
        <v>0</v>
      </c>
      <c r="H1884" s="7" t="n">
        <v>1</v>
      </c>
      <c r="I1884" s="7" t="n">
        <v>0</v>
      </c>
      <c r="J1884" s="7" t="n">
        <v>0</v>
      </c>
      <c r="K1884" s="7" t="n">
        <v>0</v>
      </c>
      <c r="L1884" s="7" t="n">
        <v>0</v>
      </c>
      <c r="M1884" s="7" t="n">
        <v>1</v>
      </c>
      <c r="N1884" s="7" t="n">
        <v>1.60000002384186</v>
      </c>
      <c r="O1884" s="7" t="n">
        <v>0.0900000035762787</v>
      </c>
      <c r="P1884" s="7" t="s">
        <v>25</v>
      </c>
      <c r="Q1884" s="7" t="s">
        <v>25</v>
      </c>
      <c r="R1884" s="7" t="n">
        <v>-1</v>
      </c>
      <c r="S1884" s="7" t="n">
        <v>0</v>
      </c>
      <c r="T1884" s="7" t="n">
        <v>0</v>
      </c>
      <c r="U1884" s="7" t="n">
        <v>0</v>
      </c>
      <c r="V1884" s="7" t="n">
        <v>0</v>
      </c>
    </row>
    <row r="1885" spans="1:13">
      <c r="A1885" t="s">
        <v>4</v>
      </c>
      <c r="B1885" s="4" t="s">
        <v>5</v>
      </c>
      <c r="C1885" s="4" t="s">
        <v>14</v>
      </c>
      <c r="D1885" s="29" t="s">
        <v>67</v>
      </c>
      <c r="E1885" s="4" t="s">
        <v>5</v>
      </c>
      <c r="F1885" s="4" t="s">
        <v>14</v>
      </c>
      <c r="G1885" s="4" t="s">
        <v>10</v>
      </c>
      <c r="H1885" s="29" t="s">
        <v>68</v>
      </c>
      <c r="I1885" s="4" t="s">
        <v>14</v>
      </c>
      <c r="J1885" s="4" t="s">
        <v>14</v>
      </c>
      <c r="K1885" s="29" t="s">
        <v>67</v>
      </c>
      <c r="L1885" s="4" t="s">
        <v>5</v>
      </c>
      <c r="M1885" s="4" t="s">
        <v>14</v>
      </c>
      <c r="N1885" s="4" t="s">
        <v>10</v>
      </c>
      <c r="O1885" s="29" t="s">
        <v>68</v>
      </c>
      <c r="P1885" s="4" t="s">
        <v>14</v>
      </c>
      <c r="Q1885" s="4" t="s">
        <v>14</v>
      </c>
      <c r="R1885" s="4" t="s">
        <v>49</v>
      </c>
    </row>
    <row r="1886" spans="1:13">
      <c r="A1886" t="n">
        <v>16228</v>
      </c>
      <c r="B1886" s="11" t="n">
        <v>5</v>
      </c>
      <c r="C1886" s="7" t="n">
        <v>28</v>
      </c>
      <c r="D1886" s="29" t="s">
        <v>3</v>
      </c>
      <c r="E1886" s="14" t="n">
        <v>64</v>
      </c>
      <c r="F1886" s="7" t="n">
        <v>10</v>
      </c>
      <c r="G1886" s="7" t="n">
        <v>65</v>
      </c>
      <c r="H1886" s="29" t="s">
        <v>3</v>
      </c>
      <c r="I1886" s="7" t="n">
        <v>8</v>
      </c>
      <c r="J1886" s="7" t="n">
        <v>28</v>
      </c>
      <c r="K1886" s="29" t="s">
        <v>3</v>
      </c>
      <c r="L1886" s="14" t="n">
        <v>64</v>
      </c>
      <c r="M1886" s="7" t="n">
        <v>5</v>
      </c>
      <c r="N1886" s="7" t="n">
        <v>1</v>
      </c>
      <c r="O1886" s="29" t="s">
        <v>3</v>
      </c>
      <c r="P1886" s="7" t="n">
        <v>9</v>
      </c>
      <c r="Q1886" s="7" t="n">
        <v>1</v>
      </c>
      <c r="R1886" s="12" t="n">
        <f t="normal" ca="1">A1890</f>
        <v>0</v>
      </c>
    </row>
    <row r="1887" spans="1:13">
      <c r="A1887" t="s">
        <v>4</v>
      </c>
      <c r="B1887" s="4" t="s">
        <v>5</v>
      </c>
      <c r="C1887" s="4" t="s">
        <v>10</v>
      </c>
      <c r="D1887" s="4" t="s">
        <v>6</v>
      </c>
      <c r="E1887" s="4" t="s">
        <v>6</v>
      </c>
      <c r="F1887" s="4" t="s">
        <v>6</v>
      </c>
      <c r="G1887" s="4" t="s">
        <v>14</v>
      </c>
      <c r="H1887" s="4" t="s">
        <v>9</v>
      </c>
      <c r="I1887" s="4" t="s">
        <v>42</v>
      </c>
      <c r="J1887" s="4" t="s">
        <v>42</v>
      </c>
      <c r="K1887" s="4" t="s">
        <v>42</v>
      </c>
      <c r="L1887" s="4" t="s">
        <v>42</v>
      </c>
      <c r="M1887" s="4" t="s">
        <v>42</v>
      </c>
      <c r="N1887" s="4" t="s">
        <v>42</v>
      </c>
      <c r="O1887" s="4" t="s">
        <v>42</v>
      </c>
      <c r="P1887" s="4" t="s">
        <v>6</v>
      </c>
      <c r="Q1887" s="4" t="s">
        <v>6</v>
      </c>
      <c r="R1887" s="4" t="s">
        <v>9</v>
      </c>
      <c r="S1887" s="4" t="s">
        <v>14</v>
      </c>
      <c r="T1887" s="4" t="s">
        <v>9</v>
      </c>
      <c r="U1887" s="4" t="s">
        <v>9</v>
      </c>
      <c r="V1887" s="4" t="s">
        <v>10</v>
      </c>
    </row>
    <row r="1888" spans="1:13">
      <c r="A1888" t="n">
        <v>16246</v>
      </c>
      <c r="B1888" s="9" t="n">
        <v>19</v>
      </c>
      <c r="C1888" s="7" t="n">
        <v>65</v>
      </c>
      <c r="D1888" s="7" t="s">
        <v>157</v>
      </c>
      <c r="E1888" s="7" t="s">
        <v>156</v>
      </c>
      <c r="F1888" s="7" t="s">
        <v>25</v>
      </c>
      <c r="G1888" s="7" t="n">
        <v>0</v>
      </c>
      <c r="H1888" s="7" t="n">
        <v>1</v>
      </c>
      <c r="I1888" s="7" t="n">
        <v>0</v>
      </c>
      <c r="J1888" s="7" t="n">
        <v>0</v>
      </c>
      <c r="K1888" s="7" t="n">
        <v>0</v>
      </c>
      <c r="L1888" s="7" t="n">
        <v>0</v>
      </c>
      <c r="M1888" s="7" t="n">
        <v>1</v>
      </c>
      <c r="N1888" s="7" t="n">
        <v>1.60000002384186</v>
      </c>
      <c r="O1888" s="7" t="n">
        <v>0.0900000035762787</v>
      </c>
      <c r="P1888" s="7" t="s">
        <v>25</v>
      </c>
      <c r="Q1888" s="7" t="s">
        <v>25</v>
      </c>
      <c r="R1888" s="7" t="n">
        <v>-1</v>
      </c>
      <c r="S1888" s="7" t="n">
        <v>0</v>
      </c>
      <c r="T1888" s="7" t="n">
        <v>0</v>
      </c>
      <c r="U1888" s="7" t="n">
        <v>0</v>
      </c>
      <c r="V1888" s="7" t="n">
        <v>0</v>
      </c>
    </row>
    <row r="1889" spans="1:22">
      <c r="A1889" t="s">
        <v>4</v>
      </c>
      <c r="B1889" s="4" t="s">
        <v>5</v>
      </c>
      <c r="C1889" s="4" t="s">
        <v>14</v>
      </c>
      <c r="D1889" s="29" t="s">
        <v>67</v>
      </c>
      <c r="E1889" s="4" t="s">
        <v>5</v>
      </c>
      <c r="F1889" s="4" t="s">
        <v>14</v>
      </c>
      <c r="G1889" s="4" t="s">
        <v>10</v>
      </c>
      <c r="H1889" s="29" t="s">
        <v>68</v>
      </c>
      <c r="I1889" s="4" t="s">
        <v>14</v>
      </c>
      <c r="J1889" s="4" t="s">
        <v>14</v>
      </c>
      <c r="K1889" s="4" t="s">
        <v>49</v>
      </c>
    </row>
    <row r="1890" spans="1:22">
      <c r="A1890" t="n">
        <v>16319</v>
      </c>
      <c r="B1890" s="11" t="n">
        <v>5</v>
      </c>
      <c r="C1890" s="7" t="n">
        <v>28</v>
      </c>
      <c r="D1890" s="29" t="s">
        <v>3</v>
      </c>
      <c r="E1890" s="14" t="n">
        <v>64</v>
      </c>
      <c r="F1890" s="7" t="n">
        <v>10</v>
      </c>
      <c r="G1890" s="7" t="n">
        <v>66</v>
      </c>
      <c r="H1890" s="29" t="s">
        <v>3</v>
      </c>
      <c r="I1890" s="7" t="n">
        <v>8</v>
      </c>
      <c r="J1890" s="7" t="n">
        <v>1</v>
      </c>
      <c r="K1890" s="12" t="n">
        <f t="normal" ca="1">A1894</f>
        <v>0</v>
      </c>
    </row>
    <row r="1891" spans="1:22">
      <c r="A1891" t="s">
        <v>4</v>
      </c>
      <c r="B1891" s="4" t="s">
        <v>5</v>
      </c>
      <c r="C1891" s="4" t="s">
        <v>10</v>
      </c>
      <c r="D1891" s="4" t="s">
        <v>6</v>
      </c>
      <c r="E1891" s="4" t="s">
        <v>6</v>
      </c>
      <c r="F1891" s="4" t="s">
        <v>6</v>
      </c>
      <c r="G1891" s="4" t="s">
        <v>14</v>
      </c>
      <c r="H1891" s="4" t="s">
        <v>9</v>
      </c>
      <c r="I1891" s="4" t="s">
        <v>42</v>
      </c>
      <c r="J1891" s="4" t="s">
        <v>42</v>
      </c>
      <c r="K1891" s="4" t="s">
        <v>42</v>
      </c>
      <c r="L1891" s="4" t="s">
        <v>42</v>
      </c>
      <c r="M1891" s="4" t="s">
        <v>42</v>
      </c>
      <c r="N1891" s="4" t="s">
        <v>42</v>
      </c>
      <c r="O1891" s="4" t="s">
        <v>42</v>
      </c>
      <c r="P1891" s="4" t="s">
        <v>6</v>
      </c>
      <c r="Q1891" s="4" t="s">
        <v>6</v>
      </c>
      <c r="R1891" s="4" t="s">
        <v>9</v>
      </c>
      <c r="S1891" s="4" t="s">
        <v>14</v>
      </c>
      <c r="T1891" s="4" t="s">
        <v>9</v>
      </c>
      <c r="U1891" s="4" t="s">
        <v>9</v>
      </c>
      <c r="V1891" s="4" t="s">
        <v>10</v>
      </c>
    </row>
    <row r="1892" spans="1:22">
      <c r="A1892" t="n">
        <v>16331</v>
      </c>
      <c r="B1892" s="9" t="n">
        <v>19</v>
      </c>
      <c r="C1892" s="7" t="n">
        <v>66</v>
      </c>
      <c r="D1892" s="7" t="s">
        <v>158</v>
      </c>
      <c r="E1892" s="7" t="s">
        <v>156</v>
      </c>
      <c r="F1892" s="7" t="s">
        <v>25</v>
      </c>
      <c r="G1892" s="7" t="n">
        <v>0</v>
      </c>
      <c r="H1892" s="7" t="n">
        <v>1</v>
      </c>
      <c r="I1892" s="7" t="n">
        <v>0</v>
      </c>
      <c r="J1892" s="7" t="n">
        <v>0</v>
      </c>
      <c r="K1892" s="7" t="n">
        <v>0</v>
      </c>
      <c r="L1892" s="7" t="n">
        <v>0</v>
      </c>
      <c r="M1892" s="7" t="n">
        <v>1</v>
      </c>
      <c r="N1892" s="7" t="n">
        <v>1.60000002384186</v>
      </c>
      <c r="O1892" s="7" t="n">
        <v>0.0900000035762787</v>
      </c>
      <c r="P1892" s="7" t="s">
        <v>25</v>
      </c>
      <c r="Q1892" s="7" t="s">
        <v>25</v>
      </c>
      <c r="R1892" s="7" t="n">
        <v>-1</v>
      </c>
      <c r="S1892" s="7" t="n">
        <v>0</v>
      </c>
      <c r="T1892" s="7" t="n">
        <v>0</v>
      </c>
      <c r="U1892" s="7" t="n">
        <v>0</v>
      </c>
      <c r="V1892" s="7" t="n">
        <v>0</v>
      </c>
    </row>
    <row r="1893" spans="1:22">
      <c r="A1893" t="s">
        <v>4</v>
      </c>
      <c r="B1893" s="4" t="s">
        <v>5</v>
      </c>
      <c r="C1893" s="4" t="s">
        <v>14</v>
      </c>
      <c r="D1893" s="29" t="s">
        <v>67</v>
      </c>
      <c r="E1893" s="4" t="s">
        <v>5</v>
      </c>
      <c r="F1893" s="4" t="s">
        <v>14</v>
      </c>
      <c r="G1893" s="4" t="s">
        <v>10</v>
      </c>
      <c r="H1893" s="29" t="s">
        <v>68</v>
      </c>
      <c r="I1893" s="4" t="s">
        <v>14</v>
      </c>
      <c r="J1893" s="4" t="s">
        <v>14</v>
      </c>
      <c r="K1893" s="29" t="s">
        <v>67</v>
      </c>
      <c r="L1893" s="4" t="s">
        <v>5</v>
      </c>
      <c r="M1893" s="4" t="s">
        <v>14</v>
      </c>
      <c r="N1893" s="4" t="s">
        <v>10</v>
      </c>
      <c r="O1893" s="29" t="s">
        <v>68</v>
      </c>
      <c r="P1893" s="4" t="s">
        <v>14</v>
      </c>
      <c r="Q1893" s="4" t="s">
        <v>14</v>
      </c>
      <c r="R1893" s="4" t="s">
        <v>49</v>
      </c>
    </row>
    <row r="1894" spans="1:22">
      <c r="A1894" t="n">
        <v>16404</v>
      </c>
      <c r="B1894" s="11" t="n">
        <v>5</v>
      </c>
      <c r="C1894" s="7" t="n">
        <v>28</v>
      </c>
      <c r="D1894" s="29" t="s">
        <v>3</v>
      </c>
      <c r="E1894" s="14" t="n">
        <v>64</v>
      </c>
      <c r="F1894" s="7" t="n">
        <v>10</v>
      </c>
      <c r="G1894" s="7" t="n">
        <v>67</v>
      </c>
      <c r="H1894" s="29" t="s">
        <v>3</v>
      </c>
      <c r="I1894" s="7" t="n">
        <v>8</v>
      </c>
      <c r="J1894" s="7" t="n">
        <v>28</v>
      </c>
      <c r="K1894" s="29" t="s">
        <v>3</v>
      </c>
      <c r="L1894" s="14" t="n">
        <v>64</v>
      </c>
      <c r="M1894" s="7" t="n">
        <v>5</v>
      </c>
      <c r="N1894" s="7" t="n">
        <v>8</v>
      </c>
      <c r="O1894" s="29" t="s">
        <v>3</v>
      </c>
      <c r="P1894" s="7" t="n">
        <v>9</v>
      </c>
      <c r="Q1894" s="7" t="n">
        <v>1</v>
      </c>
      <c r="R1894" s="12" t="n">
        <f t="normal" ca="1">A1898</f>
        <v>0</v>
      </c>
    </row>
    <row r="1895" spans="1:22">
      <c r="A1895" t="s">
        <v>4</v>
      </c>
      <c r="B1895" s="4" t="s">
        <v>5</v>
      </c>
      <c r="C1895" s="4" t="s">
        <v>10</v>
      </c>
      <c r="D1895" s="4" t="s">
        <v>6</v>
      </c>
      <c r="E1895" s="4" t="s">
        <v>6</v>
      </c>
      <c r="F1895" s="4" t="s">
        <v>6</v>
      </c>
      <c r="G1895" s="4" t="s">
        <v>14</v>
      </c>
      <c r="H1895" s="4" t="s">
        <v>9</v>
      </c>
      <c r="I1895" s="4" t="s">
        <v>42</v>
      </c>
      <c r="J1895" s="4" t="s">
        <v>42</v>
      </c>
      <c r="K1895" s="4" t="s">
        <v>42</v>
      </c>
      <c r="L1895" s="4" t="s">
        <v>42</v>
      </c>
      <c r="M1895" s="4" t="s">
        <v>42</v>
      </c>
      <c r="N1895" s="4" t="s">
        <v>42</v>
      </c>
      <c r="O1895" s="4" t="s">
        <v>42</v>
      </c>
      <c r="P1895" s="4" t="s">
        <v>6</v>
      </c>
      <c r="Q1895" s="4" t="s">
        <v>6</v>
      </c>
      <c r="R1895" s="4" t="s">
        <v>9</v>
      </c>
      <c r="S1895" s="4" t="s">
        <v>14</v>
      </c>
      <c r="T1895" s="4" t="s">
        <v>9</v>
      </c>
      <c r="U1895" s="4" t="s">
        <v>9</v>
      </c>
      <c r="V1895" s="4" t="s">
        <v>10</v>
      </c>
    </row>
    <row r="1896" spans="1:22">
      <c r="A1896" t="n">
        <v>16422</v>
      </c>
      <c r="B1896" s="9" t="n">
        <v>19</v>
      </c>
      <c r="C1896" s="7" t="n">
        <v>67</v>
      </c>
      <c r="D1896" s="7" t="s">
        <v>159</v>
      </c>
      <c r="E1896" s="7" t="s">
        <v>156</v>
      </c>
      <c r="F1896" s="7" t="s">
        <v>25</v>
      </c>
      <c r="G1896" s="7" t="n">
        <v>0</v>
      </c>
      <c r="H1896" s="7" t="n">
        <v>1</v>
      </c>
      <c r="I1896" s="7" t="n">
        <v>0</v>
      </c>
      <c r="J1896" s="7" t="n">
        <v>0</v>
      </c>
      <c r="K1896" s="7" t="n">
        <v>0</v>
      </c>
      <c r="L1896" s="7" t="n">
        <v>0</v>
      </c>
      <c r="M1896" s="7" t="n">
        <v>1</v>
      </c>
      <c r="N1896" s="7" t="n">
        <v>1.60000002384186</v>
      </c>
      <c r="O1896" s="7" t="n">
        <v>0.0900000035762787</v>
      </c>
      <c r="P1896" s="7" t="s">
        <v>25</v>
      </c>
      <c r="Q1896" s="7" t="s">
        <v>25</v>
      </c>
      <c r="R1896" s="7" t="n">
        <v>-1</v>
      </c>
      <c r="S1896" s="7" t="n">
        <v>0</v>
      </c>
      <c r="T1896" s="7" t="n">
        <v>0</v>
      </c>
      <c r="U1896" s="7" t="n">
        <v>0</v>
      </c>
      <c r="V1896" s="7" t="n">
        <v>0</v>
      </c>
    </row>
    <row r="1897" spans="1:22">
      <c r="A1897" t="s">
        <v>4</v>
      </c>
      <c r="B1897" s="4" t="s">
        <v>5</v>
      </c>
      <c r="C1897" s="4" t="s">
        <v>10</v>
      </c>
      <c r="D1897" s="4" t="s">
        <v>14</v>
      </c>
      <c r="E1897" s="4" t="s">
        <v>14</v>
      </c>
      <c r="F1897" s="4" t="s">
        <v>6</v>
      </c>
    </row>
    <row r="1898" spans="1:22">
      <c r="A1898" t="n">
        <v>16495</v>
      </c>
      <c r="B1898" s="46" t="n">
        <v>20</v>
      </c>
      <c r="C1898" s="7" t="n">
        <v>0</v>
      </c>
      <c r="D1898" s="7" t="n">
        <v>3</v>
      </c>
      <c r="E1898" s="7" t="n">
        <v>10</v>
      </c>
      <c r="F1898" s="7" t="s">
        <v>107</v>
      </c>
    </row>
    <row r="1899" spans="1:22">
      <c r="A1899" t="s">
        <v>4</v>
      </c>
      <c r="B1899" s="4" t="s">
        <v>5</v>
      </c>
      <c r="C1899" s="4" t="s">
        <v>10</v>
      </c>
    </row>
    <row r="1900" spans="1:22">
      <c r="A1900" t="n">
        <v>16513</v>
      </c>
      <c r="B1900" s="36" t="n">
        <v>16</v>
      </c>
      <c r="C1900" s="7" t="n">
        <v>0</v>
      </c>
    </row>
    <row r="1901" spans="1:22">
      <c r="A1901" t="s">
        <v>4</v>
      </c>
      <c r="B1901" s="4" t="s">
        <v>5</v>
      </c>
      <c r="C1901" s="4" t="s">
        <v>10</v>
      </c>
      <c r="D1901" s="4" t="s">
        <v>14</v>
      </c>
      <c r="E1901" s="4" t="s">
        <v>14</v>
      </c>
      <c r="F1901" s="4" t="s">
        <v>6</v>
      </c>
    </row>
    <row r="1902" spans="1:22">
      <c r="A1902" t="n">
        <v>16516</v>
      </c>
      <c r="B1902" s="46" t="n">
        <v>20</v>
      </c>
      <c r="C1902" s="7" t="n">
        <v>61488</v>
      </c>
      <c r="D1902" s="7" t="n">
        <v>3</v>
      </c>
      <c r="E1902" s="7" t="n">
        <v>10</v>
      </c>
      <c r="F1902" s="7" t="s">
        <v>107</v>
      </c>
    </row>
    <row r="1903" spans="1:22">
      <c r="A1903" t="s">
        <v>4</v>
      </c>
      <c r="B1903" s="4" t="s">
        <v>5</v>
      </c>
      <c r="C1903" s="4" t="s">
        <v>10</v>
      </c>
    </row>
    <row r="1904" spans="1:22">
      <c r="A1904" t="n">
        <v>16534</v>
      </c>
      <c r="B1904" s="36" t="n">
        <v>16</v>
      </c>
      <c r="C1904" s="7" t="n">
        <v>0</v>
      </c>
    </row>
    <row r="1905" spans="1:22">
      <c r="A1905" t="s">
        <v>4</v>
      </c>
      <c r="B1905" s="4" t="s">
        <v>5</v>
      </c>
      <c r="C1905" s="4" t="s">
        <v>10</v>
      </c>
      <c r="D1905" s="4" t="s">
        <v>14</v>
      </c>
      <c r="E1905" s="4" t="s">
        <v>14</v>
      </c>
      <c r="F1905" s="4" t="s">
        <v>6</v>
      </c>
    </row>
    <row r="1906" spans="1:22">
      <c r="A1906" t="n">
        <v>16537</v>
      </c>
      <c r="B1906" s="46" t="n">
        <v>20</v>
      </c>
      <c r="C1906" s="7" t="n">
        <v>61489</v>
      </c>
      <c r="D1906" s="7" t="n">
        <v>3</v>
      </c>
      <c r="E1906" s="7" t="n">
        <v>10</v>
      </c>
      <c r="F1906" s="7" t="s">
        <v>107</v>
      </c>
    </row>
    <row r="1907" spans="1:22">
      <c r="A1907" t="s">
        <v>4</v>
      </c>
      <c r="B1907" s="4" t="s">
        <v>5</v>
      </c>
      <c r="C1907" s="4" t="s">
        <v>10</v>
      </c>
    </row>
    <row r="1908" spans="1:22">
      <c r="A1908" t="n">
        <v>16555</v>
      </c>
      <c r="B1908" s="36" t="n">
        <v>16</v>
      </c>
      <c r="C1908" s="7" t="n">
        <v>0</v>
      </c>
    </row>
    <row r="1909" spans="1:22">
      <c r="A1909" t="s">
        <v>4</v>
      </c>
      <c r="B1909" s="4" t="s">
        <v>5</v>
      </c>
      <c r="C1909" s="4" t="s">
        <v>10</v>
      </c>
      <c r="D1909" s="4" t="s">
        <v>14</v>
      </c>
      <c r="E1909" s="4" t="s">
        <v>14</v>
      </c>
      <c r="F1909" s="4" t="s">
        <v>6</v>
      </c>
    </row>
    <row r="1910" spans="1:22">
      <c r="A1910" t="n">
        <v>16558</v>
      </c>
      <c r="B1910" s="46" t="n">
        <v>20</v>
      </c>
      <c r="C1910" s="7" t="n">
        <v>61490</v>
      </c>
      <c r="D1910" s="7" t="n">
        <v>3</v>
      </c>
      <c r="E1910" s="7" t="n">
        <v>10</v>
      </c>
      <c r="F1910" s="7" t="s">
        <v>107</v>
      </c>
    </row>
    <row r="1911" spans="1:22">
      <c r="A1911" t="s">
        <v>4</v>
      </c>
      <c r="B1911" s="4" t="s">
        <v>5</v>
      </c>
      <c r="C1911" s="4" t="s">
        <v>10</v>
      </c>
    </row>
    <row r="1912" spans="1:22">
      <c r="A1912" t="n">
        <v>16576</v>
      </c>
      <c r="B1912" s="36" t="n">
        <v>16</v>
      </c>
      <c r="C1912" s="7" t="n">
        <v>0</v>
      </c>
    </row>
    <row r="1913" spans="1:22">
      <c r="A1913" t="s">
        <v>4</v>
      </c>
      <c r="B1913" s="4" t="s">
        <v>5</v>
      </c>
      <c r="C1913" s="4" t="s">
        <v>14</v>
      </c>
      <c r="D1913" s="29" t="s">
        <v>67</v>
      </c>
      <c r="E1913" s="4" t="s">
        <v>5</v>
      </c>
      <c r="F1913" s="4" t="s">
        <v>14</v>
      </c>
      <c r="G1913" s="4" t="s">
        <v>10</v>
      </c>
      <c r="H1913" s="29" t="s">
        <v>68</v>
      </c>
      <c r="I1913" s="4" t="s">
        <v>14</v>
      </c>
      <c r="J1913" s="4" t="s">
        <v>49</v>
      </c>
    </row>
    <row r="1914" spans="1:22">
      <c r="A1914" t="n">
        <v>16579</v>
      </c>
      <c r="B1914" s="11" t="n">
        <v>5</v>
      </c>
      <c r="C1914" s="7" t="n">
        <v>28</v>
      </c>
      <c r="D1914" s="29" t="s">
        <v>3</v>
      </c>
      <c r="E1914" s="14" t="n">
        <v>64</v>
      </c>
      <c r="F1914" s="7" t="n">
        <v>5</v>
      </c>
      <c r="G1914" s="7" t="n">
        <v>1</v>
      </c>
      <c r="H1914" s="29" t="s">
        <v>3</v>
      </c>
      <c r="I1914" s="7" t="n">
        <v>1</v>
      </c>
      <c r="J1914" s="12" t="n">
        <f t="normal" ca="1">A1920</f>
        <v>0</v>
      </c>
    </row>
    <row r="1915" spans="1:22">
      <c r="A1915" t="s">
        <v>4</v>
      </c>
      <c r="B1915" s="4" t="s">
        <v>5</v>
      </c>
      <c r="C1915" s="4" t="s">
        <v>10</v>
      </c>
      <c r="D1915" s="4" t="s">
        <v>14</v>
      </c>
      <c r="E1915" s="4" t="s">
        <v>14</v>
      </c>
      <c r="F1915" s="4" t="s">
        <v>6</v>
      </c>
    </row>
    <row r="1916" spans="1:22">
      <c r="A1916" t="n">
        <v>16590</v>
      </c>
      <c r="B1916" s="46" t="n">
        <v>20</v>
      </c>
      <c r="C1916" s="7" t="n">
        <v>1</v>
      </c>
      <c r="D1916" s="7" t="n">
        <v>3</v>
      </c>
      <c r="E1916" s="7" t="n">
        <v>10</v>
      </c>
      <c r="F1916" s="7" t="s">
        <v>107</v>
      </c>
    </row>
    <row r="1917" spans="1:22">
      <c r="A1917" t="s">
        <v>4</v>
      </c>
      <c r="B1917" s="4" t="s">
        <v>5</v>
      </c>
      <c r="C1917" s="4" t="s">
        <v>10</v>
      </c>
    </row>
    <row r="1918" spans="1:22">
      <c r="A1918" t="n">
        <v>16608</v>
      </c>
      <c r="B1918" s="36" t="n">
        <v>16</v>
      </c>
      <c r="C1918" s="7" t="n">
        <v>0</v>
      </c>
    </row>
    <row r="1919" spans="1:22">
      <c r="A1919" t="s">
        <v>4</v>
      </c>
      <c r="B1919" s="4" t="s">
        <v>5</v>
      </c>
      <c r="C1919" s="4" t="s">
        <v>14</v>
      </c>
      <c r="D1919" s="29" t="s">
        <v>67</v>
      </c>
      <c r="E1919" s="4" t="s">
        <v>5</v>
      </c>
      <c r="F1919" s="4" t="s">
        <v>14</v>
      </c>
      <c r="G1919" s="4" t="s">
        <v>10</v>
      </c>
      <c r="H1919" s="29" t="s">
        <v>68</v>
      </c>
      <c r="I1919" s="4" t="s">
        <v>14</v>
      </c>
      <c r="J1919" s="4" t="s">
        <v>49</v>
      </c>
    </row>
    <row r="1920" spans="1:22">
      <c r="A1920" t="n">
        <v>16611</v>
      </c>
      <c r="B1920" s="11" t="n">
        <v>5</v>
      </c>
      <c r="C1920" s="7" t="n">
        <v>28</v>
      </c>
      <c r="D1920" s="29" t="s">
        <v>3</v>
      </c>
      <c r="E1920" s="14" t="n">
        <v>64</v>
      </c>
      <c r="F1920" s="7" t="n">
        <v>5</v>
      </c>
      <c r="G1920" s="7" t="n">
        <v>8</v>
      </c>
      <c r="H1920" s="29" t="s">
        <v>3</v>
      </c>
      <c r="I1920" s="7" t="n">
        <v>1</v>
      </c>
      <c r="J1920" s="12" t="n">
        <f t="normal" ca="1">A1926</f>
        <v>0</v>
      </c>
    </row>
    <row r="1921" spans="1:10">
      <c r="A1921" t="s">
        <v>4</v>
      </c>
      <c r="B1921" s="4" t="s">
        <v>5</v>
      </c>
      <c r="C1921" s="4" t="s">
        <v>10</v>
      </c>
      <c r="D1921" s="4" t="s">
        <v>14</v>
      </c>
      <c r="E1921" s="4" t="s">
        <v>14</v>
      </c>
      <c r="F1921" s="4" t="s">
        <v>6</v>
      </c>
    </row>
    <row r="1922" spans="1:10">
      <c r="A1922" t="n">
        <v>16622</v>
      </c>
      <c r="B1922" s="46" t="n">
        <v>20</v>
      </c>
      <c r="C1922" s="7" t="n">
        <v>8</v>
      </c>
      <c r="D1922" s="7" t="n">
        <v>3</v>
      </c>
      <c r="E1922" s="7" t="n">
        <v>10</v>
      </c>
      <c r="F1922" s="7" t="s">
        <v>107</v>
      </c>
    </row>
    <row r="1923" spans="1:10">
      <c r="A1923" t="s">
        <v>4</v>
      </c>
      <c r="B1923" s="4" t="s">
        <v>5</v>
      </c>
      <c r="C1923" s="4" t="s">
        <v>10</v>
      </c>
    </row>
    <row r="1924" spans="1:10">
      <c r="A1924" t="n">
        <v>16640</v>
      </c>
      <c r="B1924" s="36" t="n">
        <v>16</v>
      </c>
      <c r="C1924" s="7" t="n">
        <v>0</v>
      </c>
    </row>
    <row r="1925" spans="1:10">
      <c r="A1925" t="s">
        <v>4</v>
      </c>
      <c r="B1925" s="4" t="s">
        <v>5</v>
      </c>
      <c r="C1925" s="4" t="s">
        <v>14</v>
      </c>
      <c r="D1925" s="29" t="s">
        <v>67</v>
      </c>
      <c r="E1925" s="4" t="s">
        <v>5</v>
      </c>
      <c r="F1925" s="4" t="s">
        <v>14</v>
      </c>
      <c r="G1925" s="4" t="s">
        <v>10</v>
      </c>
      <c r="H1925" s="29" t="s">
        <v>68</v>
      </c>
      <c r="I1925" s="4" t="s">
        <v>14</v>
      </c>
      <c r="J1925" s="4" t="s">
        <v>49</v>
      </c>
    </row>
    <row r="1926" spans="1:10">
      <c r="A1926" t="n">
        <v>16643</v>
      </c>
      <c r="B1926" s="11" t="n">
        <v>5</v>
      </c>
      <c r="C1926" s="7" t="n">
        <v>28</v>
      </c>
      <c r="D1926" s="29" t="s">
        <v>3</v>
      </c>
      <c r="E1926" s="14" t="n">
        <v>64</v>
      </c>
      <c r="F1926" s="7" t="n">
        <v>5</v>
      </c>
      <c r="G1926" s="7" t="n">
        <v>9</v>
      </c>
      <c r="H1926" s="29" t="s">
        <v>3</v>
      </c>
      <c r="I1926" s="7" t="n">
        <v>1</v>
      </c>
      <c r="J1926" s="12" t="n">
        <f t="normal" ca="1">A1932</f>
        <v>0</v>
      </c>
    </row>
    <row r="1927" spans="1:10">
      <c r="A1927" t="s">
        <v>4</v>
      </c>
      <c r="B1927" s="4" t="s">
        <v>5</v>
      </c>
      <c r="C1927" s="4" t="s">
        <v>10</v>
      </c>
      <c r="D1927" s="4" t="s">
        <v>14</v>
      </c>
      <c r="E1927" s="4" t="s">
        <v>14</v>
      </c>
      <c r="F1927" s="4" t="s">
        <v>6</v>
      </c>
    </row>
    <row r="1928" spans="1:10">
      <c r="A1928" t="n">
        <v>16654</v>
      </c>
      <c r="B1928" s="46" t="n">
        <v>20</v>
      </c>
      <c r="C1928" s="7" t="n">
        <v>9</v>
      </c>
      <c r="D1928" s="7" t="n">
        <v>3</v>
      </c>
      <c r="E1928" s="7" t="n">
        <v>10</v>
      </c>
      <c r="F1928" s="7" t="s">
        <v>107</v>
      </c>
    </row>
    <row r="1929" spans="1:10">
      <c r="A1929" t="s">
        <v>4</v>
      </c>
      <c r="B1929" s="4" t="s">
        <v>5</v>
      </c>
      <c r="C1929" s="4" t="s">
        <v>10</v>
      </c>
    </row>
    <row r="1930" spans="1:10">
      <c r="A1930" t="n">
        <v>16672</v>
      </c>
      <c r="B1930" s="36" t="n">
        <v>16</v>
      </c>
      <c r="C1930" s="7" t="n">
        <v>0</v>
      </c>
    </row>
    <row r="1931" spans="1:10">
      <c r="A1931" t="s">
        <v>4</v>
      </c>
      <c r="B1931" s="4" t="s">
        <v>5</v>
      </c>
      <c r="C1931" s="4" t="s">
        <v>10</v>
      </c>
      <c r="D1931" s="4" t="s">
        <v>14</v>
      </c>
      <c r="E1931" s="4" t="s">
        <v>14</v>
      </c>
      <c r="F1931" s="4" t="s">
        <v>6</v>
      </c>
    </row>
    <row r="1932" spans="1:10">
      <c r="A1932" t="n">
        <v>16675</v>
      </c>
      <c r="B1932" s="46" t="n">
        <v>20</v>
      </c>
      <c r="C1932" s="7" t="n">
        <v>64</v>
      </c>
      <c r="D1932" s="7" t="n">
        <v>3</v>
      </c>
      <c r="E1932" s="7" t="n">
        <v>10</v>
      </c>
      <c r="F1932" s="7" t="s">
        <v>107</v>
      </c>
    </row>
    <row r="1933" spans="1:10">
      <c r="A1933" t="s">
        <v>4</v>
      </c>
      <c r="B1933" s="4" t="s">
        <v>5</v>
      </c>
      <c r="C1933" s="4" t="s">
        <v>10</v>
      </c>
    </row>
    <row r="1934" spans="1:10">
      <c r="A1934" t="n">
        <v>16693</v>
      </c>
      <c r="B1934" s="36" t="n">
        <v>16</v>
      </c>
      <c r="C1934" s="7" t="n">
        <v>0</v>
      </c>
    </row>
    <row r="1935" spans="1:10">
      <c r="A1935" t="s">
        <v>4</v>
      </c>
      <c r="B1935" s="4" t="s">
        <v>5</v>
      </c>
      <c r="C1935" s="4" t="s">
        <v>14</v>
      </c>
      <c r="D1935" s="29" t="s">
        <v>67</v>
      </c>
      <c r="E1935" s="4" t="s">
        <v>5</v>
      </c>
      <c r="F1935" s="4" t="s">
        <v>14</v>
      </c>
      <c r="G1935" s="4" t="s">
        <v>10</v>
      </c>
      <c r="H1935" s="29" t="s">
        <v>68</v>
      </c>
      <c r="I1935" s="4" t="s">
        <v>14</v>
      </c>
      <c r="J1935" s="4" t="s">
        <v>49</v>
      </c>
    </row>
    <row r="1936" spans="1:10">
      <c r="A1936" t="n">
        <v>16696</v>
      </c>
      <c r="B1936" s="11" t="n">
        <v>5</v>
      </c>
      <c r="C1936" s="7" t="n">
        <v>28</v>
      </c>
      <c r="D1936" s="29" t="s">
        <v>3</v>
      </c>
      <c r="E1936" s="14" t="n">
        <v>64</v>
      </c>
      <c r="F1936" s="7" t="n">
        <v>5</v>
      </c>
      <c r="G1936" s="7" t="n">
        <v>1</v>
      </c>
      <c r="H1936" s="29" t="s">
        <v>3</v>
      </c>
      <c r="I1936" s="7" t="n">
        <v>1</v>
      </c>
      <c r="J1936" s="12" t="n">
        <f t="normal" ca="1">A1942</f>
        <v>0</v>
      </c>
    </row>
    <row r="1937" spans="1:10">
      <c r="A1937" t="s">
        <v>4</v>
      </c>
      <c r="B1937" s="4" t="s">
        <v>5</v>
      </c>
      <c r="C1937" s="4" t="s">
        <v>10</v>
      </c>
      <c r="D1937" s="4" t="s">
        <v>14</v>
      </c>
      <c r="E1937" s="4" t="s">
        <v>14</v>
      </c>
      <c r="F1937" s="4" t="s">
        <v>6</v>
      </c>
    </row>
    <row r="1938" spans="1:10">
      <c r="A1938" t="n">
        <v>16707</v>
      </c>
      <c r="B1938" s="46" t="n">
        <v>20</v>
      </c>
      <c r="C1938" s="7" t="n">
        <v>65</v>
      </c>
      <c r="D1938" s="7" t="n">
        <v>3</v>
      </c>
      <c r="E1938" s="7" t="n">
        <v>10</v>
      </c>
      <c r="F1938" s="7" t="s">
        <v>107</v>
      </c>
    </row>
    <row r="1939" spans="1:10">
      <c r="A1939" t="s">
        <v>4</v>
      </c>
      <c r="B1939" s="4" t="s">
        <v>5</v>
      </c>
      <c r="C1939" s="4" t="s">
        <v>10</v>
      </c>
    </row>
    <row r="1940" spans="1:10">
      <c r="A1940" t="n">
        <v>16725</v>
      </c>
      <c r="B1940" s="36" t="n">
        <v>16</v>
      </c>
      <c r="C1940" s="7" t="n">
        <v>0</v>
      </c>
    </row>
    <row r="1941" spans="1:10">
      <c r="A1941" t="s">
        <v>4</v>
      </c>
      <c r="B1941" s="4" t="s">
        <v>5</v>
      </c>
      <c r="C1941" s="4" t="s">
        <v>10</v>
      </c>
      <c r="D1941" s="4" t="s">
        <v>14</v>
      </c>
      <c r="E1941" s="4" t="s">
        <v>14</v>
      </c>
      <c r="F1941" s="4" t="s">
        <v>6</v>
      </c>
    </row>
    <row r="1942" spans="1:10">
      <c r="A1942" t="n">
        <v>16728</v>
      </c>
      <c r="B1942" s="46" t="n">
        <v>20</v>
      </c>
      <c r="C1942" s="7" t="n">
        <v>66</v>
      </c>
      <c r="D1942" s="7" t="n">
        <v>3</v>
      </c>
      <c r="E1942" s="7" t="n">
        <v>10</v>
      </c>
      <c r="F1942" s="7" t="s">
        <v>107</v>
      </c>
    </row>
    <row r="1943" spans="1:10">
      <c r="A1943" t="s">
        <v>4</v>
      </c>
      <c r="B1943" s="4" t="s">
        <v>5</v>
      </c>
      <c r="C1943" s="4" t="s">
        <v>10</v>
      </c>
    </row>
    <row r="1944" spans="1:10">
      <c r="A1944" t="n">
        <v>16746</v>
      </c>
      <c r="B1944" s="36" t="n">
        <v>16</v>
      </c>
      <c r="C1944" s="7" t="n">
        <v>0</v>
      </c>
    </row>
    <row r="1945" spans="1:10">
      <c r="A1945" t="s">
        <v>4</v>
      </c>
      <c r="B1945" s="4" t="s">
        <v>5</v>
      </c>
      <c r="C1945" s="4" t="s">
        <v>14</v>
      </c>
      <c r="D1945" s="29" t="s">
        <v>67</v>
      </c>
      <c r="E1945" s="4" t="s">
        <v>5</v>
      </c>
      <c r="F1945" s="4" t="s">
        <v>14</v>
      </c>
      <c r="G1945" s="4" t="s">
        <v>10</v>
      </c>
      <c r="H1945" s="29" t="s">
        <v>68</v>
      </c>
      <c r="I1945" s="4" t="s">
        <v>14</v>
      </c>
      <c r="J1945" s="4" t="s">
        <v>49</v>
      </c>
    </row>
    <row r="1946" spans="1:10">
      <c r="A1946" t="n">
        <v>16749</v>
      </c>
      <c r="B1946" s="11" t="n">
        <v>5</v>
      </c>
      <c r="C1946" s="7" t="n">
        <v>28</v>
      </c>
      <c r="D1946" s="29" t="s">
        <v>3</v>
      </c>
      <c r="E1946" s="14" t="n">
        <v>64</v>
      </c>
      <c r="F1946" s="7" t="n">
        <v>5</v>
      </c>
      <c r="G1946" s="7" t="n">
        <v>8</v>
      </c>
      <c r="H1946" s="29" t="s">
        <v>3</v>
      </c>
      <c r="I1946" s="7" t="n">
        <v>1</v>
      </c>
      <c r="J1946" s="12" t="n">
        <f t="normal" ca="1">A1952</f>
        <v>0</v>
      </c>
    </row>
    <row r="1947" spans="1:10">
      <c r="A1947" t="s">
        <v>4</v>
      </c>
      <c r="B1947" s="4" t="s">
        <v>5</v>
      </c>
      <c r="C1947" s="4" t="s">
        <v>10</v>
      </c>
      <c r="D1947" s="4" t="s">
        <v>14</v>
      </c>
      <c r="E1947" s="4" t="s">
        <v>14</v>
      </c>
      <c r="F1947" s="4" t="s">
        <v>6</v>
      </c>
    </row>
    <row r="1948" spans="1:10">
      <c r="A1948" t="n">
        <v>16760</v>
      </c>
      <c r="B1948" s="46" t="n">
        <v>20</v>
      </c>
      <c r="C1948" s="7" t="n">
        <v>67</v>
      </c>
      <c r="D1948" s="7" t="n">
        <v>3</v>
      </c>
      <c r="E1948" s="7" t="n">
        <v>10</v>
      </c>
      <c r="F1948" s="7" t="s">
        <v>107</v>
      </c>
    </row>
    <row r="1949" spans="1:10">
      <c r="A1949" t="s">
        <v>4</v>
      </c>
      <c r="B1949" s="4" t="s">
        <v>5</v>
      </c>
      <c r="C1949" s="4" t="s">
        <v>10</v>
      </c>
    </row>
    <row r="1950" spans="1:10">
      <c r="A1950" t="n">
        <v>16778</v>
      </c>
      <c r="B1950" s="36" t="n">
        <v>16</v>
      </c>
      <c r="C1950" s="7" t="n">
        <v>0</v>
      </c>
    </row>
    <row r="1951" spans="1:10">
      <c r="A1951" t="s">
        <v>4</v>
      </c>
      <c r="B1951" s="4" t="s">
        <v>5</v>
      </c>
      <c r="C1951" s="4" t="s">
        <v>14</v>
      </c>
    </row>
    <row r="1952" spans="1:10">
      <c r="A1952" t="n">
        <v>16781</v>
      </c>
      <c r="B1952" s="54" t="n">
        <v>73</v>
      </c>
      <c r="C1952" s="7" t="n">
        <v>10</v>
      </c>
    </row>
    <row r="1953" spans="1:10">
      <c r="A1953" t="s">
        <v>4</v>
      </c>
      <c r="B1953" s="4" t="s">
        <v>5</v>
      </c>
      <c r="C1953" s="4" t="s">
        <v>14</v>
      </c>
      <c r="D1953" s="4" t="s">
        <v>6</v>
      </c>
    </row>
    <row r="1954" spans="1:10">
      <c r="A1954" t="n">
        <v>16783</v>
      </c>
      <c r="B1954" s="21" t="n">
        <v>2</v>
      </c>
      <c r="C1954" s="7" t="n">
        <v>10</v>
      </c>
      <c r="D1954" s="7" t="s">
        <v>160</v>
      </c>
    </row>
    <row r="1955" spans="1:10">
      <c r="A1955" t="s">
        <v>4</v>
      </c>
      <c r="B1955" s="4" t="s">
        <v>5</v>
      </c>
      <c r="C1955" s="4" t="s">
        <v>10</v>
      </c>
      <c r="D1955" s="4" t="s">
        <v>42</v>
      </c>
      <c r="E1955" s="4" t="s">
        <v>42</v>
      </c>
      <c r="F1955" s="4" t="s">
        <v>42</v>
      </c>
      <c r="G1955" s="4" t="s">
        <v>42</v>
      </c>
    </row>
    <row r="1956" spans="1:10">
      <c r="A1956" t="n">
        <v>16804</v>
      </c>
      <c r="B1956" s="47" t="n">
        <v>46</v>
      </c>
      <c r="C1956" s="7" t="n">
        <v>0</v>
      </c>
      <c r="D1956" s="7" t="n">
        <v>63.5499992370605</v>
      </c>
      <c r="E1956" s="7" t="n">
        <v>-2</v>
      </c>
      <c r="F1956" s="7" t="n">
        <v>52.8499984741211</v>
      </c>
      <c r="G1956" s="7" t="n">
        <v>234.5</v>
      </c>
    </row>
    <row r="1957" spans="1:10">
      <c r="A1957" t="s">
        <v>4</v>
      </c>
      <c r="B1957" s="4" t="s">
        <v>5</v>
      </c>
      <c r="C1957" s="4" t="s">
        <v>10</v>
      </c>
      <c r="D1957" s="4" t="s">
        <v>42</v>
      </c>
      <c r="E1957" s="4" t="s">
        <v>42</v>
      </c>
      <c r="F1957" s="4" t="s">
        <v>42</v>
      </c>
      <c r="G1957" s="4" t="s">
        <v>42</v>
      </c>
    </row>
    <row r="1958" spans="1:10">
      <c r="A1958" t="n">
        <v>16823</v>
      </c>
      <c r="B1958" s="47" t="n">
        <v>46</v>
      </c>
      <c r="C1958" s="7" t="n">
        <v>61488</v>
      </c>
      <c r="D1958" s="7" t="n">
        <v>63.5499992370605</v>
      </c>
      <c r="E1958" s="7" t="n">
        <v>-2</v>
      </c>
      <c r="F1958" s="7" t="n">
        <v>52.8499984741211</v>
      </c>
      <c r="G1958" s="7" t="n">
        <v>234.5</v>
      </c>
    </row>
    <row r="1959" spans="1:10">
      <c r="A1959" t="s">
        <v>4</v>
      </c>
      <c r="B1959" s="4" t="s">
        <v>5</v>
      </c>
      <c r="C1959" s="4" t="s">
        <v>10</v>
      </c>
      <c r="D1959" s="4" t="s">
        <v>42</v>
      </c>
      <c r="E1959" s="4" t="s">
        <v>42</v>
      </c>
      <c r="F1959" s="4" t="s">
        <v>42</v>
      </c>
      <c r="G1959" s="4" t="s">
        <v>42</v>
      </c>
    </row>
    <row r="1960" spans="1:10">
      <c r="A1960" t="n">
        <v>16842</v>
      </c>
      <c r="B1960" s="47" t="n">
        <v>46</v>
      </c>
      <c r="C1960" s="7" t="n">
        <v>61489</v>
      </c>
      <c r="D1960" s="7" t="n">
        <v>63.5499992370605</v>
      </c>
      <c r="E1960" s="7" t="n">
        <v>-2</v>
      </c>
      <c r="F1960" s="7" t="n">
        <v>52.8499984741211</v>
      </c>
      <c r="G1960" s="7" t="n">
        <v>234.5</v>
      </c>
    </row>
    <row r="1961" spans="1:10">
      <c r="A1961" t="s">
        <v>4</v>
      </c>
      <c r="B1961" s="4" t="s">
        <v>5</v>
      </c>
      <c r="C1961" s="4" t="s">
        <v>10</v>
      </c>
      <c r="D1961" s="4" t="s">
        <v>42</v>
      </c>
      <c r="E1961" s="4" t="s">
        <v>42</v>
      </c>
      <c r="F1961" s="4" t="s">
        <v>42</v>
      </c>
      <c r="G1961" s="4" t="s">
        <v>42</v>
      </c>
    </row>
    <row r="1962" spans="1:10">
      <c r="A1962" t="n">
        <v>16861</v>
      </c>
      <c r="B1962" s="47" t="n">
        <v>46</v>
      </c>
      <c r="C1962" s="7" t="n">
        <v>61490</v>
      </c>
      <c r="D1962" s="7" t="n">
        <v>63.5499992370605</v>
      </c>
      <c r="E1962" s="7" t="n">
        <v>-2</v>
      </c>
      <c r="F1962" s="7" t="n">
        <v>52.8499984741211</v>
      </c>
      <c r="G1962" s="7" t="n">
        <v>234.5</v>
      </c>
    </row>
    <row r="1963" spans="1:10">
      <c r="A1963" t="s">
        <v>4</v>
      </c>
      <c r="B1963" s="4" t="s">
        <v>5</v>
      </c>
      <c r="C1963" s="4" t="s">
        <v>14</v>
      </c>
      <c r="D1963" s="29" t="s">
        <v>67</v>
      </c>
      <c r="E1963" s="4" t="s">
        <v>5</v>
      </c>
      <c r="F1963" s="4" t="s">
        <v>14</v>
      </c>
      <c r="G1963" s="4" t="s">
        <v>10</v>
      </c>
      <c r="H1963" s="29" t="s">
        <v>68</v>
      </c>
      <c r="I1963" s="4" t="s">
        <v>14</v>
      </c>
      <c r="J1963" s="4" t="s">
        <v>49</v>
      </c>
    </row>
    <row r="1964" spans="1:10">
      <c r="A1964" t="n">
        <v>16880</v>
      </c>
      <c r="B1964" s="11" t="n">
        <v>5</v>
      </c>
      <c r="C1964" s="7" t="n">
        <v>28</v>
      </c>
      <c r="D1964" s="29" t="s">
        <v>3</v>
      </c>
      <c r="E1964" s="14" t="n">
        <v>64</v>
      </c>
      <c r="F1964" s="7" t="n">
        <v>5</v>
      </c>
      <c r="G1964" s="7" t="n">
        <v>1</v>
      </c>
      <c r="H1964" s="29" t="s">
        <v>3</v>
      </c>
      <c r="I1964" s="7" t="n">
        <v>1</v>
      </c>
      <c r="J1964" s="12" t="n">
        <f t="normal" ca="1">A1968</f>
        <v>0</v>
      </c>
    </row>
    <row r="1965" spans="1:10">
      <c r="A1965" t="s">
        <v>4</v>
      </c>
      <c r="B1965" s="4" t="s">
        <v>5</v>
      </c>
      <c r="C1965" s="4" t="s">
        <v>10</v>
      </c>
      <c r="D1965" s="4" t="s">
        <v>42</v>
      </c>
      <c r="E1965" s="4" t="s">
        <v>42</v>
      </c>
      <c r="F1965" s="4" t="s">
        <v>42</v>
      </c>
      <c r="G1965" s="4" t="s">
        <v>42</v>
      </c>
    </row>
    <row r="1966" spans="1:10">
      <c r="A1966" t="n">
        <v>16891</v>
      </c>
      <c r="B1966" s="47" t="n">
        <v>46</v>
      </c>
      <c r="C1966" s="7" t="n">
        <v>1</v>
      </c>
      <c r="D1966" s="7" t="n">
        <v>63.5499992370605</v>
      </c>
      <c r="E1966" s="7" t="n">
        <v>-2</v>
      </c>
      <c r="F1966" s="7" t="n">
        <v>52.8499984741211</v>
      </c>
      <c r="G1966" s="7" t="n">
        <v>234.5</v>
      </c>
    </row>
    <row r="1967" spans="1:10">
      <c r="A1967" t="s">
        <v>4</v>
      </c>
      <c r="B1967" s="4" t="s">
        <v>5</v>
      </c>
      <c r="C1967" s="4" t="s">
        <v>14</v>
      </c>
      <c r="D1967" s="29" t="s">
        <v>67</v>
      </c>
      <c r="E1967" s="4" t="s">
        <v>5</v>
      </c>
      <c r="F1967" s="4" t="s">
        <v>14</v>
      </c>
      <c r="G1967" s="4" t="s">
        <v>10</v>
      </c>
      <c r="H1967" s="29" t="s">
        <v>68</v>
      </c>
      <c r="I1967" s="4" t="s">
        <v>14</v>
      </c>
      <c r="J1967" s="4" t="s">
        <v>49</v>
      </c>
    </row>
    <row r="1968" spans="1:10">
      <c r="A1968" t="n">
        <v>16910</v>
      </c>
      <c r="B1968" s="11" t="n">
        <v>5</v>
      </c>
      <c r="C1968" s="7" t="n">
        <v>28</v>
      </c>
      <c r="D1968" s="29" t="s">
        <v>3</v>
      </c>
      <c r="E1968" s="14" t="n">
        <v>64</v>
      </c>
      <c r="F1968" s="7" t="n">
        <v>5</v>
      </c>
      <c r="G1968" s="7" t="n">
        <v>8</v>
      </c>
      <c r="H1968" s="29" t="s">
        <v>3</v>
      </c>
      <c r="I1968" s="7" t="n">
        <v>1</v>
      </c>
      <c r="J1968" s="12" t="n">
        <f t="normal" ca="1">A1972</f>
        <v>0</v>
      </c>
    </row>
    <row r="1969" spans="1:10">
      <c r="A1969" t="s">
        <v>4</v>
      </c>
      <c r="B1969" s="4" t="s">
        <v>5</v>
      </c>
      <c r="C1969" s="4" t="s">
        <v>10</v>
      </c>
      <c r="D1969" s="4" t="s">
        <v>42</v>
      </c>
      <c r="E1969" s="4" t="s">
        <v>42</v>
      </c>
      <c r="F1969" s="4" t="s">
        <v>42</v>
      </c>
      <c r="G1969" s="4" t="s">
        <v>42</v>
      </c>
    </row>
    <row r="1970" spans="1:10">
      <c r="A1970" t="n">
        <v>16921</v>
      </c>
      <c r="B1970" s="47" t="n">
        <v>46</v>
      </c>
      <c r="C1970" s="7" t="n">
        <v>8</v>
      </c>
      <c r="D1970" s="7" t="n">
        <v>63.5499992370605</v>
      </c>
      <c r="E1970" s="7" t="n">
        <v>-2</v>
      </c>
      <c r="F1970" s="7" t="n">
        <v>52.8499984741211</v>
      </c>
      <c r="G1970" s="7" t="n">
        <v>234.5</v>
      </c>
    </row>
    <row r="1971" spans="1:10">
      <c r="A1971" t="s">
        <v>4</v>
      </c>
      <c r="B1971" s="4" t="s">
        <v>5</v>
      </c>
      <c r="C1971" s="4" t="s">
        <v>14</v>
      </c>
      <c r="D1971" s="29" t="s">
        <v>67</v>
      </c>
      <c r="E1971" s="4" t="s">
        <v>5</v>
      </c>
      <c r="F1971" s="4" t="s">
        <v>14</v>
      </c>
      <c r="G1971" s="4" t="s">
        <v>10</v>
      </c>
      <c r="H1971" s="29" t="s">
        <v>68</v>
      </c>
      <c r="I1971" s="4" t="s">
        <v>14</v>
      </c>
      <c r="J1971" s="4" t="s">
        <v>49</v>
      </c>
    </row>
    <row r="1972" spans="1:10">
      <c r="A1972" t="n">
        <v>16940</v>
      </c>
      <c r="B1972" s="11" t="n">
        <v>5</v>
      </c>
      <c r="C1972" s="7" t="n">
        <v>28</v>
      </c>
      <c r="D1972" s="29" t="s">
        <v>3</v>
      </c>
      <c r="E1972" s="14" t="n">
        <v>64</v>
      </c>
      <c r="F1972" s="7" t="n">
        <v>5</v>
      </c>
      <c r="G1972" s="7" t="n">
        <v>9</v>
      </c>
      <c r="H1972" s="29" t="s">
        <v>3</v>
      </c>
      <c r="I1972" s="7" t="n">
        <v>1</v>
      </c>
      <c r="J1972" s="12" t="n">
        <f t="normal" ca="1">A1976</f>
        <v>0</v>
      </c>
    </row>
    <row r="1973" spans="1:10">
      <c r="A1973" t="s">
        <v>4</v>
      </c>
      <c r="B1973" s="4" t="s">
        <v>5</v>
      </c>
      <c r="C1973" s="4" t="s">
        <v>10</v>
      </c>
      <c r="D1973" s="4" t="s">
        <v>42</v>
      </c>
      <c r="E1973" s="4" t="s">
        <v>42</v>
      </c>
      <c r="F1973" s="4" t="s">
        <v>42</v>
      </c>
      <c r="G1973" s="4" t="s">
        <v>42</v>
      </c>
    </row>
    <row r="1974" spans="1:10">
      <c r="A1974" t="n">
        <v>16951</v>
      </c>
      <c r="B1974" s="47" t="n">
        <v>46</v>
      </c>
      <c r="C1974" s="7" t="n">
        <v>9</v>
      </c>
      <c r="D1974" s="7" t="n">
        <v>63.5499992370605</v>
      </c>
      <c r="E1974" s="7" t="n">
        <v>-2</v>
      </c>
      <c r="F1974" s="7" t="n">
        <v>52.8499984741211</v>
      </c>
      <c r="G1974" s="7" t="n">
        <v>234.5</v>
      </c>
    </row>
    <row r="1975" spans="1:10">
      <c r="A1975" t="s">
        <v>4</v>
      </c>
      <c r="B1975" s="4" t="s">
        <v>5</v>
      </c>
      <c r="C1975" s="4" t="s">
        <v>10</v>
      </c>
      <c r="D1975" s="4" t="s">
        <v>42</v>
      </c>
      <c r="E1975" s="4" t="s">
        <v>42</v>
      </c>
      <c r="F1975" s="4" t="s">
        <v>42</v>
      </c>
      <c r="G1975" s="4" t="s">
        <v>42</v>
      </c>
    </row>
    <row r="1976" spans="1:10">
      <c r="A1976" t="n">
        <v>16970</v>
      </c>
      <c r="B1976" s="47" t="n">
        <v>46</v>
      </c>
      <c r="C1976" s="7" t="n">
        <v>64</v>
      </c>
      <c r="D1976" s="7" t="n">
        <v>63.5499992370605</v>
      </c>
      <c r="E1976" s="7" t="n">
        <v>-2</v>
      </c>
      <c r="F1976" s="7" t="n">
        <v>52.8499984741211</v>
      </c>
      <c r="G1976" s="7" t="n">
        <v>234.5</v>
      </c>
    </row>
    <row r="1977" spans="1:10">
      <c r="A1977" t="s">
        <v>4</v>
      </c>
      <c r="B1977" s="4" t="s">
        <v>5</v>
      </c>
      <c r="C1977" s="4" t="s">
        <v>14</v>
      </c>
      <c r="D1977" s="29" t="s">
        <v>67</v>
      </c>
      <c r="E1977" s="4" t="s">
        <v>5</v>
      </c>
      <c r="F1977" s="4" t="s">
        <v>14</v>
      </c>
      <c r="G1977" s="4" t="s">
        <v>10</v>
      </c>
      <c r="H1977" s="29" t="s">
        <v>68</v>
      </c>
      <c r="I1977" s="4" t="s">
        <v>14</v>
      </c>
      <c r="J1977" s="4" t="s">
        <v>49</v>
      </c>
    </row>
    <row r="1978" spans="1:10">
      <c r="A1978" t="n">
        <v>16989</v>
      </c>
      <c r="B1978" s="11" t="n">
        <v>5</v>
      </c>
      <c r="C1978" s="7" t="n">
        <v>28</v>
      </c>
      <c r="D1978" s="29" t="s">
        <v>3</v>
      </c>
      <c r="E1978" s="14" t="n">
        <v>64</v>
      </c>
      <c r="F1978" s="7" t="n">
        <v>5</v>
      </c>
      <c r="G1978" s="7" t="n">
        <v>1</v>
      </c>
      <c r="H1978" s="29" t="s">
        <v>3</v>
      </c>
      <c r="I1978" s="7" t="n">
        <v>1</v>
      </c>
      <c r="J1978" s="12" t="n">
        <f t="normal" ca="1">A1982</f>
        <v>0</v>
      </c>
    </row>
    <row r="1979" spans="1:10">
      <c r="A1979" t="s">
        <v>4</v>
      </c>
      <c r="B1979" s="4" t="s">
        <v>5</v>
      </c>
      <c r="C1979" s="4" t="s">
        <v>10</v>
      </c>
      <c r="D1979" s="4" t="s">
        <v>42</v>
      </c>
      <c r="E1979" s="4" t="s">
        <v>42</v>
      </c>
      <c r="F1979" s="4" t="s">
        <v>42</v>
      </c>
      <c r="G1979" s="4" t="s">
        <v>42</v>
      </c>
    </row>
    <row r="1980" spans="1:10">
      <c r="A1980" t="n">
        <v>17000</v>
      </c>
      <c r="B1980" s="47" t="n">
        <v>46</v>
      </c>
      <c r="C1980" s="7" t="n">
        <v>65</v>
      </c>
      <c r="D1980" s="7" t="n">
        <v>61.5499992370605</v>
      </c>
      <c r="E1980" s="7" t="n">
        <v>-2</v>
      </c>
      <c r="F1980" s="7" t="n">
        <v>52.8499984741211</v>
      </c>
      <c r="G1980" s="7" t="n">
        <v>234.5</v>
      </c>
    </row>
    <row r="1981" spans="1:10">
      <c r="A1981" t="s">
        <v>4</v>
      </c>
      <c r="B1981" s="4" t="s">
        <v>5</v>
      </c>
      <c r="C1981" s="4" t="s">
        <v>10</v>
      </c>
      <c r="D1981" s="4" t="s">
        <v>42</v>
      </c>
      <c r="E1981" s="4" t="s">
        <v>42</v>
      </c>
      <c r="F1981" s="4" t="s">
        <v>42</v>
      </c>
      <c r="G1981" s="4" t="s">
        <v>42</v>
      </c>
    </row>
    <row r="1982" spans="1:10">
      <c r="A1982" t="n">
        <v>17019</v>
      </c>
      <c r="B1982" s="47" t="n">
        <v>46</v>
      </c>
      <c r="C1982" s="7" t="n">
        <v>66</v>
      </c>
      <c r="D1982" s="7" t="n">
        <v>65.5500030517578</v>
      </c>
      <c r="E1982" s="7" t="n">
        <v>-2</v>
      </c>
      <c r="F1982" s="7" t="n">
        <v>52.8499984741211</v>
      </c>
      <c r="G1982" s="7" t="n">
        <v>234.5</v>
      </c>
    </row>
    <row r="1983" spans="1:10">
      <c r="A1983" t="s">
        <v>4</v>
      </c>
      <c r="B1983" s="4" t="s">
        <v>5</v>
      </c>
      <c r="C1983" s="4" t="s">
        <v>14</v>
      </c>
      <c r="D1983" s="29" t="s">
        <v>67</v>
      </c>
      <c r="E1983" s="4" t="s">
        <v>5</v>
      </c>
      <c r="F1983" s="4" t="s">
        <v>14</v>
      </c>
      <c r="G1983" s="4" t="s">
        <v>10</v>
      </c>
      <c r="H1983" s="29" t="s">
        <v>68</v>
      </c>
      <c r="I1983" s="4" t="s">
        <v>14</v>
      </c>
      <c r="J1983" s="4" t="s">
        <v>49</v>
      </c>
    </row>
    <row r="1984" spans="1:10">
      <c r="A1984" t="n">
        <v>17038</v>
      </c>
      <c r="B1984" s="11" t="n">
        <v>5</v>
      </c>
      <c r="C1984" s="7" t="n">
        <v>28</v>
      </c>
      <c r="D1984" s="29" t="s">
        <v>3</v>
      </c>
      <c r="E1984" s="14" t="n">
        <v>64</v>
      </c>
      <c r="F1984" s="7" t="n">
        <v>5</v>
      </c>
      <c r="G1984" s="7" t="n">
        <v>8</v>
      </c>
      <c r="H1984" s="29" t="s">
        <v>3</v>
      </c>
      <c r="I1984" s="7" t="n">
        <v>1</v>
      </c>
      <c r="J1984" s="12" t="n">
        <f t="normal" ca="1">A1988</f>
        <v>0</v>
      </c>
    </row>
    <row r="1985" spans="1:10">
      <c r="A1985" t="s">
        <v>4</v>
      </c>
      <c r="B1985" s="4" t="s">
        <v>5</v>
      </c>
      <c r="C1985" s="4" t="s">
        <v>10</v>
      </c>
      <c r="D1985" s="4" t="s">
        <v>42</v>
      </c>
      <c r="E1985" s="4" t="s">
        <v>42</v>
      </c>
      <c r="F1985" s="4" t="s">
        <v>42</v>
      </c>
      <c r="G1985" s="4" t="s">
        <v>42</v>
      </c>
    </row>
    <row r="1986" spans="1:10">
      <c r="A1986" t="n">
        <v>17049</v>
      </c>
      <c r="B1986" s="47" t="n">
        <v>46</v>
      </c>
      <c r="C1986" s="7" t="n">
        <v>67</v>
      </c>
      <c r="D1986" s="7" t="n">
        <v>63.75</v>
      </c>
      <c r="E1986" s="7" t="n">
        <v>-2</v>
      </c>
      <c r="F1986" s="7" t="n">
        <v>49.75</v>
      </c>
      <c r="G1986" s="7" t="n">
        <v>234.5</v>
      </c>
    </row>
    <row r="1987" spans="1:10">
      <c r="A1987" t="s">
        <v>4</v>
      </c>
      <c r="B1987" s="4" t="s">
        <v>5</v>
      </c>
      <c r="C1987" s="4" t="s">
        <v>14</v>
      </c>
      <c r="D1987" s="4" t="s">
        <v>14</v>
      </c>
      <c r="E1987" s="4" t="s">
        <v>42</v>
      </c>
      <c r="F1987" s="4" t="s">
        <v>42</v>
      </c>
      <c r="G1987" s="4" t="s">
        <v>42</v>
      </c>
      <c r="H1987" s="4" t="s">
        <v>10</v>
      </c>
    </row>
    <row r="1988" spans="1:10">
      <c r="A1988" t="n">
        <v>17068</v>
      </c>
      <c r="B1988" s="48" t="n">
        <v>45</v>
      </c>
      <c r="C1988" s="7" t="n">
        <v>2</v>
      </c>
      <c r="D1988" s="7" t="n">
        <v>3</v>
      </c>
      <c r="E1988" s="7" t="n">
        <v>63.5499992370605</v>
      </c>
      <c r="F1988" s="7" t="n">
        <v>-0.649999976158142</v>
      </c>
      <c r="G1988" s="7" t="n">
        <v>52.8499984741211</v>
      </c>
      <c r="H1988" s="7" t="n">
        <v>0</v>
      </c>
    </row>
    <row r="1989" spans="1:10">
      <c r="A1989" t="s">
        <v>4</v>
      </c>
      <c r="B1989" s="4" t="s">
        <v>5</v>
      </c>
      <c r="C1989" s="4" t="s">
        <v>14</v>
      </c>
      <c r="D1989" s="4" t="s">
        <v>14</v>
      </c>
      <c r="E1989" s="4" t="s">
        <v>42</v>
      </c>
      <c r="F1989" s="4" t="s">
        <v>42</v>
      </c>
      <c r="G1989" s="4" t="s">
        <v>42</v>
      </c>
      <c r="H1989" s="4" t="s">
        <v>10</v>
      </c>
      <c r="I1989" s="4" t="s">
        <v>14</v>
      </c>
    </row>
    <row r="1990" spans="1:10">
      <c r="A1990" t="n">
        <v>17085</v>
      </c>
      <c r="B1990" s="48" t="n">
        <v>45</v>
      </c>
      <c r="C1990" s="7" t="n">
        <v>4</v>
      </c>
      <c r="D1990" s="7" t="n">
        <v>3</v>
      </c>
      <c r="E1990" s="7" t="n">
        <v>5</v>
      </c>
      <c r="F1990" s="7" t="n">
        <v>30</v>
      </c>
      <c r="G1990" s="7" t="n">
        <v>0</v>
      </c>
      <c r="H1990" s="7" t="n">
        <v>0</v>
      </c>
      <c r="I1990" s="7" t="n">
        <v>0</v>
      </c>
    </row>
    <row r="1991" spans="1:10">
      <c r="A1991" t="s">
        <v>4</v>
      </c>
      <c r="B1991" s="4" t="s">
        <v>5</v>
      </c>
      <c r="C1991" s="4" t="s">
        <v>14</v>
      </c>
      <c r="D1991" s="4" t="s">
        <v>14</v>
      </c>
      <c r="E1991" s="4" t="s">
        <v>42</v>
      </c>
      <c r="F1991" s="4" t="s">
        <v>10</v>
      </c>
    </row>
    <row r="1992" spans="1:10">
      <c r="A1992" t="n">
        <v>17103</v>
      </c>
      <c r="B1992" s="48" t="n">
        <v>45</v>
      </c>
      <c r="C1992" s="7" t="n">
        <v>5</v>
      </c>
      <c r="D1992" s="7" t="n">
        <v>3</v>
      </c>
      <c r="E1992" s="7" t="n">
        <v>5.80000019073486</v>
      </c>
      <c r="F1992" s="7" t="n">
        <v>0</v>
      </c>
    </row>
    <row r="1993" spans="1:10">
      <c r="A1993" t="s">
        <v>4</v>
      </c>
      <c r="B1993" s="4" t="s">
        <v>5</v>
      </c>
      <c r="C1993" s="4" t="s">
        <v>14</v>
      </c>
      <c r="D1993" s="4" t="s">
        <v>14</v>
      </c>
      <c r="E1993" s="4" t="s">
        <v>42</v>
      </c>
      <c r="F1993" s="4" t="s">
        <v>10</v>
      </c>
    </row>
    <row r="1994" spans="1:10">
      <c r="A1994" t="n">
        <v>17112</v>
      </c>
      <c r="B1994" s="48" t="n">
        <v>45</v>
      </c>
      <c r="C1994" s="7" t="n">
        <v>11</v>
      </c>
      <c r="D1994" s="7" t="n">
        <v>3</v>
      </c>
      <c r="E1994" s="7" t="n">
        <v>38</v>
      </c>
      <c r="F1994" s="7" t="n">
        <v>0</v>
      </c>
    </row>
    <row r="1995" spans="1:10">
      <c r="A1995" t="s">
        <v>4</v>
      </c>
      <c r="B1995" s="4" t="s">
        <v>5</v>
      </c>
      <c r="C1995" s="4" t="s">
        <v>10</v>
      </c>
      <c r="D1995" s="4" t="s">
        <v>10</v>
      </c>
      <c r="E1995" s="4" t="s">
        <v>42</v>
      </c>
      <c r="F1995" s="4" t="s">
        <v>42</v>
      </c>
      <c r="G1995" s="4" t="s">
        <v>42</v>
      </c>
      <c r="H1995" s="4" t="s">
        <v>42</v>
      </c>
      <c r="I1995" s="4" t="s">
        <v>14</v>
      </c>
      <c r="J1995" s="4" t="s">
        <v>10</v>
      </c>
    </row>
    <row r="1996" spans="1:10">
      <c r="A1996" t="n">
        <v>17121</v>
      </c>
      <c r="B1996" s="55" t="n">
        <v>55</v>
      </c>
      <c r="C1996" s="7" t="n">
        <v>64</v>
      </c>
      <c r="D1996" s="7" t="n">
        <v>65533</v>
      </c>
      <c r="E1996" s="7" t="n">
        <v>63.5499992370605</v>
      </c>
      <c r="F1996" s="7" t="n">
        <v>-2</v>
      </c>
      <c r="G1996" s="7" t="n">
        <v>52.8499984741211</v>
      </c>
      <c r="H1996" s="7" t="n">
        <v>1.20000004768372</v>
      </c>
      <c r="I1996" s="7" t="n">
        <v>1</v>
      </c>
      <c r="J1996" s="7" t="n">
        <v>0</v>
      </c>
    </row>
    <row r="1997" spans="1:10">
      <c r="A1997" t="s">
        <v>4</v>
      </c>
      <c r="B1997" s="4" t="s">
        <v>5</v>
      </c>
      <c r="C1997" s="4" t="s">
        <v>14</v>
      </c>
      <c r="D1997" s="4" t="s">
        <v>10</v>
      </c>
      <c r="E1997" s="4" t="s">
        <v>42</v>
      </c>
    </row>
    <row r="1998" spans="1:10">
      <c r="A1998" t="n">
        <v>17145</v>
      </c>
      <c r="B1998" s="33" t="n">
        <v>58</v>
      </c>
      <c r="C1998" s="7" t="n">
        <v>100</v>
      </c>
      <c r="D1998" s="7" t="n">
        <v>1000</v>
      </c>
      <c r="E1998" s="7" t="n">
        <v>1</v>
      </c>
    </row>
    <row r="1999" spans="1:10">
      <c r="A1999" t="s">
        <v>4</v>
      </c>
      <c r="B1999" s="4" t="s">
        <v>5</v>
      </c>
      <c r="C1999" s="4" t="s">
        <v>14</v>
      </c>
      <c r="D1999" s="4" t="s">
        <v>10</v>
      </c>
    </row>
    <row r="2000" spans="1:10">
      <c r="A2000" t="n">
        <v>17153</v>
      </c>
      <c r="B2000" s="33" t="n">
        <v>58</v>
      </c>
      <c r="C2000" s="7" t="n">
        <v>255</v>
      </c>
      <c r="D2000" s="7" t="n">
        <v>0</v>
      </c>
    </row>
    <row r="2001" spans="1:10">
      <c r="A2001" t="s">
        <v>4</v>
      </c>
      <c r="B2001" s="4" t="s">
        <v>5</v>
      </c>
      <c r="C2001" s="4" t="s">
        <v>14</v>
      </c>
      <c r="D2001" s="4" t="s">
        <v>10</v>
      </c>
      <c r="E2001" s="4" t="s">
        <v>6</v>
      </c>
    </row>
    <row r="2002" spans="1:10">
      <c r="A2002" t="n">
        <v>17157</v>
      </c>
      <c r="B2002" s="35" t="n">
        <v>51</v>
      </c>
      <c r="C2002" s="7" t="n">
        <v>4</v>
      </c>
      <c r="D2002" s="7" t="n">
        <v>0</v>
      </c>
      <c r="E2002" s="7" t="s">
        <v>120</v>
      </c>
    </row>
    <row r="2003" spans="1:10">
      <c r="A2003" t="s">
        <v>4</v>
      </c>
      <c r="B2003" s="4" t="s">
        <v>5</v>
      </c>
      <c r="C2003" s="4" t="s">
        <v>10</v>
      </c>
    </row>
    <row r="2004" spans="1:10">
      <c r="A2004" t="n">
        <v>17170</v>
      </c>
      <c r="B2004" s="36" t="n">
        <v>16</v>
      </c>
      <c r="C2004" s="7" t="n">
        <v>0</v>
      </c>
    </row>
    <row r="2005" spans="1:10">
      <c r="A2005" t="s">
        <v>4</v>
      </c>
      <c r="B2005" s="4" t="s">
        <v>5</v>
      </c>
      <c r="C2005" s="4" t="s">
        <v>10</v>
      </c>
      <c r="D2005" s="4" t="s">
        <v>75</v>
      </c>
      <c r="E2005" s="4" t="s">
        <v>14</v>
      </c>
      <c r="F2005" s="4" t="s">
        <v>14</v>
      </c>
    </row>
    <row r="2006" spans="1:10">
      <c r="A2006" t="n">
        <v>17173</v>
      </c>
      <c r="B2006" s="37" t="n">
        <v>26</v>
      </c>
      <c r="C2006" s="7" t="n">
        <v>0</v>
      </c>
      <c r="D2006" s="7" t="s">
        <v>161</v>
      </c>
      <c r="E2006" s="7" t="n">
        <v>2</v>
      </c>
      <c r="F2006" s="7" t="n">
        <v>0</v>
      </c>
    </row>
    <row r="2007" spans="1:10">
      <c r="A2007" t="s">
        <v>4</v>
      </c>
      <c r="B2007" s="4" t="s">
        <v>5</v>
      </c>
    </row>
    <row r="2008" spans="1:10">
      <c r="A2008" t="n">
        <v>17201</v>
      </c>
      <c r="B2008" s="38" t="n">
        <v>28</v>
      </c>
    </row>
    <row r="2009" spans="1:10">
      <c r="A2009" t="s">
        <v>4</v>
      </c>
      <c r="B2009" s="4" t="s">
        <v>5</v>
      </c>
      <c r="C2009" s="4" t="s">
        <v>14</v>
      </c>
      <c r="D2009" s="4" t="s">
        <v>10</v>
      </c>
      <c r="E2009" s="4" t="s">
        <v>42</v>
      </c>
    </row>
    <row r="2010" spans="1:10">
      <c r="A2010" t="n">
        <v>17202</v>
      </c>
      <c r="B2010" s="33" t="n">
        <v>58</v>
      </c>
      <c r="C2010" s="7" t="n">
        <v>0</v>
      </c>
      <c r="D2010" s="7" t="n">
        <v>1000</v>
      </c>
      <c r="E2010" s="7" t="n">
        <v>1</v>
      </c>
    </row>
    <row r="2011" spans="1:10">
      <c r="A2011" t="s">
        <v>4</v>
      </c>
      <c r="B2011" s="4" t="s">
        <v>5</v>
      </c>
      <c r="C2011" s="4" t="s">
        <v>14</v>
      </c>
      <c r="D2011" s="4" t="s">
        <v>10</v>
      </c>
    </row>
    <row r="2012" spans="1:10">
      <c r="A2012" t="n">
        <v>17210</v>
      </c>
      <c r="B2012" s="33" t="n">
        <v>58</v>
      </c>
      <c r="C2012" s="7" t="n">
        <v>255</v>
      </c>
      <c r="D2012" s="7" t="n">
        <v>0</v>
      </c>
    </row>
    <row r="2013" spans="1:10">
      <c r="A2013" t="s">
        <v>4</v>
      </c>
      <c r="B2013" s="4" t="s">
        <v>5</v>
      </c>
      <c r="C2013" s="4" t="s">
        <v>14</v>
      </c>
      <c r="D2013" s="4" t="s">
        <v>6</v>
      </c>
    </row>
    <row r="2014" spans="1:10">
      <c r="A2014" t="n">
        <v>17214</v>
      </c>
      <c r="B2014" s="21" t="n">
        <v>2</v>
      </c>
      <c r="C2014" s="7" t="n">
        <v>10</v>
      </c>
      <c r="D2014" s="7" t="s">
        <v>162</v>
      </c>
    </row>
    <row r="2015" spans="1:10">
      <c r="A2015" t="s">
        <v>4</v>
      </c>
      <c r="B2015" s="4" t="s">
        <v>5</v>
      </c>
      <c r="C2015" s="4" t="s">
        <v>10</v>
      </c>
      <c r="D2015" s="4" t="s">
        <v>42</v>
      </c>
      <c r="E2015" s="4" t="s">
        <v>42</v>
      </c>
      <c r="F2015" s="4" t="s">
        <v>42</v>
      </c>
      <c r="G2015" s="4" t="s">
        <v>42</v>
      </c>
    </row>
    <row r="2016" spans="1:10">
      <c r="A2016" t="n">
        <v>17233</v>
      </c>
      <c r="B2016" s="47" t="n">
        <v>46</v>
      </c>
      <c r="C2016" s="7" t="n">
        <v>61456</v>
      </c>
      <c r="D2016" s="7" t="n">
        <v>63.5499992370605</v>
      </c>
      <c r="E2016" s="7" t="n">
        <v>-2</v>
      </c>
      <c r="F2016" s="7" t="n">
        <v>52.8499984741211</v>
      </c>
      <c r="G2016" s="7" t="n">
        <v>234.5</v>
      </c>
    </row>
    <row r="2017" spans="1:7">
      <c r="A2017" t="s">
        <v>4</v>
      </c>
      <c r="B2017" s="4" t="s">
        <v>5</v>
      </c>
      <c r="C2017" s="4" t="s">
        <v>10</v>
      </c>
      <c r="D2017" s="4" t="s">
        <v>42</v>
      </c>
      <c r="E2017" s="4" t="s">
        <v>42</v>
      </c>
      <c r="F2017" s="4" t="s">
        <v>42</v>
      </c>
      <c r="G2017" s="4" t="s">
        <v>42</v>
      </c>
    </row>
    <row r="2018" spans="1:7">
      <c r="A2018" t="n">
        <v>17252</v>
      </c>
      <c r="B2018" s="47" t="n">
        <v>46</v>
      </c>
      <c r="C2018" s="7" t="n">
        <v>64</v>
      </c>
      <c r="D2018" s="7" t="n">
        <v>63.5499992370605</v>
      </c>
      <c r="E2018" s="7" t="n">
        <v>-2</v>
      </c>
      <c r="F2018" s="7" t="n">
        <v>52.8499984741211</v>
      </c>
      <c r="G2018" s="7" t="n">
        <v>234.5</v>
      </c>
    </row>
    <row r="2019" spans="1:7">
      <c r="A2019" t="s">
        <v>4</v>
      </c>
      <c r="B2019" s="4" t="s">
        <v>5</v>
      </c>
      <c r="C2019" s="4" t="s">
        <v>10</v>
      </c>
      <c r="D2019" s="4" t="s">
        <v>42</v>
      </c>
      <c r="E2019" s="4" t="s">
        <v>42</v>
      </c>
      <c r="F2019" s="4" t="s">
        <v>42</v>
      </c>
      <c r="G2019" s="4" t="s">
        <v>42</v>
      </c>
    </row>
    <row r="2020" spans="1:7">
      <c r="A2020" t="n">
        <v>17271</v>
      </c>
      <c r="B2020" s="47" t="n">
        <v>46</v>
      </c>
      <c r="C2020" s="7" t="n">
        <v>65</v>
      </c>
      <c r="D2020" s="7" t="n">
        <v>63.5499992370605</v>
      </c>
      <c r="E2020" s="7" t="n">
        <v>-2</v>
      </c>
      <c r="F2020" s="7" t="n">
        <v>52.8499984741211</v>
      </c>
      <c r="G2020" s="7" t="n">
        <v>234.5</v>
      </c>
    </row>
    <row r="2021" spans="1:7">
      <c r="A2021" t="s">
        <v>4</v>
      </c>
      <c r="B2021" s="4" t="s">
        <v>5</v>
      </c>
      <c r="C2021" s="4" t="s">
        <v>10</v>
      </c>
      <c r="D2021" s="4" t="s">
        <v>42</v>
      </c>
      <c r="E2021" s="4" t="s">
        <v>42</v>
      </c>
      <c r="F2021" s="4" t="s">
        <v>42</v>
      </c>
      <c r="G2021" s="4" t="s">
        <v>42</v>
      </c>
    </row>
    <row r="2022" spans="1:7">
      <c r="A2022" t="n">
        <v>17290</v>
      </c>
      <c r="B2022" s="47" t="n">
        <v>46</v>
      </c>
      <c r="C2022" s="7" t="n">
        <v>66</v>
      </c>
      <c r="D2022" s="7" t="n">
        <v>63.5499992370605</v>
      </c>
      <c r="E2022" s="7" t="n">
        <v>-2</v>
      </c>
      <c r="F2022" s="7" t="n">
        <v>52.8499984741211</v>
      </c>
      <c r="G2022" s="7" t="n">
        <v>234.5</v>
      </c>
    </row>
    <row r="2023" spans="1:7">
      <c r="A2023" t="s">
        <v>4</v>
      </c>
      <c r="B2023" s="4" t="s">
        <v>5</v>
      </c>
      <c r="C2023" s="4" t="s">
        <v>10</v>
      </c>
      <c r="D2023" s="4" t="s">
        <v>42</v>
      </c>
      <c r="E2023" s="4" t="s">
        <v>42</v>
      </c>
      <c r="F2023" s="4" t="s">
        <v>42</v>
      </c>
      <c r="G2023" s="4" t="s">
        <v>42</v>
      </c>
    </row>
    <row r="2024" spans="1:7">
      <c r="A2024" t="n">
        <v>17309</v>
      </c>
      <c r="B2024" s="47" t="n">
        <v>46</v>
      </c>
      <c r="C2024" s="7" t="n">
        <v>67</v>
      </c>
      <c r="D2024" s="7" t="n">
        <v>63.5499992370605</v>
      </c>
      <c r="E2024" s="7" t="n">
        <v>-2</v>
      </c>
      <c r="F2024" s="7" t="n">
        <v>52.8499984741211</v>
      </c>
      <c r="G2024" s="7" t="n">
        <v>234.5</v>
      </c>
    </row>
    <row r="2025" spans="1:7">
      <c r="A2025" t="s">
        <v>4</v>
      </c>
      <c r="B2025" s="4" t="s">
        <v>5</v>
      </c>
      <c r="C2025" s="4" t="s">
        <v>14</v>
      </c>
    </row>
    <row r="2026" spans="1:7">
      <c r="A2026" t="n">
        <v>17328</v>
      </c>
      <c r="B2026" s="54" t="n">
        <v>73</v>
      </c>
      <c r="C2026" s="7" t="n">
        <v>9</v>
      </c>
    </row>
    <row r="2027" spans="1:7">
      <c r="A2027" t="s">
        <v>4</v>
      </c>
      <c r="B2027" s="4" t="s">
        <v>5</v>
      </c>
      <c r="C2027" s="4" t="s">
        <v>14</v>
      </c>
      <c r="D2027" s="4" t="s">
        <v>14</v>
      </c>
      <c r="E2027" s="4" t="s">
        <v>42</v>
      </c>
      <c r="F2027" s="4" t="s">
        <v>42</v>
      </c>
      <c r="G2027" s="4" t="s">
        <v>42</v>
      </c>
      <c r="H2027" s="4" t="s">
        <v>10</v>
      </c>
      <c r="I2027" s="4" t="s">
        <v>14</v>
      </c>
    </row>
    <row r="2028" spans="1:7">
      <c r="A2028" t="n">
        <v>17330</v>
      </c>
      <c r="B2028" s="48" t="n">
        <v>45</v>
      </c>
      <c r="C2028" s="7" t="n">
        <v>4</v>
      </c>
      <c r="D2028" s="7" t="n">
        <v>3</v>
      </c>
      <c r="E2028" s="7" t="n">
        <v>5</v>
      </c>
      <c r="F2028" s="7" t="n">
        <v>30</v>
      </c>
      <c r="G2028" s="7" t="n">
        <v>0</v>
      </c>
      <c r="H2028" s="7" t="n">
        <v>0</v>
      </c>
      <c r="I2028" s="7" t="n">
        <v>0</v>
      </c>
    </row>
    <row r="2029" spans="1:7">
      <c r="A2029" t="s">
        <v>4</v>
      </c>
      <c r="B2029" s="4" t="s">
        <v>5</v>
      </c>
      <c r="C2029" s="4" t="s">
        <v>14</v>
      </c>
      <c r="D2029" s="4" t="s">
        <v>6</v>
      </c>
    </row>
    <row r="2030" spans="1:7">
      <c r="A2030" t="n">
        <v>17348</v>
      </c>
      <c r="B2030" s="21" t="n">
        <v>2</v>
      </c>
      <c r="C2030" s="7" t="n">
        <v>10</v>
      </c>
      <c r="D2030" s="7" t="s">
        <v>138</v>
      </c>
    </row>
    <row r="2031" spans="1:7">
      <c r="A2031" t="s">
        <v>4</v>
      </c>
      <c r="B2031" s="4" t="s">
        <v>5</v>
      </c>
      <c r="C2031" s="4" t="s">
        <v>10</v>
      </c>
    </row>
    <row r="2032" spans="1:7">
      <c r="A2032" t="n">
        <v>17363</v>
      </c>
      <c r="B2032" s="36" t="n">
        <v>16</v>
      </c>
      <c r="C2032" s="7" t="n">
        <v>0</v>
      </c>
    </row>
    <row r="2033" spans="1:9">
      <c r="A2033" t="s">
        <v>4</v>
      </c>
      <c r="B2033" s="4" t="s">
        <v>5</v>
      </c>
      <c r="C2033" s="4" t="s">
        <v>14</v>
      </c>
      <c r="D2033" s="4" t="s">
        <v>10</v>
      </c>
    </row>
    <row r="2034" spans="1:9">
      <c r="A2034" t="n">
        <v>17366</v>
      </c>
      <c r="B2034" s="33" t="n">
        <v>58</v>
      </c>
      <c r="C2034" s="7" t="n">
        <v>105</v>
      </c>
      <c r="D2034" s="7" t="n">
        <v>300</v>
      </c>
    </row>
    <row r="2035" spans="1:9">
      <c r="A2035" t="s">
        <v>4</v>
      </c>
      <c r="B2035" s="4" t="s">
        <v>5</v>
      </c>
      <c r="C2035" s="4" t="s">
        <v>42</v>
      </c>
      <c r="D2035" s="4" t="s">
        <v>10</v>
      </c>
    </row>
    <row r="2036" spans="1:9">
      <c r="A2036" t="n">
        <v>17370</v>
      </c>
      <c r="B2036" s="43" t="n">
        <v>103</v>
      </c>
      <c r="C2036" s="7" t="n">
        <v>1</v>
      </c>
      <c r="D2036" s="7" t="n">
        <v>300</v>
      </c>
    </row>
    <row r="2037" spans="1:9">
      <c r="A2037" t="s">
        <v>4</v>
      </c>
      <c r="B2037" s="4" t="s">
        <v>5</v>
      </c>
      <c r="C2037" s="4" t="s">
        <v>14</v>
      </c>
      <c r="D2037" s="4" t="s">
        <v>10</v>
      </c>
    </row>
    <row r="2038" spans="1:9">
      <c r="A2038" t="n">
        <v>17377</v>
      </c>
      <c r="B2038" s="44" t="n">
        <v>72</v>
      </c>
      <c r="C2038" s="7" t="n">
        <v>4</v>
      </c>
      <c r="D2038" s="7" t="n">
        <v>0</v>
      </c>
    </row>
    <row r="2039" spans="1:9">
      <c r="A2039" t="s">
        <v>4</v>
      </c>
      <c r="B2039" s="4" t="s">
        <v>5</v>
      </c>
      <c r="C2039" s="4" t="s">
        <v>9</v>
      </c>
    </row>
    <row r="2040" spans="1:9">
      <c r="A2040" t="n">
        <v>17381</v>
      </c>
      <c r="B2040" s="30" t="n">
        <v>15</v>
      </c>
      <c r="C2040" s="7" t="n">
        <v>1073741824</v>
      </c>
    </row>
    <row r="2041" spans="1:9">
      <c r="A2041" t="s">
        <v>4</v>
      </c>
      <c r="B2041" s="4" t="s">
        <v>5</v>
      </c>
      <c r="C2041" s="4" t="s">
        <v>14</v>
      </c>
    </row>
    <row r="2042" spans="1:9">
      <c r="A2042" t="n">
        <v>17386</v>
      </c>
      <c r="B2042" s="14" t="n">
        <v>64</v>
      </c>
      <c r="C2042" s="7" t="n">
        <v>3</v>
      </c>
    </row>
    <row r="2043" spans="1:9">
      <c r="A2043" t="s">
        <v>4</v>
      </c>
      <c r="B2043" s="4" t="s">
        <v>5</v>
      </c>
      <c r="C2043" s="4" t="s">
        <v>14</v>
      </c>
    </row>
    <row r="2044" spans="1:9">
      <c r="A2044" t="n">
        <v>17388</v>
      </c>
      <c r="B2044" s="42" t="n">
        <v>74</v>
      </c>
      <c r="C2044" s="7" t="n">
        <v>67</v>
      </c>
    </row>
    <row r="2045" spans="1:9">
      <c r="A2045" t="s">
        <v>4</v>
      </c>
      <c r="B2045" s="4" t="s">
        <v>5</v>
      </c>
      <c r="C2045" s="4" t="s">
        <v>14</v>
      </c>
      <c r="D2045" s="4" t="s">
        <v>14</v>
      </c>
      <c r="E2045" s="4" t="s">
        <v>10</v>
      </c>
    </row>
    <row r="2046" spans="1:9">
      <c r="A2046" t="n">
        <v>17390</v>
      </c>
      <c r="B2046" s="48" t="n">
        <v>45</v>
      </c>
      <c r="C2046" s="7" t="n">
        <v>8</v>
      </c>
      <c r="D2046" s="7" t="n">
        <v>1</v>
      </c>
      <c r="E2046" s="7" t="n">
        <v>0</v>
      </c>
    </row>
    <row r="2047" spans="1:9">
      <c r="A2047" t="s">
        <v>4</v>
      </c>
      <c r="B2047" s="4" t="s">
        <v>5</v>
      </c>
      <c r="C2047" s="4" t="s">
        <v>10</v>
      </c>
    </row>
    <row r="2048" spans="1:9">
      <c r="A2048" t="n">
        <v>17395</v>
      </c>
      <c r="B2048" s="34" t="n">
        <v>13</v>
      </c>
      <c r="C2048" s="7" t="n">
        <v>6409</v>
      </c>
    </row>
    <row r="2049" spans="1:5">
      <c r="A2049" t="s">
        <v>4</v>
      </c>
      <c r="B2049" s="4" t="s">
        <v>5</v>
      </c>
      <c r="C2049" s="4" t="s">
        <v>10</v>
      </c>
    </row>
    <row r="2050" spans="1:5">
      <c r="A2050" t="n">
        <v>17398</v>
      </c>
      <c r="B2050" s="34" t="n">
        <v>13</v>
      </c>
      <c r="C2050" s="7" t="n">
        <v>6408</v>
      </c>
    </row>
    <row r="2051" spans="1:5">
      <c r="A2051" t="s">
        <v>4</v>
      </c>
      <c r="B2051" s="4" t="s">
        <v>5</v>
      </c>
      <c r="C2051" s="4" t="s">
        <v>10</v>
      </c>
    </row>
    <row r="2052" spans="1:5">
      <c r="A2052" t="n">
        <v>17401</v>
      </c>
      <c r="B2052" s="13" t="n">
        <v>12</v>
      </c>
      <c r="C2052" s="7" t="n">
        <v>6464</v>
      </c>
    </row>
    <row r="2053" spans="1:5">
      <c r="A2053" t="s">
        <v>4</v>
      </c>
      <c r="B2053" s="4" t="s">
        <v>5</v>
      </c>
      <c r="C2053" s="4" t="s">
        <v>10</v>
      </c>
    </row>
    <row r="2054" spans="1:5">
      <c r="A2054" t="n">
        <v>17404</v>
      </c>
      <c r="B2054" s="34" t="n">
        <v>13</v>
      </c>
      <c r="C2054" s="7" t="n">
        <v>6465</v>
      </c>
    </row>
    <row r="2055" spans="1:5">
      <c r="A2055" t="s">
        <v>4</v>
      </c>
      <c r="B2055" s="4" t="s">
        <v>5</v>
      </c>
      <c r="C2055" s="4" t="s">
        <v>10</v>
      </c>
    </row>
    <row r="2056" spans="1:5">
      <c r="A2056" t="n">
        <v>17407</v>
      </c>
      <c r="B2056" s="34" t="n">
        <v>13</v>
      </c>
      <c r="C2056" s="7" t="n">
        <v>6466</v>
      </c>
    </row>
    <row r="2057" spans="1:5">
      <c r="A2057" t="s">
        <v>4</v>
      </c>
      <c r="B2057" s="4" t="s">
        <v>5</v>
      </c>
      <c r="C2057" s="4" t="s">
        <v>10</v>
      </c>
    </row>
    <row r="2058" spans="1:5">
      <c r="A2058" t="n">
        <v>17410</v>
      </c>
      <c r="B2058" s="34" t="n">
        <v>13</v>
      </c>
      <c r="C2058" s="7" t="n">
        <v>6467</v>
      </c>
    </row>
    <row r="2059" spans="1:5">
      <c r="A2059" t="s">
        <v>4</v>
      </c>
      <c r="B2059" s="4" t="s">
        <v>5</v>
      </c>
      <c r="C2059" s="4" t="s">
        <v>10</v>
      </c>
    </row>
    <row r="2060" spans="1:5">
      <c r="A2060" t="n">
        <v>17413</v>
      </c>
      <c r="B2060" s="34" t="n">
        <v>13</v>
      </c>
      <c r="C2060" s="7" t="n">
        <v>6468</v>
      </c>
    </row>
    <row r="2061" spans="1:5">
      <c r="A2061" t="s">
        <v>4</v>
      </c>
      <c r="B2061" s="4" t="s">
        <v>5</v>
      </c>
      <c r="C2061" s="4" t="s">
        <v>10</v>
      </c>
    </row>
    <row r="2062" spans="1:5">
      <c r="A2062" t="n">
        <v>17416</v>
      </c>
      <c r="B2062" s="34" t="n">
        <v>13</v>
      </c>
      <c r="C2062" s="7" t="n">
        <v>6469</v>
      </c>
    </row>
    <row r="2063" spans="1:5">
      <c r="A2063" t="s">
        <v>4</v>
      </c>
      <c r="B2063" s="4" t="s">
        <v>5</v>
      </c>
      <c r="C2063" s="4" t="s">
        <v>10</v>
      </c>
    </row>
    <row r="2064" spans="1:5">
      <c r="A2064" t="n">
        <v>17419</v>
      </c>
      <c r="B2064" s="34" t="n">
        <v>13</v>
      </c>
      <c r="C2064" s="7" t="n">
        <v>6470</v>
      </c>
    </row>
    <row r="2065" spans="1:3">
      <c r="A2065" t="s">
        <v>4</v>
      </c>
      <c r="B2065" s="4" t="s">
        <v>5</v>
      </c>
      <c r="C2065" s="4" t="s">
        <v>10</v>
      </c>
    </row>
    <row r="2066" spans="1:3">
      <c r="A2066" t="n">
        <v>17422</v>
      </c>
      <c r="B2066" s="34" t="n">
        <v>13</v>
      </c>
      <c r="C2066" s="7" t="n">
        <v>6471</v>
      </c>
    </row>
    <row r="2067" spans="1:3">
      <c r="A2067" t="s">
        <v>4</v>
      </c>
      <c r="B2067" s="4" t="s">
        <v>5</v>
      </c>
      <c r="C2067" s="4" t="s">
        <v>14</v>
      </c>
    </row>
    <row r="2068" spans="1:3">
      <c r="A2068" t="n">
        <v>17425</v>
      </c>
      <c r="B2068" s="42" t="n">
        <v>74</v>
      </c>
      <c r="C2068" s="7" t="n">
        <v>18</v>
      </c>
    </row>
    <row r="2069" spans="1:3">
      <c r="A2069" t="s">
        <v>4</v>
      </c>
      <c r="B2069" s="4" t="s">
        <v>5</v>
      </c>
      <c r="C2069" s="4" t="s">
        <v>14</v>
      </c>
    </row>
    <row r="2070" spans="1:3">
      <c r="A2070" t="n">
        <v>17427</v>
      </c>
      <c r="B2070" s="42" t="n">
        <v>74</v>
      </c>
      <c r="C2070" s="7" t="n">
        <v>45</v>
      </c>
    </row>
    <row r="2071" spans="1:3">
      <c r="A2071" t="s">
        <v>4</v>
      </c>
      <c r="B2071" s="4" t="s">
        <v>5</v>
      </c>
      <c r="C2071" s="4" t="s">
        <v>10</v>
      </c>
    </row>
    <row r="2072" spans="1:3">
      <c r="A2072" t="n">
        <v>17429</v>
      </c>
      <c r="B2072" s="36" t="n">
        <v>16</v>
      </c>
      <c r="C2072" s="7" t="n">
        <v>0</v>
      </c>
    </row>
    <row r="2073" spans="1:3">
      <c r="A2073" t="s">
        <v>4</v>
      </c>
      <c r="B2073" s="4" t="s">
        <v>5</v>
      </c>
      <c r="C2073" s="4" t="s">
        <v>14</v>
      </c>
      <c r="D2073" s="4" t="s">
        <v>14</v>
      </c>
      <c r="E2073" s="4" t="s">
        <v>14</v>
      </c>
      <c r="F2073" s="4" t="s">
        <v>14</v>
      </c>
    </row>
    <row r="2074" spans="1:3">
      <c r="A2074" t="n">
        <v>17432</v>
      </c>
      <c r="B2074" s="8" t="n">
        <v>14</v>
      </c>
      <c r="C2074" s="7" t="n">
        <v>0</v>
      </c>
      <c r="D2074" s="7" t="n">
        <v>8</v>
      </c>
      <c r="E2074" s="7" t="n">
        <v>0</v>
      </c>
      <c r="F2074" s="7" t="n">
        <v>0</v>
      </c>
    </row>
    <row r="2075" spans="1:3">
      <c r="A2075" t="s">
        <v>4</v>
      </c>
      <c r="B2075" s="4" t="s">
        <v>5</v>
      </c>
      <c r="C2075" s="4" t="s">
        <v>14</v>
      </c>
      <c r="D2075" s="4" t="s">
        <v>6</v>
      </c>
    </row>
    <row r="2076" spans="1:3">
      <c r="A2076" t="n">
        <v>17437</v>
      </c>
      <c r="B2076" s="21" t="n">
        <v>2</v>
      </c>
      <c r="C2076" s="7" t="n">
        <v>11</v>
      </c>
      <c r="D2076" s="7" t="s">
        <v>50</v>
      </c>
    </row>
    <row r="2077" spans="1:3">
      <c r="A2077" t="s">
        <v>4</v>
      </c>
      <c r="B2077" s="4" t="s">
        <v>5</v>
      </c>
      <c r="C2077" s="4" t="s">
        <v>10</v>
      </c>
    </row>
    <row r="2078" spans="1:3">
      <c r="A2078" t="n">
        <v>17451</v>
      </c>
      <c r="B2078" s="36" t="n">
        <v>16</v>
      </c>
      <c r="C2078" s="7" t="n">
        <v>0</v>
      </c>
    </row>
    <row r="2079" spans="1:3">
      <c r="A2079" t="s">
        <v>4</v>
      </c>
      <c r="B2079" s="4" t="s">
        <v>5</v>
      </c>
      <c r="C2079" s="4" t="s">
        <v>14</v>
      </c>
      <c r="D2079" s="4" t="s">
        <v>6</v>
      </c>
    </row>
    <row r="2080" spans="1:3">
      <c r="A2080" t="n">
        <v>17454</v>
      </c>
      <c r="B2080" s="21" t="n">
        <v>2</v>
      </c>
      <c r="C2080" s="7" t="n">
        <v>11</v>
      </c>
      <c r="D2080" s="7" t="s">
        <v>139</v>
      </c>
    </row>
    <row r="2081" spans="1:6">
      <c r="A2081" t="s">
        <v>4</v>
      </c>
      <c r="B2081" s="4" t="s">
        <v>5</v>
      </c>
      <c r="C2081" s="4" t="s">
        <v>10</v>
      </c>
    </row>
    <row r="2082" spans="1:6">
      <c r="A2082" t="n">
        <v>17463</v>
      </c>
      <c r="B2082" s="36" t="n">
        <v>16</v>
      </c>
      <c r="C2082" s="7" t="n">
        <v>0</v>
      </c>
    </row>
    <row r="2083" spans="1:6">
      <c r="A2083" t="s">
        <v>4</v>
      </c>
      <c r="B2083" s="4" t="s">
        <v>5</v>
      </c>
      <c r="C2083" s="4" t="s">
        <v>9</v>
      </c>
    </row>
    <row r="2084" spans="1:6">
      <c r="A2084" t="n">
        <v>17466</v>
      </c>
      <c r="B2084" s="30" t="n">
        <v>15</v>
      </c>
      <c r="C2084" s="7" t="n">
        <v>2048</v>
      </c>
    </row>
    <row r="2085" spans="1:6">
      <c r="A2085" t="s">
        <v>4</v>
      </c>
      <c r="B2085" s="4" t="s">
        <v>5</v>
      </c>
      <c r="C2085" s="4" t="s">
        <v>14</v>
      </c>
      <c r="D2085" s="4" t="s">
        <v>6</v>
      </c>
    </row>
    <row r="2086" spans="1:6">
      <c r="A2086" t="n">
        <v>17471</v>
      </c>
      <c r="B2086" s="21" t="n">
        <v>2</v>
      </c>
      <c r="C2086" s="7" t="n">
        <v>10</v>
      </c>
      <c r="D2086" s="7" t="s">
        <v>140</v>
      </c>
    </row>
    <row r="2087" spans="1:6">
      <c r="A2087" t="s">
        <v>4</v>
      </c>
      <c r="B2087" s="4" t="s">
        <v>5</v>
      </c>
      <c r="C2087" s="4" t="s">
        <v>10</v>
      </c>
    </row>
    <row r="2088" spans="1:6">
      <c r="A2088" t="n">
        <v>17489</v>
      </c>
      <c r="B2088" s="36" t="n">
        <v>16</v>
      </c>
      <c r="C2088" s="7" t="n">
        <v>0</v>
      </c>
    </row>
    <row r="2089" spans="1:6">
      <c r="A2089" t="s">
        <v>4</v>
      </c>
      <c r="B2089" s="4" t="s">
        <v>5</v>
      </c>
      <c r="C2089" s="4" t="s">
        <v>14</v>
      </c>
      <c r="D2089" s="4" t="s">
        <v>6</v>
      </c>
    </row>
    <row r="2090" spans="1:6">
      <c r="A2090" t="n">
        <v>17492</v>
      </c>
      <c r="B2090" s="21" t="n">
        <v>2</v>
      </c>
      <c r="C2090" s="7" t="n">
        <v>10</v>
      </c>
      <c r="D2090" s="7" t="s">
        <v>141</v>
      </c>
    </row>
    <row r="2091" spans="1:6">
      <c r="A2091" t="s">
        <v>4</v>
      </c>
      <c r="B2091" s="4" t="s">
        <v>5</v>
      </c>
      <c r="C2091" s="4" t="s">
        <v>10</v>
      </c>
    </row>
    <row r="2092" spans="1:6">
      <c r="A2092" t="n">
        <v>17511</v>
      </c>
      <c r="B2092" s="36" t="n">
        <v>16</v>
      </c>
      <c r="C2092" s="7" t="n">
        <v>0</v>
      </c>
    </row>
    <row r="2093" spans="1:6">
      <c r="A2093" t="s">
        <v>4</v>
      </c>
      <c r="B2093" s="4" t="s">
        <v>5</v>
      </c>
      <c r="C2093" s="4" t="s">
        <v>14</v>
      </c>
      <c r="D2093" s="4" t="s">
        <v>10</v>
      </c>
      <c r="E2093" s="4" t="s">
        <v>42</v>
      </c>
    </row>
    <row r="2094" spans="1:6">
      <c r="A2094" t="n">
        <v>17514</v>
      </c>
      <c r="B2094" s="33" t="n">
        <v>58</v>
      </c>
      <c r="C2094" s="7" t="n">
        <v>100</v>
      </c>
      <c r="D2094" s="7" t="n">
        <v>300</v>
      </c>
      <c r="E2094" s="7" t="n">
        <v>1</v>
      </c>
    </row>
    <row r="2095" spans="1:6">
      <c r="A2095" t="s">
        <v>4</v>
      </c>
      <c r="B2095" s="4" t="s">
        <v>5</v>
      </c>
      <c r="C2095" s="4" t="s">
        <v>14</v>
      </c>
      <c r="D2095" s="4" t="s">
        <v>10</v>
      </c>
    </row>
    <row r="2096" spans="1:6">
      <c r="A2096" t="n">
        <v>17522</v>
      </c>
      <c r="B2096" s="33" t="n">
        <v>58</v>
      </c>
      <c r="C2096" s="7" t="n">
        <v>255</v>
      </c>
      <c r="D2096" s="7" t="n">
        <v>0</v>
      </c>
    </row>
    <row r="2097" spans="1:5">
      <c r="A2097" t="s">
        <v>4</v>
      </c>
      <c r="B2097" s="4" t="s">
        <v>5</v>
      </c>
      <c r="C2097" s="4" t="s">
        <v>14</v>
      </c>
    </row>
    <row r="2098" spans="1:5">
      <c r="A2098" t="n">
        <v>17526</v>
      </c>
      <c r="B2098" s="31" t="n">
        <v>23</v>
      </c>
      <c r="C2098" s="7" t="n">
        <v>0</v>
      </c>
    </row>
    <row r="2099" spans="1:5">
      <c r="A2099" t="s">
        <v>4</v>
      </c>
      <c r="B2099" s="4" t="s">
        <v>5</v>
      </c>
    </row>
    <row r="2100" spans="1:5">
      <c r="A2100" t="n">
        <v>17528</v>
      </c>
      <c r="B2100" s="5" t="n">
        <v>1</v>
      </c>
    </row>
    <row r="2101" spans="1:5" s="3" customFormat="1" customHeight="0">
      <c r="A2101" s="3" t="s">
        <v>2</v>
      </c>
      <c r="B2101" s="3" t="s">
        <v>163</v>
      </c>
    </row>
    <row r="2102" spans="1:5">
      <c r="A2102" t="s">
        <v>4</v>
      </c>
      <c r="B2102" s="4" t="s">
        <v>5</v>
      </c>
      <c r="C2102" s="4" t="s">
        <v>14</v>
      </c>
      <c r="D2102" s="4" t="s">
        <v>14</v>
      </c>
      <c r="E2102" s="4" t="s">
        <v>14</v>
      </c>
      <c r="F2102" s="4" t="s">
        <v>14</v>
      </c>
    </row>
    <row r="2103" spans="1:5">
      <c r="A2103" t="n">
        <v>17532</v>
      </c>
      <c r="B2103" s="8" t="n">
        <v>14</v>
      </c>
      <c r="C2103" s="7" t="n">
        <v>2</v>
      </c>
      <c r="D2103" s="7" t="n">
        <v>0</v>
      </c>
      <c r="E2103" s="7" t="n">
        <v>0</v>
      </c>
      <c r="F2103" s="7" t="n">
        <v>0</v>
      </c>
    </row>
    <row r="2104" spans="1:5">
      <c r="A2104" t="s">
        <v>4</v>
      </c>
      <c r="B2104" s="4" t="s">
        <v>5</v>
      </c>
      <c r="C2104" s="4" t="s">
        <v>14</v>
      </c>
      <c r="D2104" s="29" t="s">
        <v>67</v>
      </c>
      <c r="E2104" s="4" t="s">
        <v>5</v>
      </c>
      <c r="F2104" s="4" t="s">
        <v>14</v>
      </c>
      <c r="G2104" s="4" t="s">
        <v>10</v>
      </c>
      <c r="H2104" s="29" t="s">
        <v>68</v>
      </c>
      <c r="I2104" s="4" t="s">
        <v>14</v>
      </c>
      <c r="J2104" s="4" t="s">
        <v>9</v>
      </c>
      <c r="K2104" s="4" t="s">
        <v>14</v>
      </c>
      <c r="L2104" s="4" t="s">
        <v>14</v>
      </c>
      <c r="M2104" s="29" t="s">
        <v>67</v>
      </c>
      <c r="N2104" s="4" t="s">
        <v>5</v>
      </c>
      <c r="O2104" s="4" t="s">
        <v>14</v>
      </c>
      <c r="P2104" s="4" t="s">
        <v>10</v>
      </c>
      <c r="Q2104" s="29" t="s">
        <v>68</v>
      </c>
      <c r="R2104" s="4" t="s">
        <v>14</v>
      </c>
      <c r="S2104" s="4" t="s">
        <v>9</v>
      </c>
      <c r="T2104" s="4" t="s">
        <v>14</v>
      </c>
      <c r="U2104" s="4" t="s">
        <v>14</v>
      </c>
      <c r="V2104" s="4" t="s">
        <v>14</v>
      </c>
      <c r="W2104" s="4" t="s">
        <v>49</v>
      </c>
    </row>
    <row r="2105" spans="1:5">
      <c r="A2105" t="n">
        <v>17537</v>
      </c>
      <c r="B2105" s="11" t="n">
        <v>5</v>
      </c>
      <c r="C2105" s="7" t="n">
        <v>28</v>
      </c>
      <c r="D2105" s="29" t="s">
        <v>3</v>
      </c>
      <c r="E2105" s="40" t="n">
        <v>162</v>
      </c>
      <c r="F2105" s="7" t="n">
        <v>3</v>
      </c>
      <c r="G2105" s="7" t="n">
        <v>4</v>
      </c>
      <c r="H2105" s="29" t="s">
        <v>3</v>
      </c>
      <c r="I2105" s="7" t="n">
        <v>0</v>
      </c>
      <c r="J2105" s="7" t="n">
        <v>1</v>
      </c>
      <c r="K2105" s="7" t="n">
        <v>2</v>
      </c>
      <c r="L2105" s="7" t="n">
        <v>28</v>
      </c>
      <c r="M2105" s="29" t="s">
        <v>3</v>
      </c>
      <c r="N2105" s="40" t="n">
        <v>162</v>
      </c>
      <c r="O2105" s="7" t="n">
        <v>3</v>
      </c>
      <c r="P2105" s="7" t="n">
        <v>4</v>
      </c>
      <c r="Q2105" s="29" t="s">
        <v>3</v>
      </c>
      <c r="R2105" s="7" t="n">
        <v>0</v>
      </c>
      <c r="S2105" s="7" t="n">
        <v>2</v>
      </c>
      <c r="T2105" s="7" t="n">
        <v>2</v>
      </c>
      <c r="U2105" s="7" t="n">
        <v>11</v>
      </c>
      <c r="V2105" s="7" t="n">
        <v>1</v>
      </c>
      <c r="W2105" s="12" t="n">
        <f t="normal" ca="1">A2109</f>
        <v>0</v>
      </c>
    </row>
    <row r="2106" spans="1:5">
      <c r="A2106" t="s">
        <v>4</v>
      </c>
      <c r="B2106" s="4" t="s">
        <v>5</v>
      </c>
      <c r="C2106" s="4" t="s">
        <v>14</v>
      </c>
      <c r="D2106" s="4" t="s">
        <v>10</v>
      </c>
      <c r="E2106" s="4" t="s">
        <v>42</v>
      </c>
    </row>
    <row r="2107" spans="1:5">
      <c r="A2107" t="n">
        <v>17566</v>
      </c>
      <c r="B2107" s="33" t="n">
        <v>58</v>
      </c>
      <c r="C2107" s="7" t="n">
        <v>0</v>
      </c>
      <c r="D2107" s="7" t="n">
        <v>0</v>
      </c>
      <c r="E2107" s="7" t="n">
        <v>1</v>
      </c>
    </row>
    <row r="2108" spans="1:5">
      <c r="A2108" t="s">
        <v>4</v>
      </c>
      <c r="B2108" s="4" t="s">
        <v>5</v>
      </c>
      <c r="C2108" s="4" t="s">
        <v>14</v>
      </c>
      <c r="D2108" s="29" t="s">
        <v>67</v>
      </c>
      <c r="E2108" s="4" t="s">
        <v>5</v>
      </c>
      <c r="F2108" s="4" t="s">
        <v>14</v>
      </c>
      <c r="G2108" s="4" t="s">
        <v>10</v>
      </c>
      <c r="H2108" s="29" t="s">
        <v>68</v>
      </c>
      <c r="I2108" s="4" t="s">
        <v>14</v>
      </c>
      <c r="J2108" s="4" t="s">
        <v>9</v>
      </c>
      <c r="K2108" s="4" t="s">
        <v>14</v>
      </c>
      <c r="L2108" s="4" t="s">
        <v>14</v>
      </c>
      <c r="M2108" s="29" t="s">
        <v>67</v>
      </c>
      <c r="N2108" s="4" t="s">
        <v>5</v>
      </c>
      <c r="O2108" s="4" t="s">
        <v>14</v>
      </c>
      <c r="P2108" s="4" t="s">
        <v>10</v>
      </c>
      <c r="Q2108" s="29" t="s">
        <v>68</v>
      </c>
      <c r="R2108" s="4" t="s">
        <v>14</v>
      </c>
      <c r="S2108" s="4" t="s">
        <v>9</v>
      </c>
      <c r="T2108" s="4" t="s">
        <v>14</v>
      </c>
      <c r="U2108" s="4" t="s">
        <v>14</v>
      </c>
      <c r="V2108" s="4" t="s">
        <v>14</v>
      </c>
      <c r="W2108" s="4" t="s">
        <v>49</v>
      </c>
    </row>
    <row r="2109" spans="1:5">
      <c r="A2109" t="n">
        <v>17574</v>
      </c>
      <c r="B2109" s="11" t="n">
        <v>5</v>
      </c>
      <c r="C2109" s="7" t="n">
        <v>28</v>
      </c>
      <c r="D2109" s="29" t="s">
        <v>3</v>
      </c>
      <c r="E2109" s="40" t="n">
        <v>162</v>
      </c>
      <c r="F2109" s="7" t="n">
        <v>3</v>
      </c>
      <c r="G2109" s="7" t="n">
        <v>4</v>
      </c>
      <c r="H2109" s="29" t="s">
        <v>3</v>
      </c>
      <c r="I2109" s="7" t="n">
        <v>0</v>
      </c>
      <c r="J2109" s="7" t="n">
        <v>1</v>
      </c>
      <c r="K2109" s="7" t="n">
        <v>3</v>
      </c>
      <c r="L2109" s="7" t="n">
        <v>28</v>
      </c>
      <c r="M2109" s="29" t="s">
        <v>3</v>
      </c>
      <c r="N2109" s="40" t="n">
        <v>162</v>
      </c>
      <c r="O2109" s="7" t="n">
        <v>3</v>
      </c>
      <c r="P2109" s="7" t="n">
        <v>4</v>
      </c>
      <c r="Q2109" s="29" t="s">
        <v>3</v>
      </c>
      <c r="R2109" s="7" t="n">
        <v>0</v>
      </c>
      <c r="S2109" s="7" t="n">
        <v>2</v>
      </c>
      <c r="T2109" s="7" t="n">
        <v>3</v>
      </c>
      <c r="U2109" s="7" t="n">
        <v>9</v>
      </c>
      <c r="V2109" s="7" t="n">
        <v>1</v>
      </c>
      <c r="W2109" s="12" t="n">
        <f t="normal" ca="1">A2119</f>
        <v>0</v>
      </c>
    </row>
    <row r="2110" spans="1:5">
      <c r="A2110" t="s">
        <v>4</v>
      </c>
      <c r="B2110" s="4" t="s">
        <v>5</v>
      </c>
      <c r="C2110" s="4" t="s">
        <v>14</v>
      </c>
      <c r="D2110" s="29" t="s">
        <v>67</v>
      </c>
      <c r="E2110" s="4" t="s">
        <v>5</v>
      </c>
      <c r="F2110" s="4" t="s">
        <v>10</v>
      </c>
      <c r="G2110" s="4" t="s">
        <v>14</v>
      </c>
      <c r="H2110" s="4" t="s">
        <v>14</v>
      </c>
      <c r="I2110" s="4" t="s">
        <v>6</v>
      </c>
      <c r="J2110" s="29" t="s">
        <v>68</v>
      </c>
      <c r="K2110" s="4" t="s">
        <v>14</v>
      </c>
      <c r="L2110" s="4" t="s">
        <v>14</v>
      </c>
      <c r="M2110" s="29" t="s">
        <v>67</v>
      </c>
      <c r="N2110" s="4" t="s">
        <v>5</v>
      </c>
      <c r="O2110" s="4" t="s">
        <v>14</v>
      </c>
      <c r="P2110" s="29" t="s">
        <v>68</v>
      </c>
      <c r="Q2110" s="4" t="s">
        <v>14</v>
      </c>
      <c r="R2110" s="4" t="s">
        <v>9</v>
      </c>
      <c r="S2110" s="4" t="s">
        <v>14</v>
      </c>
      <c r="T2110" s="4" t="s">
        <v>14</v>
      </c>
      <c r="U2110" s="4" t="s">
        <v>14</v>
      </c>
      <c r="V2110" s="29" t="s">
        <v>67</v>
      </c>
      <c r="W2110" s="4" t="s">
        <v>5</v>
      </c>
      <c r="X2110" s="4" t="s">
        <v>14</v>
      </c>
      <c r="Y2110" s="29" t="s">
        <v>68</v>
      </c>
      <c r="Z2110" s="4" t="s">
        <v>14</v>
      </c>
      <c r="AA2110" s="4" t="s">
        <v>9</v>
      </c>
      <c r="AB2110" s="4" t="s">
        <v>14</v>
      </c>
      <c r="AC2110" s="4" t="s">
        <v>14</v>
      </c>
      <c r="AD2110" s="4" t="s">
        <v>14</v>
      </c>
      <c r="AE2110" s="4" t="s">
        <v>49</v>
      </c>
    </row>
    <row r="2111" spans="1:5">
      <c r="A2111" t="n">
        <v>17603</v>
      </c>
      <c r="B2111" s="11" t="n">
        <v>5</v>
      </c>
      <c r="C2111" s="7" t="n">
        <v>28</v>
      </c>
      <c r="D2111" s="29" t="s">
        <v>3</v>
      </c>
      <c r="E2111" s="41" t="n">
        <v>47</v>
      </c>
      <c r="F2111" s="7" t="n">
        <v>61456</v>
      </c>
      <c r="G2111" s="7" t="n">
        <v>2</v>
      </c>
      <c r="H2111" s="7" t="n">
        <v>0</v>
      </c>
      <c r="I2111" s="7" t="s">
        <v>88</v>
      </c>
      <c r="J2111" s="29" t="s">
        <v>3</v>
      </c>
      <c r="K2111" s="7" t="n">
        <v>8</v>
      </c>
      <c r="L2111" s="7" t="n">
        <v>28</v>
      </c>
      <c r="M2111" s="29" t="s">
        <v>3</v>
      </c>
      <c r="N2111" s="42" t="n">
        <v>74</v>
      </c>
      <c r="O2111" s="7" t="n">
        <v>65</v>
      </c>
      <c r="P2111" s="29" t="s">
        <v>3</v>
      </c>
      <c r="Q2111" s="7" t="n">
        <v>0</v>
      </c>
      <c r="R2111" s="7" t="n">
        <v>1</v>
      </c>
      <c r="S2111" s="7" t="n">
        <v>3</v>
      </c>
      <c r="T2111" s="7" t="n">
        <v>9</v>
      </c>
      <c r="U2111" s="7" t="n">
        <v>28</v>
      </c>
      <c r="V2111" s="29" t="s">
        <v>3</v>
      </c>
      <c r="W2111" s="42" t="n">
        <v>74</v>
      </c>
      <c r="X2111" s="7" t="n">
        <v>65</v>
      </c>
      <c r="Y2111" s="29" t="s">
        <v>3</v>
      </c>
      <c r="Z2111" s="7" t="n">
        <v>0</v>
      </c>
      <c r="AA2111" s="7" t="n">
        <v>2</v>
      </c>
      <c r="AB2111" s="7" t="n">
        <v>3</v>
      </c>
      <c r="AC2111" s="7" t="n">
        <v>9</v>
      </c>
      <c r="AD2111" s="7" t="n">
        <v>1</v>
      </c>
      <c r="AE2111" s="12" t="n">
        <f t="normal" ca="1">A2115</f>
        <v>0</v>
      </c>
    </row>
    <row r="2112" spans="1:5">
      <c r="A2112" t="s">
        <v>4</v>
      </c>
      <c r="B2112" s="4" t="s">
        <v>5</v>
      </c>
      <c r="C2112" s="4" t="s">
        <v>10</v>
      </c>
      <c r="D2112" s="4" t="s">
        <v>14</v>
      </c>
      <c r="E2112" s="4" t="s">
        <v>14</v>
      </c>
      <c r="F2112" s="4" t="s">
        <v>6</v>
      </c>
    </row>
    <row r="2113" spans="1:31">
      <c r="A2113" t="n">
        <v>17651</v>
      </c>
      <c r="B2113" s="41" t="n">
        <v>47</v>
      </c>
      <c r="C2113" s="7" t="n">
        <v>61456</v>
      </c>
      <c r="D2113" s="7" t="n">
        <v>0</v>
      </c>
      <c r="E2113" s="7" t="n">
        <v>0</v>
      </c>
      <c r="F2113" s="7" t="s">
        <v>89</v>
      </c>
    </row>
    <row r="2114" spans="1:31">
      <c r="A2114" t="s">
        <v>4</v>
      </c>
      <c r="B2114" s="4" t="s">
        <v>5</v>
      </c>
      <c r="C2114" s="4" t="s">
        <v>14</v>
      </c>
      <c r="D2114" s="4" t="s">
        <v>10</v>
      </c>
      <c r="E2114" s="4" t="s">
        <v>42</v>
      </c>
    </row>
    <row r="2115" spans="1:31">
      <c r="A2115" t="n">
        <v>17664</v>
      </c>
      <c r="B2115" s="33" t="n">
        <v>58</v>
      </c>
      <c r="C2115" s="7" t="n">
        <v>0</v>
      </c>
      <c r="D2115" s="7" t="n">
        <v>300</v>
      </c>
      <c r="E2115" s="7" t="n">
        <v>1</v>
      </c>
    </row>
    <row r="2116" spans="1:31">
      <c r="A2116" t="s">
        <v>4</v>
      </c>
      <c r="B2116" s="4" t="s">
        <v>5</v>
      </c>
      <c r="C2116" s="4" t="s">
        <v>14</v>
      </c>
      <c r="D2116" s="4" t="s">
        <v>10</v>
      </c>
    </row>
    <row r="2117" spans="1:31">
      <c r="A2117" t="n">
        <v>17672</v>
      </c>
      <c r="B2117" s="33" t="n">
        <v>58</v>
      </c>
      <c r="C2117" s="7" t="n">
        <v>255</v>
      </c>
      <c r="D2117" s="7" t="n">
        <v>0</v>
      </c>
    </row>
    <row r="2118" spans="1:31">
      <c r="A2118" t="s">
        <v>4</v>
      </c>
      <c r="B2118" s="4" t="s">
        <v>5</v>
      </c>
      <c r="C2118" s="4" t="s">
        <v>14</v>
      </c>
      <c r="D2118" s="4" t="s">
        <v>14</v>
      </c>
      <c r="E2118" s="4" t="s">
        <v>14</v>
      </c>
      <c r="F2118" s="4" t="s">
        <v>14</v>
      </c>
    </row>
    <row r="2119" spans="1:31">
      <c r="A2119" t="n">
        <v>17676</v>
      </c>
      <c r="B2119" s="8" t="n">
        <v>14</v>
      </c>
      <c r="C2119" s="7" t="n">
        <v>0</v>
      </c>
      <c r="D2119" s="7" t="n">
        <v>0</v>
      </c>
      <c r="E2119" s="7" t="n">
        <v>0</v>
      </c>
      <c r="F2119" s="7" t="n">
        <v>64</v>
      </c>
    </row>
    <row r="2120" spans="1:31">
      <c r="A2120" t="s">
        <v>4</v>
      </c>
      <c r="B2120" s="4" t="s">
        <v>5</v>
      </c>
      <c r="C2120" s="4" t="s">
        <v>14</v>
      </c>
      <c r="D2120" s="4" t="s">
        <v>10</v>
      </c>
    </row>
    <row r="2121" spans="1:31">
      <c r="A2121" t="n">
        <v>17681</v>
      </c>
      <c r="B2121" s="23" t="n">
        <v>22</v>
      </c>
      <c r="C2121" s="7" t="n">
        <v>0</v>
      </c>
      <c r="D2121" s="7" t="n">
        <v>4</v>
      </c>
    </row>
    <row r="2122" spans="1:31">
      <c r="A2122" t="s">
        <v>4</v>
      </c>
      <c r="B2122" s="4" t="s">
        <v>5</v>
      </c>
      <c r="C2122" s="4" t="s">
        <v>14</v>
      </c>
      <c r="D2122" s="4" t="s">
        <v>10</v>
      </c>
    </row>
    <row r="2123" spans="1:31">
      <c r="A2123" t="n">
        <v>17685</v>
      </c>
      <c r="B2123" s="33" t="n">
        <v>58</v>
      </c>
      <c r="C2123" s="7" t="n">
        <v>5</v>
      </c>
      <c r="D2123" s="7" t="n">
        <v>300</v>
      </c>
    </row>
    <row r="2124" spans="1:31">
      <c r="A2124" t="s">
        <v>4</v>
      </c>
      <c r="B2124" s="4" t="s">
        <v>5</v>
      </c>
      <c r="C2124" s="4" t="s">
        <v>42</v>
      </c>
      <c r="D2124" s="4" t="s">
        <v>10</v>
      </c>
    </row>
    <row r="2125" spans="1:31">
      <c r="A2125" t="n">
        <v>17689</v>
      </c>
      <c r="B2125" s="43" t="n">
        <v>103</v>
      </c>
      <c r="C2125" s="7" t="n">
        <v>0</v>
      </c>
      <c r="D2125" s="7" t="n">
        <v>300</v>
      </c>
    </row>
    <row r="2126" spans="1:31">
      <c r="A2126" t="s">
        <v>4</v>
      </c>
      <c r="B2126" s="4" t="s">
        <v>5</v>
      </c>
      <c r="C2126" s="4" t="s">
        <v>14</v>
      </c>
    </row>
    <row r="2127" spans="1:31">
      <c r="A2127" t="n">
        <v>17696</v>
      </c>
      <c r="B2127" s="14" t="n">
        <v>64</v>
      </c>
      <c r="C2127" s="7" t="n">
        <v>7</v>
      </c>
    </row>
    <row r="2128" spans="1:31">
      <c r="A2128" t="s">
        <v>4</v>
      </c>
      <c r="B2128" s="4" t="s">
        <v>5</v>
      </c>
      <c r="C2128" s="4" t="s">
        <v>14</v>
      </c>
      <c r="D2128" s="4" t="s">
        <v>10</v>
      </c>
    </row>
    <row r="2129" spans="1:6">
      <c r="A2129" t="n">
        <v>17698</v>
      </c>
      <c r="B2129" s="44" t="n">
        <v>72</v>
      </c>
      <c r="C2129" s="7" t="n">
        <v>5</v>
      </c>
      <c r="D2129" s="7" t="n">
        <v>0</v>
      </c>
    </row>
    <row r="2130" spans="1:6">
      <c r="A2130" t="s">
        <v>4</v>
      </c>
      <c r="B2130" s="4" t="s">
        <v>5</v>
      </c>
      <c r="C2130" s="4" t="s">
        <v>14</v>
      </c>
      <c r="D2130" s="29" t="s">
        <v>67</v>
      </c>
      <c r="E2130" s="4" t="s">
        <v>5</v>
      </c>
      <c r="F2130" s="4" t="s">
        <v>14</v>
      </c>
      <c r="G2130" s="4" t="s">
        <v>10</v>
      </c>
      <c r="H2130" s="29" t="s">
        <v>68</v>
      </c>
      <c r="I2130" s="4" t="s">
        <v>14</v>
      </c>
      <c r="J2130" s="4" t="s">
        <v>9</v>
      </c>
      <c r="K2130" s="4" t="s">
        <v>14</v>
      </c>
      <c r="L2130" s="4" t="s">
        <v>14</v>
      </c>
      <c r="M2130" s="4" t="s">
        <v>49</v>
      </c>
    </row>
    <row r="2131" spans="1:6">
      <c r="A2131" t="n">
        <v>17702</v>
      </c>
      <c r="B2131" s="11" t="n">
        <v>5</v>
      </c>
      <c r="C2131" s="7" t="n">
        <v>28</v>
      </c>
      <c r="D2131" s="29" t="s">
        <v>3</v>
      </c>
      <c r="E2131" s="40" t="n">
        <v>162</v>
      </c>
      <c r="F2131" s="7" t="n">
        <v>4</v>
      </c>
      <c r="G2131" s="7" t="n">
        <v>4</v>
      </c>
      <c r="H2131" s="29" t="s">
        <v>3</v>
      </c>
      <c r="I2131" s="7" t="n">
        <v>0</v>
      </c>
      <c r="J2131" s="7" t="n">
        <v>1</v>
      </c>
      <c r="K2131" s="7" t="n">
        <v>2</v>
      </c>
      <c r="L2131" s="7" t="n">
        <v>1</v>
      </c>
      <c r="M2131" s="12" t="n">
        <f t="normal" ca="1">A2137</f>
        <v>0</v>
      </c>
    </row>
    <row r="2132" spans="1:6">
      <c r="A2132" t="s">
        <v>4</v>
      </c>
      <c r="B2132" s="4" t="s">
        <v>5</v>
      </c>
      <c r="C2132" s="4" t="s">
        <v>14</v>
      </c>
      <c r="D2132" s="4" t="s">
        <v>6</v>
      </c>
    </row>
    <row r="2133" spans="1:6">
      <c r="A2133" t="n">
        <v>17719</v>
      </c>
      <c r="B2133" s="21" t="n">
        <v>2</v>
      </c>
      <c r="C2133" s="7" t="n">
        <v>10</v>
      </c>
      <c r="D2133" s="7" t="s">
        <v>90</v>
      </c>
    </row>
    <row r="2134" spans="1:6">
      <c r="A2134" t="s">
        <v>4</v>
      </c>
      <c r="B2134" s="4" t="s">
        <v>5</v>
      </c>
      <c r="C2134" s="4" t="s">
        <v>10</v>
      </c>
    </row>
    <row r="2135" spans="1:6">
      <c r="A2135" t="n">
        <v>17736</v>
      </c>
      <c r="B2135" s="36" t="n">
        <v>16</v>
      </c>
      <c r="C2135" s="7" t="n">
        <v>0</v>
      </c>
    </row>
    <row r="2136" spans="1:6">
      <c r="A2136" t="s">
        <v>4</v>
      </c>
      <c r="B2136" s="4" t="s">
        <v>5</v>
      </c>
      <c r="C2136" s="4" t="s">
        <v>14</v>
      </c>
      <c r="D2136" s="4" t="s">
        <v>14</v>
      </c>
      <c r="E2136" s="4" t="s">
        <v>9</v>
      </c>
      <c r="F2136" s="4" t="s">
        <v>14</v>
      </c>
      <c r="G2136" s="4" t="s">
        <v>14</v>
      </c>
    </row>
    <row r="2137" spans="1:6">
      <c r="A2137" t="n">
        <v>17739</v>
      </c>
      <c r="B2137" s="24" t="n">
        <v>18</v>
      </c>
      <c r="C2137" s="7" t="n">
        <v>3</v>
      </c>
      <c r="D2137" s="7" t="n">
        <v>0</v>
      </c>
      <c r="E2137" s="7" t="n">
        <v>1</v>
      </c>
      <c r="F2137" s="7" t="n">
        <v>19</v>
      </c>
      <c r="G2137" s="7" t="n">
        <v>1</v>
      </c>
    </row>
    <row r="2138" spans="1:6">
      <c r="A2138" t="s">
        <v>4</v>
      </c>
      <c r="B2138" s="4" t="s">
        <v>5</v>
      </c>
      <c r="C2138" s="4" t="s">
        <v>14</v>
      </c>
      <c r="D2138" s="4" t="s">
        <v>6</v>
      </c>
      <c r="E2138" s="4" t="s">
        <v>10</v>
      </c>
    </row>
    <row r="2139" spans="1:6">
      <c r="A2139" t="n">
        <v>17748</v>
      </c>
      <c r="B2139" s="53" t="n">
        <v>62</v>
      </c>
      <c r="C2139" s="7" t="n">
        <v>1</v>
      </c>
      <c r="D2139" s="7" t="s">
        <v>164</v>
      </c>
      <c r="E2139" s="7" t="n">
        <v>1</v>
      </c>
    </row>
    <row r="2140" spans="1:6">
      <c r="A2140" t="s">
        <v>4</v>
      </c>
      <c r="B2140" s="4" t="s">
        <v>5</v>
      </c>
      <c r="C2140" s="4" t="s">
        <v>10</v>
      </c>
      <c r="D2140" s="4" t="s">
        <v>14</v>
      </c>
      <c r="E2140" s="4" t="s">
        <v>14</v>
      </c>
      <c r="F2140" s="4" t="s">
        <v>6</v>
      </c>
    </row>
    <row r="2141" spans="1:6">
      <c r="A2141" t="n">
        <v>17763</v>
      </c>
      <c r="B2141" s="46" t="n">
        <v>20</v>
      </c>
      <c r="C2141" s="7" t="n">
        <v>0</v>
      </c>
      <c r="D2141" s="7" t="n">
        <v>3</v>
      </c>
      <c r="E2141" s="7" t="n">
        <v>10</v>
      </c>
      <c r="F2141" s="7" t="s">
        <v>107</v>
      </c>
    </row>
    <row r="2142" spans="1:6">
      <c r="A2142" t="s">
        <v>4</v>
      </c>
      <c r="B2142" s="4" t="s">
        <v>5</v>
      </c>
      <c r="C2142" s="4" t="s">
        <v>10</v>
      </c>
    </row>
    <row r="2143" spans="1:6">
      <c r="A2143" t="n">
        <v>17781</v>
      </c>
      <c r="B2143" s="36" t="n">
        <v>16</v>
      </c>
      <c r="C2143" s="7" t="n">
        <v>0</v>
      </c>
    </row>
    <row r="2144" spans="1:6">
      <c r="A2144" t="s">
        <v>4</v>
      </c>
      <c r="B2144" s="4" t="s">
        <v>5</v>
      </c>
      <c r="C2144" s="4" t="s">
        <v>10</v>
      </c>
      <c r="D2144" s="4" t="s">
        <v>14</v>
      </c>
      <c r="E2144" s="4" t="s">
        <v>14</v>
      </c>
      <c r="F2144" s="4" t="s">
        <v>6</v>
      </c>
    </row>
    <row r="2145" spans="1:13">
      <c r="A2145" t="n">
        <v>17784</v>
      </c>
      <c r="B2145" s="46" t="n">
        <v>20</v>
      </c>
      <c r="C2145" s="7" t="n">
        <v>61488</v>
      </c>
      <c r="D2145" s="7" t="n">
        <v>3</v>
      </c>
      <c r="E2145" s="7" t="n">
        <v>10</v>
      </c>
      <c r="F2145" s="7" t="s">
        <v>107</v>
      </c>
    </row>
    <row r="2146" spans="1:13">
      <c r="A2146" t="s">
        <v>4</v>
      </c>
      <c r="B2146" s="4" t="s">
        <v>5</v>
      </c>
      <c r="C2146" s="4" t="s">
        <v>10</v>
      </c>
    </row>
    <row r="2147" spans="1:13">
      <c r="A2147" t="n">
        <v>17802</v>
      </c>
      <c r="B2147" s="36" t="n">
        <v>16</v>
      </c>
      <c r="C2147" s="7" t="n">
        <v>0</v>
      </c>
    </row>
    <row r="2148" spans="1:13">
      <c r="A2148" t="s">
        <v>4</v>
      </c>
      <c r="B2148" s="4" t="s">
        <v>5</v>
      </c>
      <c r="C2148" s="4" t="s">
        <v>10</v>
      </c>
      <c r="D2148" s="4" t="s">
        <v>14</v>
      </c>
      <c r="E2148" s="4" t="s">
        <v>14</v>
      </c>
      <c r="F2148" s="4" t="s">
        <v>6</v>
      </c>
    </row>
    <row r="2149" spans="1:13">
      <c r="A2149" t="n">
        <v>17805</v>
      </c>
      <c r="B2149" s="46" t="n">
        <v>20</v>
      </c>
      <c r="C2149" s="7" t="n">
        <v>61489</v>
      </c>
      <c r="D2149" s="7" t="n">
        <v>3</v>
      </c>
      <c r="E2149" s="7" t="n">
        <v>10</v>
      </c>
      <c r="F2149" s="7" t="s">
        <v>107</v>
      </c>
    </row>
    <row r="2150" spans="1:13">
      <c r="A2150" t="s">
        <v>4</v>
      </c>
      <c r="B2150" s="4" t="s">
        <v>5</v>
      </c>
      <c r="C2150" s="4" t="s">
        <v>10</v>
      </c>
    </row>
    <row r="2151" spans="1:13">
      <c r="A2151" t="n">
        <v>17823</v>
      </c>
      <c r="B2151" s="36" t="n">
        <v>16</v>
      </c>
      <c r="C2151" s="7" t="n">
        <v>0</v>
      </c>
    </row>
    <row r="2152" spans="1:13">
      <c r="A2152" t="s">
        <v>4</v>
      </c>
      <c r="B2152" s="4" t="s">
        <v>5</v>
      </c>
      <c r="C2152" s="4" t="s">
        <v>10</v>
      </c>
      <c r="D2152" s="4" t="s">
        <v>14</v>
      </c>
      <c r="E2152" s="4" t="s">
        <v>14</v>
      </c>
      <c r="F2152" s="4" t="s">
        <v>6</v>
      </c>
    </row>
    <row r="2153" spans="1:13">
      <c r="A2153" t="n">
        <v>17826</v>
      </c>
      <c r="B2153" s="46" t="n">
        <v>20</v>
      </c>
      <c r="C2153" s="7" t="n">
        <v>61490</v>
      </c>
      <c r="D2153" s="7" t="n">
        <v>3</v>
      </c>
      <c r="E2153" s="7" t="n">
        <v>10</v>
      </c>
      <c r="F2153" s="7" t="s">
        <v>107</v>
      </c>
    </row>
    <row r="2154" spans="1:13">
      <c r="A2154" t="s">
        <v>4</v>
      </c>
      <c r="B2154" s="4" t="s">
        <v>5</v>
      </c>
      <c r="C2154" s="4" t="s">
        <v>10</v>
      </c>
    </row>
    <row r="2155" spans="1:13">
      <c r="A2155" t="n">
        <v>17844</v>
      </c>
      <c r="B2155" s="36" t="n">
        <v>16</v>
      </c>
      <c r="C2155" s="7" t="n">
        <v>0</v>
      </c>
    </row>
    <row r="2156" spans="1:13">
      <c r="A2156" t="s">
        <v>4</v>
      </c>
      <c r="B2156" s="4" t="s">
        <v>5</v>
      </c>
      <c r="C2156" s="4" t="s">
        <v>14</v>
      </c>
      <c r="D2156" s="29" t="s">
        <v>67</v>
      </c>
      <c r="E2156" s="4" t="s">
        <v>5</v>
      </c>
      <c r="F2156" s="4" t="s">
        <v>14</v>
      </c>
      <c r="G2156" s="4" t="s">
        <v>10</v>
      </c>
      <c r="H2156" s="29" t="s">
        <v>68</v>
      </c>
      <c r="I2156" s="4" t="s">
        <v>14</v>
      </c>
      <c r="J2156" s="4" t="s">
        <v>49</v>
      </c>
    </row>
    <row r="2157" spans="1:13">
      <c r="A2157" t="n">
        <v>17847</v>
      </c>
      <c r="B2157" s="11" t="n">
        <v>5</v>
      </c>
      <c r="C2157" s="7" t="n">
        <v>28</v>
      </c>
      <c r="D2157" s="29" t="s">
        <v>3</v>
      </c>
      <c r="E2157" s="14" t="n">
        <v>64</v>
      </c>
      <c r="F2157" s="7" t="n">
        <v>5</v>
      </c>
      <c r="G2157" s="7" t="n">
        <v>1</v>
      </c>
      <c r="H2157" s="29" t="s">
        <v>3</v>
      </c>
      <c r="I2157" s="7" t="n">
        <v>1</v>
      </c>
      <c r="J2157" s="12" t="n">
        <f t="normal" ca="1">A2163</f>
        <v>0</v>
      </c>
    </row>
    <row r="2158" spans="1:13">
      <c r="A2158" t="s">
        <v>4</v>
      </c>
      <c r="B2158" s="4" t="s">
        <v>5</v>
      </c>
      <c r="C2158" s="4" t="s">
        <v>10</v>
      </c>
      <c r="D2158" s="4" t="s">
        <v>14</v>
      </c>
      <c r="E2158" s="4" t="s">
        <v>14</v>
      </c>
      <c r="F2158" s="4" t="s">
        <v>6</v>
      </c>
    </row>
    <row r="2159" spans="1:13">
      <c r="A2159" t="n">
        <v>17858</v>
      </c>
      <c r="B2159" s="46" t="n">
        <v>20</v>
      </c>
      <c r="C2159" s="7" t="n">
        <v>1</v>
      </c>
      <c r="D2159" s="7" t="n">
        <v>3</v>
      </c>
      <c r="E2159" s="7" t="n">
        <v>10</v>
      </c>
      <c r="F2159" s="7" t="s">
        <v>107</v>
      </c>
    </row>
    <row r="2160" spans="1:13">
      <c r="A2160" t="s">
        <v>4</v>
      </c>
      <c r="B2160" s="4" t="s">
        <v>5</v>
      </c>
      <c r="C2160" s="4" t="s">
        <v>10</v>
      </c>
    </row>
    <row r="2161" spans="1:10">
      <c r="A2161" t="n">
        <v>17876</v>
      </c>
      <c r="B2161" s="36" t="n">
        <v>16</v>
      </c>
      <c r="C2161" s="7" t="n">
        <v>0</v>
      </c>
    </row>
    <row r="2162" spans="1:10">
      <c r="A2162" t="s">
        <v>4</v>
      </c>
      <c r="B2162" s="4" t="s">
        <v>5</v>
      </c>
      <c r="C2162" s="4" t="s">
        <v>14</v>
      </c>
      <c r="D2162" s="29" t="s">
        <v>67</v>
      </c>
      <c r="E2162" s="4" t="s">
        <v>5</v>
      </c>
      <c r="F2162" s="4" t="s">
        <v>14</v>
      </c>
      <c r="G2162" s="4" t="s">
        <v>10</v>
      </c>
      <c r="H2162" s="29" t="s">
        <v>68</v>
      </c>
      <c r="I2162" s="4" t="s">
        <v>14</v>
      </c>
      <c r="J2162" s="4" t="s">
        <v>49</v>
      </c>
    </row>
    <row r="2163" spans="1:10">
      <c r="A2163" t="n">
        <v>17879</v>
      </c>
      <c r="B2163" s="11" t="n">
        <v>5</v>
      </c>
      <c r="C2163" s="7" t="n">
        <v>28</v>
      </c>
      <c r="D2163" s="29" t="s">
        <v>3</v>
      </c>
      <c r="E2163" s="14" t="n">
        <v>64</v>
      </c>
      <c r="F2163" s="7" t="n">
        <v>5</v>
      </c>
      <c r="G2163" s="7" t="n">
        <v>8</v>
      </c>
      <c r="H2163" s="29" t="s">
        <v>3</v>
      </c>
      <c r="I2163" s="7" t="n">
        <v>1</v>
      </c>
      <c r="J2163" s="12" t="n">
        <f t="normal" ca="1">A2169</f>
        <v>0</v>
      </c>
    </row>
    <row r="2164" spans="1:10">
      <c r="A2164" t="s">
        <v>4</v>
      </c>
      <c r="B2164" s="4" t="s">
        <v>5</v>
      </c>
      <c r="C2164" s="4" t="s">
        <v>10</v>
      </c>
      <c r="D2164" s="4" t="s">
        <v>14</v>
      </c>
      <c r="E2164" s="4" t="s">
        <v>14</v>
      </c>
      <c r="F2164" s="4" t="s">
        <v>6</v>
      </c>
    </row>
    <row r="2165" spans="1:10">
      <c r="A2165" t="n">
        <v>17890</v>
      </c>
      <c r="B2165" s="46" t="n">
        <v>20</v>
      </c>
      <c r="C2165" s="7" t="n">
        <v>8</v>
      </c>
      <c r="D2165" s="7" t="n">
        <v>3</v>
      </c>
      <c r="E2165" s="7" t="n">
        <v>10</v>
      </c>
      <c r="F2165" s="7" t="s">
        <v>107</v>
      </c>
    </row>
    <row r="2166" spans="1:10">
      <c r="A2166" t="s">
        <v>4</v>
      </c>
      <c r="B2166" s="4" t="s">
        <v>5</v>
      </c>
      <c r="C2166" s="4" t="s">
        <v>10</v>
      </c>
    </row>
    <row r="2167" spans="1:10">
      <c r="A2167" t="n">
        <v>17908</v>
      </c>
      <c r="B2167" s="36" t="n">
        <v>16</v>
      </c>
      <c r="C2167" s="7" t="n">
        <v>0</v>
      </c>
    </row>
    <row r="2168" spans="1:10">
      <c r="A2168" t="s">
        <v>4</v>
      </c>
      <c r="B2168" s="4" t="s">
        <v>5</v>
      </c>
      <c r="C2168" s="4" t="s">
        <v>14</v>
      </c>
      <c r="D2168" s="29" t="s">
        <v>67</v>
      </c>
      <c r="E2168" s="4" t="s">
        <v>5</v>
      </c>
      <c r="F2168" s="4" t="s">
        <v>14</v>
      </c>
      <c r="G2168" s="4" t="s">
        <v>10</v>
      </c>
      <c r="H2168" s="29" t="s">
        <v>68</v>
      </c>
      <c r="I2168" s="4" t="s">
        <v>14</v>
      </c>
      <c r="J2168" s="4" t="s">
        <v>49</v>
      </c>
    </row>
    <row r="2169" spans="1:10">
      <c r="A2169" t="n">
        <v>17911</v>
      </c>
      <c r="B2169" s="11" t="n">
        <v>5</v>
      </c>
      <c r="C2169" s="7" t="n">
        <v>28</v>
      </c>
      <c r="D2169" s="29" t="s">
        <v>3</v>
      </c>
      <c r="E2169" s="14" t="n">
        <v>64</v>
      </c>
      <c r="F2169" s="7" t="n">
        <v>5</v>
      </c>
      <c r="G2169" s="7" t="n">
        <v>9</v>
      </c>
      <c r="H2169" s="29" t="s">
        <v>3</v>
      </c>
      <c r="I2169" s="7" t="n">
        <v>1</v>
      </c>
      <c r="J2169" s="12" t="n">
        <f t="normal" ca="1">A2175</f>
        <v>0</v>
      </c>
    </row>
    <row r="2170" spans="1:10">
      <c r="A2170" t="s">
        <v>4</v>
      </c>
      <c r="B2170" s="4" t="s">
        <v>5</v>
      </c>
      <c r="C2170" s="4" t="s">
        <v>10</v>
      </c>
      <c r="D2170" s="4" t="s">
        <v>14</v>
      </c>
      <c r="E2170" s="4" t="s">
        <v>14</v>
      </c>
      <c r="F2170" s="4" t="s">
        <v>6</v>
      </c>
    </row>
    <row r="2171" spans="1:10">
      <c r="A2171" t="n">
        <v>17922</v>
      </c>
      <c r="B2171" s="46" t="n">
        <v>20</v>
      </c>
      <c r="C2171" s="7" t="n">
        <v>9</v>
      </c>
      <c r="D2171" s="7" t="n">
        <v>3</v>
      </c>
      <c r="E2171" s="7" t="n">
        <v>10</v>
      </c>
      <c r="F2171" s="7" t="s">
        <v>107</v>
      </c>
    </row>
    <row r="2172" spans="1:10">
      <c r="A2172" t="s">
        <v>4</v>
      </c>
      <c r="B2172" s="4" t="s">
        <v>5</v>
      </c>
      <c r="C2172" s="4" t="s">
        <v>10</v>
      </c>
    </row>
    <row r="2173" spans="1:10">
      <c r="A2173" t="n">
        <v>17940</v>
      </c>
      <c r="B2173" s="36" t="n">
        <v>16</v>
      </c>
      <c r="C2173" s="7" t="n">
        <v>0</v>
      </c>
    </row>
    <row r="2174" spans="1:10">
      <c r="A2174" t="s">
        <v>4</v>
      </c>
      <c r="B2174" s="4" t="s">
        <v>5</v>
      </c>
      <c r="C2174" s="4" t="s">
        <v>14</v>
      </c>
    </row>
    <row r="2175" spans="1:10">
      <c r="A2175" t="n">
        <v>17943</v>
      </c>
      <c r="B2175" s="54" t="n">
        <v>73</v>
      </c>
      <c r="C2175" s="7" t="n">
        <v>10</v>
      </c>
    </row>
    <row r="2176" spans="1:10">
      <c r="A2176" t="s">
        <v>4</v>
      </c>
      <c r="B2176" s="4" t="s">
        <v>5</v>
      </c>
      <c r="C2176" s="4" t="s">
        <v>14</v>
      </c>
      <c r="D2176" s="4" t="s">
        <v>6</v>
      </c>
    </row>
    <row r="2177" spans="1:10">
      <c r="A2177" t="n">
        <v>17945</v>
      </c>
      <c r="B2177" s="21" t="n">
        <v>2</v>
      </c>
      <c r="C2177" s="7" t="n">
        <v>10</v>
      </c>
      <c r="D2177" s="7" t="s">
        <v>162</v>
      </c>
    </row>
    <row r="2178" spans="1:10">
      <c r="A2178" t="s">
        <v>4</v>
      </c>
      <c r="B2178" s="4" t="s">
        <v>5</v>
      </c>
      <c r="C2178" s="4" t="s">
        <v>10</v>
      </c>
      <c r="D2178" s="4" t="s">
        <v>42</v>
      </c>
      <c r="E2178" s="4" t="s">
        <v>42</v>
      </c>
      <c r="F2178" s="4" t="s">
        <v>42</v>
      </c>
      <c r="G2178" s="4" t="s">
        <v>42</v>
      </c>
    </row>
    <row r="2179" spans="1:10">
      <c r="A2179" t="n">
        <v>17964</v>
      </c>
      <c r="B2179" s="47" t="n">
        <v>46</v>
      </c>
      <c r="C2179" s="7" t="n">
        <v>0</v>
      </c>
      <c r="D2179" s="7" t="n">
        <v>60.0999984741211</v>
      </c>
      <c r="E2179" s="7" t="n">
        <v>-2</v>
      </c>
      <c r="F2179" s="7" t="n">
        <v>49.75</v>
      </c>
      <c r="G2179" s="7" t="n">
        <v>230</v>
      </c>
    </row>
    <row r="2180" spans="1:10">
      <c r="A2180" t="s">
        <v>4</v>
      </c>
      <c r="B2180" s="4" t="s">
        <v>5</v>
      </c>
      <c r="C2180" s="4" t="s">
        <v>10</v>
      </c>
      <c r="D2180" s="4" t="s">
        <v>42</v>
      </c>
      <c r="E2180" s="4" t="s">
        <v>42</v>
      </c>
      <c r="F2180" s="4" t="s">
        <v>42</v>
      </c>
      <c r="G2180" s="4" t="s">
        <v>42</v>
      </c>
    </row>
    <row r="2181" spans="1:10">
      <c r="A2181" t="n">
        <v>17983</v>
      </c>
      <c r="B2181" s="47" t="n">
        <v>46</v>
      </c>
      <c r="C2181" s="7" t="n">
        <v>61488</v>
      </c>
      <c r="D2181" s="7" t="n">
        <v>61.0999984741211</v>
      </c>
      <c r="E2181" s="7" t="n">
        <v>-2</v>
      </c>
      <c r="F2181" s="7" t="n">
        <v>49.75</v>
      </c>
      <c r="G2181" s="7" t="n">
        <v>230</v>
      </c>
    </row>
    <row r="2182" spans="1:10">
      <c r="A2182" t="s">
        <v>4</v>
      </c>
      <c r="B2182" s="4" t="s">
        <v>5</v>
      </c>
      <c r="C2182" s="4" t="s">
        <v>10</v>
      </c>
      <c r="D2182" s="4" t="s">
        <v>42</v>
      </c>
      <c r="E2182" s="4" t="s">
        <v>42</v>
      </c>
      <c r="F2182" s="4" t="s">
        <v>42</v>
      </c>
      <c r="G2182" s="4" t="s">
        <v>42</v>
      </c>
    </row>
    <row r="2183" spans="1:10">
      <c r="A2183" t="n">
        <v>18002</v>
      </c>
      <c r="B2183" s="47" t="n">
        <v>46</v>
      </c>
      <c r="C2183" s="7" t="n">
        <v>61489</v>
      </c>
      <c r="D2183" s="7" t="n">
        <v>59.0999984741211</v>
      </c>
      <c r="E2183" s="7" t="n">
        <v>-2</v>
      </c>
      <c r="F2183" s="7" t="n">
        <v>49.75</v>
      </c>
      <c r="G2183" s="7" t="n">
        <v>230</v>
      </c>
    </row>
    <row r="2184" spans="1:10">
      <c r="A2184" t="s">
        <v>4</v>
      </c>
      <c r="B2184" s="4" t="s">
        <v>5</v>
      </c>
      <c r="C2184" s="4" t="s">
        <v>10</v>
      </c>
      <c r="D2184" s="4" t="s">
        <v>42</v>
      </c>
      <c r="E2184" s="4" t="s">
        <v>42</v>
      </c>
      <c r="F2184" s="4" t="s">
        <v>42</v>
      </c>
      <c r="G2184" s="4" t="s">
        <v>42</v>
      </c>
    </row>
    <row r="2185" spans="1:10">
      <c r="A2185" t="n">
        <v>18021</v>
      </c>
      <c r="B2185" s="47" t="n">
        <v>46</v>
      </c>
      <c r="C2185" s="7" t="n">
        <v>61490</v>
      </c>
      <c r="D2185" s="7" t="n">
        <v>60.0999984741211</v>
      </c>
      <c r="E2185" s="7" t="n">
        <v>-2</v>
      </c>
      <c r="F2185" s="7" t="n">
        <v>48.75</v>
      </c>
      <c r="G2185" s="7" t="n">
        <v>230</v>
      </c>
    </row>
    <row r="2186" spans="1:10">
      <c r="A2186" t="s">
        <v>4</v>
      </c>
      <c r="B2186" s="4" t="s">
        <v>5</v>
      </c>
      <c r="C2186" s="4" t="s">
        <v>14</v>
      </c>
      <c r="D2186" s="29" t="s">
        <v>67</v>
      </c>
      <c r="E2186" s="4" t="s">
        <v>5</v>
      </c>
      <c r="F2186" s="4" t="s">
        <v>14</v>
      </c>
      <c r="G2186" s="4" t="s">
        <v>10</v>
      </c>
      <c r="H2186" s="29" t="s">
        <v>68</v>
      </c>
      <c r="I2186" s="4" t="s">
        <v>14</v>
      </c>
      <c r="J2186" s="4" t="s">
        <v>49</v>
      </c>
    </row>
    <row r="2187" spans="1:10">
      <c r="A2187" t="n">
        <v>18040</v>
      </c>
      <c r="B2187" s="11" t="n">
        <v>5</v>
      </c>
      <c r="C2187" s="7" t="n">
        <v>28</v>
      </c>
      <c r="D2187" s="29" t="s">
        <v>3</v>
      </c>
      <c r="E2187" s="14" t="n">
        <v>64</v>
      </c>
      <c r="F2187" s="7" t="n">
        <v>5</v>
      </c>
      <c r="G2187" s="7" t="n">
        <v>1</v>
      </c>
      <c r="H2187" s="29" t="s">
        <v>3</v>
      </c>
      <c r="I2187" s="7" t="n">
        <v>1</v>
      </c>
      <c r="J2187" s="12" t="n">
        <f t="normal" ca="1">A2191</f>
        <v>0</v>
      </c>
    </row>
    <row r="2188" spans="1:10">
      <c r="A2188" t="s">
        <v>4</v>
      </c>
      <c r="B2188" s="4" t="s">
        <v>5</v>
      </c>
      <c r="C2188" s="4" t="s">
        <v>10</v>
      </c>
      <c r="D2188" s="4" t="s">
        <v>42</v>
      </c>
      <c r="E2188" s="4" t="s">
        <v>42</v>
      </c>
      <c r="F2188" s="4" t="s">
        <v>42</v>
      </c>
      <c r="G2188" s="4" t="s">
        <v>42</v>
      </c>
    </row>
    <row r="2189" spans="1:10">
      <c r="A2189" t="n">
        <v>18051</v>
      </c>
      <c r="B2189" s="47" t="n">
        <v>46</v>
      </c>
      <c r="C2189" s="7" t="n">
        <v>1</v>
      </c>
      <c r="D2189" s="7" t="n">
        <v>60.0999984741211</v>
      </c>
      <c r="E2189" s="7" t="n">
        <v>-2</v>
      </c>
      <c r="F2189" s="7" t="n">
        <v>50.75</v>
      </c>
      <c r="G2189" s="7" t="n">
        <v>230</v>
      </c>
    </row>
    <row r="2190" spans="1:10">
      <c r="A2190" t="s">
        <v>4</v>
      </c>
      <c r="B2190" s="4" t="s">
        <v>5</v>
      </c>
      <c r="C2190" s="4" t="s">
        <v>14</v>
      </c>
      <c r="D2190" s="29" t="s">
        <v>67</v>
      </c>
      <c r="E2190" s="4" t="s">
        <v>5</v>
      </c>
      <c r="F2190" s="4" t="s">
        <v>14</v>
      </c>
      <c r="G2190" s="4" t="s">
        <v>10</v>
      </c>
      <c r="H2190" s="29" t="s">
        <v>68</v>
      </c>
      <c r="I2190" s="4" t="s">
        <v>14</v>
      </c>
      <c r="J2190" s="4" t="s">
        <v>49</v>
      </c>
    </row>
    <row r="2191" spans="1:10">
      <c r="A2191" t="n">
        <v>18070</v>
      </c>
      <c r="B2191" s="11" t="n">
        <v>5</v>
      </c>
      <c r="C2191" s="7" t="n">
        <v>28</v>
      </c>
      <c r="D2191" s="29" t="s">
        <v>3</v>
      </c>
      <c r="E2191" s="14" t="n">
        <v>64</v>
      </c>
      <c r="F2191" s="7" t="n">
        <v>5</v>
      </c>
      <c r="G2191" s="7" t="n">
        <v>8</v>
      </c>
      <c r="H2191" s="29" t="s">
        <v>3</v>
      </c>
      <c r="I2191" s="7" t="n">
        <v>1</v>
      </c>
      <c r="J2191" s="12" t="n">
        <f t="normal" ca="1">A2195</f>
        <v>0</v>
      </c>
    </row>
    <row r="2192" spans="1:10">
      <c r="A2192" t="s">
        <v>4</v>
      </c>
      <c r="B2192" s="4" t="s">
        <v>5</v>
      </c>
      <c r="C2192" s="4" t="s">
        <v>10</v>
      </c>
      <c r="D2192" s="4" t="s">
        <v>42</v>
      </c>
      <c r="E2192" s="4" t="s">
        <v>42</v>
      </c>
      <c r="F2192" s="4" t="s">
        <v>42</v>
      </c>
      <c r="G2192" s="4" t="s">
        <v>42</v>
      </c>
    </row>
    <row r="2193" spans="1:10">
      <c r="A2193" t="n">
        <v>18081</v>
      </c>
      <c r="B2193" s="47" t="n">
        <v>46</v>
      </c>
      <c r="C2193" s="7" t="n">
        <v>8</v>
      </c>
      <c r="D2193" s="7" t="n">
        <v>58.0999984741211</v>
      </c>
      <c r="E2193" s="7" t="n">
        <v>-2</v>
      </c>
      <c r="F2193" s="7" t="n">
        <v>49.75</v>
      </c>
      <c r="G2193" s="7" t="n">
        <v>230</v>
      </c>
    </row>
    <row r="2194" spans="1:10">
      <c r="A2194" t="s">
        <v>4</v>
      </c>
      <c r="B2194" s="4" t="s">
        <v>5</v>
      </c>
      <c r="C2194" s="4" t="s">
        <v>14</v>
      </c>
      <c r="D2194" s="29" t="s">
        <v>67</v>
      </c>
      <c r="E2194" s="4" t="s">
        <v>5</v>
      </c>
      <c r="F2194" s="4" t="s">
        <v>14</v>
      </c>
      <c r="G2194" s="4" t="s">
        <v>10</v>
      </c>
      <c r="H2194" s="29" t="s">
        <v>68</v>
      </c>
      <c r="I2194" s="4" t="s">
        <v>14</v>
      </c>
      <c r="J2194" s="4" t="s">
        <v>49</v>
      </c>
    </row>
    <row r="2195" spans="1:10">
      <c r="A2195" t="n">
        <v>18100</v>
      </c>
      <c r="B2195" s="11" t="n">
        <v>5</v>
      </c>
      <c r="C2195" s="7" t="n">
        <v>28</v>
      </c>
      <c r="D2195" s="29" t="s">
        <v>3</v>
      </c>
      <c r="E2195" s="14" t="n">
        <v>64</v>
      </c>
      <c r="F2195" s="7" t="n">
        <v>5</v>
      </c>
      <c r="G2195" s="7" t="n">
        <v>9</v>
      </c>
      <c r="H2195" s="29" t="s">
        <v>3</v>
      </c>
      <c r="I2195" s="7" t="n">
        <v>1</v>
      </c>
      <c r="J2195" s="12" t="n">
        <f t="normal" ca="1">A2199</f>
        <v>0</v>
      </c>
    </row>
    <row r="2196" spans="1:10">
      <c r="A2196" t="s">
        <v>4</v>
      </c>
      <c r="B2196" s="4" t="s">
        <v>5</v>
      </c>
      <c r="C2196" s="4" t="s">
        <v>10</v>
      </c>
      <c r="D2196" s="4" t="s">
        <v>42</v>
      </c>
      <c r="E2196" s="4" t="s">
        <v>42</v>
      </c>
      <c r="F2196" s="4" t="s">
        <v>42</v>
      </c>
      <c r="G2196" s="4" t="s">
        <v>42</v>
      </c>
    </row>
    <row r="2197" spans="1:10">
      <c r="A2197" t="n">
        <v>18111</v>
      </c>
      <c r="B2197" s="47" t="n">
        <v>46</v>
      </c>
      <c r="C2197" s="7" t="n">
        <v>9</v>
      </c>
      <c r="D2197" s="7" t="n">
        <v>62.0999984741211</v>
      </c>
      <c r="E2197" s="7" t="n">
        <v>-2</v>
      </c>
      <c r="F2197" s="7" t="n">
        <v>49.75</v>
      </c>
      <c r="G2197" s="7" t="n">
        <v>230</v>
      </c>
    </row>
    <row r="2198" spans="1:10">
      <c r="A2198" t="s">
        <v>4</v>
      </c>
      <c r="B2198" s="4" t="s">
        <v>5</v>
      </c>
      <c r="C2198" s="4" t="s">
        <v>14</v>
      </c>
      <c r="D2198" s="4" t="s">
        <v>14</v>
      </c>
      <c r="E2198" s="4" t="s">
        <v>42</v>
      </c>
      <c r="F2198" s="4" t="s">
        <v>42</v>
      </c>
      <c r="G2198" s="4" t="s">
        <v>42</v>
      </c>
      <c r="H2198" s="4" t="s">
        <v>10</v>
      </c>
    </row>
    <row r="2199" spans="1:10">
      <c r="A2199" t="n">
        <v>18130</v>
      </c>
      <c r="B2199" s="48" t="n">
        <v>45</v>
      </c>
      <c r="C2199" s="7" t="n">
        <v>2</v>
      </c>
      <c r="D2199" s="7" t="n">
        <v>3</v>
      </c>
      <c r="E2199" s="7" t="n">
        <v>60.1500015258789</v>
      </c>
      <c r="F2199" s="7" t="n">
        <v>-0.649999976158142</v>
      </c>
      <c r="G2199" s="7" t="n">
        <v>49.75</v>
      </c>
      <c r="H2199" s="7" t="n">
        <v>0</v>
      </c>
    </row>
    <row r="2200" spans="1:10">
      <c r="A2200" t="s">
        <v>4</v>
      </c>
      <c r="B2200" s="4" t="s">
        <v>5</v>
      </c>
      <c r="C2200" s="4" t="s">
        <v>14</v>
      </c>
      <c r="D2200" s="4" t="s">
        <v>14</v>
      </c>
      <c r="E2200" s="4" t="s">
        <v>42</v>
      </c>
      <c r="F2200" s="4" t="s">
        <v>42</v>
      </c>
      <c r="G2200" s="4" t="s">
        <v>42</v>
      </c>
      <c r="H2200" s="4" t="s">
        <v>10</v>
      </c>
      <c r="I2200" s="4" t="s">
        <v>14</v>
      </c>
    </row>
    <row r="2201" spans="1:10">
      <c r="A2201" t="n">
        <v>18147</v>
      </c>
      <c r="B2201" s="48" t="n">
        <v>45</v>
      </c>
      <c r="C2201" s="7" t="n">
        <v>4</v>
      </c>
      <c r="D2201" s="7" t="n">
        <v>3</v>
      </c>
      <c r="E2201" s="7" t="n">
        <v>5</v>
      </c>
      <c r="F2201" s="7" t="n">
        <v>30</v>
      </c>
      <c r="G2201" s="7" t="n">
        <v>0</v>
      </c>
      <c r="H2201" s="7" t="n">
        <v>0</v>
      </c>
      <c r="I2201" s="7" t="n">
        <v>0</v>
      </c>
    </row>
    <row r="2202" spans="1:10">
      <c r="A2202" t="s">
        <v>4</v>
      </c>
      <c r="B2202" s="4" t="s">
        <v>5</v>
      </c>
      <c r="C2202" s="4" t="s">
        <v>14</v>
      </c>
      <c r="D2202" s="4" t="s">
        <v>14</v>
      </c>
      <c r="E2202" s="4" t="s">
        <v>42</v>
      </c>
      <c r="F2202" s="4" t="s">
        <v>10</v>
      </c>
    </row>
    <row r="2203" spans="1:10">
      <c r="A2203" t="n">
        <v>18165</v>
      </c>
      <c r="B2203" s="48" t="n">
        <v>45</v>
      </c>
      <c r="C2203" s="7" t="n">
        <v>5</v>
      </c>
      <c r="D2203" s="7" t="n">
        <v>3</v>
      </c>
      <c r="E2203" s="7" t="n">
        <v>5.80000019073486</v>
      </c>
      <c r="F2203" s="7" t="n">
        <v>0</v>
      </c>
    </row>
    <row r="2204" spans="1:10">
      <c r="A2204" t="s">
        <v>4</v>
      </c>
      <c r="B2204" s="4" t="s">
        <v>5</v>
      </c>
      <c r="C2204" s="4" t="s">
        <v>14</v>
      </c>
      <c r="D2204" s="4" t="s">
        <v>14</v>
      </c>
      <c r="E2204" s="4" t="s">
        <v>42</v>
      </c>
      <c r="F2204" s="4" t="s">
        <v>10</v>
      </c>
    </row>
    <row r="2205" spans="1:10">
      <c r="A2205" t="n">
        <v>18174</v>
      </c>
      <c r="B2205" s="48" t="n">
        <v>45</v>
      </c>
      <c r="C2205" s="7" t="n">
        <v>11</v>
      </c>
      <c r="D2205" s="7" t="n">
        <v>3</v>
      </c>
      <c r="E2205" s="7" t="n">
        <v>38</v>
      </c>
      <c r="F2205" s="7" t="n">
        <v>0</v>
      </c>
    </row>
    <row r="2206" spans="1:10">
      <c r="A2206" t="s">
        <v>4</v>
      </c>
      <c r="B2206" s="4" t="s">
        <v>5</v>
      </c>
      <c r="C2206" s="4" t="s">
        <v>14</v>
      </c>
      <c r="D2206" s="4" t="s">
        <v>10</v>
      </c>
      <c r="E2206" s="4" t="s">
        <v>42</v>
      </c>
    </row>
    <row r="2207" spans="1:10">
      <c r="A2207" t="n">
        <v>18183</v>
      </c>
      <c r="B2207" s="33" t="n">
        <v>58</v>
      </c>
      <c r="C2207" s="7" t="n">
        <v>100</v>
      </c>
      <c r="D2207" s="7" t="n">
        <v>1000</v>
      </c>
      <c r="E2207" s="7" t="n">
        <v>1</v>
      </c>
    </row>
    <row r="2208" spans="1:10">
      <c r="A2208" t="s">
        <v>4</v>
      </c>
      <c r="B2208" s="4" t="s">
        <v>5</v>
      </c>
      <c r="C2208" s="4" t="s">
        <v>14</v>
      </c>
      <c r="D2208" s="4" t="s">
        <v>10</v>
      </c>
    </row>
    <row r="2209" spans="1:10">
      <c r="A2209" t="n">
        <v>18191</v>
      </c>
      <c r="B2209" s="33" t="n">
        <v>58</v>
      </c>
      <c r="C2209" s="7" t="n">
        <v>255</v>
      </c>
      <c r="D2209" s="7" t="n">
        <v>0</v>
      </c>
    </row>
    <row r="2210" spans="1:10">
      <c r="A2210" t="s">
        <v>4</v>
      </c>
      <c r="B2210" s="4" t="s">
        <v>5</v>
      </c>
      <c r="C2210" s="4" t="s">
        <v>14</v>
      </c>
      <c r="D2210" s="4" t="s">
        <v>10</v>
      </c>
      <c r="E2210" s="4" t="s">
        <v>6</v>
      </c>
    </row>
    <row r="2211" spans="1:10">
      <c r="A2211" t="n">
        <v>18195</v>
      </c>
      <c r="B2211" s="35" t="n">
        <v>51</v>
      </c>
      <c r="C2211" s="7" t="n">
        <v>4</v>
      </c>
      <c r="D2211" s="7" t="n">
        <v>0</v>
      </c>
      <c r="E2211" s="7" t="s">
        <v>120</v>
      </c>
    </row>
    <row r="2212" spans="1:10">
      <c r="A2212" t="s">
        <v>4</v>
      </c>
      <c r="B2212" s="4" t="s">
        <v>5</v>
      </c>
      <c r="C2212" s="4" t="s">
        <v>10</v>
      </c>
    </row>
    <row r="2213" spans="1:10">
      <c r="A2213" t="n">
        <v>18208</v>
      </c>
      <c r="B2213" s="36" t="n">
        <v>16</v>
      </c>
      <c r="C2213" s="7" t="n">
        <v>0</v>
      </c>
    </row>
    <row r="2214" spans="1:10">
      <c r="A2214" t="s">
        <v>4</v>
      </c>
      <c r="B2214" s="4" t="s">
        <v>5</v>
      </c>
      <c r="C2214" s="4" t="s">
        <v>10</v>
      </c>
      <c r="D2214" s="4" t="s">
        <v>75</v>
      </c>
      <c r="E2214" s="4" t="s">
        <v>14</v>
      </c>
      <c r="F2214" s="4" t="s">
        <v>14</v>
      </c>
    </row>
    <row r="2215" spans="1:10">
      <c r="A2215" t="n">
        <v>18211</v>
      </c>
      <c r="B2215" s="37" t="n">
        <v>26</v>
      </c>
      <c r="C2215" s="7" t="n">
        <v>0</v>
      </c>
      <c r="D2215" s="7" t="s">
        <v>161</v>
      </c>
      <c r="E2215" s="7" t="n">
        <v>2</v>
      </c>
      <c r="F2215" s="7" t="n">
        <v>0</v>
      </c>
    </row>
    <row r="2216" spans="1:10">
      <c r="A2216" t="s">
        <v>4</v>
      </c>
      <c r="B2216" s="4" t="s">
        <v>5</v>
      </c>
    </row>
    <row r="2217" spans="1:10">
      <c r="A2217" t="n">
        <v>18239</v>
      </c>
      <c r="B2217" s="38" t="n">
        <v>28</v>
      </c>
    </row>
    <row r="2218" spans="1:10">
      <c r="A2218" t="s">
        <v>4</v>
      </c>
      <c r="B2218" s="4" t="s">
        <v>5</v>
      </c>
      <c r="C2218" s="4" t="s">
        <v>14</v>
      </c>
      <c r="D2218" s="4" t="s">
        <v>10</v>
      </c>
      <c r="E2218" s="4" t="s">
        <v>42</v>
      </c>
    </row>
    <row r="2219" spans="1:10">
      <c r="A2219" t="n">
        <v>18240</v>
      </c>
      <c r="B2219" s="33" t="n">
        <v>58</v>
      </c>
      <c r="C2219" s="7" t="n">
        <v>0</v>
      </c>
      <c r="D2219" s="7" t="n">
        <v>1000</v>
      </c>
      <c r="E2219" s="7" t="n">
        <v>1</v>
      </c>
    </row>
    <row r="2220" spans="1:10">
      <c r="A2220" t="s">
        <v>4</v>
      </c>
      <c r="B2220" s="4" t="s">
        <v>5</v>
      </c>
      <c r="C2220" s="4" t="s">
        <v>14</v>
      </c>
      <c r="D2220" s="4" t="s">
        <v>10</v>
      </c>
    </row>
    <row r="2221" spans="1:10">
      <c r="A2221" t="n">
        <v>18248</v>
      </c>
      <c r="B2221" s="33" t="n">
        <v>58</v>
      </c>
      <c r="C2221" s="7" t="n">
        <v>255</v>
      </c>
      <c r="D2221" s="7" t="n">
        <v>0</v>
      </c>
    </row>
    <row r="2222" spans="1:10">
      <c r="A2222" t="s">
        <v>4</v>
      </c>
      <c r="B2222" s="4" t="s">
        <v>5</v>
      </c>
      <c r="C2222" s="4" t="s">
        <v>10</v>
      </c>
      <c r="D2222" s="4" t="s">
        <v>42</v>
      </c>
      <c r="E2222" s="4" t="s">
        <v>42</v>
      </c>
      <c r="F2222" s="4" t="s">
        <v>42</v>
      </c>
      <c r="G2222" s="4" t="s">
        <v>42</v>
      </c>
    </row>
    <row r="2223" spans="1:10">
      <c r="A2223" t="n">
        <v>18252</v>
      </c>
      <c r="B2223" s="47" t="n">
        <v>46</v>
      </c>
      <c r="C2223" s="7" t="n">
        <v>61456</v>
      </c>
      <c r="D2223" s="7" t="n">
        <v>60.0999984741211</v>
      </c>
      <c r="E2223" s="7" t="n">
        <v>-2</v>
      </c>
      <c r="F2223" s="7" t="n">
        <v>49.75</v>
      </c>
      <c r="G2223" s="7" t="n">
        <v>230</v>
      </c>
    </row>
    <row r="2224" spans="1:10">
      <c r="A2224" t="s">
        <v>4</v>
      </c>
      <c r="B2224" s="4" t="s">
        <v>5</v>
      </c>
      <c r="C2224" s="4" t="s">
        <v>14</v>
      </c>
      <c r="D2224" s="4" t="s">
        <v>14</v>
      </c>
      <c r="E2224" s="4" t="s">
        <v>42</v>
      </c>
      <c r="F2224" s="4" t="s">
        <v>42</v>
      </c>
      <c r="G2224" s="4" t="s">
        <v>42</v>
      </c>
      <c r="H2224" s="4" t="s">
        <v>10</v>
      </c>
      <c r="I2224" s="4" t="s">
        <v>14</v>
      </c>
    </row>
    <row r="2225" spans="1:9">
      <c r="A2225" t="n">
        <v>18271</v>
      </c>
      <c r="B2225" s="48" t="n">
        <v>45</v>
      </c>
      <c r="C2225" s="7" t="n">
        <v>4</v>
      </c>
      <c r="D2225" s="7" t="n">
        <v>3</v>
      </c>
      <c r="E2225" s="7" t="n">
        <v>5</v>
      </c>
      <c r="F2225" s="7" t="n">
        <v>30</v>
      </c>
      <c r="G2225" s="7" t="n">
        <v>0</v>
      </c>
      <c r="H2225" s="7" t="n">
        <v>0</v>
      </c>
      <c r="I2225" s="7" t="n">
        <v>0</v>
      </c>
    </row>
    <row r="2226" spans="1:9">
      <c r="A2226" t="s">
        <v>4</v>
      </c>
      <c r="B2226" s="4" t="s">
        <v>5</v>
      </c>
      <c r="C2226" s="4" t="s">
        <v>14</v>
      </c>
      <c r="D2226" s="4" t="s">
        <v>6</v>
      </c>
    </row>
    <row r="2227" spans="1:9">
      <c r="A2227" t="n">
        <v>18289</v>
      </c>
      <c r="B2227" s="21" t="n">
        <v>2</v>
      </c>
      <c r="C2227" s="7" t="n">
        <v>10</v>
      </c>
      <c r="D2227" s="7" t="s">
        <v>138</v>
      </c>
    </row>
    <row r="2228" spans="1:9">
      <c r="A2228" t="s">
        <v>4</v>
      </c>
      <c r="B2228" s="4" t="s">
        <v>5</v>
      </c>
      <c r="C2228" s="4" t="s">
        <v>10</v>
      </c>
    </row>
    <row r="2229" spans="1:9">
      <c r="A2229" t="n">
        <v>18304</v>
      </c>
      <c r="B2229" s="36" t="n">
        <v>16</v>
      </c>
      <c r="C2229" s="7" t="n">
        <v>0</v>
      </c>
    </row>
    <row r="2230" spans="1:9">
      <c r="A2230" t="s">
        <v>4</v>
      </c>
      <c r="B2230" s="4" t="s">
        <v>5</v>
      </c>
      <c r="C2230" s="4" t="s">
        <v>14</v>
      </c>
      <c r="D2230" s="4" t="s">
        <v>10</v>
      </c>
    </row>
    <row r="2231" spans="1:9">
      <c r="A2231" t="n">
        <v>18307</v>
      </c>
      <c r="B2231" s="33" t="n">
        <v>58</v>
      </c>
      <c r="C2231" s="7" t="n">
        <v>105</v>
      </c>
      <c r="D2231" s="7" t="n">
        <v>300</v>
      </c>
    </row>
    <row r="2232" spans="1:9">
      <c r="A2232" t="s">
        <v>4</v>
      </c>
      <c r="B2232" s="4" t="s">
        <v>5</v>
      </c>
      <c r="C2232" s="4" t="s">
        <v>42</v>
      </c>
      <c r="D2232" s="4" t="s">
        <v>10</v>
      </c>
    </row>
    <row r="2233" spans="1:9">
      <c r="A2233" t="n">
        <v>18311</v>
      </c>
      <c r="B2233" s="43" t="n">
        <v>103</v>
      </c>
      <c r="C2233" s="7" t="n">
        <v>1</v>
      </c>
      <c r="D2233" s="7" t="n">
        <v>300</v>
      </c>
    </row>
    <row r="2234" spans="1:9">
      <c r="A2234" t="s">
        <v>4</v>
      </c>
      <c r="B2234" s="4" t="s">
        <v>5</v>
      </c>
      <c r="C2234" s="4" t="s">
        <v>14</v>
      </c>
      <c r="D2234" s="4" t="s">
        <v>10</v>
      </c>
    </row>
    <row r="2235" spans="1:9">
      <c r="A2235" t="n">
        <v>18318</v>
      </c>
      <c r="B2235" s="44" t="n">
        <v>72</v>
      </c>
      <c r="C2235" s="7" t="n">
        <v>4</v>
      </c>
      <c r="D2235" s="7" t="n">
        <v>0</v>
      </c>
    </row>
    <row r="2236" spans="1:9">
      <c r="A2236" t="s">
        <v>4</v>
      </c>
      <c r="B2236" s="4" t="s">
        <v>5</v>
      </c>
      <c r="C2236" s="4" t="s">
        <v>9</v>
      </c>
    </row>
    <row r="2237" spans="1:9">
      <c r="A2237" t="n">
        <v>18322</v>
      </c>
      <c r="B2237" s="30" t="n">
        <v>15</v>
      </c>
      <c r="C2237" s="7" t="n">
        <v>1073741824</v>
      </c>
    </row>
    <row r="2238" spans="1:9">
      <c r="A2238" t="s">
        <v>4</v>
      </c>
      <c r="B2238" s="4" t="s">
        <v>5</v>
      </c>
      <c r="C2238" s="4" t="s">
        <v>14</v>
      </c>
    </row>
    <row r="2239" spans="1:9">
      <c r="A2239" t="n">
        <v>18327</v>
      </c>
      <c r="B2239" s="14" t="n">
        <v>64</v>
      </c>
      <c r="C2239" s="7" t="n">
        <v>3</v>
      </c>
    </row>
    <row r="2240" spans="1:9">
      <c r="A2240" t="s">
        <v>4</v>
      </c>
      <c r="B2240" s="4" t="s">
        <v>5</v>
      </c>
      <c r="C2240" s="4" t="s">
        <v>14</v>
      </c>
    </row>
    <row r="2241" spans="1:9">
      <c r="A2241" t="n">
        <v>18329</v>
      </c>
      <c r="B2241" s="42" t="n">
        <v>74</v>
      </c>
      <c r="C2241" s="7" t="n">
        <v>67</v>
      </c>
    </row>
    <row r="2242" spans="1:9">
      <c r="A2242" t="s">
        <v>4</v>
      </c>
      <c r="B2242" s="4" t="s">
        <v>5</v>
      </c>
      <c r="C2242" s="4" t="s">
        <v>14</v>
      </c>
      <c r="D2242" s="4" t="s">
        <v>14</v>
      </c>
      <c r="E2242" s="4" t="s">
        <v>10</v>
      </c>
    </row>
    <row r="2243" spans="1:9">
      <c r="A2243" t="n">
        <v>18331</v>
      </c>
      <c r="B2243" s="48" t="n">
        <v>45</v>
      </c>
      <c r="C2243" s="7" t="n">
        <v>8</v>
      </c>
      <c r="D2243" s="7" t="n">
        <v>1</v>
      </c>
      <c r="E2243" s="7" t="n">
        <v>0</v>
      </c>
    </row>
    <row r="2244" spans="1:9">
      <c r="A2244" t="s">
        <v>4</v>
      </c>
      <c r="B2244" s="4" t="s">
        <v>5</v>
      </c>
      <c r="C2244" s="4" t="s">
        <v>10</v>
      </c>
    </row>
    <row r="2245" spans="1:9">
      <c r="A2245" t="n">
        <v>18336</v>
      </c>
      <c r="B2245" s="34" t="n">
        <v>13</v>
      </c>
      <c r="C2245" s="7" t="n">
        <v>6409</v>
      </c>
    </row>
    <row r="2246" spans="1:9">
      <c r="A2246" t="s">
        <v>4</v>
      </c>
      <c r="B2246" s="4" t="s">
        <v>5</v>
      </c>
      <c r="C2246" s="4" t="s">
        <v>10</v>
      </c>
    </row>
    <row r="2247" spans="1:9">
      <c r="A2247" t="n">
        <v>18339</v>
      </c>
      <c r="B2247" s="34" t="n">
        <v>13</v>
      </c>
      <c r="C2247" s="7" t="n">
        <v>6408</v>
      </c>
    </row>
    <row r="2248" spans="1:9">
      <c r="A2248" t="s">
        <v>4</v>
      </c>
      <c r="B2248" s="4" t="s">
        <v>5</v>
      </c>
      <c r="C2248" s="4" t="s">
        <v>10</v>
      </c>
    </row>
    <row r="2249" spans="1:9">
      <c r="A2249" t="n">
        <v>18342</v>
      </c>
      <c r="B2249" s="13" t="n">
        <v>12</v>
      </c>
      <c r="C2249" s="7" t="n">
        <v>6464</v>
      </c>
    </row>
    <row r="2250" spans="1:9">
      <c r="A2250" t="s">
        <v>4</v>
      </c>
      <c r="B2250" s="4" t="s">
        <v>5</v>
      </c>
      <c r="C2250" s="4" t="s">
        <v>10</v>
      </c>
    </row>
    <row r="2251" spans="1:9">
      <c r="A2251" t="n">
        <v>18345</v>
      </c>
      <c r="B2251" s="34" t="n">
        <v>13</v>
      </c>
      <c r="C2251" s="7" t="n">
        <v>6465</v>
      </c>
    </row>
    <row r="2252" spans="1:9">
      <c r="A2252" t="s">
        <v>4</v>
      </c>
      <c r="B2252" s="4" t="s">
        <v>5</v>
      </c>
      <c r="C2252" s="4" t="s">
        <v>10</v>
      </c>
    </row>
    <row r="2253" spans="1:9">
      <c r="A2253" t="n">
        <v>18348</v>
      </c>
      <c r="B2253" s="34" t="n">
        <v>13</v>
      </c>
      <c r="C2253" s="7" t="n">
        <v>6466</v>
      </c>
    </row>
    <row r="2254" spans="1:9">
      <c r="A2254" t="s">
        <v>4</v>
      </c>
      <c r="B2254" s="4" t="s">
        <v>5</v>
      </c>
      <c r="C2254" s="4" t="s">
        <v>10</v>
      </c>
    </row>
    <row r="2255" spans="1:9">
      <c r="A2255" t="n">
        <v>18351</v>
      </c>
      <c r="B2255" s="34" t="n">
        <v>13</v>
      </c>
      <c r="C2255" s="7" t="n">
        <v>6467</v>
      </c>
    </row>
    <row r="2256" spans="1:9">
      <c r="A2256" t="s">
        <v>4</v>
      </c>
      <c r="B2256" s="4" t="s">
        <v>5</v>
      </c>
      <c r="C2256" s="4" t="s">
        <v>10</v>
      </c>
    </row>
    <row r="2257" spans="1:5">
      <c r="A2257" t="n">
        <v>18354</v>
      </c>
      <c r="B2257" s="34" t="n">
        <v>13</v>
      </c>
      <c r="C2257" s="7" t="n">
        <v>6468</v>
      </c>
    </row>
    <row r="2258" spans="1:5">
      <c r="A2258" t="s">
        <v>4</v>
      </c>
      <c r="B2258" s="4" t="s">
        <v>5</v>
      </c>
      <c r="C2258" s="4" t="s">
        <v>10</v>
      </c>
    </row>
    <row r="2259" spans="1:5">
      <c r="A2259" t="n">
        <v>18357</v>
      </c>
      <c r="B2259" s="34" t="n">
        <v>13</v>
      </c>
      <c r="C2259" s="7" t="n">
        <v>6469</v>
      </c>
    </row>
    <row r="2260" spans="1:5">
      <c r="A2260" t="s">
        <v>4</v>
      </c>
      <c r="B2260" s="4" t="s">
        <v>5</v>
      </c>
      <c r="C2260" s="4" t="s">
        <v>10</v>
      </c>
    </row>
    <row r="2261" spans="1:5">
      <c r="A2261" t="n">
        <v>18360</v>
      </c>
      <c r="B2261" s="34" t="n">
        <v>13</v>
      </c>
      <c r="C2261" s="7" t="n">
        <v>6470</v>
      </c>
    </row>
    <row r="2262" spans="1:5">
      <c r="A2262" t="s">
        <v>4</v>
      </c>
      <c r="B2262" s="4" t="s">
        <v>5</v>
      </c>
      <c r="C2262" s="4" t="s">
        <v>10</v>
      </c>
    </row>
    <row r="2263" spans="1:5">
      <c r="A2263" t="n">
        <v>18363</v>
      </c>
      <c r="B2263" s="34" t="n">
        <v>13</v>
      </c>
      <c r="C2263" s="7" t="n">
        <v>6471</v>
      </c>
    </row>
    <row r="2264" spans="1:5">
      <c r="A2264" t="s">
        <v>4</v>
      </c>
      <c r="B2264" s="4" t="s">
        <v>5</v>
      </c>
      <c r="C2264" s="4" t="s">
        <v>14</v>
      </c>
    </row>
    <row r="2265" spans="1:5">
      <c r="A2265" t="n">
        <v>18366</v>
      </c>
      <c r="B2265" s="42" t="n">
        <v>74</v>
      </c>
      <c r="C2265" s="7" t="n">
        <v>18</v>
      </c>
    </row>
    <row r="2266" spans="1:5">
      <c r="A2266" t="s">
        <v>4</v>
      </c>
      <c r="B2266" s="4" t="s">
        <v>5</v>
      </c>
      <c r="C2266" s="4" t="s">
        <v>14</v>
      </c>
    </row>
    <row r="2267" spans="1:5">
      <c r="A2267" t="n">
        <v>18368</v>
      </c>
      <c r="B2267" s="42" t="n">
        <v>74</v>
      </c>
      <c r="C2267" s="7" t="n">
        <v>45</v>
      </c>
    </row>
    <row r="2268" spans="1:5">
      <c r="A2268" t="s">
        <v>4</v>
      </c>
      <c r="B2268" s="4" t="s">
        <v>5</v>
      </c>
      <c r="C2268" s="4" t="s">
        <v>10</v>
      </c>
    </row>
    <row r="2269" spans="1:5">
      <c r="A2269" t="n">
        <v>18370</v>
      </c>
      <c r="B2269" s="36" t="n">
        <v>16</v>
      </c>
      <c r="C2269" s="7" t="n">
        <v>0</v>
      </c>
    </row>
    <row r="2270" spans="1:5">
      <c r="A2270" t="s">
        <v>4</v>
      </c>
      <c r="B2270" s="4" t="s">
        <v>5</v>
      </c>
      <c r="C2270" s="4" t="s">
        <v>14</v>
      </c>
      <c r="D2270" s="4" t="s">
        <v>14</v>
      </c>
      <c r="E2270" s="4" t="s">
        <v>14</v>
      </c>
      <c r="F2270" s="4" t="s">
        <v>14</v>
      </c>
    </row>
    <row r="2271" spans="1:5">
      <c r="A2271" t="n">
        <v>18373</v>
      </c>
      <c r="B2271" s="8" t="n">
        <v>14</v>
      </c>
      <c r="C2271" s="7" t="n">
        <v>0</v>
      </c>
      <c r="D2271" s="7" t="n">
        <v>8</v>
      </c>
      <c r="E2271" s="7" t="n">
        <v>0</v>
      </c>
      <c r="F2271" s="7" t="n">
        <v>0</v>
      </c>
    </row>
    <row r="2272" spans="1:5">
      <c r="A2272" t="s">
        <v>4</v>
      </c>
      <c r="B2272" s="4" t="s">
        <v>5</v>
      </c>
      <c r="C2272" s="4" t="s">
        <v>14</v>
      </c>
      <c r="D2272" s="4" t="s">
        <v>6</v>
      </c>
    </row>
    <row r="2273" spans="1:6">
      <c r="A2273" t="n">
        <v>18378</v>
      </c>
      <c r="B2273" s="21" t="n">
        <v>2</v>
      </c>
      <c r="C2273" s="7" t="n">
        <v>11</v>
      </c>
      <c r="D2273" s="7" t="s">
        <v>50</v>
      </c>
    </row>
    <row r="2274" spans="1:6">
      <c r="A2274" t="s">
        <v>4</v>
      </c>
      <c r="B2274" s="4" t="s">
        <v>5</v>
      </c>
      <c r="C2274" s="4" t="s">
        <v>10</v>
      </c>
    </row>
    <row r="2275" spans="1:6">
      <c r="A2275" t="n">
        <v>18392</v>
      </c>
      <c r="B2275" s="36" t="n">
        <v>16</v>
      </c>
      <c r="C2275" s="7" t="n">
        <v>0</v>
      </c>
    </row>
    <row r="2276" spans="1:6">
      <c r="A2276" t="s">
        <v>4</v>
      </c>
      <c r="B2276" s="4" t="s">
        <v>5</v>
      </c>
      <c r="C2276" s="4" t="s">
        <v>14</v>
      </c>
      <c r="D2276" s="4" t="s">
        <v>6</v>
      </c>
    </row>
    <row r="2277" spans="1:6">
      <c r="A2277" t="n">
        <v>18395</v>
      </c>
      <c r="B2277" s="21" t="n">
        <v>2</v>
      </c>
      <c r="C2277" s="7" t="n">
        <v>11</v>
      </c>
      <c r="D2277" s="7" t="s">
        <v>139</v>
      </c>
    </row>
    <row r="2278" spans="1:6">
      <c r="A2278" t="s">
        <v>4</v>
      </c>
      <c r="B2278" s="4" t="s">
        <v>5</v>
      </c>
      <c r="C2278" s="4" t="s">
        <v>10</v>
      </c>
    </row>
    <row r="2279" spans="1:6">
      <c r="A2279" t="n">
        <v>18404</v>
      </c>
      <c r="B2279" s="36" t="n">
        <v>16</v>
      </c>
      <c r="C2279" s="7" t="n">
        <v>0</v>
      </c>
    </row>
    <row r="2280" spans="1:6">
      <c r="A2280" t="s">
        <v>4</v>
      </c>
      <c r="B2280" s="4" t="s">
        <v>5</v>
      </c>
      <c r="C2280" s="4" t="s">
        <v>9</v>
      </c>
    </row>
    <row r="2281" spans="1:6">
      <c r="A2281" t="n">
        <v>18407</v>
      </c>
      <c r="B2281" s="30" t="n">
        <v>15</v>
      </c>
      <c r="C2281" s="7" t="n">
        <v>2048</v>
      </c>
    </row>
    <row r="2282" spans="1:6">
      <c r="A2282" t="s">
        <v>4</v>
      </c>
      <c r="B2282" s="4" t="s">
        <v>5</v>
      </c>
      <c r="C2282" s="4" t="s">
        <v>14</v>
      </c>
      <c r="D2282" s="4" t="s">
        <v>6</v>
      </c>
    </row>
    <row r="2283" spans="1:6">
      <c r="A2283" t="n">
        <v>18412</v>
      </c>
      <c r="B2283" s="21" t="n">
        <v>2</v>
      </c>
      <c r="C2283" s="7" t="n">
        <v>10</v>
      </c>
      <c r="D2283" s="7" t="s">
        <v>140</v>
      </c>
    </row>
    <row r="2284" spans="1:6">
      <c r="A2284" t="s">
        <v>4</v>
      </c>
      <c r="B2284" s="4" t="s">
        <v>5</v>
      </c>
      <c r="C2284" s="4" t="s">
        <v>10</v>
      </c>
    </row>
    <row r="2285" spans="1:6">
      <c r="A2285" t="n">
        <v>18430</v>
      </c>
      <c r="B2285" s="36" t="n">
        <v>16</v>
      </c>
      <c r="C2285" s="7" t="n">
        <v>0</v>
      </c>
    </row>
    <row r="2286" spans="1:6">
      <c r="A2286" t="s">
        <v>4</v>
      </c>
      <c r="B2286" s="4" t="s">
        <v>5</v>
      </c>
      <c r="C2286" s="4" t="s">
        <v>14</v>
      </c>
      <c r="D2286" s="4" t="s">
        <v>6</v>
      </c>
    </row>
    <row r="2287" spans="1:6">
      <c r="A2287" t="n">
        <v>18433</v>
      </c>
      <c r="B2287" s="21" t="n">
        <v>2</v>
      </c>
      <c r="C2287" s="7" t="n">
        <v>10</v>
      </c>
      <c r="D2287" s="7" t="s">
        <v>141</v>
      </c>
    </row>
    <row r="2288" spans="1:6">
      <c r="A2288" t="s">
        <v>4</v>
      </c>
      <c r="B2288" s="4" t="s">
        <v>5</v>
      </c>
      <c r="C2288" s="4" t="s">
        <v>10</v>
      </c>
    </row>
    <row r="2289" spans="1:4">
      <c r="A2289" t="n">
        <v>18452</v>
      </c>
      <c r="B2289" s="36" t="n">
        <v>16</v>
      </c>
      <c r="C2289" s="7" t="n">
        <v>0</v>
      </c>
    </row>
    <row r="2290" spans="1:4">
      <c r="A2290" t="s">
        <v>4</v>
      </c>
      <c r="B2290" s="4" t="s">
        <v>5</v>
      </c>
      <c r="C2290" s="4" t="s">
        <v>14</v>
      </c>
      <c r="D2290" s="4" t="s">
        <v>10</v>
      </c>
      <c r="E2290" s="4" t="s">
        <v>42</v>
      </c>
    </row>
    <row r="2291" spans="1:4">
      <c r="A2291" t="n">
        <v>18455</v>
      </c>
      <c r="B2291" s="33" t="n">
        <v>58</v>
      </c>
      <c r="C2291" s="7" t="n">
        <v>100</v>
      </c>
      <c r="D2291" s="7" t="n">
        <v>300</v>
      </c>
      <c r="E2291" s="7" t="n">
        <v>1</v>
      </c>
    </row>
    <row r="2292" spans="1:4">
      <c r="A2292" t="s">
        <v>4</v>
      </c>
      <c r="B2292" s="4" t="s">
        <v>5</v>
      </c>
      <c r="C2292" s="4" t="s">
        <v>14</v>
      </c>
      <c r="D2292" s="4" t="s">
        <v>10</v>
      </c>
    </row>
    <row r="2293" spans="1:4">
      <c r="A2293" t="n">
        <v>18463</v>
      </c>
      <c r="B2293" s="33" t="n">
        <v>58</v>
      </c>
      <c r="C2293" s="7" t="n">
        <v>255</v>
      </c>
      <c r="D2293" s="7" t="n">
        <v>0</v>
      </c>
    </row>
    <row r="2294" spans="1:4">
      <c r="A2294" t="s">
        <v>4</v>
      </c>
      <c r="B2294" s="4" t="s">
        <v>5</v>
      </c>
      <c r="C2294" s="4" t="s">
        <v>14</v>
      </c>
    </row>
    <row r="2295" spans="1:4">
      <c r="A2295" t="n">
        <v>18467</v>
      </c>
      <c r="B2295" s="31" t="n">
        <v>23</v>
      </c>
      <c r="C2295" s="7" t="n">
        <v>0</v>
      </c>
    </row>
    <row r="2296" spans="1:4">
      <c r="A2296" t="s">
        <v>4</v>
      </c>
      <c r="B2296" s="4" t="s">
        <v>5</v>
      </c>
    </row>
    <row r="2297" spans="1:4">
      <c r="A2297" t="n">
        <v>18469</v>
      </c>
      <c r="B2297" s="5" t="n">
        <v>1</v>
      </c>
    </row>
    <row r="2298" spans="1:4" s="3" customFormat="1" customHeight="0">
      <c r="A2298" s="3" t="s">
        <v>2</v>
      </c>
      <c r="B2298" s="3" t="s">
        <v>165</v>
      </c>
    </row>
    <row r="2299" spans="1:4">
      <c r="A2299" t="s">
        <v>4</v>
      </c>
      <c r="B2299" s="4" t="s">
        <v>5</v>
      </c>
      <c r="C2299" s="4" t="s">
        <v>14</v>
      </c>
      <c r="D2299" s="4" t="s">
        <v>14</v>
      </c>
      <c r="E2299" s="4" t="s">
        <v>14</v>
      </c>
      <c r="F2299" s="4" t="s">
        <v>14</v>
      </c>
    </row>
    <row r="2300" spans="1:4">
      <c r="A2300" t="n">
        <v>18472</v>
      </c>
      <c r="B2300" s="8" t="n">
        <v>14</v>
      </c>
      <c r="C2300" s="7" t="n">
        <v>2</v>
      </c>
      <c r="D2300" s="7" t="n">
        <v>0</v>
      </c>
      <c r="E2300" s="7" t="n">
        <v>0</v>
      </c>
      <c r="F2300" s="7" t="n">
        <v>0</v>
      </c>
    </row>
    <row r="2301" spans="1:4">
      <c r="A2301" t="s">
        <v>4</v>
      </c>
      <c r="B2301" s="4" t="s">
        <v>5</v>
      </c>
      <c r="C2301" s="4" t="s">
        <v>14</v>
      </c>
      <c r="D2301" s="29" t="s">
        <v>67</v>
      </c>
      <c r="E2301" s="4" t="s">
        <v>5</v>
      </c>
      <c r="F2301" s="4" t="s">
        <v>14</v>
      </c>
      <c r="G2301" s="4" t="s">
        <v>10</v>
      </c>
      <c r="H2301" s="29" t="s">
        <v>68</v>
      </c>
      <c r="I2301" s="4" t="s">
        <v>14</v>
      </c>
      <c r="J2301" s="4" t="s">
        <v>9</v>
      </c>
      <c r="K2301" s="4" t="s">
        <v>14</v>
      </c>
      <c r="L2301" s="4" t="s">
        <v>14</v>
      </c>
      <c r="M2301" s="29" t="s">
        <v>67</v>
      </c>
      <c r="N2301" s="4" t="s">
        <v>5</v>
      </c>
      <c r="O2301" s="4" t="s">
        <v>14</v>
      </c>
      <c r="P2301" s="4" t="s">
        <v>10</v>
      </c>
      <c r="Q2301" s="29" t="s">
        <v>68</v>
      </c>
      <c r="R2301" s="4" t="s">
        <v>14</v>
      </c>
      <c r="S2301" s="4" t="s">
        <v>9</v>
      </c>
      <c r="T2301" s="4" t="s">
        <v>14</v>
      </c>
      <c r="U2301" s="4" t="s">
        <v>14</v>
      </c>
      <c r="V2301" s="4" t="s">
        <v>14</v>
      </c>
      <c r="W2301" s="4" t="s">
        <v>49</v>
      </c>
    </row>
    <row r="2302" spans="1:4">
      <c r="A2302" t="n">
        <v>18477</v>
      </c>
      <c r="B2302" s="11" t="n">
        <v>5</v>
      </c>
      <c r="C2302" s="7" t="n">
        <v>28</v>
      </c>
      <c r="D2302" s="29" t="s">
        <v>3</v>
      </c>
      <c r="E2302" s="40" t="n">
        <v>162</v>
      </c>
      <c r="F2302" s="7" t="n">
        <v>3</v>
      </c>
      <c r="G2302" s="7" t="n">
        <v>5</v>
      </c>
      <c r="H2302" s="29" t="s">
        <v>3</v>
      </c>
      <c r="I2302" s="7" t="n">
        <v>0</v>
      </c>
      <c r="J2302" s="7" t="n">
        <v>1</v>
      </c>
      <c r="K2302" s="7" t="n">
        <v>2</v>
      </c>
      <c r="L2302" s="7" t="n">
        <v>28</v>
      </c>
      <c r="M2302" s="29" t="s">
        <v>3</v>
      </c>
      <c r="N2302" s="40" t="n">
        <v>162</v>
      </c>
      <c r="O2302" s="7" t="n">
        <v>3</v>
      </c>
      <c r="P2302" s="7" t="n">
        <v>5</v>
      </c>
      <c r="Q2302" s="29" t="s">
        <v>3</v>
      </c>
      <c r="R2302" s="7" t="n">
        <v>0</v>
      </c>
      <c r="S2302" s="7" t="n">
        <v>2</v>
      </c>
      <c r="T2302" s="7" t="n">
        <v>2</v>
      </c>
      <c r="U2302" s="7" t="n">
        <v>11</v>
      </c>
      <c r="V2302" s="7" t="n">
        <v>1</v>
      </c>
      <c r="W2302" s="12" t="n">
        <f t="normal" ca="1">A2306</f>
        <v>0</v>
      </c>
    </row>
    <row r="2303" spans="1:4">
      <c r="A2303" t="s">
        <v>4</v>
      </c>
      <c r="B2303" s="4" t="s">
        <v>5</v>
      </c>
      <c r="C2303" s="4" t="s">
        <v>14</v>
      </c>
      <c r="D2303" s="4" t="s">
        <v>10</v>
      </c>
      <c r="E2303" s="4" t="s">
        <v>42</v>
      </c>
    </row>
    <row r="2304" spans="1:4">
      <c r="A2304" t="n">
        <v>18506</v>
      </c>
      <c r="B2304" s="33" t="n">
        <v>58</v>
      </c>
      <c r="C2304" s="7" t="n">
        <v>0</v>
      </c>
      <c r="D2304" s="7" t="n">
        <v>0</v>
      </c>
      <c r="E2304" s="7" t="n">
        <v>1</v>
      </c>
    </row>
    <row r="2305" spans="1:23">
      <c r="A2305" t="s">
        <v>4</v>
      </c>
      <c r="B2305" s="4" t="s">
        <v>5</v>
      </c>
      <c r="C2305" s="4" t="s">
        <v>14</v>
      </c>
      <c r="D2305" s="29" t="s">
        <v>67</v>
      </c>
      <c r="E2305" s="4" t="s">
        <v>5</v>
      </c>
      <c r="F2305" s="4" t="s">
        <v>14</v>
      </c>
      <c r="G2305" s="4" t="s">
        <v>10</v>
      </c>
      <c r="H2305" s="29" t="s">
        <v>68</v>
      </c>
      <c r="I2305" s="4" t="s">
        <v>14</v>
      </c>
      <c r="J2305" s="4" t="s">
        <v>9</v>
      </c>
      <c r="K2305" s="4" t="s">
        <v>14</v>
      </c>
      <c r="L2305" s="4" t="s">
        <v>14</v>
      </c>
      <c r="M2305" s="29" t="s">
        <v>67</v>
      </c>
      <c r="N2305" s="4" t="s">
        <v>5</v>
      </c>
      <c r="O2305" s="4" t="s">
        <v>14</v>
      </c>
      <c r="P2305" s="4" t="s">
        <v>10</v>
      </c>
      <c r="Q2305" s="29" t="s">
        <v>68</v>
      </c>
      <c r="R2305" s="4" t="s">
        <v>14</v>
      </c>
      <c r="S2305" s="4" t="s">
        <v>9</v>
      </c>
      <c r="T2305" s="4" t="s">
        <v>14</v>
      </c>
      <c r="U2305" s="4" t="s">
        <v>14</v>
      </c>
      <c r="V2305" s="4" t="s">
        <v>14</v>
      </c>
      <c r="W2305" s="4" t="s">
        <v>49</v>
      </c>
    </row>
    <row r="2306" spans="1:23">
      <c r="A2306" t="n">
        <v>18514</v>
      </c>
      <c r="B2306" s="11" t="n">
        <v>5</v>
      </c>
      <c r="C2306" s="7" t="n">
        <v>28</v>
      </c>
      <c r="D2306" s="29" t="s">
        <v>3</v>
      </c>
      <c r="E2306" s="40" t="n">
        <v>162</v>
      </c>
      <c r="F2306" s="7" t="n">
        <v>3</v>
      </c>
      <c r="G2306" s="7" t="n">
        <v>5</v>
      </c>
      <c r="H2306" s="29" t="s">
        <v>3</v>
      </c>
      <c r="I2306" s="7" t="n">
        <v>0</v>
      </c>
      <c r="J2306" s="7" t="n">
        <v>1</v>
      </c>
      <c r="K2306" s="7" t="n">
        <v>3</v>
      </c>
      <c r="L2306" s="7" t="n">
        <v>28</v>
      </c>
      <c r="M2306" s="29" t="s">
        <v>3</v>
      </c>
      <c r="N2306" s="40" t="n">
        <v>162</v>
      </c>
      <c r="O2306" s="7" t="n">
        <v>3</v>
      </c>
      <c r="P2306" s="7" t="n">
        <v>5</v>
      </c>
      <c r="Q2306" s="29" t="s">
        <v>3</v>
      </c>
      <c r="R2306" s="7" t="n">
        <v>0</v>
      </c>
      <c r="S2306" s="7" t="n">
        <v>2</v>
      </c>
      <c r="T2306" s="7" t="n">
        <v>3</v>
      </c>
      <c r="U2306" s="7" t="n">
        <v>9</v>
      </c>
      <c r="V2306" s="7" t="n">
        <v>1</v>
      </c>
      <c r="W2306" s="12" t="n">
        <f t="normal" ca="1">A2316</f>
        <v>0</v>
      </c>
    </row>
    <row r="2307" spans="1:23">
      <c r="A2307" t="s">
        <v>4</v>
      </c>
      <c r="B2307" s="4" t="s">
        <v>5</v>
      </c>
      <c r="C2307" s="4" t="s">
        <v>14</v>
      </c>
      <c r="D2307" s="29" t="s">
        <v>67</v>
      </c>
      <c r="E2307" s="4" t="s">
        <v>5</v>
      </c>
      <c r="F2307" s="4" t="s">
        <v>10</v>
      </c>
      <c r="G2307" s="4" t="s">
        <v>14</v>
      </c>
      <c r="H2307" s="4" t="s">
        <v>14</v>
      </c>
      <c r="I2307" s="4" t="s">
        <v>6</v>
      </c>
      <c r="J2307" s="29" t="s">
        <v>68</v>
      </c>
      <c r="K2307" s="4" t="s">
        <v>14</v>
      </c>
      <c r="L2307" s="4" t="s">
        <v>14</v>
      </c>
      <c r="M2307" s="29" t="s">
        <v>67</v>
      </c>
      <c r="N2307" s="4" t="s">
        <v>5</v>
      </c>
      <c r="O2307" s="4" t="s">
        <v>14</v>
      </c>
      <c r="P2307" s="29" t="s">
        <v>68</v>
      </c>
      <c r="Q2307" s="4" t="s">
        <v>14</v>
      </c>
      <c r="R2307" s="4" t="s">
        <v>9</v>
      </c>
      <c r="S2307" s="4" t="s">
        <v>14</v>
      </c>
      <c r="T2307" s="4" t="s">
        <v>14</v>
      </c>
      <c r="U2307" s="4" t="s">
        <v>14</v>
      </c>
      <c r="V2307" s="29" t="s">
        <v>67</v>
      </c>
      <c r="W2307" s="4" t="s">
        <v>5</v>
      </c>
      <c r="X2307" s="4" t="s">
        <v>14</v>
      </c>
      <c r="Y2307" s="29" t="s">
        <v>68</v>
      </c>
      <c r="Z2307" s="4" t="s">
        <v>14</v>
      </c>
      <c r="AA2307" s="4" t="s">
        <v>9</v>
      </c>
      <c r="AB2307" s="4" t="s">
        <v>14</v>
      </c>
      <c r="AC2307" s="4" t="s">
        <v>14</v>
      </c>
      <c r="AD2307" s="4" t="s">
        <v>14</v>
      </c>
      <c r="AE2307" s="4" t="s">
        <v>49</v>
      </c>
    </row>
    <row r="2308" spans="1:23">
      <c r="A2308" t="n">
        <v>18543</v>
      </c>
      <c r="B2308" s="11" t="n">
        <v>5</v>
      </c>
      <c r="C2308" s="7" t="n">
        <v>28</v>
      </c>
      <c r="D2308" s="29" t="s">
        <v>3</v>
      </c>
      <c r="E2308" s="41" t="n">
        <v>47</v>
      </c>
      <c r="F2308" s="7" t="n">
        <v>61456</v>
      </c>
      <c r="G2308" s="7" t="n">
        <v>2</v>
      </c>
      <c r="H2308" s="7" t="n">
        <v>0</v>
      </c>
      <c r="I2308" s="7" t="s">
        <v>88</v>
      </c>
      <c r="J2308" s="29" t="s">
        <v>3</v>
      </c>
      <c r="K2308" s="7" t="n">
        <v>8</v>
      </c>
      <c r="L2308" s="7" t="n">
        <v>28</v>
      </c>
      <c r="M2308" s="29" t="s">
        <v>3</v>
      </c>
      <c r="N2308" s="42" t="n">
        <v>74</v>
      </c>
      <c r="O2308" s="7" t="n">
        <v>65</v>
      </c>
      <c r="P2308" s="29" t="s">
        <v>3</v>
      </c>
      <c r="Q2308" s="7" t="n">
        <v>0</v>
      </c>
      <c r="R2308" s="7" t="n">
        <v>1</v>
      </c>
      <c r="S2308" s="7" t="n">
        <v>3</v>
      </c>
      <c r="T2308" s="7" t="n">
        <v>9</v>
      </c>
      <c r="U2308" s="7" t="n">
        <v>28</v>
      </c>
      <c r="V2308" s="29" t="s">
        <v>3</v>
      </c>
      <c r="W2308" s="42" t="n">
        <v>74</v>
      </c>
      <c r="X2308" s="7" t="n">
        <v>65</v>
      </c>
      <c r="Y2308" s="29" t="s">
        <v>3</v>
      </c>
      <c r="Z2308" s="7" t="n">
        <v>0</v>
      </c>
      <c r="AA2308" s="7" t="n">
        <v>2</v>
      </c>
      <c r="AB2308" s="7" t="n">
        <v>3</v>
      </c>
      <c r="AC2308" s="7" t="n">
        <v>9</v>
      </c>
      <c r="AD2308" s="7" t="n">
        <v>1</v>
      </c>
      <c r="AE2308" s="12" t="n">
        <f t="normal" ca="1">A2312</f>
        <v>0</v>
      </c>
    </row>
    <row r="2309" spans="1:23">
      <c r="A2309" t="s">
        <v>4</v>
      </c>
      <c r="B2309" s="4" t="s">
        <v>5</v>
      </c>
      <c r="C2309" s="4" t="s">
        <v>10</v>
      </c>
      <c r="D2309" s="4" t="s">
        <v>14</v>
      </c>
      <c r="E2309" s="4" t="s">
        <v>14</v>
      </c>
      <c r="F2309" s="4" t="s">
        <v>6</v>
      </c>
    </row>
    <row r="2310" spans="1:23">
      <c r="A2310" t="n">
        <v>18591</v>
      </c>
      <c r="B2310" s="41" t="n">
        <v>47</v>
      </c>
      <c r="C2310" s="7" t="n">
        <v>61456</v>
      </c>
      <c r="D2310" s="7" t="n">
        <v>0</v>
      </c>
      <c r="E2310" s="7" t="n">
        <v>0</v>
      </c>
      <c r="F2310" s="7" t="s">
        <v>89</v>
      </c>
    </row>
    <row r="2311" spans="1:23">
      <c r="A2311" t="s">
        <v>4</v>
      </c>
      <c r="B2311" s="4" t="s">
        <v>5</v>
      </c>
      <c r="C2311" s="4" t="s">
        <v>14</v>
      </c>
      <c r="D2311" s="4" t="s">
        <v>10</v>
      </c>
      <c r="E2311" s="4" t="s">
        <v>42</v>
      </c>
    </row>
    <row r="2312" spans="1:23">
      <c r="A2312" t="n">
        <v>18604</v>
      </c>
      <c r="B2312" s="33" t="n">
        <v>58</v>
      </c>
      <c r="C2312" s="7" t="n">
        <v>0</v>
      </c>
      <c r="D2312" s="7" t="n">
        <v>300</v>
      </c>
      <c r="E2312" s="7" t="n">
        <v>1</v>
      </c>
    </row>
    <row r="2313" spans="1:23">
      <c r="A2313" t="s">
        <v>4</v>
      </c>
      <c r="B2313" s="4" t="s">
        <v>5</v>
      </c>
      <c r="C2313" s="4" t="s">
        <v>14</v>
      </c>
      <c r="D2313" s="4" t="s">
        <v>10</v>
      </c>
    </row>
    <row r="2314" spans="1:23">
      <c r="A2314" t="n">
        <v>18612</v>
      </c>
      <c r="B2314" s="33" t="n">
        <v>58</v>
      </c>
      <c r="C2314" s="7" t="n">
        <v>255</v>
      </c>
      <c r="D2314" s="7" t="n">
        <v>0</v>
      </c>
    </row>
    <row r="2315" spans="1:23">
      <c r="A2315" t="s">
        <v>4</v>
      </c>
      <c r="B2315" s="4" t="s">
        <v>5</v>
      </c>
      <c r="C2315" s="4" t="s">
        <v>14</v>
      </c>
      <c r="D2315" s="4" t="s">
        <v>14</v>
      </c>
      <c r="E2315" s="4" t="s">
        <v>14</v>
      </c>
      <c r="F2315" s="4" t="s">
        <v>14</v>
      </c>
    </row>
    <row r="2316" spans="1:23">
      <c r="A2316" t="n">
        <v>18616</v>
      </c>
      <c r="B2316" s="8" t="n">
        <v>14</v>
      </c>
      <c r="C2316" s="7" t="n">
        <v>0</v>
      </c>
      <c r="D2316" s="7" t="n">
        <v>0</v>
      </c>
      <c r="E2316" s="7" t="n">
        <v>0</v>
      </c>
      <c r="F2316" s="7" t="n">
        <v>64</v>
      </c>
    </row>
    <row r="2317" spans="1:23">
      <c r="A2317" t="s">
        <v>4</v>
      </c>
      <c r="B2317" s="4" t="s">
        <v>5</v>
      </c>
      <c r="C2317" s="4" t="s">
        <v>14</v>
      </c>
      <c r="D2317" s="4" t="s">
        <v>10</v>
      </c>
    </row>
    <row r="2318" spans="1:23">
      <c r="A2318" t="n">
        <v>18621</v>
      </c>
      <c r="B2318" s="23" t="n">
        <v>22</v>
      </c>
      <c r="C2318" s="7" t="n">
        <v>0</v>
      </c>
      <c r="D2318" s="7" t="n">
        <v>5</v>
      </c>
    </row>
    <row r="2319" spans="1:23">
      <c r="A2319" t="s">
        <v>4</v>
      </c>
      <c r="B2319" s="4" t="s">
        <v>5</v>
      </c>
      <c r="C2319" s="4" t="s">
        <v>14</v>
      </c>
      <c r="D2319" s="4" t="s">
        <v>10</v>
      </c>
    </row>
    <row r="2320" spans="1:23">
      <c r="A2320" t="n">
        <v>18625</v>
      </c>
      <c r="B2320" s="33" t="n">
        <v>58</v>
      </c>
      <c r="C2320" s="7" t="n">
        <v>5</v>
      </c>
      <c r="D2320" s="7" t="n">
        <v>300</v>
      </c>
    </row>
    <row r="2321" spans="1:31">
      <c r="A2321" t="s">
        <v>4</v>
      </c>
      <c r="B2321" s="4" t="s">
        <v>5</v>
      </c>
      <c r="C2321" s="4" t="s">
        <v>42</v>
      </c>
      <c r="D2321" s="4" t="s">
        <v>10</v>
      </c>
    </row>
    <row r="2322" spans="1:31">
      <c r="A2322" t="n">
        <v>18629</v>
      </c>
      <c r="B2322" s="43" t="n">
        <v>103</v>
      </c>
      <c r="C2322" s="7" t="n">
        <v>0</v>
      </c>
      <c r="D2322" s="7" t="n">
        <v>300</v>
      </c>
    </row>
    <row r="2323" spans="1:31">
      <c r="A2323" t="s">
        <v>4</v>
      </c>
      <c r="B2323" s="4" t="s">
        <v>5</v>
      </c>
      <c r="C2323" s="4" t="s">
        <v>14</v>
      </c>
    </row>
    <row r="2324" spans="1:31">
      <c r="A2324" t="n">
        <v>18636</v>
      </c>
      <c r="B2324" s="14" t="n">
        <v>64</v>
      </c>
      <c r="C2324" s="7" t="n">
        <v>7</v>
      </c>
    </row>
    <row r="2325" spans="1:31">
      <c r="A2325" t="s">
        <v>4</v>
      </c>
      <c r="B2325" s="4" t="s">
        <v>5</v>
      </c>
      <c r="C2325" s="4" t="s">
        <v>14</v>
      </c>
      <c r="D2325" s="4" t="s">
        <v>10</v>
      </c>
    </row>
    <row r="2326" spans="1:31">
      <c r="A2326" t="n">
        <v>18638</v>
      </c>
      <c r="B2326" s="44" t="n">
        <v>72</v>
      </c>
      <c r="C2326" s="7" t="n">
        <v>5</v>
      </c>
      <c r="D2326" s="7" t="n">
        <v>0</v>
      </c>
    </row>
    <row r="2327" spans="1:31">
      <c r="A2327" t="s">
        <v>4</v>
      </c>
      <c r="B2327" s="4" t="s">
        <v>5</v>
      </c>
      <c r="C2327" s="4" t="s">
        <v>14</v>
      </c>
      <c r="D2327" s="29" t="s">
        <v>67</v>
      </c>
      <c r="E2327" s="4" t="s">
        <v>5</v>
      </c>
      <c r="F2327" s="4" t="s">
        <v>14</v>
      </c>
      <c r="G2327" s="4" t="s">
        <v>10</v>
      </c>
      <c r="H2327" s="29" t="s">
        <v>68</v>
      </c>
      <c r="I2327" s="4" t="s">
        <v>14</v>
      </c>
      <c r="J2327" s="4" t="s">
        <v>9</v>
      </c>
      <c r="K2327" s="4" t="s">
        <v>14</v>
      </c>
      <c r="L2327" s="4" t="s">
        <v>14</v>
      </c>
      <c r="M2327" s="4" t="s">
        <v>49</v>
      </c>
    </row>
    <row r="2328" spans="1:31">
      <c r="A2328" t="n">
        <v>18642</v>
      </c>
      <c r="B2328" s="11" t="n">
        <v>5</v>
      </c>
      <c r="C2328" s="7" t="n">
        <v>28</v>
      </c>
      <c r="D2328" s="29" t="s">
        <v>3</v>
      </c>
      <c r="E2328" s="40" t="n">
        <v>162</v>
      </c>
      <c r="F2328" s="7" t="n">
        <v>4</v>
      </c>
      <c r="G2328" s="7" t="n">
        <v>5</v>
      </c>
      <c r="H2328" s="29" t="s">
        <v>3</v>
      </c>
      <c r="I2328" s="7" t="n">
        <v>0</v>
      </c>
      <c r="J2328" s="7" t="n">
        <v>1</v>
      </c>
      <c r="K2328" s="7" t="n">
        <v>2</v>
      </c>
      <c r="L2328" s="7" t="n">
        <v>1</v>
      </c>
      <c r="M2328" s="12" t="n">
        <f t="normal" ca="1">A2334</f>
        <v>0</v>
      </c>
    </row>
    <row r="2329" spans="1:31">
      <c r="A2329" t="s">
        <v>4</v>
      </c>
      <c r="B2329" s="4" t="s">
        <v>5</v>
      </c>
      <c r="C2329" s="4" t="s">
        <v>14</v>
      </c>
      <c r="D2329" s="4" t="s">
        <v>6</v>
      </c>
    </row>
    <row r="2330" spans="1:31">
      <c r="A2330" t="n">
        <v>18659</v>
      </c>
      <c r="B2330" s="21" t="n">
        <v>2</v>
      </c>
      <c r="C2330" s="7" t="n">
        <v>10</v>
      </c>
      <c r="D2330" s="7" t="s">
        <v>90</v>
      </c>
    </row>
    <row r="2331" spans="1:31">
      <c r="A2331" t="s">
        <v>4</v>
      </c>
      <c r="B2331" s="4" t="s">
        <v>5</v>
      </c>
      <c r="C2331" s="4" t="s">
        <v>10</v>
      </c>
    </row>
    <row r="2332" spans="1:31">
      <c r="A2332" t="n">
        <v>18676</v>
      </c>
      <c r="B2332" s="36" t="n">
        <v>16</v>
      </c>
      <c r="C2332" s="7" t="n">
        <v>0</v>
      </c>
    </row>
    <row r="2333" spans="1:31">
      <c r="A2333" t="s">
        <v>4</v>
      </c>
      <c r="B2333" s="4" t="s">
        <v>5</v>
      </c>
      <c r="C2333" s="4" t="s">
        <v>10</v>
      </c>
      <c r="D2333" s="4" t="s">
        <v>6</v>
      </c>
      <c r="E2333" s="4" t="s">
        <v>6</v>
      </c>
      <c r="F2333" s="4" t="s">
        <v>6</v>
      </c>
      <c r="G2333" s="4" t="s">
        <v>14</v>
      </c>
      <c r="H2333" s="4" t="s">
        <v>9</v>
      </c>
      <c r="I2333" s="4" t="s">
        <v>42</v>
      </c>
      <c r="J2333" s="4" t="s">
        <v>42</v>
      </c>
      <c r="K2333" s="4" t="s">
        <v>42</v>
      </c>
      <c r="L2333" s="4" t="s">
        <v>42</v>
      </c>
      <c r="M2333" s="4" t="s">
        <v>42</v>
      </c>
      <c r="N2333" s="4" t="s">
        <v>42</v>
      </c>
      <c r="O2333" s="4" t="s">
        <v>42</v>
      </c>
      <c r="P2333" s="4" t="s">
        <v>6</v>
      </c>
      <c r="Q2333" s="4" t="s">
        <v>6</v>
      </c>
      <c r="R2333" s="4" t="s">
        <v>9</v>
      </c>
      <c r="S2333" s="4" t="s">
        <v>14</v>
      </c>
      <c r="T2333" s="4" t="s">
        <v>9</v>
      </c>
      <c r="U2333" s="4" t="s">
        <v>9</v>
      </c>
      <c r="V2333" s="4" t="s">
        <v>10</v>
      </c>
    </row>
    <row r="2334" spans="1:31">
      <c r="A2334" t="n">
        <v>18679</v>
      </c>
      <c r="B2334" s="9" t="n">
        <v>19</v>
      </c>
      <c r="C2334" s="7" t="n">
        <v>7032</v>
      </c>
      <c r="D2334" s="7" t="s">
        <v>166</v>
      </c>
      <c r="E2334" s="7" t="s">
        <v>167</v>
      </c>
      <c r="F2334" s="7" t="s">
        <v>25</v>
      </c>
      <c r="G2334" s="7" t="n">
        <v>0</v>
      </c>
      <c r="H2334" s="7" t="n">
        <v>1</v>
      </c>
      <c r="I2334" s="7" t="n">
        <v>0</v>
      </c>
      <c r="J2334" s="7" t="n">
        <v>0</v>
      </c>
      <c r="K2334" s="7" t="n">
        <v>0</v>
      </c>
      <c r="L2334" s="7" t="n">
        <v>0</v>
      </c>
      <c r="M2334" s="7" t="n">
        <v>1</v>
      </c>
      <c r="N2334" s="7" t="n">
        <v>1.60000002384186</v>
      </c>
      <c r="O2334" s="7" t="n">
        <v>0.0900000035762787</v>
      </c>
      <c r="P2334" s="7" t="s">
        <v>25</v>
      </c>
      <c r="Q2334" s="7" t="s">
        <v>25</v>
      </c>
      <c r="R2334" s="7" t="n">
        <v>-1</v>
      </c>
      <c r="S2334" s="7" t="n">
        <v>0</v>
      </c>
      <c r="T2334" s="7" t="n">
        <v>0</v>
      </c>
      <c r="U2334" s="7" t="n">
        <v>0</v>
      </c>
      <c r="V2334" s="7" t="n">
        <v>0</v>
      </c>
    </row>
    <row r="2335" spans="1:31">
      <c r="A2335" t="s">
        <v>4</v>
      </c>
      <c r="B2335" s="4" t="s">
        <v>5</v>
      </c>
      <c r="C2335" s="4" t="s">
        <v>10</v>
      </c>
      <c r="D2335" s="4" t="s">
        <v>9</v>
      </c>
    </row>
    <row r="2336" spans="1:31">
      <c r="A2336" t="n">
        <v>18749</v>
      </c>
      <c r="B2336" s="45" t="n">
        <v>43</v>
      </c>
      <c r="C2336" s="7" t="n">
        <v>0</v>
      </c>
      <c r="D2336" s="7" t="n">
        <v>256</v>
      </c>
    </row>
    <row r="2337" spans="1:22">
      <c r="A2337" t="s">
        <v>4</v>
      </c>
      <c r="B2337" s="4" t="s">
        <v>5</v>
      </c>
      <c r="C2337" s="4" t="s">
        <v>10</v>
      </c>
      <c r="D2337" s="4" t="s">
        <v>9</v>
      </c>
    </row>
    <row r="2338" spans="1:22">
      <c r="A2338" t="n">
        <v>18756</v>
      </c>
      <c r="B2338" s="45" t="n">
        <v>43</v>
      </c>
      <c r="C2338" s="7" t="n">
        <v>1</v>
      </c>
      <c r="D2338" s="7" t="n">
        <v>256</v>
      </c>
    </row>
    <row r="2339" spans="1:22">
      <c r="A2339" t="s">
        <v>4</v>
      </c>
      <c r="B2339" s="4" t="s">
        <v>5</v>
      </c>
      <c r="C2339" s="4" t="s">
        <v>10</v>
      </c>
      <c r="D2339" s="4" t="s">
        <v>14</v>
      </c>
      <c r="E2339" s="4" t="s">
        <v>14</v>
      </c>
      <c r="F2339" s="4" t="s">
        <v>6</v>
      </c>
    </row>
    <row r="2340" spans="1:22">
      <c r="A2340" t="n">
        <v>18763</v>
      </c>
      <c r="B2340" s="46" t="n">
        <v>20</v>
      </c>
      <c r="C2340" s="7" t="n">
        <v>0</v>
      </c>
      <c r="D2340" s="7" t="n">
        <v>3</v>
      </c>
      <c r="E2340" s="7" t="n">
        <v>10</v>
      </c>
      <c r="F2340" s="7" t="s">
        <v>107</v>
      </c>
    </row>
    <row r="2341" spans="1:22">
      <c r="A2341" t="s">
        <v>4</v>
      </c>
      <c r="B2341" s="4" t="s">
        <v>5</v>
      </c>
      <c r="C2341" s="4" t="s">
        <v>10</v>
      </c>
    </row>
    <row r="2342" spans="1:22">
      <c r="A2342" t="n">
        <v>18781</v>
      </c>
      <c r="B2342" s="36" t="n">
        <v>16</v>
      </c>
      <c r="C2342" s="7" t="n">
        <v>0</v>
      </c>
    </row>
    <row r="2343" spans="1:22">
      <c r="A2343" t="s">
        <v>4</v>
      </c>
      <c r="B2343" s="4" t="s">
        <v>5</v>
      </c>
      <c r="C2343" s="4" t="s">
        <v>10</v>
      </c>
      <c r="D2343" s="4" t="s">
        <v>14</v>
      </c>
      <c r="E2343" s="4" t="s">
        <v>14</v>
      </c>
      <c r="F2343" s="4" t="s">
        <v>6</v>
      </c>
    </row>
    <row r="2344" spans="1:22">
      <c r="A2344" t="n">
        <v>18784</v>
      </c>
      <c r="B2344" s="46" t="n">
        <v>20</v>
      </c>
      <c r="C2344" s="7" t="n">
        <v>1</v>
      </c>
      <c r="D2344" s="7" t="n">
        <v>3</v>
      </c>
      <c r="E2344" s="7" t="n">
        <v>10</v>
      </c>
      <c r="F2344" s="7" t="s">
        <v>107</v>
      </c>
    </row>
    <row r="2345" spans="1:22">
      <c r="A2345" t="s">
        <v>4</v>
      </c>
      <c r="B2345" s="4" t="s">
        <v>5</v>
      </c>
      <c r="C2345" s="4" t="s">
        <v>10</v>
      </c>
    </row>
    <row r="2346" spans="1:22">
      <c r="A2346" t="n">
        <v>18802</v>
      </c>
      <c r="B2346" s="36" t="n">
        <v>16</v>
      </c>
      <c r="C2346" s="7" t="n">
        <v>0</v>
      </c>
    </row>
    <row r="2347" spans="1:22">
      <c r="A2347" t="s">
        <v>4</v>
      </c>
      <c r="B2347" s="4" t="s">
        <v>5</v>
      </c>
      <c r="C2347" s="4" t="s">
        <v>10</v>
      </c>
      <c r="D2347" s="4" t="s">
        <v>14</v>
      </c>
      <c r="E2347" s="4" t="s">
        <v>14</v>
      </c>
      <c r="F2347" s="4" t="s">
        <v>6</v>
      </c>
    </row>
    <row r="2348" spans="1:22">
      <c r="A2348" t="n">
        <v>18805</v>
      </c>
      <c r="B2348" s="46" t="n">
        <v>20</v>
      </c>
      <c r="C2348" s="7" t="n">
        <v>7032</v>
      </c>
      <c r="D2348" s="7" t="n">
        <v>3</v>
      </c>
      <c r="E2348" s="7" t="n">
        <v>10</v>
      </c>
      <c r="F2348" s="7" t="s">
        <v>107</v>
      </c>
    </row>
    <row r="2349" spans="1:22">
      <c r="A2349" t="s">
        <v>4</v>
      </c>
      <c r="B2349" s="4" t="s">
        <v>5</v>
      </c>
      <c r="C2349" s="4" t="s">
        <v>10</v>
      </c>
    </row>
    <row r="2350" spans="1:22">
      <c r="A2350" t="n">
        <v>18823</v>
      </c>
      <c r="B2350" s="36" t="n">
        <v>16</v>
      </c>
      <c r="C2350" s="7" t="n">
        <v>0</v>
      </c>
    </row>
    <row r="2351" spans="1:22">
      <c r="A2351" t="s">
        <v>4</v>
      </c>
      <c r="B2351" s="4" t="s">
        <v>5</v>
      </c>
      <c r="C2351" s="4" t="s">
        <v>14</v>
      </c>
      <c r="D2351" s="4" t="s">
        <v>10</v>
      </c>
      <c r="E2351" s="4" t="s">
        <v>14</v>
      </c>
      <c r="F2351" s="4" t="s">
        <v>6</v>
      </c>
      <c r="G2351" s="4" t="s">
        <v>6</v>
      </c>
      <c r="H2351" s="4" t="s">
        <v>6</v>
      </c>
      <c r="I2351" s="4" t="s">
        <v>6</v>
      </c>
      <c r="J2351" s="4" t="s">
        <v>6</v>
      </c>
      <c r="K2351" s="4" t="s">
        <v>6</v>
      </c>
      <c r="L2351" s="4" t="s">
        <v>6</v>
      </c>
      <c r="M2351" s="4" t="s">
        <v>6</v>
      </c>
      <c r="N2351" s="4" t="s">
        <v>6</v>
      </c>
      <c r="O2351" s="4" t="s">
        <v>6</v>
      </c>
      <c r="P2351" s="4" t="s">
        <v>6</v>
      </c>
      <c r="Q2351" s="4" t="s">
        <v>6</v>
      </c>
      <c r="R2351" s="4" t="s">
        <v>6</v>
      </c>
      <c r="S2351" s="4" t="s">
        <v>6</v>
      </c>
      <c r="T2351" s="4" t="s">
        <v>6</v>
      </c>
      <c r="U2351" s="4" t="s">
        <v>6</v>
      </c>
    </row>
    <row r="2352" spans="1:22">
      <c r="A2352" t="n">
        <v>18826</v>
      </c>
      <c r="B2352" s="56" t="n">
        <v>36</v>
      </c>
      <c r="C2352" s="7" t="n">
        <v>8</v>
      </c>
      <c r="D2352" s="7" t="n">
        <v>0</v>
      </c>
      <c r="E2352" s="7" t="n">
        <v>0</v>
      </c>
      <c r="F2352" s="7" t="s">
        <v>168</v>
      </c>
      <c r="G2352" s="7" t="s">
        <v>25</v>
      </c>
      <c r="H2352" s="7" t="s">
        <v>25</v>
      </c>
      <c r="I2352" s="7" t="s">
        <v>25</v>
      </c>
      <c r="J2352" s="7" t="s">
        <v>25</v>
      </c>
      <c r="K2352" s="7" t="s">
        <v>25</v>
      </c>
      <c r="L2352" s="7" t="s">
        <v>25</v>
      </c>
      <c r="M2352" s="7" t="s">
        <v>25</v>
      </c>
      <c r="N2352" s="7" t="s">
        <v>25</v>
      </c>
      <c r="O2352" s="7" t="s">
        <v>25</v>
      </c>
      <c r="P2352" s="7" t="s">
        <v>25</v>
      </c>
      <c r="Q2352" s="7" t="s">
        <v>25</v>
      </c>
      <c r="R2352" s="7" t="s">
        <v>25</v>
      </c>
      <c r="S2352" s="7" t="s">
        <v>25</v>
      </c>
      <c r="T2352" s="7" t="s">
        <v>25</v>
      </c>
      <c r="U2352" s="7" t="s">
        <v>25</v>
      </c>
    </row>
    <row r="2353" spans="1:21">
      <c r="A2353" t="s">
        <v>4</v>
      </c>
      <c r="B2353" s="4" t="s">
        <v>5</v>
      </c>
      <c r="C2353" s="4" t="s">
        <v>10</v>
      </c>
      <c r="D2353" s="4" t="s">
        <v>14</v>
      </c>
      <c r="E2353" s="4" t="s">
        <v>6</v>
      </c>
      <c r="F2353" s="4" t="s">
        <v>42</v>
      </c>
      <c r="G2353" s="4" t="s">
        <v>42</v>
      </c>
      <c r="H2353" s="4" t="s">
        <v>42</v>
      </c>
    </row>
    <row r="2354" spans="1:21">
      <c r="A2354" t="n">
        <v>18856</v>
      </c>
      <c r="B2354" s="57" t="n">
        <v>48</v>
      </c>
      <c r="C2354" s="7" t="n">
        <v>0</v>
      </c>
      <c r="D2354" s="7" t="n">
        <v>0</v>
      </c>
      <c r="E2354" s="7" t="s">
        <v>168</v>
      </c>
      <c r="F2354" s="7" t="n">
        <v>-1</v>
      </c>
      <c r="G2354" s="7" t="n">
        <v>1</v>
      </c>
      <c r="H2354" s="7" t="n">
        <v>0</v>
      </c>
    </row>
    <row r="2355" spans="1:21">
      <c r="A2355" t="s">
        <v>4</v>
      </c>
      <c r="B2355" s="4" t="s">
        <v>5</v>
      </c>
      <c r="C2355" s="4" t="s">
        <v>14</v>
      </c>
      <c r="D2355" s="4" t="s">
        <v>6</v>
      </c>
    </row>
    <row r="2356" spans="1:21">
      <c r="A2356" t="n">
        <v>18882</v>
      </c>
      <c r="B2356" s="58" t="n">
        <v>38</v>
      </c>
      <c r="C2356" s="7" t="n">
        <v>0</v>
      </c>
      <c r="D2356" s="7" t="s">
        <v>169</v>
      </c>
    </row>
    <row r="2357" spans="1:21">
      <c r="A2357" t="s">
        <v>4</v>
      </c>
      <c r="B2357" s="4" t="s">
        <v>5</v>
      </c>
      <c r="C2357" s="4" t="s">
        <v>14</v>
      </c>
      <c r="D2357" s="4" t="s">
        <v>10</v>
      </c>
      <c r="E2357" s="4" t="s">
        <v>6</v>
      </c>
      <c r="F2357" s="4" t="s">
        <v>6</v>
      </c>
      <c r="G2357" s="4" t="s">
        <v>9</v>
      </c>
      <c r="H2357" s="4" t="s">
        <v>9</v>
      </c>
      <c r="I2357" s="4" t="s">
        <v>9</v>
      </c>
      <c r="J2357" s="4" t="s">
        <v>9</v>
      </c>
      <c r="K2357" s="4" t="s">
        <v>9</v>
      </c>
      <c r="L2357" s="4" t="s">
        <v>9</v>
      </c>
      <c r="M2357" s="4" t="s">
        <v>9</v>
      </c>
      <c r="N2357" s="4" t="s">
        <v>9</v>
      </c>
      <c r="O2357" s="4" t="s">
        <v>9</v>
      </c>
    </row>
    <row r="2358" spans="1:21">
      <c r="A2358" t="n">
        <v>18892</v>
      </c>
      <c r="B2358" s="59" t="n">
        <v>37</v>
      </c>
      <c r="C2358" s="7" t="n">
        <v>0</v>
      </c>
      <c r="D2358" s="7" t="n">
        <v>0</v>
      </c>
      <c r="E2358" s="7" t="s">
        <v>169</v>
      </c>
      <c r="F2358" s="7" t="s">
        <v>170</v>
      </c>
      <c r="G2358" s="7" t="n">
        <v>0</v>
      </c>
      <c r="H2358" s="7" t="n">
        <v>0</v>
      </c>
      <c r="I2358" s="7" t="n">
        <v>0</v>
      </c>
      <c r="J2358" s="7" t="n">
        <v>0</v>
      </c>
      <c r="K2358" s="7" t="n">
        <v>0</v>
      </c>
      <c r="L2358" s="7" t="n">
        <v>0</v>
      </c>
      <c r="M2358" s="7" t="n">
        <v>1065353216</v>
      </c>
      <c r="N2358" s="7" t="n">
        <v>1065353216</v>
      </c>
      <c r="O2358" s="7" t="n">
        <v>1065353216</v>
      </c>
    </row>
    <row r="2359" spans="1:21">
      <c r="A2359" t="s">
        <v>4</v>
      </c>
      <c r="B2359" s="4" t="s">
        <v>5</v>
      </c>
      <c r="C2359" s="4" t="s">
        <v>14</v>
      </c>
      <c r="D2359" s="4" t="s">
        <v>10</v>
      </c>
      <c r="E2359" s="4" t="s">
        <v>6</v>
      </c>
      <c r="F2359" s="4" t="s">
        <v>6</v>
      </c>
      <c r="G2359" s="4" t="s">
        <v>14</v>
      </c>
    </row>
    <row r="2360" spans="1:21">
      <c r="A2360" t="n">
        <v>18949</v>
      </c>
      <c r="B2360" s="22" t="n">
        <v>32</v>
      </c>
      <c r="C2360" s="7" t="n">
        <v>0</v>
      </c>
      <c r="D2360" s="7" t="n">
        <v>0</v>
      </c>
      <c r="E2360" s="7" t="s">
        <v>25</v>
      </c>
      <c r="F2360" s="7" t="s">
        <v>170</v>
      </c>
      <c r="G2360" s="7" t="n">
        <v>1</v>
      </c>
    </row>
    <row r="2361" spans="1:21">
      <c r="A2361" t="s">
        <v>4</v>
      </c>
      <c r="B2361" s="4" t="s">
        <v>5</v>
      </c>
      <c r="C2361" s="4" t="s">
        <v>10</v>
      </c>
      <c r="D2361" s="4" t="s">
        <v>9</v>
      </c>
    </row>
    <row r="2362" spans="1:21">
      <c r="A2362" t="n">
        <v>18964</v>
      </c>
      <c r="B2362" s="45" t="n">
        <v>43</v>
      </c>
      <c r="C2362" s="7" t="n">
        <v>0</v>
      </c>
      <c r="D2362" s="7" t="n">
        <v>64</v>
      </c>
    </row>
    <row r="2363" spans="1:21">
      <c r="A2363" t="s">
        <v>4</v>
      </c>
      <c r="B2363" s="4" t="s">
        <v>5</v>
      </c>
      <c r="C2363" s="4" t="s">
        <v>10</v>
      </c>
      <c r="D2363" s="4" t="s">
        <v>6</v>
      </c>
      <c r="E2363" s="4" t="s">
        <v>6</v>
      </c>
      <c r="F2363" s="4" t="s">
        <v>14</v>
      </c>
    </row>
    <row r="2364" spans="1:21">
      <c r="A2364" t="n">
        <v>18971</v>
      </c>
      <c r="B2364" s="60" t="n">
        <v>108</v>
      </c>
      <c r="C2364" s="7" t="n">
        <v>0</v>
      </c>
      <c r="D2364" s="7" t="s">
        <v>170</v>
      </c>
      <c r="E2364" s="7" t="s">
        <v>171</v>
      </c>
      <c r="F2364" s="7" t="n">
        <v>0</v>
      </c>
    </row>
    <row r="2365" spans="1:21">
      <c r="A2365" t="s">
        <v>4</v>
      </c>
      <c r="B2365" s="4" t="s">
        <v>5</v>
      </c>
      <c r="C2365" s="4" t="s">
        <v>14</v>
      </c>
      <c r="D2365" s="4" t="s">
        <v>10</v>
      </c>
      <c r="E2365" s="4" t="s">
        <v>10</v>
      </c>
      <c r="F2365" s="4" t="s">
        <v>6</v>
      </c>
      <c r="G2365" s="4" t="s">
        <v>6</v>
      </c>
    </row>
    <row r="2366" spans="1:21">
      <c r="A2366" t="n">
        <v>18990</v>
      </c>
      <c r="B2366" s="61" t="n">
        <v>128</v>
      </c>
      <c r="C2366" s="7" t="n">
        <v>0</v>
      </c>
      <c r="D2366" s="7" t="n">
        <v>7032</v>
      </c>
      <c r="E2366" s="7" t="n">
        <v>0</v>
      </c>
      <c r="F2366" s="7" t="s">
        <v>172</v>
      </c>
      <c r="G2366" s="7" t="s">
        <v>173</v>
      </c>
    </row>
    <row r="2367" spans="1:21">
      <c r="A2367" t="s">
        <v>4</v>
      </c>
      <c r="B2367" s="4" t="s">
        <v>5</v>
      </c>
      <c r="C2367" s="4" t="s">
        <v>10</v>
      </c>
      <c r="D2367" s="4" t="s">
        <v>42</v>
      </c>
      <c r="E2367" s="4" t="s">
        <v>42</v>
      </c>
      <c r="F2367" s="4" t="s">
        <v>42</v>
      </c>
      <c r="G2367" s="4" t="s">
        <v>42</v>
      </c>
    </row>
    <row r="2368" spans="1:21">
      <c r="A2368" t="n">
        <v>19021</v>
      </c>
      <c r="B2368" s="47" t="n">
        <v>46</v>
      </c>
      <c r="C2368" s="7" t="n">
        <v>0</v>
      </c>
      <c r="D2368" s="7" t="n">
        <v>100</v>
      </c>
      <c r="E2368" s="7" t="n">
        <v>0</v>
      </c>
      <c r="F2368" s="7" t="n">
        <v>0</v>
      </c>
      <c r="G2368" s="7" t="n">
        <v>0</v>
      </c>
    </row>
    <row r="2369" spans="1:15">
      <c r="A2369" t="s">
        <v>4</v>
      </c>
      <c r="B2369" s="4" t="s">
        <v>5</v>
      </c>
      <c r="C2369" s="4" t="s">
        <v>10</v>
      </c>
      <c r="D2369" s="4" t="s">
        <v>42</v>
      </c>
      <c r="E2369" s="4" t="s">
        <v>42</v>
      </c>
      <c r="F2369" s="4" t="s">
        <v>42</v>
      </c>
      <c r="G2369" s="4" t="s">
        <v>42</v>
      </c>
    </row>
    <row r="2370" spans="1:15">
      <c r="A2370" t="n">
        <v>19040</v>
      </c>
      <c r="B2370" s="47" t="n">
        <v>46</v>
      </c>
      <c r="C2370" s="7" t="n">
        <v>1</v>
      </c>
      <c r="D2370" s="7" t="n">
        <v>100</v>
      </c>
      <c r="E2370" s="7" t="n">
        <v>0</v>
      </c>
      <c r="F2370" s="7" t="n">
        <v>0</v>
      </c>
      <c r="G2370" s="7" t="n">
        <v>0</v>
      </c>
    </row>
    <row r="2371" spans="1:15">
      <c r="A2371" t="s">
        <v>4</v>
      </c>
      <c r="B2371" s="4" t="s">
        <v>5</v>
      </c>
      <c r="C2371" s="4" t="s">
        <v>14</v>
      </c>
      <c r="D2371" s="4" t="s">
        <v>14</v>
      </c>
      <c r="E2371" s="4" t="s">
        <v>42</v>
      </c>
      <c r="F2371" s="4" t="s">
        <v>42</v>
      </c>
      <c r="G2371" s="4" t="s">
        <v>42</v>
      </c>
      <c r="H2371" s="4" t="s">
        <v>10</v>
      </c>
    </row>
    <row r="2372" spans="1:15">
      <c r="A2372" t="n">
        <v>19059</v>
      </c>
      <c r="B2372" s="48" t="n">
        <v>45</v>
      </c>
      <c r="C2372" s="7" t="n">
        <v>2</v>
      </c>
      <c r="D2372" s="7" t="n">
        <v>3</v>
      </c>
      <c r="E2372" s="7" t="n">
        <v>73.5999984741211</v>
      </c>
      <c r="F2372" s="7" t="n">
        <v>-0.649999976158142</v>
      </c>
      <c r="G2372" s="7" t="n">
        <v>63.2000007629395</v>
      </c>
      <c r="H2372" s="7" t="n">
        <v>0</v>
      </c>
    </row>
    <row r="2373" spans="1:15">
      <c r="A2373" t="s">
        <v>4</v>
      </c>
      <c r="B2373" s="4" t="s">
        <v>5</v>
      </c>
      <c r="C2373" s="4" t="s">
        <v>14</v>
      </c>
      <c r="D2373" s="4" t="s">
        <v>14</v>
      </c>
      <c r="E2373" s="4" t="s">
        <v>42</v>
      </c>
      <c r="F2373" s="4" t="s">
        <v>42</v>
      </c>
      <c r="G2373" s="4" t="s">
        <v>42</v>
      </c>
      <c r="H2373" s="4" t="s">
        <v>10</v>
      </c>
      <c r="I2373" s="4" t="s">
        <v>14</v>
      </c>
    </row>
    <row r="2374" spans="1:15">
      <c r="A2374" t="n">
        <v>19076</v>
      </c>
      <c r="B2374" s="48" t="n">
        <v>45</v>
      </c>
      <c r="C2374" s="7" t="n">
        <v>4</v>
      </c>
      <c r="D2374" s="7" t="n">
        <v>3</v>
      </c>
      <c r="E2374" s="7" t="n">
        <v>5</v>
      </c>
      <c r="F2374" s="7" t="n">
        <v>117.800003051758</v>
      </c>
      <c r="G2374" s="7" t="n">
        <v>0</v>
      </c>
      <c r="H2374" s="7" t="n">
        <v>0</v>
      </c>
      <c r="I2374" s="7" t="n">
        <v>0</v>
      </c>
    </row>
    <row r="2375" spans="1:15">
      <c r="A2375" t="s">
        <v>4</v>
      </c>
      <c r="B2375" s="4" t="s">
        <v>5</v>
      </c>
      <c r="C2375" s="4" t="s">
        <v>14</v>
      </c>
      <c r="D2375" s="4" t="s">
        <v>14</v>
      </c>
      <c r="E2375" s="4" t="s">
        <v>42</v>
      </c>
      <c r="F2375" s="4" t="s">
        <v>10</v>
      </c>
    </row>
    <row r="2376" spans="1:15">
      <c r="A2376" t="n">
        <v>19094</v>
      </c>
      <c r="B2376" s="48" t="n">
        <v>45</v>
      </c>
      <c r="C2376" s="7" t="n">
        <v>5</v>
      </c>
      <c r="D2376" s="7" t="n">
        <v>3</v>
      </c>
      <c r="E2376" s="7" t="n">
        <v>3</v>
      </c>
      <c r="F2376" s="7" t="n">
        <v>0</v>
      </c>
    </row>
    <row r="2377" spans="1:15">
      <c r="A2377" t="s">
        <v>4</v>
      </c>
      <c r="B2377" s="4" t="s">
        <v>5</v>
      </c>
      <c r="C2377" s="4" t="s">
        <v>14</v>
      </c>
      <c r="D2377" s="4" t="s">
        <v>14</v>
      </c>
      <c r="E2377" s="4" t="s">
        <v>42</v>
      </c>
      <c r="F2377" s="4" t="s">
        <v>10</v>
      </c>
    </row>
    <row r="2378" spans="1:15">
      <c r="A2378" t="n">
        <v>19103</v>
      </c>
      <c r="B2378" s="48" t="n">
        <v>45</v>
      </c>
      <c r="C2378" s="7" t="n">
        <v>11</v>
      </c>
      <c r="D2378" s="7" t="n">
        <v>3</v>
      </c>
      <c r="E2378" s="7" t="n">
        <v>38</v>
      </c>
      <c r="F2378" s="7" t="n">
        <v>0</v>
      </c>
    </row>
    <row r="2379" spans="1:15">
      <c r="A2379" t="s">
        <v>4</v>
      </c>
      <c r="B2379" s="4" t="s">
        <v>5</v>
      </c>
      <c r="C2379" s="4" t="s">
        <v>14</v>
      </c>
      <c r="D2379" s="4" t="s">
        <v>10</v>
      </c>
      <c r="E2379" s="4" t="s">
        <v>42</v>
      </c>
    </row>
    <row r="2380" spans="1:15">
      <c r="A2380" t="n">
        <v>19112</v>
      </c>
      <c r="B2380" s="33" t="n">
        <v>58</v>
      </c>
      <c r="C2380" s="7" t="n">
        <v>100</v>
      </c>
      <c r="D2380" s="7" t="n">
        <v>1000</v>
      </c>
      <c r="E2380" s="7" t="n">
        <v>1</v>
      </c>
    </row>
    <row r="2381" spans="1:15">
      <c r="A2381" t="s">
        <v>4</v>
      </c>
      <c r="B2381" s="4" t="s">
        <v>5</v>
      </c>
      <c r="C2381" s="4" t="s">
        <v>14</v>
      </c>
      <c r="D2381" s="4" t="s">
        <v>10</v>
      </c>
    </row>
    <row r="2382" spans="1:15">
      <c r="A2382" t="n">
        <v>19120</v>
      </c>
      <c r="B2382" s="33" t="n">
        <v>58</v>
      </c>
      <c r="C2382" s="7" t="n">
        <v>255</v>
      </c>
      <c r="D2382" s="7" t="n">
        <v>0</v>
      </c>
    </row>
    <row r="2383" spans="1:15">
      <c r="A2383" t="s">
        <v>4</v>
      </c>
      <c r="B2383" s="4" t="s">
        <v>5</v>
      </c>
      <c r="C2383" s="4" t="s">
        <v>14</v>
      </c>
      <c r="D2383" s="4" t="s">
        <v>14</v>
      </c>
      <c r="E2383" s="4" t="s">
        <v>14</v>
      </c>
      <c r="F2383" s="4" t="s">
        <v>42</v>
      </c>
      <c r="G2383" s="4" t="s">
        <v>42</v>
      </c>
      <c r="H2383" s="4" t="s">
        <v>42</v>
      </c>
      <c r="I2383" s="4" t="s">
        <v>42</v>
      </c>
      <c r="J2383" s="4" t="s">
        <v>42</v>
      </c>
      <c r="K2383" s="4" t="s">
        <v>42</v>
      </c>
    </row>
    <row r="2384" spans="1:15">
      <c r="A2384" t="n">
        <v>19124</v>
      </c>
      <c r="B2384" s="62" t="n">
        <v>178</v>
      </c>
      <c r="C2384" s="7" t="n">
        <v>6</v>
      </c>
      <c r="D2384" s="7" t="n">
        <v>0</v>
      </c>
      <c r="E2384" s="7" t="n">
        <v>0</v>
      </c>
      <c r="F2384" s="7" t="n">
        <v>0</v>
      </c>
      <c r="G2384" s="7" t="n">
        <v>0.649999976158142</v>
      </c>
      <c r="H2384" s="7" t="n">
        <v>0</v>
      </c>
      <c r="I2384" s="7" t="n">
        <v>0</v>
      </c>
      <c r="J2384" s="7" t="n">
        <v>0</v>
      </c>
      <c r="K2384" s="7" t="n">
        <v>1</v>
      </c>
    </row>
    <row r="2385" spans="1:11">
      <c r="A2385" t="s">
        <v>4</v>
      </c>
      <c r="B2385" s="4" t="s">
        <v>5</v>
      </c>
      <c r="C2385" s="4" t="s">
        <v>14</v>
      </c>
      <c r="D2385" s="4" t="s">
        <v>14</v>
      </c>
      <c r="E2385" s="4" t="s">
        <v>14</v>
      </c>
      <c r="F2385" s="4" t="s">
        <v>42</v>
      </c>
      <c r="G2385" s="4" t="s">
        <v>42</v>
      </c>
      <c r="H2385" s="4" t="s">
        <v>42</v>
      </c>
      <c r="I2385" s="4" t="s">
        <v>42</v>
      </c>
      <c r="J2385" s="4" t="s">
        <v>42</v>
      </c>
      <c r="K2385" s="4" t="s">
        <v>42</v>
      </c>
    </row>
    <row r="2386" spans="1:11">
      <c r="A2386" t="n">
        <v>19152</v>
      </c>
      <c r="B2386" s="62" t="n">
        <v>178</v>
      </c>
      <c r="C2386" s="7" t="n">
        <v>6</v>
      </c>
      <c r="D2386" s="7" t="n">
        <v>0</v>
      </c>
      <c r="E2386" s="7" t="n">
        <v>1</v>
      </c>
      <c r="F2386" s="7" t="n">
        <v>0.349999994039536</v>
      </c>
      <c r="G2386" s="7" t="n">
        <v>0.540000021457672</v>
      </c>
      <c r="H2386" s="7" t="n">
        <v>0</v>
      </c>
      <c r="I2386" s="7" t="n">
        <v>0</v>
      </c>
      <c r="J2386" s="7" t="n">
        <v>0</v>
      </c>
      <c r="K2386" s="7" t="n">
        <v>1</v>
      </c>
    </row>
    <row r="2387" spans="1:11">
      <c r="A2387" t="s">
        <v>4</v>
      </c>
      <c r="B2387" s="4" t="s">
        <v>5</v>
      </c>
      <c r="C2387" s="4" t="s">
        <v>14</v>
      </c>
      <c r="D2387" s="4" t="s">
        <v>14</v>
      </c>
      <c r="E2387" s="4" t="s">
        <v>14</v>
      </c>
      <c r="F2387" s="4" t="s">
        <v>42</v>
      </c>
      <c r="G2387" s="4" t="s">
        <v>42</v>
      </c>
      <c r="H2387" s="4" t="s">
        <v>42</v>
      </c>
      <c r="I2387" s="4" t="s">
        <v>42</v>
      </c>
      <c r="J2387" s="4" t="s">
        <v>42</v>
      </c>
      <c r="K2387" s="4" t="s">
        <v>42</v>
      </c>
    </row>
    <row r="2388" spans="1:11">
      <c r="A2388" t="n">
        <v>19180</v>
      </c>
      <c r="B2388" s="62" t="n">
        <v>178</v>
      </c>
      <c r="C2388" s="7" t="n">
        <v>6</v>
      </c>
      <c r="D2388" s="7" t="n">
        <v>0</v>
      </c>
      <c r="E2388" s="7" t="n">
        <v>2</v>
      </c>
      <c r="F2388" s="7" t="n">
        <v>0</v>
      </c>
      <c r="G2388" s="7" t="n">
        <v>0</v>
      </c>
      <c r="H2388" s="7" t="n">
        <v>0</v>
      </c>
      <c r="I2388" s="7" t="n">
        <v>0</v>
      </c>
      <c r="J2388" s="7" t="n">
        <v>0</v>
      </c>
      <c r="K2388" s="7" t="n">
        <v>1</v>
      </c>
    </row>
    <row r="2389" spans="1:11">
      <c r="A2389" t="s">
        <v>4</v>
      </c>
      <c r="B2389" s="4" t="s">
        <v>5</v>
      </c>
      <c r="C2389" s="4" t="s">
        <v>14</v>
      </c>
      <c r="D2389" s="4" t="s">
        <v>14</v>
      </c>
      <c r="E2389" s="4" t="s">
        <v>14</v>
      </c>
      <c r="F2389" s="4" t="s">
        <v>42</v>
      </c>
      <c r="G2389" s="4" t="s">
        <v>42</v>
      </c>
      <c r="H2389" s="4" t="s">
        <v>42</v>
      </c>
      <c r="I2389" s="4" t="s">
        <v>42</v>
      </c>
      <c r="J2389" s="4" t="s">
        <v>42</v>
      </c>
      <c r="K2389" s="4" t="s">
        <v>42</v>
      </c>
    </row>
    <row r="2390" spans="1:11">
      <c r="A2390" t="n">
        <v>19208</v>
      </c>
      <c r="B2390" s="62" t="n">
        <v>178</v>
      </c>
      <c r="C2390" s="7" t="n">
        <v>6</v>
      </c>
      <c r="D2390" s="7" t="n">
        <v>0</v>
      </c>
      <c r="E2390" s="7" t="n">
        <v>3</v>
      </c>
      <c r="F2390" s="7" t="n">
        <v>0.430000007152557</v>
      </c>
      <c r="G2390" s="7" t="n">
        <v>0</v>
      </c>
      <c r="H2390" s="7" t="n">
        <v>0</v>
      </c>
      <c r="I2390" s="7" t="n">
        <v>0</v>
      </c>
      <c r="J2390" s="7" t="n">
        <v>0</v>
      </c>
      <c r="K2390" s="7" t="n">
        <v>1</v>
      </c>
    </row>
    <row r="2391" spans="1:11">
      <c r="A2391" t="s">
        <v>4</v>
      </c>
      <c r="B2391" s="4" t="s">
        <v>5</v>
      </c>
      <c r="C2391" s="4" t="s">
        <v>14</v>
      </c>
      <c r="D2391" s="4" t="s">
        <v>14</v>
      </c>
      <c r="E2391" s="4" t="s">
        <v>10</v>
      </c>
      <c r="F2391" s="4" t="s">
        <v>42</v>
      </c>
      <c r="G2391" s="4" t="s">
        <v>42</v>
      </c>
      <c r="H2391" s="4" t="s">
        <v>42</v>
      </c>
      <c r="I2391" s="4" t="s">
        <v>42</v>
      </c>
      <c r="J2391" s="4" t="s">
        <v>42</v>
      </c>
      <c r="K2391" s="4" t="s">
        <v>42</v>
      </c>
      <c r="L2391" s="4" t="s">
        <v>42</v>
      </c>
    </row>
    <row r="2392" spans="1:11">
      <c r="A2392" t="n">
        <v>19236</v>
      </c>
      <c r="B2392" s="62" t="n">
        <v>178</v>
      </c>
      <c r="C2392" s="7" t="n">
        <v>1</v>
      </c>
      <c r="D2392" s="7" t="n">
        <v>0</v>
      </c>
      <c r="E2392" s="7" t="n">
        <v>0</v>
      </c>
      <c r="F2392" s="7" t="n">
        <v>0.0799999982118607</v>
      </c>
      <c r="G2392" s="7" t="n">
        <v>0</v>
      </c>
      <c r="H2392" s="7" t="n">
        <v>0</v>
      </c>
      <c r="I2392" s="7" t="n">
        <v>330</v>
      </c>
      <c r="J2392" s="7" t="n">
        <v>0</v>
      </c>
      <c r="K2392" s="7" t="n">
        <v>2.40000009536743</v>
      </c>
      <c r="L2392" s="7" t="n">
        <v>0</v>
      </c>
    </row>
    <row r="2393" spans="1:11">
      <c r="A2393" t="s">
        <v>4</v>
      </c>
      <c r="B2393" s="4" t="s">
        <v>5</v>
      </c>
      <c r="C2393" s="4" t="s">
        <v>14</v>
      </c>
      <c r="D2393" s="4" t="s">
        <v>14</v>
      </c>
      <c r="E2393" s="4" t="s">
        <v>14</v>
      </c>
      <c r="F2393" s="4" t="s">
        <v>42</v>
      </c>
      <c r="G2393" s="4" t="s">
        <v>42</v>
      </c>
      <c r="H2393" s="4" t="s">
        <v>42</v>
      </c>
      <c r="I2393" s="4" t="s">
        <v>42</v>
      </c>
      <c r="J2393" s="4" t="s">
        <v>42</v>
      </c>
      <c r="K2393" s="4" t="s">
        <v>42</v>
      </c>
    </row>
    <row r="2394" spans="1:11">
      <c r="A2394" t="n">
        <v>19269</v>
      </c>
      <c r="B2394" s="62" t="n">
        <v>178</v>
      </c>
      <c r="C2394" s="7" t="n">
        <v>6</v>
      </c>
      <c r="D2394" s="7" t="n">
        <v>1</v>
      </c>
      <c r="E2394" s="7" t="n">
        <v>0</v>
      </c>
      <c r="F2394" s="7" t="n">
        <v>0.649999976158142</v>
      </c>
      <c r="G2394" s="7" t="n">
        <v>0.540000021457672</v>
      </c>
      <c r="H2394" s="7" t="n">
        <v>0</v>
      </c>
      <c r="I2394" s="7" t="n">
        <v>0</v>
      </c>
      <c r="J2394" s="7" t="n">
        <v>0</v>
      </c>
      <c r="K2394" s="7" t="n">
        <v>1</v>
      </c>
    </row>
    <row r="2395" spans="1:11">
      <c r="A2395" t="s">
        <v>4</v>
      </c>
      <c r="B2395" s="4" t="s">
        <v>5</v>
      </c>
      <c r="C2395" s="4" t="s">
        <v>14</v>
      </c>
      <c r="D2395" s="4" t="s">
        <v>14</v>
      </c>
      <c r="E2395" s="4" t="s">
        <v>14</v>
      </c>
      <c r="F2395" s="4" t="s">
        <v>42</v>
      </c>
      <c r="G2395" s="4" t="s">
        <v>42</v>
      </c>
      <c r="H2395" s="4" t="s">
        <v>42</v>
      </c>
      <c r="I2395" s="4" t="s">
        <v>42</v>
      </c>
      <c r="J2395" s="4" t="s">
        <v>42</v>
      </c>
      <c r="K2395" s="4" t="s">
        <v>42</v>
      </c>
    </row>
    <row r="2396" spans="1:11">
      <c r="A2396" t="n">
        <v>19297</v>
      </c>
      <c r="B2396" s="62" t="n">
        <v>178</v>
      </c>
      <c r="C2396" s="7" t="n">
        <v>6</v>
      </c>
      <c r="D2396" s="7" t="n">
        <v>1</v>
      </c>
      <c r="E2396" s="7" t="n">
        <v>1</v>
      </c>
      <c r="F2396" s="7" t="n">
        <v>1</v>
      </c>
      <c r="G2396" s="7" t="n">
        <v>0.649999976158142</v>
      </c>
      <c r="H2396" s="7" t="n">
        <v>0</v>
      </c>
      <c r="I2396" s="7" t="n">
        <v>0</v>
      </c>
      <c r="J2396" s="7" t="n">
        <v>0</v>
      </c>
      <c r="K2396" s="7" t="n">
        <v>1</v>
      </c>
    </row>
    <row r="2397" spans="1:11">
      <c r="A2397" t="s">
        <v>4</v>
      </c>
      <c r="B2397" s="4" t="s">
        <v>5</v>
      </c>
      <c r="C2397" s="4" t="s">
        <v>14</v>
      </c>
      <c r="D2397" s="4" t="s">
        <v>14</v>
      </c>
      <c r="E2397" s="4" t="s">
        <v>14</v>
      </c>
      <c r="F2397" s="4" t="s">
        <v>42</v>
      </c>
      <c r="G2397" s="4" t="s">
        <v>42</v>
      </c>
      <c r="H2397" s="4" t="s">
        <v>42</v>
      </c>
      <c r="I2397" s="4" t="s">
        <v>42</v>
      </c>
      <c r="J2397" s="4" t="s">
        <v>42</v>
      </c>
      <c r="K2397" s="4" t="s">
        <v>42</v>
      </c>
    </row>
    <row r="2398" spans="1:11">
      <c r="A2398" t="n">
        <v>19325</v>
      </c>
      <c r="B2398" s="62" t="n">
        <v>178</v>
      </c>
      <c r="C2398" s="7" t="n">
        <v>6</v>
      </c>
      <c r="D2398" s="7" t="n">
        <v>1</v>
      </c>
      <c r="E2398" s="7" t="n">
        <v>2</v>
      </c>
      <c r="F2398" s="7" t="n">
        <v>0.569999992847443</v>
      </c>
      <c r="G2398" s="7" t="n">
        <v>0</v>
      </c>
      <c r="H2398" s="7" t="n">
        <v>0</v>
      </c>
      <c r="I2398" s="7" t="n">
        <v>0</v>
      </c>
      <c r="J2398" s="7" t="n">
        <v>0</v>
      </c>
      <c r="K2398" s="7" t="n">
        <v>1</v>
      </c>
    </row>
    <row r="2399" spans="1:11">
      <c r="A2399" t="s">
        <v>4</v>
      </c>
      <c r="B2399" s="4" t="s">
        <v>5</v>
      </c>
      <c r="C2399" s="4" t="s">
        <v>14</v>
      </c>
      <c r="D2399" s="4" t="s">
        <v>14</v>
      </c>
      <c r="E2399" s="4" t="s">
        <v>14</v>
      </c>
      <c r="F2399" s="4" t="s">
        <v>42</v>
      </c>
      <c r="G2399" s="4" t="s">
        <v>42</v>
      </c>
      <c r="H2399" s="4" t="s">
        <v>42</v>
      </c>
      <c r="I2399" s="4" t="s">
        <v>42</v>
      </c>
      <c r="J2399" s="4" t="s">
        <v>42</v>
      </c>
      <c r="K2399" s="4" t="s">
        <v>42</v>
      </c>
    </row>
    <row r="2400" spans="1:11">
      <c r="A2400" t="n">
        <v>19353</v>
      </c>
      <c r="B2400" s="62" t="n">
        <v>178</v>
      </c>
      <c r="C2400" s="7" t="n">
        <v>6</v>
      </c>
      <c r="D2400" s="7" t="n">
        <v>1</v>
      </c>
      <c r="E2400" s="7" t="n">
        <v>3</v>
      </c>
      <c r="F2400" s="7" t="n">
        <v>1</v>
      </c>
      <c r="G2400" s="7" t="n">
        <v>0</v>
      </c>
      <c r="H2400" s="7" t="n">
        <v>0</v>
      </c>
      <c r="I2400" s="7" t="n">
        <v>0</v>
      </c>
      <c r="J2400" s="7" t="n">
        <v>0</v>
      </c>
      <c r="K2400" s="7" t="n">
        <v>1</v>
      </c>
    </row>
    <row r="2401" spans="1:12">
      <c r="A2401" t="s">
        <v>4</v>
      </c>
      <c r="B2401" s="4" t="s">
        <v>5</v>
      </c>
      <c r="C2401" s="4" t="s">
        <v>14</v>
      </c>
      <c r="D2401" s="4" t="s">
        <v>14</v>
      </c>
      <c r="E2401" s="4" t="s">
        <v>10</v>
      </c>
      <c r="F2401" s="4" t="s">
        <v>42</v>
      </c>
      <c r="G2401" s="4" t="s">
        <v>42</v>
      </c>
      <c r="H2401" s="4" t="s">
        <v>42</v>
      </c>
      <c r="I2401" s="4" t="s">
        <v>42</v>
      </c>
      <c r="J2401" s="4" t="s">
        <v>42</v>
      </c>
      <c r="K2401" s="4" t="s">
        <v>42</v>
      </c>
      <c r="L2401" s="4" t="s">
        <v>42</v>
      </c>
    </row>
    <row r="2402" spans="1:12">
      <c r="A2402" t="n">
        <v>19381</v>
      </c>
      <c r="B2402" s="62" t="n">
        <v>178</v>
      </c>
      <c r="C2402" s="7" t="n">
        <v>1</v>
      </c>
      <c r="D2402" s="7" t="n">
        <v>1</v>
      </c>
      <c r="E2402" s="7" t="n">
        <v>1</v>
      </c>
      <c r="F2402" s="7" t="n">
        <v>-0.0799999982118607</v>
      </c>
      <c r="G2402" s="7" t="n">
        <v>0</v>
      </c>
      <c r="H2402" s="7" t="n">
        <v>0</v>
      </c>
      <c r="I2402" s="7" t="n">
        <v>30</v>
      </c>
      <c r="J2402" s="7" t="n">
        <v>0</v>
      </c>
      <c r="K2402" s="7" t="n">
        <v>2.40000009536743</v>
      </c>
      <c r="L2402" s="7" t="n">
        <v>0</v>
      </c>
    </row>
    <row r="2403" spans="1:12">
      <c r="A2403" t="s">
        <v>4</v>
      </c>
      <c r="B2403" s="4" t="s">
        <v>5</v>
      </c>
      <c r="C2403" s="4" t="s">
        <v>14</v>
      </c>
      <c r="D2403" s="4" t="s">
        <v>14</v>
      </c>
      <c r="E2403" s="4" t="s">
        <v>42</v>
      </c>
    </row>
    <row r="2404" spans="1:12">
      <c r="A2404" t="n">
        <v>19414</v>
      </c>
      <c r="B2404" s="62" t="n">
        <v>178</v>
      </c>
      <c r="C2404" s="7" t="n">
        <v>3</v>
      </c>
      <c r="D2404" s="7" t="n">
        <v>0</v>
      </c>
      <c r="E2404" s="7" t="n">
        <v>0.25</v>
      </c>
    </row>
    <row r="2405" spans="1:12">
      <c r="A2405" t="s">
        <v>4</v>
      </c>
      <c r="B2405" s="4" t="s">
        <v>5</v>
      </c>
      <c r="C2405" s="4" t="s">
        <v>14</v>
      </c>
      <c r="D2405" s="4" t="s">
        <v>14</v>
      </c>
      <c r="E2405" s="4" t="s">
        <v>42</v>
      </c>
    </row>
    <row r="2406" spans="1:12">
      <c r="A2406" t="n">
        <v>19421</v>
      </c>
      <c r="B2406" s="62" t="n">
        <v>178</v>
      </c>
      <c r="C2406" s="7" t="n">
        <v>3</v>
      </c>
      <c r="D2406" s="7" t="n">
        <v>1</v>
      </c>
      <c r="E2406" s="7" t="n">
        <v>0.25</v>
      </c>
    </row>
    <row r="2407" spans="1:12">
      <c r="A2407" t="s">
        <v>4</v>
      </c>
      <c r="B2407" s="4" t="s">
        <v>5</v>
      </c>
      <c r="C2407" s="4" t="s">
        <v>14</v>
      </c>
      <c r="D2407" s="4" t="s">
        <v>14</v>
      </c>
    </row>
    <row r="2408" spans="1:12">
      <c r="A2408" t="n">
        <v>19428</v>
      </c>
      <c r="B2408" s="62" t="n">
        <v>178</v>
      </c>
      <c r="C2408" s="7" t="n">
        <v>5</v>
      </c>
      <c r="D2408" s="7" t="n">
        <v>0</v>
      </c>
    </row>
    <row r="2409" spans="1:12">
      <c r="A2409" t="s">
        <v>4</v>
      </c>
      <c r="B2409" s="4" t="s">
        <v>5</v>
      </c>
      <c r="C2409" s="4" t="s">
        <v>14</v>
      </c>
      <c r="D2409" s="4" t="s">
        <v>14</v>
      </c>
    </row>
    <row r="2410" spans="1:12">
      <c r="A2410" t="n">
        <v>19431</v>
      </c>
      <c r="B2410" s="62" t="n">
        <v>178</v>
      </c>
      <c r="C2410" s="7" t="n">
        <v>5</v>
      </c>
      <c r="D2410" s="7" t="n">
        <v>1</v>
      </c>
    </row>
    <row r="2411" spans="1:12">
      <c r="A2411" t="s">
        <v>4</v>
      </c>
      <c r="B2411" s="4" t="s">
        <v>5</v>
      </c>
    </row>
    <row r="2412" spans="1:12">
      <c r="A2412" t="n">
        <v>19434</v>
      </c>
      <c r="B2412" s="38" t="n">
        <v>28</v>
      </c>
    </row>
    <row r="2413" spans="1:12">
      <c r="A2413" t="s">
        <v>4</v>
      </c>
      <c r="B2413" s="4" t="s">
        <v>5</v>
      </c>
      <c r="C2413" s="4" t="s">
        <v>14</v>
      </c>
      <c r="D2413" s="4" t="s">
        <v>14</v>
      </c>
      <c r="E2413" s="4" t="s">
        <v>42</v>
      </c>
    </row>
    <row r="2414" spans="1:12">
      <c r="A2414" t="n">
        <v>19435</v>
      </c>
      <c r="B2414" s="62" t="n">
        <v>178</v>
      </c>
      <c r="C2414" s="7" t="n">
        <v>4</v>
      </c>
      <c r="D2414" s="7" t="n">
        <v>0</v>
      </c>
      <c r="E2414" s="7" t="n">
        <v>0.25</v>
      </c>
    </row>
    <row r="2415" spans="1:12">
      <c r="A2415" t="s">
        <v>4</v>
      </c>
      <c r="B2415" s="4" t="s">
        <v>5</v>
      </c>
      <c r="C2415" s="4" t="s">
        <v>14</v>
      </c>
      <c r="D2415" s="4" t="s">
        <v>14</v>
      </c>
      <c r="E2415" s="4" t="s">
        <v>42</v>
      </c>
    </row>
    <row r="2416" spans="1:12">
      <c r="A2416" t="n">
        <v>19442</v>
      </c>
      <c r="B2416" s="62" t="n">
        <v>178</v>
      </c>
      <c r="C2416" s="7" t="n">
        <v>4</v>
      </c>
      <c r="D2416" s="7" t="n">
        <v>1</v>
      </c>
      <c r="E2416" s="7" t="n">
        <v>0.25</v>
      </c>
    </row>
    <row r="2417" spans="1:12">
      <c r="A2417" t="s">
        <v>4</v>
      </c>
      <c r="B2417" s="4" t="s">
        <v>5</v>
      </c>
      <c r="C2417" s="4" t="s">
        <v>14</v>
      </c>
      <c r="D2417" s="4" t="s">
        <v>14</v>
      </c>
    </row>
    <row r="2418" spans="1:12">
      <c r="A2418" t="n">
        <v>19449</v>
      </c>
      <c r="B2418" s="62" t="n">
        <v>178</v>
      </c>
      <c r="C2418" s="7" t="n">
        <v>5</v>
      </c>
      <c r="D2418" s="7" t="n">
        <v>0</v>
      </c>
    </row>
    <row r="2419" spans="1:12">
      <c r="A2419" t="s">
        <v>4</v>
      </c>
      <c r="B2419" s="4" t="s">
        <v>5</v>
      </c>
      <c r="C2419" s="4" t="s">
        <v>14</v>
      </c>
      <c r="D2419" s="4" t="s">
        <v>14</v>
      </c>
    </row>
    <row r="2420" spans="1:12">
      <c r="A2420" t="n">
        <v>19452</v>
      </c>
      <c r="B2420" s="62" t="n">
        <v>178</v>
      </c>
      <c r="C2420" s="7" t="n">
        <v>5</v>
      </c>
      <c r="D2420" s="7" t="n">
        <v>1</v>
      </c>
    </row>
    <row r="2421" spans="1:12">
      <c r="A2421" t="s">
        <v>4</v>
      </c>
      <c r="B2421" s="4" t="s">
        <v>5</v>
      </c>
      <c r="C2421" s="4" t="s">
        <v>14</v>
      </c>
      <c r="D2421" s="4" t="s">
        <v>14</v>
      </c>
    </row>
    <row r="2422" spans="1:12">
      <c r="A2422" t="n">
        <v>19455</v>
      </c>
      <c r="B2422" s="62" t="n">
        <v>178</v>
      </c>
      <c r="C2422" s="7" t="n">
        <v>2</v>
      </c>
      <c r="D2422" s="7" t="n">
        <v>0</v>
      </c>
    </row>
    <row r="2423" spans="1:12">
      <c r="A2423" t="s">
        <v>4</v>
      </c>
      <c r="B2423" s="4" t="s">
        <v>5</v>
      </c>
      <c r="C2423" s="4" t="s">
        <v>14</v>
      </c>
      <c r="D2423" s="4" t="s">
        <v>14</v>
      </c>
    </row>
    <row r="2424" spans="1:12">
      <c r="A2424" t="n">
        <v>19458</v>
      </c>
      <c r="B2424" s="62" t="n">
        <v>178</v>
      </c>
      <c r="C2424" s="7" t="n">
        <v>2</v>
      </c>
      <c r="D2424" s="7" t="n">
        <v>1</v>
      </c>
    </row>
    <row r="2425" spans="1:12">
      <c r="A2425" t="s">
        <v>4</v>
      </c>
      <c r="B2425" s="4" t="s">
        <v>5</v>
      </c>
      <c r="C2425" s="4" t="s">
        <v>10</v>
      </c>
    </row>
    <row r="2426" spans="1:12">
      <c r="A2426" t="n">
        <v>19461</v>
      </c>
      <c r="B2426" s="36" t="n">
        <v>16</v>
      </c>
      <c r="C2426" s="7" t="n">
        <v>1000</v>
      </c>
    </row>
    <row r="2427" spans="1:12">
      <c r="A2427" t="s">
        <v>4</v>
      </c>
      <c r="B2427" s="4" t="s">
        <v>5</v>
      </c>
      <c r="C2427" s="4" t="s">
        <v>14</v>
      </c>
      <c r="D2427" s="4" t="s">
        <v>14</v>
      </c>
      <c r="E2427" s="4" t="s">
        <v>14</v>
      </c>
      <c r="F2427" s="4" t="s">
        <v>42</v>
      </c>
      <c r="G2427" s="4" t="s">
        <v>42</v>
      </c>
      <c r="H2427" s="4" t="s">
        <v>42</v>
      </c>
      <c r="I2427" s="4" t="s">
        <v>42</v>
      </c>
      <c r="J2427" s="4" t="s">
        <v>42</v>
      </c>
      <c r="K2427" s="4" t="s">
        <v>42</v>
      </c>
    </row>
    <row r="2428" spans="1:12">
      <c r="A2428" t="n">
        <v>19464</v>
      </c>
      <c r="B2428" s="62" t="n">
        <v>178</v>
      </c>
      <c r="C2428" s="7" t="n">
        <v>6</v>
      </c>
      <c r="D2428" s="7" t="n">
        <v>0</v>
      </c>
      <c r="E2428" s="7" t="n">
        <v>0</v>
      </c>
      <c r="F2428" s="7" t="n">
        <v>0</v>
      </c>
      <c r="G2428" s="7" t="n">
        <v>0.725000023841858</v>
      </c>
      <c r="H2428" s="7" t="n">
        <v>0</v>
      </c>
      <c r="I2428" s="7" t="n">
        <v>0</v>
      </c>
      <c r="J2428" s="7" t="n">
        <v>0</v>
      </c>
      <c r="K2428" s="7" t="n">
        <v>1</v>
      </c>
    </row>
    <row r="2429" spans="1:12">
      <c r="A2429" t="s">
        <v>4</v>
      </c>
      <c r="B2429" s="4" t="s">
        <v>5</v>
      </c>
      <c r="C2429" s="4" t="s">
        <v>14</v>
      </c>
      <c r="D2429" s="4" t="s">
        <v>14</v>
      </c>
      <c r="E2429" s="4" t="s">
        <v>14</v>
      </c>
      <c r="F2429" s="4" t="s">
        <v>42</v>
      </c>
      <c r="G2429" s="4" t="s">
        <v>42</v>
      </c>
      <c r="H2429" s="4" t="s">
        <v>42</v>
      </c>
      <c r="I2429" s="4" t="s">
        <v>42</v>
      </c>
      <c r="J2429" s="4" t="s">
        <v>42</v>
      </c>
      <c r="K2429" s="4" t="s">
        <v>42</v>
      </c>
    </row>
    <row r="2430" spans="1:12">
      <c r="A2430" t="n">
        <v>19492</v>
      </c>
      <c r="B2430" s="62" t="n">
        <v>178</v>
      </c>
      <c r="C2430" s="7" t="n">
        <v>6</v>
      </c>
      <c r="D2430" s="7" t="n">
        <v>0</v>
      </c>
      <c r="E2430" s="7" t="n">
        <v>1</v>
      </c>
      <c r="F2430" s="7" t="n">
        <v>1</v>
      </c>
      <c r="G2430" s="7" t="n">
        <v>0.725000023841858</v>
      </c>
      <c r="H2430" s="7" t="n">
        <v>0</v>
      </c>
      <c r="I2430" s="7" t="n">
        <v>0</v>
      </c>
      <c r="J2430" s="7" t="n">
        <v>0</v>
      </c>
      <c r="K2430" s="7" t="n">
        <v>1</v>
      </c>
    </row>
    <row r="2431" spans="1:12">
      <c r="A2431" t="s">
        <v>4</v>
      </c>
      <c r="B2431" s="4" t="s">
        <v>5</v>
      </c>
      <c r="C2431" s="4" t="s">
        <v>14</v>
      </c>
      <c r="D2431" s="4" t="s">
        <v>14</v>
      </c>
      <c r="E2431" s="4" t="s">
        <v>14</v>
      </c>
      <c r="F2431" s="4" t="s">
        <v>42</v>
      </c>
      <c r="G2431" s="4" t="s">
        <v>42</v>
      </c>
      <c r="H2431" s="4" t="s">
        <v>42</v>
      </c>
      <c r="I2431" s="4" t="s">
        <v>42</v>
      </c>
      <c r="J2431" s="4" t="s">
        <v>42</v>
      </c>
      <c r="K2431" s="4" t="s">
        <v>42</v>
      </c>
    </row>
    <row r="2432" spans="1:12">
      <c r="A2432" t="n">
        <v>19520</v>
      </c>
      <c r="B2432" s="62" t="n">
        <v>178</v>
      </c>
      <c r="C2432" s="7" t="n">
        <v>6</v>
      </c>
      <c r="D2432" s="7" t="n">
        <v>0</v>
      </c>
      <c r="E2432" s="7" t="n">
        <v>2</v>
      </c>
      <c r="F2432" s="7" t="n">
        <v>0</v>
      </c>
      <c r="G2432" s="7" t="n">
        <v>0.275000005960464</v>
      </c>
      <c r="H2432" s="7" t="n">
        <v>0</v>
      </c>
      <c r="I2432" s="7" t="n">
        <v>0</v>
      </c>
      <c r="J2432" s="7" t="n">
        <v>0</v>
      </c>
      <c r="K2432" s="7" t="n">
        <v>1</v>
      </c>
    </row>
    <row r="2433" spans="1:11">
      <c r="A2433" t="s">
        <v>4</v>
      </c>
      <c r="B2433" s="4" t="s">
        <v>5</v>
      </c>
      <c r="C2433" s="4" t="s">
        <v>14</v>
      </c>
      <c r="D2433" s="4" t="s">
        <v>14</v>
      </c>
      <c r="E2433" s="4" t="s">
        <v>14</v>
      </c>
      <c r="F2433" s="4" t="s">
        <v>42</v>
      </c>
      <c r="G2433" s="4" t="s">
        <v>42</v>
      </c>
      <c r="H2433" s="4" t="s">
        <v>42</v>
      </c>
      <c r="I2433" s="4" t="s">
        <v>42</v>
      </c>
      <c r="J2433" s="4" t="s">
        <v>42</v>
      </c>
      <c r="K2433" s="4" t="s">
        <v>42</v>
      </c>
    </row>
    <row r="2434" spans="1:11">
      <c r="A2434" t="n">
        <v>19548</v>
      </c>
      <c r="B2434" s="62" t="n">
        <v>178</v>
      </c>
      <c r="C2434" s="7" t="n">
        <v>6</v>
      </c>
      <c r="D2434" s="7" t="n">
        <v>0</v>
      </c>
      <c r="E2434" s="7" t="n">
        <v>3</v>
      </c>
      <c r="F2434" s="7" t="n">
        <v>1</v>
      </c>
      <c r="G2434" s="7" t="n">
        <v>0.275000005960464</v>
      </c>
      <c r="H2434" s="7" t="n">
        <v>0</v>
      </c>
      <c r="I2434" s="7" t="n">
        <v>0</v>
      </c>
      <c r="J2434" s="7" t="n">
        <v>0</v>
      </c>
      <c r="K2434" s="7" t="n">
        <v>1</v>
      </c>
    </row>
    <row r="2435" spans="1:11">
      <c r="A2435" t="s">
        <v>4</v>
      </c>
      <c r="B2435" s="4" t="s">
        <v>5</v>
      </c>
      <c r="C2435" s="4" t="s">
        <v>14</v>
      </c>
      <c r="D2435" s="4" t="s">
        <v>14</v>
      </c>
      <c r="E2435" s="4" t="s">
        <v>10</v>
      </c>
      <c r="F2435" s="4" t="s">
        <v>42</v>
      </c>
      <c r="G2435" s="4" t="s">
        <v>42</v>
      </c>
      <c r="H2435" s="4" t="s">
        <v>42</v>
      </c>
      <c r="I2435" s="4" t="s">
        <v>42</v>
      </c>
      <c r="J2435" s="4" t="s">
        <v>42</v>
      </c>
      <c r="K2435" s="4" t="s">
        <v>42</v>
      </c>
      <c r="L2435" s="4" t="s">
        <v>42</v>
      </c>
    </row>
    <row r="2436" spans="1:11">
      <c r="A2436" t="n">
        <v>19576</v>
      </c>
      <c r="B2436" s="62" t="n">
        <v>178</v>
      </c>
      <c r="C2436" s="7" t="n">
        <v>1</v>
      </c>
      <c r="D2436" s="7" t="n">
        <v>0</v>
      </c>
      <c r="E2436" s="7" t="n">
        <v>0</v>
      </c>
      <c r="F2436" s="7" t="n">
        <v>0</v>
      </c>
      <c r="G2436" s="7" t="n">
        <v>-0.0500000007450581</v>
      </c>
      <c r="H2436" s="7" t="n">
        <v>0</v>
      </c>
      <c r="I2436" s="7" t="n">
        <v>0</v>
      </c>
      <c r="J2436" s="7" t="n">
        <v>0</v>
      </c>
      <c r="K2436" s="7" t="n">
        <v>1</v>
      </c>
      <c r="L2436" s="7" t="n">
        <v>0</v>
      </c>
    </row>
    <row r="2437" spans="1:11">
      <c r="A2437" t="s">
        <v>4</v>
      </c>
      <c r="B2437" s="4" t="s">
        <v>5</v>
      </c>
      <c r="C2437" s="4" t="s">
        <v>14</v>
      </c>
      <c r="D2437" s="4" t="s">
        <v>14</v>
      </c>
      <c r="E2437" s="4" t="s">
        <v>42</v>
      </c>
    </row>
    <row r="2438" spans="1:11">
      <c r="A2438" t="n">
        <v>19609</v>
      </c>
      <c r="B2438" s="62" t="n">
        <v>178</v>
      </c>
      <c r="C2438" s="7" t="n">
        <v>3</v>
      </c>
      <c r="D2438" s="7" t="n">
        <v>0</v>
      </c>
      <c r="E2438" s="7" t="n">
        <v>0.25</v>
      </c>
    </row>
    <row r="2439" spans="1:11">
      <c r="A2439" t="s">
        <v>4</v>
      </c>
      <c r="B2439" s="4" t="s">
        <v>5</v>
      </c>
      <c r="C2439" s="4" t="s">
        <v>14</v>
      </c>
      <c r="D2439" s="4" t="s">
        <v>14</v>
      </c>
    </row>
    <row r="2440" spans="1:11">
      <c r="A2440" t="n">
        <v>19616</v>
      </c>
      <c r="B2440" s="62" t="n">
        <v>178</v>
      </c>
      <c r="C2440" s="7" t="n">
        <v>5</v>
      </c>
      <c r="D2440" s="7" t="n">
        <v>0</v>
      </c>
    </row>
    <row r="2441" spans="1:11">
      <c r="A2441" t="s">
        <v>4</v>
      </c>
      <c r="B2441" s="4" t="s">
        <v>5</v>
      </c>
      <c r="C2441" s="4" t="s">
        <v>14</v>
      </c>
      <c r="D2441" s="4" t="s">
        <v>10</v>
      </c>
      <c r="E2441" s="4" t="s">
        <v>10</v>
      </c>
      <c r="F2441" s="4" t="s">
        <v>14</v>
      </c>
    </row>
    <row r="2442" spans="1:11">
      <c r="A2442" t="n">
        <v>19619</v>
      </c>
      <c r="B2442" s="63" t="n">
        <v>25</v>
      </c>
      <c r="C2442" s="7" t="n">
        <v>1</v>
      </c>
      <c r="D2442" s="7" t="n">
        <v>65535</v>
      </c>
      <c r="E2442" s="7" t="n">
        <v>140</v>
      </c>
      <c r="F2442" s="7" t="n">
        <v>5</v>
      </c>
    </row>
    <row r="2443" spans="1:11">
      <c r="A2443" t="s">
        <v>4</v>
      </c>
      <c r="B2443" s="4" t="s">
        <v>5</v>
      </c>
      <c r="C2443" s="4" t="s">
        <v>14</v>
      </c>
      <c r="D2443" s="4" t="s">
        <v>42</v>
      </c>
      <c r="E2443" s="4" t="s">
        <v>42</v>
      </c>
      <c r="F2443" s="4" t="s">
        <v>42</v>
      </c>
    </row>
    <row r="2444" spans="1:11">
      <c r="A2444" t="n">
        <v>19626</v>
      </c>
      <c r="B2444" s="48" t="n">
        <v>45</v>
      </c>
      <c r="C2444" s="7" t="n">
        <v>9</v>
      </c>
      <c r="D2444" s="7" t="n">
        <v>0.0500000007450581</v>
      </c>
      <c r="E2444" s="7" t="n">
        <v>0.0500000007450581</v>
      </c>
      <c r="F2444" s="7" t="n">
        <v>0.5</v>
      </c>
    </row>
    <row r="2445" spans="1:11">
      <c r="A2445" t="s">
        <v>4</v>
      </c>
      <c r="B2445" s="4" t="s">
        <v>5</v>
      </c>
      <c r="C2445" s="4" t="s">
        <v>14</v>
      </c>
      <c r="D2445" s="4" t="s">
        <v>10</v>
      </c>
      <c r="E2445" s="4" t="s">
        <v>6</v>
      </c>
    </row>
    <row r="2446" spans="1:11">
      <c r="A2446" t="n">
        <v>19640</v>
      </c>
      <c r="B2446" s="35" t="n">
        <v>51</v>
      </c>
      <c r="C2446" s="7" t="n">
        <v>4</v>
      </c>
      <c r="D2446" s="7" t="n">
        <v>0</v>
      </c>
      <c r="E2446" s="7" t="s">
        <v>174</v>
      </c>
    </row>
    <row r="2447" spans="1:11">
      <c r="A2447" t="s">
        <v>4</v>
      </c>
      <c r="B2447" s="4" t="s">
        <v>5</v>
      </c>
      <c r="C2447" s="4" t="s">
        <v>10</v>
      </c>
    </row>
    <row r="2448" spans="1:11">
      <c r="A2448" t="n">
        <v>19653</v>
      </c>
      <c r="B2448" s="36" t="n">
        <v>16</v>
      </c>
      <c r="C2448" s="7" t="n">
        <v>0</v>
      </c>
    </row>
    <row r="2449" spans="1:12">
      <c r="A2449" t="s">
        <v>4</v>
      </c>
      <c r="B2449" s="4" t="s">
        <v>5</v>
      </c>
      <c r="C2449" s="4" t="s">
        <v>10</v>
      </c>
      <c r="D2449" s="4" t="s">
        <v>75</v>
      </c>
      <c r="E2449" s="4" t="s">
        <v>14</v>
      </c>
      <c r="F2449" s="4" t="s">
        <v>14</v>
      </c>
    </row>
    <row r="2450" spans="1:12">
      <c r="A2450" t="n">
        <v>19656</v>
      </c>
      <c r="B2450" s="37" t="n">
        <v>26</v>
      </c>
      <c r="C2450" s="7" t="n">
        <v>0</v>
      </c>
      <c r="D2450" s="7" t="s">
        <v>175</v>
      </c>
      <c r="E2450" s="7" t="n">
        <v>2</v>
      </c>
      <c r="F2450" s="7" t="n">
        <v>0</v>
      </c>
    </row>
    <row r="2451" spans="1:12">
      <c r="A2451" t="s">
        <v>4</v>
      </c>
      <c r="B2451" s="4" t="s">
        <v>5</v>
      </c>
    </row>
    <row r="2452" spans="1:12">
      <c r="A2452" t="n">
        <v>19670</v>
      </c>
      <c r="B2452" s="38" t="n">
        <v>28</v>
      </c>
    </row>
    <row r="2453" spans="1:12">
      <c r="A2453" t="s">
        <v>4</v>
      </c>
      <c r="B2453" s="4" t="s">
        <v>5</v>
      </c>
      <c r="C2453" s="4" t="s">
        <v>14</v>
      </c>
      <c r="D2453" s="4" t="s">
        <v>10</v>
      </c>
      <c r="E2453" s="4" t="s">
        <v>10</v>
      </c>
      <c r="F2453" s="4" t="s">
        <v>14</v>
      </c>
    </row>
    <row r="2454" spans="1:12">
      <c r="A2454" t="n">
        <v>19671</v>
      </c>
      <c r="B2454" s="63" t="n">
        <v>25</v>
      </c>
      <c r="C2454" s="7" t="n">
        <v>1</v>
      </c>
      <c r="D2454" s="7" t="n">
        <v>65535</v>
      </c>
      <c r="E2454" s="7" t="n">
        <v>65535</v>
      </c>
      <c r="F2454" s="7" t="n">
        <v>0</v>
      </c>
    </row>
    <row r="2455" spans="1:12">
      <c r="A2455" t="s">
        <v>4</v>
      </c>
      <c r="B2455" s="4" t="s">
        <v>5</v>
      </c>
      <c r="C2455" s="4" t="s">
        <v>14</v>
      </c>
      <c r="D2455" s="4" t="s">
        <v>14</v>
      </c>
      <c r="E2455" s="4" t="s">
        <v>42</v>
      </c>
    </row>
    <row r="2456" spans="1:12">
      <c r="A2456" t="n">
        <v>19678</v>
      </c>
      <c r="B2456" s="62" t="n">
        <v>178</v>
      </c>
      <c r="C2456" s="7" t="n">
        <v>4</v>
      </c>
      <c r="D2456" s="7" t="n">
        <v>0</v>
      </c>
      <c r="E2456" s="7" t="n">
        <v>0.25</v>
      </c>
    </row>
    <row r="2457" spans="1:12">
      <c r="A2457" t="s">
        <v>4</v>
      </c>
      <c r="B2457" s="4" t="s">
        <v>5</v>
      </c>
      <c r="C2457" s="4" t="s">
        <v>14</v>
      </c>
      <c r="D2457" s="4" t="s">
        <v>14</v>
      </c>
    </row>
    <row r="2458" spans="1:12">
      <c r="A2458" t="n">
        <v>19685</v>
      </c>
      <c r="B2458" s="62" t="n">
        <v>178</v>
      </c>
      <c r="C2458" s="7" t="n">
        <v>5</v>
      </c>
      <c r="D2458" s="7" t="n">
        <v>0</v>
      </c>
    </row>
    <row r="2459" spans="1:12">
      <c r="A2459" t="s">
        <v>4</v>
      </c>
      <c r="B2459" s="4" t="s">
        <v>5</v>
      </c>
      <c r="C2459" s="4" t="s">
        <v>14</v>
      </c>
      <c r="D2459" s="4" t="s">
        <v>14</v>
      </c>
    </row>
    <row r="2460" spans="1:12">
      <c r="A2460" t="n">
        <v>19688</v>
      </c>
      <c r="B2460" s="62" t="n">
        <v>178</v>
      </c>
      <c r="C2460" s="7" t="n">
        <v>2</v>
      </c>
      <c r="D2460" s="7" t="n">
        <v>0</v>
      </c>
    </row>
    <row r="2461" spans="1:12">
      <c r="A2461" t="s">
        <v>4</v>
      </c>
      <c r="B2461" s="4" t="s">
        <v>5</v>
      </c>
      <c r="C2461" s="4" t="s">
        <v>10</v>
      </c>
    </row>
    <row r="2462" spans="1:12">
      <c r="A2462" t="n">
        <v>19691</v>
      </c>
      <c r="B2462" s="36" t="n">
        <v>16</v>
      </c>
      <c r="C2462" s="7" t="n">
        <v>1000</v>
      </c>
    </row>
    <row r="2463" spans="1:12">
      <c r="A2463" t="s">
        <v>4</v>
      </c>
      <c r="B2463" s="4" t="s">
        <v>5</v>
      </c>
      <c r="C2463" s="4" t="s">
        <v>14</v>
      </c>
      <c r="D2463" s="4" t="s">
        <v>14</v>
      </c>
      <c r="E2463" s="4" t="s">
        <v>14</v>
      </c>
      <c r="F2463" s="4" t="s">
        <v>42</v>
      </c>
      <c r="G2463" s="4" t="s">
        <v>42</v>
      </c>
      <c r="H2463" s="4" t="s">
        <v>42</v>
      </c>
      <c r="I2463" s="4" t="s">
        <v>42</v>
      </c>
      <c r="J2463" s="4" t="s">
        <v>42</v>
      </c>
      <c r="K2463" s="4" t="s">
        <v>42</v>
      </c>
    </row>
    <row r="2464" spans="1:12">
      <c r="A2464" t="n">
        <v>19694</v>
      </c>
      <c r="B2464" s="62" t="n">
        <v>178</v>
      </c>
      <c r="C2464" s="7" t="n">
        <v>6</v>
      </c>
      <c r="D2464" s="7" t="n">
        <v>0</v>
      </c>
      <c r="E2464" s="7" t="n">
        <v>0</v>
      </c>
      <c r="F2464" s="7" t="n">
        <v>0</v>
      </c>
      <c r="G2464" s="7" t="n">
        <v>0.649999976158142</v>
      </c>
      <c r="H2464" s="7" t="n">
        <v>0</v>
      </c>
      <c r="I2464" s="7" t="n">
        <v>0</v>
      </c>
      <c r="J2464" s="7" t="n">
        <v>0</v>
      </c>
      <c r="K2464" s="7" t="n">
        <v>1</v>
      </c>
    </row>
    <row r="2465" spans="1:11">
      <c r="A2465" t="s">
        <v>4</v>
      </c>
      <c r="B2465" s="4" t="s">
        <v>5</v>
      </c>
      <c r="C2465" s="4" t="s">
        <v>14</v>
      </c>
      <c r="D2465" s="4" t="s">
        <v>14</v>
      </c>
      <c r="E2465" s="4" t="s">
        <v>14</v>
      </c>
      <c r="F2465" s="4" t="s">
        <v>42</v>
      </c>
      <c r="G2465" s="4" t="s">
        <v>42</v>
      </c>
      <c r="H2465" s="4" t="s">
        <v>42</v>
      </c>
      <c r="I2465" s="4" t="s">
        <v>42</v>
      </c>
      <c r="J2465" s="4" t="s">
        <v>42</v>
      </c>
      <c r="K2465" s="4" t="s">
        <v>42</v>
      </c>
    </row>
    <row r="2466" spans="1:11">
      <c r="A2466" t="n">
        <v>19722</v>
      </c>
      <c r="B2466" s="62" t="n">
        <v>178</v>
      </c>
      <c r="C2466" s="7" t="n">
        <v>6</v>
      </c>
      <c r="D2466" s="7" t="n">
        <v>0</v>
      </c>
      <c r="E2466" s="7" t="n">
        <v>1</v>
      </c>
      <c r="F2466" s="7" t="n">
        <v>0.75</v>
      </c>
      <c r="G2466" s="7" t="n">
        <v>0</v>
      </c>
      <c r="H2466" s="7" t="n">
        <v>0</v>
      </c>
      <c r="I2466" s="7" t="n">
        <v>0</v>
      </c>
      <c r="J2466" s="7" t="n">
        <v>0</v>
      </c>
      <c r="K2466" s="7" t="n">
        <v>1</v>
      </c>
    </row>
    <row r="2467" spans="1:11">
      <c r="A2467" t="s">
        <v>4</v>
      </c>
      <c r="B2467" s="4" t="s">
        <v>5</v>
      </c>
      <c r="C2467" s="4" t="s">
        <v>14</v>
      </c>
      <c r="D2467" s="4" t="s">
        <v>14</v>
      </c>
      <c r="E2467" s="4" t="s">
        <v>14</v>
      </c>
      <c r="F2467" s="4" t="s">
        <v>42</v>
      </c>
      <c r="G2467" s="4" t="s">
        <v>42</v>
      </c>
      <c r="H2467" s="4" t="s">
        <v>42</v>
      </c>
      <c r="I2467" s="4" t="s">
        <v>42</v>
      </c>
      <c r="J2467" s="4" t="s">
        <v>42</v>
      </c>
      <c r="K2467" s="4" t="s">
        <v>42</v>
      </c>
    </row>
    <row r="2468" spans="1:11">
      <c r="A2468" t="n">
        <v>19750</v>
      </c>
      <c r="B2468" s="62" t="n">
        <v>178</v>
      </c>
      <c r="C2468" s="7" t="n">
        <v>6</v>
      </c>
      <c r="D2468" s="7" t="n">
        <v>0</v>
      </c>
      <c r="E2468" s="7" t="n">
        <v>2</v>
      </c>
      <c r="F2468" s="7" t="n">
        <v>0</v>
      </c>
      <c r="G2468" s="7" t="n">
        <v>0</v>
      </c>
      <c r="H2468" s="7" t="n">
        <v>0</v>
      </c>
      <c r="I2468" s="7" t="n">
        <v>0</v>
      </c>
      <c r="J2468" s="7" t="n">
        <v>0</v>
      </c>
      <c r="K2468" s="7" t="n">
        <v>1</v>
      </c>
    </row>
    <row r="2469" spans="1:11">
      <c r="A2469" t="s">
        <v>4</v>
      </c>
      <c r="B2469" s="4" t="s">
        <v>5</v>
      </c>
      <c r="C2469" s="4" t="s">
        <v>14</v>
      </c>
      <c r="D2469" s="4" t="s">
        <v>14</v>
      </c>
      <c r="E2469" s="4" t="s">
        <v>14</v>
      </c>
      <c r="F2469" s="4" t="s">
        <v>42</v>
      </c>
      <c r="G2469" s="4" t="s">
        <v>42</v>
      </c>
      <c r="H2469" s="4" t="s">
        <v>42</v>
      </c>
      <c r="I2469" s="4" t="s">
        <v>42</v>
      </c>
      <c r="J2469" s="4" t="s">
        <v>42</v>
      </c>
      <c r="K2469" s="4" t="s">
        <v>42</v>
      </c>
    </row>
    <row r="2470" spans="1:11">
      <c r="A2470" t="n">
        <v>19778</v>
      </c>
      <c r="B2470" s="62" t="n">
        <v>178</v>
      </c>
      <c r="C2470" s="7" t="n">
        <v>6</v>
      </c>
      <c r="D2470" s="7" t="n">
        <v>0</v>
      </c>
      <c r="E2470" s="7" t="n">
        <v>3</v>
      </c>
      <c r="F2470" s="7" t="n">
        <v>0.75</v>
      </c>
      <c r="G2470" s="7" t="n">
        <v>0</v>
      </c>
      <c r="H2470" s="7" t="n">
        <v>0</v>
      </c>
      <c r="I2470" s="7" t="n">
        <v>0</v>
      </c>
      <c r="J2470" s="7" t="n">
        <v>0</v>
      </c>
      <c r="K2470" s="7" t="n">
        <v>1</v>
      </c>
    </row>
    <row r="2471" spans="1:11">
      <c r="A2471" t="s">
        <v>4</v>
      </c>
      <c r="B2471" s="4" t="s">
        <v>5</v>
      </c>
      <c r="C2471" s="4" t="s">
        <v>14</v>
      </c>
      <c r="D2471" s="4" t="s">
        <v>14</v>
      </c>
      <c r="E2471" s="4" t="s">
        <v>10</v>
      </c>
      <c r="F2471" s="4" t="s">
        <v>42</v>
      </c>
      <c r="G2471" s="4" t="s">
        <v>42</v>
      </c>
      <c r="H2471" s="4" t="s">
        <v>42</v>
      </c>
      <c r="I2471" s="4" t="s">
        <v>42</v>
      </c>
      <c r="J2471" s="4" t="s">
        <v>42</v>
      </c>
      <c r="K2471" s="4" t="s">
        <v>42</v>
      </c>
      <c r="L2471" s="4" t="s">
        <v>42</v>
      </c>
    </row>
    <row r="2472" spans="1:11">
      <c r="A2472" t="n">
        <v>19806</v>
      </c>
      <c r="B2472" s="62" t="n">
        <v>178</v>
      </c>
      <c r="C2472" s="7" t="n">
        <v>1</v>
      </c>
      <c r="D2472" s="7" t="n">
        <v>0</v>
      </c>
      <c r="E2472" s="7" t="n">
        <v>0</v>
      </c>
      <c r="F2472" s="7" t="n">
        <v>0.300000011920929</v>
      </c>
      <c r="G2472" s="7" t="n">
        <v>0</v>
      </c>
      <c r="H2472" s="7" t="n">
        <v>0</v>
      </c>
      <c r="I2472" s="7" t="n">
        <v>325</v>
      </c>
      <c r="J2472" s="7" t="n">
        <v>0</v>
      </c>
      <c r="K2472" s="7" t="n">
        <v>2</v>
      </c>
      <c r="L2472" s="7" t="n">
        <v>0</v>
      </c>
    </row>
    <row r="2473" spans="1:11">
      <c r="A2473" t="s">
        <v>4</v>
      </c>
      <c r="B2473" s="4" t="s">
        <v>5</v>
      </c>
      <c r="C2473" s="4" t="s">
        <v>14</v>
      </c>
      <c r="D2473" s="4" t="s">
        <v>14</v>
      </c>
      <c r="E2473" s="4" t="s">
        <v>14</v>
      </c>
      <c r="F2473" s="4" t="s">
        <v>42</v>
      </c>
      <c r="G2473" s="4" t="s">
        <v>42</v>
      </c>
      <c r="H2473" s="4" t="s">
        <v>42</v>
      </c>
      <c r="I2473" s="4" t="s">
        <v>42</v>
      </c>
      <c r="J2473" s="4" t="s">
        <v>42</v>
      </c>
      <c r="K2473" s="4" t="s">
        <v>42</v>
      </c>
    </row>
    <row r="2474" spans="1:11">
      <c r="A2474" t="n">
        <v>19839</v>
      </c>
      <c r="B2474" s="62" t="n">
        <v>178</v>
      </c>
      <c r="C2474" s="7" t="n">
        <v>6</v>
      </c>
      <c r="D2474" s="7" t="n">
        <v>1</v>
      </c>
      <c r="E2474" s="7" t="n">
        <v>0</v>
      </c>
      <c r="F2474" s="7" t="n">
        <v>0.25</v>
      </c>
      <c r="G2474" s="7" t="n">
        <v>1</v>
      </c>
      <c r="H2474" s="7" t="n">
        <v>0</v>
      </c>
      <c r="I2474" s="7" t="n">
        <v>0</v>
      </c>
      <c r="J2474" s="7" t="n">
        <v>0</v>
      </c>
      <c r="K2474" s="7" t="n">
        <v>1</v>
      </c>
    </row>
    <row r="2475" spans="1:11">
      <c r="A2475" t="s">
        <v>4</v>
      </c>
      <c r="B2475" s="4" t="s">
        <v>5</v>
      </c>
      <c r="C2475" s="4" t="s">
        <v>14</v>
      </c>
      <c r="D2475" s="4" t="s">
        <v>14</v>
      </c>
      <c r="E2475" s="4" t="s">
        <v>14</v>
      </c>
      <c r="F2475" s="4" t="s">
        <v>42</v>
      </c>
      <c r="G2475" s="4" t="s">
        <v>42</v>
      </c>
      <c r="H2475" s="4" t="s">
        <v>42</v>
      </c>
      <c r="I2475" s="4" t="s">
        <v>42</v>
      </c>
      <c r="J2475" s="4" t="s">
        <v>42</v>
      </c>
      <c r="K2475" s="4" t="s">
        <v>42</v>
      </c>
    </row>
    <row r="2476" spans="1:11">
      <c r="A2476" t="n">
        <v>19867</v>
      </c>
      <c r="B2476" s="62" t="n">
        <v>178</v>
      </c>
      <c r="C2476" s="7" t="n">
        <v>6</v>
      </c>
      <c r="D2476" s="7" t="n">
        <v>1</v>
      </c>
      <c r="E2476" s="7" t="n">
        <v>1</v>
      </c>
      <c r="F2476" s="7" t="n">
        <v>1</v>
      </c>
      <c r="G2476" s="7" t="n">
        <v>1</v>
      </c>
      <c r="H2476" s="7" t="n">
        <v>0</v>
      </c>
      <c r="I2476" s="7" t="n">
        <v>0</v>
      </c>
      <c r="J2476" s="7" t="n">
        <v>0</v>
      </c>
      <c r="K2476" s="7" t="n">
        <v>1</v>
      </c>
    </row>
    <row r="2477" spans="1:11">
      <c r="A2477" t="s">
        <v>4</v>
      </c>
      <c r="B2477" s="4" t="s">
        <v>5</v>
      </c>
      <c r="C2477" s="4" t="s">
        <v>14</v>
      </c>
      <c r="D2477" s="4" t="s">
        <v>14</v>
      </c>
      <c r="E2477" s="4" t="s">
        <v>14</v>
      </c>
      <c r="F2477" s="4" t="s">
        <v>42</v>
      </c>
      <c r="G2477" s="4" t="s">
        <v>42</v>
      </c>
      <c r="H2477" s="4" t="s">
        <v>42</v>
      </c>
      <c r="I2477" s="4" t="s">
        <v>42</v>
      </c>
      <c r="J2477" s="4" t="s">
        <v>42</v>
      </c>
      <c r="K2477" s="4" t="s">
        <v>42</v>
      </c>
    </row>
    <row r="2478" spans="1:11">
      <c r="A2478" t="n">
        <v>19895</v>
      </c>
      <c r="B2478" s="62" t="n">
        <v>178</v>
      </c>
      <c r="C2478" s="7" t="n">
        <v>6</v>
      </c>
      <c r="D2478" s="7" t="n">
        <v>1</v>
      </c>
      <c r="E2478" s="7" t="n">
        <v>2</v>
      </c>
      <c r="F2478" s="7" t="n">
        <v>0.25</v>
      </c>
      <c r="G2478" s="7" t="n">
        <v>1</v>
      </c>
      <c r="H2478" s="7" t="n">
        <v>0</v>
      </c>
      <c r="I2478" s="7" t="n">
        <v>0</v>
      </c>
      <c r="J2478" s="7" t="n">
        <v>0</v>
      </c>
      <c r="K2478" s="7" t="n">
        <v>1</v>
      </c>
    </row>
    <row r="2479" spans="1:11">
      <c r="A2479" t="s">
        <v>4</v>
      </c>
      <c r="B2479" s="4" t="s">
        <v>5</v>
      </c>
      <c r="C2479" s="4" t="s">
        <v>14</v>
      </c>
      <c r="D2479" s="4" t="s">
        <v>14</v>
      </c>
      <c r="E2479" s="4" t="s">
        <v>14</v>
      </c>
      <c r="F2479" s="4" t="s">
        <v>42</v>
      </c>
      <c r="G2479" s="4" t="s">
        <v>42</v>
      </c>
      <c r="H2479" s="4" t="s">
        <v>42</v>
      </c>
      <c r="I2479" s="4" t="s">
        <v>42</v>
      </c>
      <c r="J2479" s="4" t="s">
        <v>42</v>
      </c>
      <c r="K2479" s="4" t="s">
        <v>42</v>
      </c>
    </row>
    <row r="2480" spans="1:11">
      <c r="A2480" t="n">
        <v>19923</v>
      </c>
      <c r="B2480" s="62" t="n">
        <v>178</v>
      </c>
      <c r="C2480" s="7" t="n">
        <v>6</v>
      </c>
      <c r="D2480" s="7" t="n">
        <v>1</v>
      </c>
      <c r="E2480" s="7" t="n">
        <v>3</v>
      </c>
      <c r="F2480" s="7" t="n">
        <v>1</v>
      </c>
      <c r="G2480" s="7" t="n">
        <v>0.349999994039536</v>
      </c>
      <c r="H2480" s="7" t="n">
        <v>0</v>
      </c>
      <c r="I2480" s="7" t="n">
        <v>0</v>
      </c>
      <c r="J2480" s="7" t="n">
        <v>0</v>
      </c>
      <c r="K2480" s="7" t="n">
        <v>1</v>
      </c>
    </row>
    <row r="2481" spans="1:12">
      <c r="A2481" t="s">
        <v>4</v>
      </c>
      <c r="B2481" s="4" t="s">
        <v>5</v>
      </c>
      <c r="C2481" s="4" t="s">
        <v>14</v>
      </c>
      <c r="D2481" s="4" t="s">
        <v>14</v>
      </c>
      <c r="E2481" s="4" t="s">
        <v>10</v>
      </c>
      <c r="F2481" s="4" t="s">
        <v>42</v>
      </c>
      <c r="G2481" s="4" t="s">
        <v>42</v>
      </c>
      <c r="H2481" s="4" t="s">
        <v>42</v>
      </c>
      <c r="I2481" s="4" t="s">
        <v>42</v>
      </c>
      <c r="J2481" s="4" t="s">
        <v>42</v>
      </c>
      <c r="K2481" s="4" t="s">
        <v>42</v>
      </c>
      <c r="L2481" s="4" t="s">
        <v>42</v>
      </c>
    </row>
    <row r="2482" spans="1:12">
      <c r="A2482" t="n">
        <v>19951</v>
      </c>
      <c r="B2482" s="62" t="n">
        <v>178</v>
      </c>
      <c r="C2482" s="7" t="n">
        <v>1</v>
      </c>
      <c r="D2482" s="7" t="n">
        <v>1</v>
      </c>
      <c r="E2482" s="7" t="n">
        <v>1</v>
      </c>
      <c r="F2482" s="7" t="n">
        <v>-0.300000011920929</v>
      </c>
      <c r="G2482" s="7" t="n">
        <v>-0.100000001490116</v>
      </c>
      <c r="H2482" s="7" t="n">
        <v>0</v>
      </c>
      <c r="I2482" s="7" t="n">
        <v>35</v>
      </c>
      <c r="J2482" s="7" t="n">
        <v>0</v>
      </c>
      <c r="K2482" s="7" t="n">
        <v>2</v>
      </c>
      <c r="L2482" s="7" t="n">
        <v>0</v>
      </c>
    </row>
    <row r="2483" spans="1:12">
      <c r="A2483" t="s">
        <v>4</v>
      </c>
      <c r="B2483" s="4" t="s">
        <v>5</v>
      </c>
      <c r="C2483" s="4" t="s">
        <v>14</v>
      </c>
      <c r="D2483" s="4" t="s">
        <v>14</v>
      </c>
      <c r="E2483" s="4" t="s">
        <v>42</v>
      </c>
    </row>
    <row r="2484" spans="1:12">
      <c r="A2484" t="n">
        <v>19984</v>
      </c>
      <c r="B2484" s="62" t="n">
        <v>178</v>
      </c>
      <c r="C2484" s="7" t="n">
        <v>3</v>
      </c>
      <c r="D2484" s="7" t="n">
        <v>0</v>
      </c>
      <c r="E2484" s="7" t="n">
        <v>0.25</v>
      </c>
    </row>
    <row r="2485" spans="1:12">
      <c r="A2485" t="s">
        <v>4</v>
      </c>
      <c r="B2485" s="4" t="s">
        <v>5</v>
      </c>
      <c r="C2485" s="4" t="s">
        <v>14</v>
      </c>
      <c r="D2485" s="4" t="s">
        <v>14</v>
      </c>
      <c r="E2485" s="4" t="s">
        <v>42</v>
      </c>
    </row>
    <row r="2486" spans="1:12">
      <c r="A2486" t="n">
        <v>19991</v>
      </c>
      <c r="B2486" s="62" t="n">
        <v>178</v>
      </c>
      <c r="C2486" s="7" t="n">
        <v>3</v>
      </c>
      <c r="D2486" s="7" t="n">
        <v>1</v>
      </c>
      <c r="E2486" s="7" t="n">
        <v>0.25</v>
      </c>
    </row>
    <row r="2487" spans="1:12">
      <c r="A2487" t="s">
        <v>4</v>
      </c>
      <c r="B2487" s="4" t="s">
        <v>5</v>
      </c>
      <c r="C2487" s="4" t="s">
        <v>14</v>
      </c>
      <c r="D2487" s="4" t="s">
        <v>14</v>
      </c>
    </row>
    <row r="2488" spans="1:12">
      <c r="A2488" t="n">
        <v>19998</v>
      </c>
      <c r="B2488" s="62" t="n">
        <v>178</v>
      </c>
      <c r="C2488" s="7" t="n">
        <v>5</v>
      </c>
      <c r="D2488" s="7" t="n">
        <v>0</v>
      </c>
    </row>
    <row r="2489" spans="1:12">
      <c r="A2489" t="s">
        <v>4</v>
      </c>
      <c r="B2489" s="4" t="s">
        <v>5</v>
      </c>
      <c r="C2489" s="4" t="s">
        <v>14</v>
      </c>
      <c r="D2489" s="4" t="s">
        <v>14</v>
      </c>
    </row>
    <row r="2490" spans="1:12">
      <c r="A2490" t="n">
        <v>20001</v>
      </c>
      <c r="B2490" s="62" t="n">
        <v>178</v>
      </c>
      <c r="C2490" s="7" t="n">
        <v>5</v>
      </c>
      <c r="D2490" s="7" t="n">
        <v>1</v>
      </c>
    </row>
    <row r="2491" spans="1:12">
      <c r="A2491" t="s">
        <v>4</v>
      </c>
      <c r="B2491" s="4" t="s">
        <v>5</v>
      </c>
    </row>
    <row r="2492" spans="1:12">
      <c r="A2492" t="n">
        <v>20004</v>
      </c>
      <c r="B2492" s="38" t="n">
        <v>28</v>
      </c>
    </row>
    <row r="2493" spans="1:12">
      <c r="A2493" t="s">
        <v>4</v>
      </c>
      <c r="B2493" s="4" t="s">
        <v>5</v>
      </c>
      <c r="C2493" s="4" t="s">
        <v>14</v>
      </c>
      <c r="D2493" s="4" t="s">
        <v>14</v>
      </c>
      <c r="E2493" s="4" t="s">
        <v>42</v>
      </c>
    </row>
    <row r="2494" spans="1:12">
      <c r="A2494" t="n">
        <v>20005</v>
      </c>
      <c r="B2494" s="62" t="n">
        <v>178</v>
      </c>
      <c r="C2494" s="7" t="n">
        <v>4</v>
      </c>
      <c r="D2494" s="7" t="n">
        <v>0</v>
      </c>
      <c r="E2494" s="7" t="n">
        <v>0.25</v>
      </c>
    </row>
    <row r="2495" spans="1:12">
      <c r="A2495" t="s">
        <v>4</v>
      </c>
      <c r="B2495" s="4" t="s">
        <v>5</v>
      </c>
      <c r="C2495" s="4" t="s">
        <v>14</v>
      </c>
      <c r="D2495" s="4" t="s">
        <v>14</v>
      </c>
      <c r="E2495" s="4" t="s">
        <v>42</v>
      </c>
    </row>
    <row r="2496" spans="1:12">
      <c r="A2496" t="n">
        <v>20012</v>
      </c>
      <c r="B2496" s="62" t="n">
        <v>178</v>
      </c>
      <c r="C2496" s="7" t="n">
        <v>4</v>
      </c>
      <c r="D2496" s="7" t="n">
        <v>1</v>
      </c>
      <c r="E2496" s="7" t="n">
        <v>0.25</v>
      </c>
    </row>
    <row r="2497" spans="1:12">
      <c r="A2497" t="s">
        <v>4</v>
      </c>
      <c r="B2497" s="4" t="s">
        <v>5</v>
      </c>
      <c r="C2497" s="4" t="s">
        <v>14</v>
      </c>
      <c r="D2497" s="4" t="s">
        <v>14</v>
      </c>
    </row>
    <row r="2498" spans="1:12">
      <c r="A2498" t="n">
        <v>20019</v>
      </c>
      <c r="B2498" s="62" t="n">
        <v>178</v>
      </c>
      <c r="C2498" s="7" t="n">
        <v>5</v>
      </c>
      <c r="D2498" s="7" t="n">
        <v>0</v>
      </c>
    </row>
    <row r="2499" spans="1:12">
      <c r="A2499" t="s">
        <v>4</v>
      </c>
      <c r="B2499" s="4" t="s">
        <v>5</v>
      </c>
      <c r="C2499" s="4" t="s">
        <v>14</v>
      </c>
      <c r="D2499" s="4" t="s">
        <v>14</v>
      </c>
    </row>
    <row r="2500" spans="1:12">
      <c r="A2500" t="n">
        <v>20022</v>
      </c>
      <c r="B2500" s="62" t="n">
        <v>178</v>
      </c>
      <c r="C2500" s="7" t="n">
        <v>5</v>
      </c>
      <c r="D2500" s="7" t="n">
        <v>1</v>
      </c>
    </row>
    <row r="2501" spans="1:12">
      <c r="A2501" t="s">
        <v>4</v>
      </c>
      <c r="B2501" s="4" t="s">
        <v>5</v>
      </c>
      <c r="C2501" s="4" t="s">
        <v>14</v>
      </c>
      <c r="D2501" s="4" t="s">
        <v>14</v>
      </c>
    </row>
    <row r="2502" spans="1:12">
      <c r="A2502" t="n">
        <v>20025</v>
      </c>
      <c r="B2502" s="62" t="n">
        <v>178</v>
      </c>
      <c r="C2502" s="7" t="n">
        <v>2</v>
      </c>
      <c r="D2502" s="7" t="n">
        <v>0</v>
      </c>
    </row>
    <row r="2503" spans="1:12">
      <c r="A2503" t="s">
        <v>4</v>
      </c>
      <c r="B2503" s="4" t="s">
        <v>5</v>
      </c>
      <c r="C2503" s="4" t="s">
        <v>14</v>
      </c>
      <c r="D2503" s="4" t="s">
        <v>14</v>
      </c>
    </row>
    <row r="2504" spans="1:12">
      <c r="A2504" t="n">
        <v>20028</v>
      </c>
      <c r="B2504" s="62" t="n">
        <v>178</v>
      </c>
      <c r="C2504" s="7" t="n">
        <v>2</v>
      </c>
      <c r="D2504" s="7" t="n">
        <v>1</v>
      </c>
    </row>
    <row r="2505" spans="1:12">
      <c r="A2505" t="s">
        <v>4</v>
      </c>
      <c r="B2505" s="4" t="s">
        <v>5</v>
      </c>
      <c r="C2505" s="4" t="s">
        <v>10</v>
      </c>
    </row>
    <row r="2506" spans="1:12">
      <c r="A2506" t="n">
        <v>20031</v>
      </c>
      <c r="B2506" s="36" t="n">
        <v>16</v>
      </c>
      <c r="C2506" s="7" t="n">
        <v>1000</v>
      </c>
    </row>
    <row r="2507" spans="1:12">
      <c r="A2507" t="s">
        <v>4</v>
      </c>
      <c r="B2507" s="4" t="s">
        <v>5</v>
      </c>
      <c r="C2507" s="4" t="s">
        <v>14</v>
      </c>
      <c r="D2507" s="4" t="s">
        <v>10</v>
      </c>
      <c r="E2507" s="4" t="s">
        <v>9</v>
      </c>
      <c r="F2507" s="4" t="s">
        <v>10</v>
      </c>
      <c r="G2507" s="4" t="s">
        <v>10</v>
      </c>
      <c r="H2507" s="4" t="s">
        <v>9</v>
      </c>
      <c r="I2507" s="4" t="s">
        <v>9</v>
      </c>
    </row>
    <row r="2508" spans="1:12">
      <c r="A2508" t="n">
        <v>20034</v>
      </c>
      <c r="B2508" s="64" t="n">
        <v>69</v>
      </c>
      <c r="C2508" s="7" t="n">
        <v>0</v>
      </c>
      <c r="D2508" s="7" t="n">
        <v>0</v>
      </c>
      <c r="E2508" s="7" t="n">
        <v>1106247680</v>
      </c>
      <c r="F2508" s="7" t="n">
        <v>65086</v>
      </c>
      <c r="G2508" s="7" t="n">
        <v>32</v>
      </c>
      <c r="H2508" s="7" t="n">
        <v>0</v>
      </c>
      <c r="I2508" s="7" t="n">
        <v>-1102263091</v>
      </c>
    </row>
    <row r="2509" spans="1:12">
      <c r="A2509" t="s">
        <v>4</v>
      </c>
      <c r="B2509" s="4" t="s">
        <v>5</v>
      </c>
      <c r="C2509" s="4" t="s">
        <v>14</v>
      </c>
      <c r="D2509" s="4" t="s">
        <v>10</v>
      </c>
      <c r="E2509" s="4" t="s">
        <v>10</v>
      </c>
    </row>
    <row r="2510" spans="1:12">
      <c r="A2510" t="n">
        <v>20054</v>
      </c>
      <c r="B2510" s="64" t="n">
        <v>69</v>
      </c>
      <c r="C2510" s="7" t="n">
        <v>4</v>
      </c>
      <c r="D2510" s="7" t="n">
        <v>0</v>
      </c>
      <c r="E2510" s="7" t="n">
        <v>1</v>
      </c>
    </row>
    <row r="2511" spans="1:12">
      <c r="A2511" t="s">
        <v>4</v>
      </c>
      <c r="B2511" s="4" t="s">
        <v>5</v>
      </c>
      <c r="C2511" s="4" t="s">
        <v>14</v>
      </c>
      <c r="D2511" s="4" t="s">
        <v>10</v>
      </c>
      <c r="E2511" s="4" t="s">
        <v>9</v>
      </c>
      <c r="F2511" s="4" t="s">
        <v>9</v>
      </c>
      <c r="G2511" s="4" t="s">
        <v>9</v>
      </c>
      <c r="H2511" s="4" t="s">
        <v>9</v>
      </c>
      <c r="I2511" s="4" t="s">
        <v>10</v>
      </c>
      <c r="J2511" s="4" t="s">
        <v>14</v>
      </c>
    </row>
    <row r="2512" spans="1:12">
      <c r="A2512" t="n">
        <v>20060</v>
      </c>
      <c r="B2512" s="64" t="n">
        <v>69</v>
      </c>
      <c r="C2512" s="7" t="n">
        <v>3</v>
      </c>
      <c r="D2512" s="7" t="n">
        <v>0</v>
      </c>
      <c r="E2512" s="7" t="n">
        <v>1065353216</v>
      </c>
      <c r="F2512" s="7" t="n">
        <v>1065353216</v>
      </c>
      <c r="G2512" s="7" t="n">
        <v>1065353216</v>
      </c>
      <c r="H2512" s="7" t="n">
        <v>0</v>
      </c>
      <c r="I2512" s="7" t="n">
        <v>0</v>
      </c>
      <c r="J2512" s="7" t="n">
        <v>3</v>
      </c>
    </row>
    <row r="2513" spans="1:10">
      <c r="A2513" t="s">
        <v>4</v>
      </c>
      <c r="B2513" s="4" t="s">
        <v>5</v>
      </c>
      <c r="C2513" s="4" t="s">
        <v>14</v>
      </c>
      <c r="D2513" s="4" t="s">
        <v>10</v>
      </c>
      <c r="E2513" s="4" t="s">
        <v>9</v>
      </c>
      <c r="F2513" s="4" t="s">
        <v>9</v>
      </c>
      <c r="G2513" s="4" t="s">
        <v>9</v>
      </c>
      <c r="H2513" s="4" t="s">
        <v>9</v>
      </c>
      <c r="I2513" s="4" t="s">
        <v>10</v>
      </c>
      <c r="J2513" s="4" t="s">
        <v>14</v>
      </c>
    </row>
    <row r="2514" spans="1:10">
      <c r="A2514" t="n">
        <v>20083</v>
      </c>
      <c r="B2514" s="64" t="n">
        <v>69</v>
      </c>
      <c r="C2514" s="7" t="n">
        <v>3</v>
      </c>
      <c r="D2514" s="7" t="n">
        <v>0</v>
      </c>
      <c r="E2514" s="7" t="n">
        <v>1065353216</v>
      </c>
      <c r="F2514" s="7" t="n">
        <v>1065353216</v>
      </c>
      <c r="G2514" s="7" t="n">
        <v>1065353216</v>
      </c>
      <c r="H2514" s="7" t="n">
        <v>1065353216</v>
      </c>
      <c r="I2514" s="7" t="n">
        <v>500</v>
      </c>
      <c r="J2514" s="7" t="n">
        <v>3</v>
      </c>
    </row>
    <row r="2515" spans="1:10">
      <c r="A2515" t="s">
        <v>4</v>
      </c>
      <c r="B2515" s="4" t="s">
        <v>5</v>
      </c>
      <c r="C2515" s="4" t="s">
        <v>10</v>
      </c>
    </row>
    <row r="2516" spans="1:10">
      <c r="A2516" t="n">
        <v>20106</v>
      </c>
      <c r="B2516" s="36" t="n">
        <v>16</v>
      </c>
      <c r="C2516" s="7" t="n">
        <v>500</v>
      </c>
    </row>
    <row r="2517" spans="1:10">
      <c r="A2517" t="s">
        <v>4</v>
      </c>
      <c r="B2517" s="4" t="s">
        <v>5</v>
      </c>
    </row>
    <row r="2518" spans="1:10">
      <c r="A2518" t="n">
        <v>20109</v>
      </c>
      <c r="B2518" s="38" t="n">
        <v>28</v>
      </c>
    </row>
    <row r="2519" spans="1:10">
      <c r="A2519" t="s">
        <v>4</v>
      </c>
      <c r="B2519" s="4" t="s">
        <v>5</v>
      </c>
      <c r="C2519" s="4" t="s">
        <v>14</v>
      </c>
      <c r="D2519" s="4" t="s">
        <v>10</v>
      </c>
      <c r="E2519" s="4" t="s">
        <v>9</v>
      </c>
      <c r="F2519" s="4" t="s">
        <v>9</v>
      </c>
      <c r="G2519" s="4" t="s">
        <v>9</v>
      </c>
      <c r="H2519" s="4" t="s">
        <v>9</v>
      </c>
      <c r="I2519" s="4" t="s">
        <v>10</v>
      </c>
      <c r="J2519" s="4" t="s">
        <v>14</v>
      </c>
    </row>
    <row r="2520" spans="1:10">
      <c r="A2520" t="n">
        <v>20110</v>
      </c>
      <c r="B2520" s="64" t="n">
        <v>69</v>
      </c>
      <c r="C2520" s="7" t="n">
        <v>3</v>
      </c>
      <c r="D2520" s="7" t="n">
        <v>0</v>
      </c>
      <c r="E2520" s="7" t="n">
        <v>1065353216</v>
      </c>
      <c r="F2520" s="7" t="n">
        <v>1065353216</v>
      </c>
      <c r="G2520" s="7" t="n">
        <v>1065353216</v>
      </c>
      <c r="H2520" s="7" t="n">
        <v>0</v>
      </c>
      <c r="I2520" s="7" t="n">
        <v>500</v>
      </c>
      <c r="J2520" s="7" t="n">
        <v>3</v>
      </c>
    </row>
    <row r="2521" spans="1:10">
      <c r="A2521" t="s">
        <v>4</v>
      </c>
      <c r="B2521" s="4" t="s">
        <v>5</v>
      </c>
      <c r="C2521" s="4" t="s">
        <v>10</v>
      </c>
    </row>
    <row r="2522" spans="1:10">
      <c r="A2522" t="n">
        <v>20133</v>
      </c>
      <c r="B2522" s="36" t="n">
        <v>16</v>
      </c>
      <c r="C2522" s="7" t="n">
        <v>500</v>
      </c>
    </row>
    <row r="2523" spans="1:10">
      <c r="A2523" t="s">
        <v>4</v>
      </c>
      <c r="B2523" s="4" t="s">
        <v>5</v>
      </c>
      <c r="C2523" s="4" t="s">
        <v>14</v>
      </c>
      <c r="D2523" s="4" t="s">
        <v>10</v>
      </c>
    </row>
    <row r="2524" spans="1:10">
      <c r="A2524" t="n">
        <v>20136</v>
      </c>
      <c r="B2524" s="64" t="n">
        <v>69</v>
      </c>
      <c r="C2524" s="7" t="n">
        <v>1</v>
      </c>
      <c r="D2524" s="7" t="n">
        <v>0</v>
      </c>
    </row>
    <row r="2525" spans="1:10">
      <c r="A2525" t="s">
        <v>4</v>
      </c>
      <c r="B2525" s="4" t="s">
        <v>5</v>
      </c>
      <c r="C2525" s="4" t="s">
        <v>14</v>
      </c>
      <c r="D2525" s="4" t="s">
        <v>10</v>
      </c>
      <c r="E2525" s="4" t="s">
        <v>42</v>
      </c>
    </row>
    <row r="2526" spans="1:10">
      <c r="A2526" t="n">
        <v>20140</v>
      </c>
      <c r="B2526" s="33" t="n">
        <v>58</v>
      </c>
      <c r="C2526" s="7" t="n">
        <v>0</v>
      </c>
      <c r="D2526" s="7" t="n">
        <v>1000</v>
      </c>
      <c r="E2526" s="7" t="n">
        <v>1</v>
      </c>
    </row>
    <row r="2527" spans="1:10">
      <c r="A2527" t="s">
        <v>4</v>
      </c>
      <c r="B2527" s="4" t="s">
        <v>5</v>
      </c>
      <c r="C2527" s="4" t="s">
        <v>14</v>
      </c>
      <c r="D2527" s="4" t="s">
        <v>10</v>
      </c>
    </row>
    <row r="2528" spans="1:10">
      <c r="A2528" t="n">
        <v>20148</v>
      </c>
      <c r="B2528" s="33" t="n">
        <v>58</v>
      </c>
      <c r="C2528" s="7" t="n">
        <v>255</v>
      </c>
      <c r="D2528" s="7" t="n">
        <v>0</v>
      </c>
    </row>
    <row r="2529" spans="1:10">
      <c r="A2529" t="s">
        <v>4</v>
      </c>
      <c r="B2529" s="4" t="s">
        <v>5</v>
      </c>
      <c r="C2529" s="4" t="s">
        <v>10</v>
      </c>
      <c r="D2529" s="4" t="s">
        <v>42</v>
      </c>
      <c r="E2529" s="4" t="s">
        <v>42</v>
      </c>
      <c r="F2529" s="4" t="s">
        <v>42</v>
      </c>
      <c r="G2529" s="4" t="s">
        <v>42</v>
      </c>
    </row>
    <row r="2530" spans="1:10">
      <c r="A2530" t="n">
        <v>20152</v>
      </c>
      <c r="B2530" s="47" t="n">
        <v>46</v>
      </c>
      <c r="C2530" s="7" t="n">
        <v>61456</v>
      </c>
      <c r="D2530" s="7" t="n">
        <v>73.6999969482422</v>
      </c>
      <c r="E2530" s="7" t="n">
        <v>-2</v>
      </c>
      <c r="F2530" s="7" t="n">
        <v>63.1500015258789</v>
      </c>
      <c r="G2530" s="7" t="n">
        <v>298</v>
      </c>
    </row>
    <row r="2531" spans="1:10">
      <c r="A2531" t="s">
        <v>4</v>
      </c>
      <c r="B2531" s="4" t="s">
        <v>5</v>
      </c>
      <c r="C2531" s="4" t="s">
        <v>14</v>
      </c>
      <c r="D2531" s="4" t="s">
        <v>6</v>
      </c>
    </row>
    <row r="2532" spans="1:10">
      <c r="A2532" t="n">
        <v>20171</v>
      </c>
      <c r="B2532" s="21" t="n">
        <v>2</v>
      </c>
      <c r="C2532" s="7" t="n">
        <v>10</v>
      </c>
      <c r="D2532" s="7" t="s">
        <v>138</v>
      </c>
    </row>
    <row r="2533" spans="1:10">
      <c r="A2533" t="s">
        <v>4</v>
      </c>
      <c r="B2533" s="4" t="s">
        <v>5</v>
      </c>
      <c r="C2533" s="4" t="s">
        <v>10</v>
      </c>
    </row>
    <row r="2534" spans="1:10">
      <c r="A2534" t="n">
        <v>20186</v>
      </c>
      <c r="B2534" s="36" t="n">
        <v>16</v>
      </c>
      <c r="C2534" s="7" t="n">
        <v>0</v>
      </c>
    </row>
    <row r="2535" spans="1:10">
      <c r="A2535" t="s">
        <v>4</v>
      </c>
      <c r="B2535" s="4" t="s">
        <v>5</v>
      </c>
      <c r="C2535" s="4" t="s">
        <v>14</v>
      </c>
      <c r="D2535" s="4" t="s">
        <v>10</v>
      </c>
    </row>
    <row r="2536" spans="1:10">
      <c r="A2536" t="n">
        <v>20189</v>
      </c>
      <c r="B2536" s="33" t="n">
        <v>58</v>
      </c>
      <c r="C2536" s="7" t="n">
        <v>105</v>
      </c>
      <c r="D2536" s="7" t="n">
        <v>300</v>
      </c>
    </row>
    <row r="2537" spans="1:10">
      <c r="A2537" t="s">
        <v>4</v>
      </c>
      <c r="B2537" s="4" t="s">
        <v>5</v>
      </c>
      <c r="C2537" s="4" t="s">
        <v>42</v>
      </c>
      <c r="D2537" s="4" t="s">
        <v>10</v>
      </c>
    </row>
    <row r="2538" spans="1:10">
      <c r="A2538" t="n">
        <v>20193</v>
      </c>
      <c r="B2538" s="43" t="n">
        <v>103</v>
      </c>
      <c r="C2538" s="7" t="n">
        <v>1</v>
      </c>
      <c r="D2538" s="7" t="n">
        <v>300</v>
      </c>
    </row>
    <row r="2539" spans="1:10">
      <c r="A2539" t="s">
        <v>4</v>
      </c>
      <c r="B2539" s="4" t="s">
        <v>5</v>
      </c>
      <c r="C2539" s="4" t="s">
        <v>14</v>
      </c>
      <c r="D2539" s="4" t="s">
        <v>10</v>
      </c>
    </row>
    <row r="2540" spans="1:10">
      <c r="A2540" t="n">
        <v>20200</v>
      </c>
      <c r="B2540" s="44" t="n">
        <v>72</v>
      </c>
      <c r="C2540" s="7" t="n">
        <v>4</v>
      </c>
      <c r="D2540" s="7" t="n">
        <v>0</v>
      </c>
    </row>
    <row r="2541" spans="1:10">
      <c r="A2541" t="s">
        <v>4</v>
      </c>
      <c r="B2541" s="4" t="s">
        <v>5</v>
      </c>
      <c r="C2541" s="4" t="s">
        <v>9</v>
      </c>
    </row>
    <row r="2542" spans="1:10">
      <c r="A2542" t="n">
        <v>20204</v>
      </c>
      <c r="B2542" s="30" t="n">
        <v>15</v>
      </c>
      <c r="C2542" s="7" t="n">
        <v>1073741824</v>
      </c>
    </row>
    <row r="2543" spans="1:10">
      <c r="A2543" t="s">
        <v>4</v>
      </c>
      <c r="B2543" s="4" t="s">
        <v>5</v>
      </c>
      <c r="C2543" s="4" t="s">
        <v>14</v>
      </c>
    </row>
    <row r="2544" spans="1:10">
      <c r="A2544" t="n">
        <v>20209</v>
      </c>
      <c r="B2544" s="14" t="n">
        <v>64</v>
      </c>
      <c r="C2544" s="7" t="n">
        <v>3</v>
      </c>
    </row>
    <row r="2545" spans="1:7">
      <c r="A2545" t="s">
        <v>4</v>
      </c>
      <c r="B2545" s="4" t="s">
        <v>5</v>
      </c>
      <c r="C2545" s="4" t="s">
        <v>14</v>
      </c>
    </row>
    <row r="2546" spans="1:7">
      <c r="A2546" t="n">
        <v>20211</v>
      </c>
      <c r="B2546" s="42" t="n">
        <v>74</v>
      </c>
      <c r="C2546" s="7" t="n">
        <v>67</v>
      </c>
    </row>
    <row r="2547" spans="1:7">
      <c r="A2547" t="s">
        <v>4</v>
      </c>
      <c r="B2547" s="4" t="s">
        <v>5</v>
      </c>
      <c r="C2547" s="4" t="s">
        <v>14</v>
      </c>
      <c r="D2547" s="4" t="s">
        <v>14</v>
      </c>
      <c r="E2547" s="4" t="s">
        <v>10</v>
      </c>
    </row>
    <row r="2548" spans="1:7">
      <c r="A2548" t="n">
        <v>20213</v>
      </c>
      <c r="B2548" s="48" t="n">
        <v>45</v>
      </c>
      <c r="C2548" s="7" t="n">
        <v>8</v>
      </c>
      <c r="D2548" s="7" t="n">
        <v>1</v>
      </c>
      <c r="E2548" s="7" t="n">
        <v>0</v>
      </c>
    </row>
    <row r="2549" spans="1:7">
      <c r="A2549" t="s">
        <v>4</v>
      </c>
      <c r="B2549" s="4" t="s">
        <v>5</v>
      </c>
      <c r="C2549" s="4" t="s">
        <v>10</v>
      </c>
    </row>
    <row r="2550" spans="1:7">
      <c r="A2550" t="n">
        <v>20218</v>
      </c>
      <c r="B2550" s="34" t="n">
        <v>13</v>
      </c>
      <c r="C2550" s="7" t="n">
        <v>6409</v>
      </c>
    </row>
    <row r="2551" spans="1:7">
      <c r="A2551" t="s">
        <v>4</v>
      </c>
      <c r="B2551" s="4" t="s">
        <v>5</v>
      </c>
      <c r="C2551" s="4" t="s">
        <v>10</v>
      </c>
    </row>
    <row r="2552" spans="1:7">
      <c r="A2552" t="n">
        <v>20221</v>
      </c>
      <c r="B2552" s="34" t="n">
        <v>13</v>
      </c>
      <c r="C2552" s="7" t="n">
        <v>6408</v>
      </c>
    </row>
    <row r="2553" spans="1:7">
      <c r="A2553" t="s">
        <v>4</v>
      </c>
      <c r="B2553" s="4" t="s">
        <v>5</v>
      </c>
      <c r="C2553" s="4" t="s">
        <v>10</v>
      </c>
    </row>
    <row r="2554" spans="1:7">
      <c r="A2554" t="n">
        <v>20224</v>
      </c>
      <c r="B2554" s="13" t="n">
        <v>12</v>
      </c>
      <c r="C2554" s="7" t="n">
        <v>6464</v>
      </c>
    </row>
    <row r="2555" spans="1:7">
      <c r="A2555" t="s">
        <v>4</v>
      </c>
      <c r="B2555" s="4" t="s">
        <v>5</v>
      </c>
      <c r="C2555" s="4" t="s">
        <v>10</v>
      </c>
    </row>
    <row r="2556" spans="1:7">
      <c r="A2556" t="n">
        <v>20227</v>
      </c>
      <c r="B2556" s="34" t="n">
        <v>13</v>
      </c>
      <c r="C2556" s="7" t="n">
        <v>6465</v>
      </c>
    </row>
    <row r="2557" spans="1:7">
      <c r="A2557" t="s">
        <v>4</v>
      </c>
      <c r="B2557" s="4" t="s">
        <v>5</v>
      </c>
      <c r="C2557" s="4" t="s">
        <v>10</v>
      </c>
    </row>
    <row r="2558" spans="1:7">
      <c r="A2558" t="n">
        <v>20230</v>
      </c>
      <c r="B2558" s="34" t="n">
        <v>13</v>
      </c>
      <c r="C2558" s="7" t="n">
        <v>6466</v>
      </c>
    </row>
    <row r="2559" spans="1:7">
      <c r="A2559" t="s">
        <v>4</v>
      </c>
      <c r="B2559" s="4" t="s">
        <v>5</v>
      </c>
      <c r="C2559" s="4" t="s">
        <v>10</v>
      </c>
    </row>
    <row r="2560" spans="1:7">
      <c r="A2560" t="n">
        <v>20233</v>
      </c>
      <c r="B2560" s="34" t="n">
        <v>13</v>
      </c>
      <c r="C2560" s="7" t="n">
        <v>6467</v>
      </c>
    </row>
    <row r="2561" spans="1:5">
      <c r="A2561" t="s">
        <v>4</v>
      </c>
      <c r="B2561" s="4" t="s">
        <v>5</v>
      </c>
      <c r="C2561" s="4" t="s">
        <v>10</v>
      </c>
    </row>
    <row r="2562" spans="1:5">
      <c r="A2562" t="n">
        <v>20236</v>
      </c>
      <c r="B2562" s="34" t="n">
        <v>13</v>
      </c>
      <c r="C2562" s="7" t="n">
        <v>6468</v>
      </c>
    </row>
    <row r="2563" spans="1:5">
      <c r="A2563" t="s">
        <v>4</v>
      </c>
      <c r="B2563" s="4" t="s">
        <v>5</v>
      </c>
      <c r="C2563" s="4" t="s">
        <v>10</v>
      </c>
    </row>
    <row r="2564" spans="1:5">
      <c r="A2564" t="n">
        <v>20239</v>
      </c>
      <c r="B2564" s="34" t="n">
        <v>13</v>
      </c>
      <c r="C2564" s="7" t="n">
        <v>6469</v>
      </c>
    </row>
    <row r="2565" spans="1:5">
      <c r="A2565" t="s">
        <v>4</v>
      </c>
      <c r="B2565" s="4" t="s">
        <v>5</v>
      </c>
      <c r="C2565" s="4" t="s">
        <v>10</v>
      </c>
    </row>
    <row r="2566" spans="1:5">
      <c r="A2566" t="n">
        <v>20242</v>
      </c>
      <c r="B2566" s="34" t="n">
        <v>13</v>
      </c>
      <c r="C2566" s="7" t="n">
        <v>6470</v>
      </c>
    </row>
    <row r="2567" spans="1:5">
      <c r="A2567" t="s">
        <v>4</v>
      </c>
      <c r="B2567" s="4" t="s">
        <v>5</v>
      </c>
      <c r="C2567" s="4" t="s">
        <v>10</v>
      </c>
    </row>
    <row r="2568" spans="1:5">
      <c r="A2568" t="n">
        <v>20245</v>
      </c>
      <c r="B2568" s="34" t="n">
        <v>13</v>
      </c>
      <c r="C2568" s="7" t="n">
        <v>6471</v>
      </c>
    </row>
    <row r="2569" spans="1:5">
      <c r="A2569" t="s">
        <v>4</v>
      </c>
      <c r="B2569" s="4" t="s">
        <v>5</v>
      </c>
      <c r="C2569" s="4" t="s">
        <v>14</v>
      </c>
    </row>
    <row r="2570" spans="1:5">
      <c r="A2570" t="n">
        <v>20248</v>
      </c>
      <c r="B2570" s="42" t="n">
        <v>74</v>
      </c>
      <c r="C2570" s="7" t="n">
        <v>18</v>
      </c>
    </row>
    <row r="2571" spans="1:5">
      <c r="A2571" t="s">
        <v>4</v>
      </c>
      <c r="B2571" s="4" t="s">
        <v>5</v>
      </c>
      <c r="C2571" s="4" t="s">
        <v>14</v>
      </c>
    </row>
    <row r="2572" spans="1:5">
      <c r="A2572" t="n">
        <v>20250</v>
      </c>
      <c r="B2572" s="42" t="n">
        <v>74</v>
      </c>
      <c r="C2572" s="7" t="n">
        <v>45</v>
      </c>
    </row>
    <row r="2573" spans="1:5">
      <c r="A2573" t="s">
        <v>4</v>
      </c>
      <c r="B2573" s="4" t="s">
        <v>5</v>
      </c>
      <c r="C2573" s="4" t="s">
        <v>10</v>
      </c>
    </row>
    <row r="2574" spans="1:5">
      <c r="A2574" t="n">
        <v>20252</v>
      </c>
      <c r="B2574" s="36" t="n">
        <v>16</v>
      </c>
      <c r="C2574" s="7" t="n">
        <v>0</v>
      </c>
    </row>
    <row r="2575" spans="1:5">
      <c r="A2575" t="s">
        <v>4</v>
      </c>
      <c r="B2575" s="4" t="s">
        <v>5</v>
      </c>
      <c r="C2575" s="4" t="s">
        <v>14</v>
      </c>
      <c r="D2575" s="4" t="s">
        <v>14</v>
      </c>
      <c r="E2575" s="4" t="s">
        <v>14</v>
      </c>
      <c r="F2575" s="4" t="s">
        <v>14</v>
      </c>
    </row>
    <row r="2576" spans="1:5">
      <c r="A2576" t="n">
        <v>20255</v>
      </c>
      <c r="B2576" s="8" t="n">
        <v>14</v>
      </c>
      <c r="C2576" s="7" t="n">
        <v>0</v>
      </c>
      <c r="D2576" s="7" t="n">
        <v>8</v>
      </c>
      <c r="E2576" s="7" t="n">
        <v>0</v>
      </c>
      <c r="F2576" s="7" t="n">
        <v>0</v>
      </c>
    </row>
    <row r="2577" spans="1:6">
      <c r="A2577" t="s">
        <v>4</v>
      </c>
      <c r="B2577" s="4" t="s">
        <v>5</v>
      </c>
      <c r="C2577" s="4" t="s">
        <v>14</v>
      </c>
      <c r="D2577" s="4" t="s">
        <v>6</v>
      </c>
    </row>
    <row r="2578" spans="1:6">
      <c r="A2578" t="n">
        <v>20260</v>
      </c>
      <c r="B2578" s="21" t="n">
        <v>2</v>
      </c>
      <c r="C2578" s="7" t="n">
        <v>11</v>
      </c>
      <c r="D2578" s="7" t="s">
        <v>50</v>
      </c>
    </row>
    <row r="2579" spans="1:6">
      <c r="A2579" t="s">
        <v>4</v>
      </c>
      <c r="B2579" s="4" t="s">
        <v>5</v>
      </c>
      <c r="C2579" s="4" t="s">
        <v>10</v>
      </c>
    </row>
    <row r="2580" spans="1:6">
      <c r="A2580" t="n">
        <v>20274</v>
      </c>
      <c r="B2580" s="36" t="n">
        <v>16</v>
      </c>
      <c r="C2580" s="7" t="n">
        <v>0</v>
      </c>
    </row>
    <row r="2581" spans="1:6">
      <c r="A2581" t="s">
        <v>4</v>
      </c>
      <c r="B2581" s="4" t="s">
        <v>5</v>
      </c>
      <c r="C2581" s="4" t="s">
        <v>14</v>
      </c>
      <c r="D2581" s="4" t="s">
        <v>6</v>
      </c>
    </row>
    <row r="2582" spans="1:6">
      <c r="A2582" t="n">
        <v>20277</v>
      </c>
      <c r="B2582" s="21" t="n">
        <v>2</v>
      </c>
      <c r="C2582" s="7" t="n">
        <v>11</v>
      </c>
      <c r="D2582" s="7" t="s">
        <v>139</v>
      </c>
    </row>
    <row r="2583" spans="1:6">
      <c r="A2583" t="s">
        <v>4</v>
      </c>
      <c r="B2583" s="4" t="s">
        <v>5</v>
      </c>
      <c r="C2583" s="4" t="s">
        <v>10</v>
      </c>
    </row>
    <row r="2584" spans="1:6">
      <c r="A2584" t="n">
        <v>20286</v>
      </c>
      <c r="B2584" s="36" t="n">
        <v>16</v>
      </c>
      <c r="C2584" s="7" t="n">
        <v>0</v>
      </c>
    </row>
    <row r="2585" spans="1:6">
      <c r="A2585" t="s">
        <v>4</v>
      </c>
      <c r="B2585" s="4" t="s">
        <v>5</v>
      </c>
      <c r="C2585" s="4" t="s">
        <v>9</v>
      </c>
    </row>
    <row r="2586" spans="1:6">
      <c r="A2586" t="n">
        <v>20289</v>
      </c>
      <c r="B2586" s="30" t="n">
        <v>15</v>
      </c>
      <c r="C2586" s="7" t="n">
        <v>2048</v>
      </c>
    </row>
    <row r="2587" spans="1:6">
      <c r="A2587" t="s">
        <v>4</v>
      </c>
      <c r="B2587" s="4" t="s">
        <v>5</v>
      </c>
      <c r="C2587" s="4" t="s">
        <v>14</v>
      </c>
      <c r="D2587" s="4" t="s">
        <v>6</v>
      </c>
    </row>
    <row r="2588" spans="1:6">
      <c r="A2588" t="n">
        <v>20294</v>
      </c>
      <c r="B2588" s="21" t="n">
        <v>2</v>
      </c>
      <c r="C2588" s="7" t="n">
        <v>10</v>
      </c>
      <c r="D2588" s="7" t="s">
        <v>140</v>
      </c>
    </row>
    <row r="2589" spans="1:6">
      <c r="A2589" t="s">
        <v>4</v>
      </c>
      <c r="B2589" s="4" t="s">
        <v>5</v>
      </c>
      <c r="C2589" s="4" t="s">
        <v>10</v>
      </c>
    </row>
    <row r="2590" spans="1:6">
      <c r="A2590" t="n">
        <v>20312</v>
      </c>
      <c r="B2590" s="36" t="n">
        <v>16</v>
      </c>
      <c r="C2590" s="7" t="n">
        <v>0</v>
      </c>
    </row>
    <row r="2591" spans="1:6">
      <c r="A2591" t="s">
        <v>4</v>
      </c>
      <c r="B2591" s="4" t="s">
        <v>5</v>
      </c>
      <c r="C2591" s="4" t="s">
        <v>14</v>
      </c>
      <c r="D2591" s="4" t="s">
        <v>6</v>
      </c>
    </row>
    <row r="2592" spans="1:6">
      <c r="A2592" t="n">
        <v>20315</v>
      </c>
      <c r="B2592" s="21" t="n">
        <v>2</v>
      </c>
      <c r="C2592" s="7" t="n">
        <v>10</v>
      </c>
      <c r="D2592" s="7" t="s">
        <v>141</v>
      </c>
    </row>
    <row r="2593" spans="1:4">
      <c r="A2593" t="s">
        <v>4</v>
      </c>
      <c r="B2593" s="4" t="s">
        <v>5</v>
      </c>
      <c r="C2593" s="4" t="s">
        <v>10</v>
      </c>
    </row>
    <row r="2594" spans="1:4">
      <c r="A2594" t="n">
        <v>20334</v>
      </c>
      <c r="B2594" s="36" t="n">
        <v>16</v>
      </c>
      <c r="C2594" s="7" t="n">
        <v>0</v>
      </c>
    </row>
    <row r="2595" spans="1:4">
      <c r="A2595" t="s">
        <v>4</v>
      </c>
      <c r="B2595" s="4" t="s">
        <v>5</v>
      </c>
      <c r="C2595" s="4" t="s">
        <v>14</v>
      </c>
      <c r="D2595" s="4" t="s">
        <v>10</v>
      </c>
      <c r="E2595" s="4" t="s">
        <v>42</v>
      </c>
    </row>
    <row r="2596" spans="1:4">
      <c r="A2596" t="n">
        <v>20337</v>
      </c>
      <c r="B2596" s="33" t="n">
        <v>58</v>
      </c>
      <c r="C2596" s="7" t="n">
        <v>100</v>
      </c>
      <c r="D2596" s="7" t="n">
        <v>300</v>
      </c>
      <c r="E2596" s="7" t="n">
        <v>1</v>
      </c>
    </row>
    <row r="2597" spans="1:4">
      <c r="A2597" t="s">
        <v>4</v>
      </c>
      <c r="B2597" s="4" t="s">
        <v>5</v>
      </c>
      <c r="C2597" s="4" t="s">
        <v>14</v>
      </c>
      <c r="D2597" s="4" t="s">
        <v>10</v>
      </c>
    </row>
    <row r="2598" spans="1:4">
      <c r="A2598" t="n">
        <v>20345</v>
      </c>
      <c r="B2598" s="33" t="n">
        <v>58</v>
      </c>
      <c r="C2598" s="7" t="n">
        <v>255</v>
      </c>
      <c r="D2598" s="7" t="n">
        <v>0</v>
      </c>
    </row>
    <row r="2599" spans="1:4">
      <c r="A2599" t="s">
        <v>4</v>
      </c>
      <c r="B2599" s="4" t="s">
        <v>5</v>
      </c>
      <c r="C2599" s="4" t="s">
        <v>14</v>
      </c>
    </row>
    <row r="2600" spans="1:4">
      <c r="A2600" t="n">
        <v>20349</v>
      </c>
      <c r="B2600" s="31" t="n">
        <v>23</v>
      </c>
      <c r="C2600" s="7" t="n">
        <v>0</v>
      </c>
    </row>
    <row r="2601" spans="1:4">
      <c r="A2601" t="s">
        <v>4</v>
      </c>
      <c r="B2601" s="4" t="s">
        <v>5</v>
      </c>
    </row>
    <row r="2602" spans="1:4">
      <c r="A2602" t="n">
        <v>20351</v>
      </c>
      <c r="B2602" s="5" t="n">
        <v>1</v>
      </c>
    </row>
    <row r="2603" spans="1:4" s="3" customFormat="1" customHeight="0">
      <c r="A2603" s="3" t="s">
        <v>2</v>
      </c>
      <c r="B2603" s="3" t="s">
        <v>176</v>
      </c>
    </row>
    <row r="2604" spans="1:4">
      <c r="A2604" t="s">
        <v>4</v>
      </c>
      <c r="B2604" s="4" t="s">
        <v>5</v>
      </c>
      <c r="C2604" s="4" t="s">
        <v>10</v>
      </c>
      <c r="D2604" s="4" t="s">
        <v>10</v>
      </c>
      <c r="E2604" s="4" t="s">
        <v>9</v>
      </c>
      <c r="F2604" s="4" t="s">
        <v>6</v>
      </c>
      <c r="G2604" s="4" t="s">
        <v>8</v>
      </c>
      <c r="H2604" s="4" t="s">
        <v>10</v>
      </c>
      <c r="I2604" s="4" t="s">
        <v>10</v>
      </c>
      <c r="J2604" s="4" t="s">
        <v>9</v>
      </c>
      <c r="K2604" s="4" t="s">
        <v>6</v>
      </c>
      <c r="L2604" s="4" t="s">
        <v>8</v>
      </c>
    </row>
    <row r="2605" spans="1:4">
      <c r="A2605" t="n">
        <v>20352</v>
      </c>
      <c r="B2605" s="65" t="n">
        <v>257</v>
      </c>
      <c r="C2605" s="7" t="n">
        <v>1</v>
      </c>
      <c r="D2605" s="7" t="n">
        <v>65533</v>
      </c>
      <c r="E2605" s="7" t="n">
        <v>11</v>
      </c>
      <c r="F2605" s="7" t="s">
        <v>74</v>
      </c>
      <c r="G2605" s="7" t="n">
        <f t="normal" ca="1">32-LENB(INDIRECT(ADDRESS(2605,6)))</f>
        <v>0</v>
      </c>
      <c r="H2605" s="7" t="n">
        <v>0</v>
      </c>
      <c r="I2605" s="7" t="n">
        <v>65533</v>
      </c>
      <c r="J2605" s="7" t="n">
        <v>0</v>
      </c>
      <c r="K2605" s="7" t="s">
        <v>25</v>
      </c>
      <c r="L2605" s="7" t="n">
        <f t="normal" ca="1">32-LENB(INDIRECT(ADDRESS(2605,11)))</f>
        <v>0</v>
      </c>
    </row>
    <row r="2606" spans="1:4">
      <c r="A2606" t="s">
        <v>4</v>
      </c>
      <c r="B2606" s="4" t="s">
        <v>5</v>
      </c>
    </row>
    <row r="2607" spans="1:4">
      <c r="A2607" t="n">
        <v>20432</v>
      </c>
      <c r="B2607" s="5" t="n">
        <v>1</v>
      </c>
    </row>
    <row r="2608" spans="1:4" s="3" customFormat="1" customHeight="0">
      <c r="A2608" s="3" t="s">
        <v>2</v>
      </c>
      <c r="B2608" s="3" t="s">
        <v>177</v>
      </c>
    </row>
    <row r="2609" spans="1:12">
      <c r="A2609" t="s">
        <v>4</v>
      </c>
      <c r="B2609" s="4" t="s">
        <v>5</v>
      </c>
      <c r="C2609" s="4" t="s">
        <v>10</v>
      </c>
      <c r="D2609" s="4" t="s">
        <v>10</v>
      </c>
      <c r="E2609" s="4" t="s">
        <v>9</v>
      </c>
      <c r="F2609" s="4" t="s">
        <v>6</v>
      </c>
      <c r="G2609" s="4" t="s">
        <v>8</v>
      </c>
      <c r="H2609" s="4" t="s">
        <v>10</v>
      </c>
      <c r="I2609" s="4" t="s">
        <v>10</v>
      </c>
      <c r="J2609" s="4" t="s">
        <v>9</v>
      </c>
      <c r="K2609" s="4" t="s">
        <v>6</v>
      </c>
      <c r="L2609" s="4" t="s">
        <v>8</v>
      </c>
    </row>
    <row r="2610" spans="1:12">
      <c r="A2610" t="n">
        <v>20448</v>
      </c>
      <c r="B2610" s="65" t="n">
        <v>257</v>
      </c>
      <c r="C2610" s="7" t="n">
        <v>2</v>
      </c>
      <c r="D2610" s="7" t="n">
        <v>65533</v>
      </c>
      <c r="E2610" s="7" t="n">
        <v>0</v>
      </c>
      <c r="F2610" s="7" t="s">
        <v>169</v>
      </c>
      <c r="G2610" s="7" t="n">
        <f t="normal" ca="1">32-LENB(INDIRECT(ADDRESS(2610,6)))</f>
        <v>0</v>
      </c>
      <c r="H2610" s="7" t="n">
        <v>0</v>
      </c>
      <c r="I2610" s="7" t="n">
        <v>65533</v>
      </c>
      <c r="J2610" s="7" t="n">
        <v>0</v>
      </c>
      <c r="K2610" s="7" t="s">
        <v>25</v>
      </c>
      <c r="L2610" s="7" t="n">
        <f t="normal" ca="1">32-LENB(INDIRECT(ADDRESS(2610,11)))</f>
        <v>0</v>
      </c>
    </row>
    <row r="2611" spans="1:12">
      <c r="A2611" t="s">
        <v>4</v>
      </c>
      <c r="B2611" s="4" t="s">
        <v>5</v>
      </c>
    </row>
    <row r="2612" spans="1:12">
      <c r="A2612" t="n">
        <v>20528</v>
      </c>
      <c r="B2612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2025-09-06T21:45:55</dcterms:created>
  <dcterms:modified xsi:type="dcterms:W3CDTF">2025-09-06T21:45:55</dcterms:modified>
</cp:coreProperties>
</file>